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90" firstSheet="8" activeTab="9"/>
  </bookViews>
  <sheets>
    <sheet name="1. sz. melléklet" sheetId="1" r:id="rId1"/>
    <sheet name="2.sz.melléklet" sheetId="2" r:id="rId2"/>
    <sheet name="3.sz.melléklet" sheetId="3" r:id="rId3"/>
    <sheet name="4.sz.melléklet" sheetId="4" r:id="rId4"/>
    <sheet name="5.sz.melléklet" sheetId="5" r:id="rId5"/>
    <sheet name="Önkormányzat nettó összesen" sheetId="6" r:id="rId6"/>
    <sheet name="6.sz.melléklet" sheetId="7" r:id="rId7"/>
    <sheet name="7.sz.melléklet" sheetId="8" r:id="rId8"/>
    <sheet name="8.sz.melléklet" sheetId="9" r:id="rId9"/>
    <sheet name="9. sz. melléklet" sheetId="10" r:id="rId10"/>
    <sheet name="10.sz.melléklet" sheetId="11" r:id="rId11"/>
    <sheet name="11. sz.mellléklet" sheetId="12" r:id="rId12"/>
    <sheet name="12.sz.melléklet" sheetId="13" r:id="rId13"/>
    <sheet name="13.sz.melléklet" sheetId="14" r:id="rId14"/>
  </sheets>
  <externalReferences>
    <externalReference r:id="rId17"/>
  </externalReferences>
  <definedNames>
    <definedName name="_4._sz._sor_részletezése">#REF!</definedName>
    <definedName name="_xlnm.Print_Titles" localSheetId="12">'12.sz.melléklet'!$5:$8</definedName>
    <definedName name="_xlnm.Print_Area" localSheetId="12">'12.sz.melléklet'!$A$1:$N$34</definedName>
    <definedName name="_xlnm.Print_Area" localSheetId="4">'5.sz.melléklet'!$A$1:$H$11</definedName>
  </definedNames>
  <calcPr fullCalcOnLoad="1"/>
</workbook>
</file>

<file path=xl/sharedStrings.xml><?xml version="1.0" encoding="utf-8"?>
<sst xmlns="http://schemas.openxmlformats.org/spreadsheetml/2006/main" count="1649" uniqueCount="538">
  <si>
    <t>B E V É T E L E K</t>
  </si>
  <si>
    <t>1. sz. táblázat</t>
  </si>
  <si>
    <t>Ezer forintban</t>
  </si>
  <si>
    <t>Sor-
szám</t>
  </si>
  <si>
    <t>Bevételi jogcím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</si>
  <si>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</si>
  <si>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</si>
  <si>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</si>
  <si>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</si>
  <si>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</si>
  <si>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</si>
  <si>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</si>
  <si>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</si>
  <si>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</si>
  <si>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</si>
  <si>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</si>
  <si>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</si>
  <si>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</si>
  <si>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</si>
  <si>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</si>
  <si>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</si>
  <si>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</si>
  <si>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</si>
  <si>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</si>
  <si>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</si>
  <si>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</si>
  <si>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</si>
  <si>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</si>
  <si>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</si>
  <si>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7.1.</t>
  </si>
  <si>
    <t>7.2.</t>
  </si>
  <si>
    <t>8.</t>
  </si>
  <si>
    <t>8.1.</t>
  </si>
  <si>
    <t>8.2.</t>
  </si>
  <si>
    <t>8.3.</t>
  </si>
  <si>
    <t>10.</t>
  </si>
  <si>
    <t>11.</t>
  </si>
  <si>
    <t>12.</t>
  </si>
  <si>
    <t>13.</t>
  </si>
  <si>
    <t>K I A D Á S O K</t>
  </si>
  <si>
    <t>2. sz. táblázat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</si>
  <si>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</si>
  <si>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</si>
  <si>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</si>
  <si>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</si>
  <si>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</si>
  <si>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</si>
  <si>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</si>
  <si>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</si>
  <si>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</si>
  <si>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</si>
  <si>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</si>
  <si>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</si>
  <si>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</si>
  <si>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</si>
  <si>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</si>
  <si>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</si>
  <si>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</si>
  <si>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</si>
  <si>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</si>
  <si>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</si>
  <si>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</si>
  <si>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</si>
  <si>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>1.12.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</si>
  <si>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</si>
  <si>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Beruházások</t>
  </si>
  <si>
    <t>Felújítások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</si>
  <si>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</si>
  <si>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</si>
  <si>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</si>
  <si>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</si>
  <si>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>2.7.</t>
  </si>
  <si>
    <t>- Lakástámogatás</t>
  </si>
  <si>
    <t>2.8.</t>
  </si>
  <si>
    <t>2.9.</t>
  </si>
  <si>
    <t>2.10.</t>
  </si>
  <si>
    <t>4.</t>
  </si>
  <si>
    <t>7.</t>
  </si>
  <si>
    <t>VI. Függő, átfutó, kiegyenlítő kiadások</t>
  </si>
  <si>
    <t>9.</t>
  </si>
  <si>
    <t>KÖLTSÉGVETÉSI BEVÉTELEK ÉS KIADÁSOK EGYENLEGE</t>
  </si>
  <si>
    <t>3. sz. táblázat</t>
  </si>
  <si>
    <t>TÁPLÁNSZENTKERESZTI POLGÁRMESTERI HIVATAL</t>
  </si>
  <si>
    <t>ÖNKORMÁNYZAT HALMOZOTT ÖSSZESEN</t>
  </si>
  <si>
    <t>ÖNKORMÁNYZATI FELADATELLÁTÁS</t>
  </si>
  <si>
    <t xml:space="preserve">   - Tartalékok</t>
  </si>
  <si>
    <t>Egyéb felhalmozási célú kiadások</t>
  </si>
  <si>
    <t xml:space="preserve">               - Garancia-és kezességvállalásból származó kifizetés államháztartáson belülre</t>
  </si>
  <si>
    <t>- Felhalmozási célú kölcsön törlesztése, nyújtása</t>
  </si>
  <si>
    <t>- Egyéb felhalmozási célú támogatások</t>
  </si>
  <si>
    <t xml:space="preserve"> - az 1.5-ből: - Elvonások és befizetések</t>
  </si>
  <si>
    <t xml:space="preserve">   - Működési célú kölcsön nyújtása, törlesztése</t>
  </si>
  <si>
    <t xml:space="preserve">   - Kamatkiadások, ártámogatások</t>
  </si>
  <si>
    <t>KÖLTSÉGVETÉSI KIADÁSOK ÖSSZESEN (1+2)</t>
  </si>
  <si>
    <t>III. Finanszírozási kiadások (4.1+4.2.)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</si>
  <si>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</si>
  <si>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</si>
  <si>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</si>
  <si>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</si>
  <si>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</si>
  <si>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</si>
  <si>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</si>
  <si>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</si>
  <si>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</si>
  <si>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</si>
  <si>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</si>
  <si>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</si>
  <si>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4.2.4.</t>
  </si>
  <si>
    <t>4.2.5.</t>
  </si>
  <si>
    <t>2014. évi  eredeti előirányzat</t>
  </si>
  <si>
    <t>2014. évi módosított előirányzat</t>
  </si>
  <si>
    <t>Hitel-, kölcsöntörlesztés államháztartáson kívülre</t>
  </si>
  <si>
    <t>Belföldi értékpapírok kiadásai</t>
  </si>
  <si>
    <t>Államháztartáson belüli megelőlegezések folyósítása, visszafizetése</t>
  </si>
  <si>
    <t>Központi, irányító szervi támogatások folyósítása</t>
  </si>
  <si>
    <t>Pénzeszközök betétként történő elhelyezése</t>
  </si>
  <si>
    <t xml:space="preserve">Pénzügyi lízing kiadásai </t>
  </si>
  <si>
    <t>Belföldi finanszírozás kiadásai (4.1.1.+….+4.1.7.)</t>
  </si>
  <si>
    <t>Adóssághoz nem kapcsolódó származékos ügyletek kiadásai</t>
  </si>
  <si>
    <t>Forgatási célú kkülföldi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</si>
  <si>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</si>
  <si>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</si>
  <si>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</si>
  <si>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(4.2.1.+…..4.2.5.)</t>
  </si>
  <si>
    <t>KÖLTSÉGVETÉSI ÉS FINANSZÍROZÁSI KIADÁSOK ÖSSZESEN: (3+4)</t>
  </si>
  <si>
    <t>KIADÁSOK ÖSSZESEN: (5+6)</t>
  </si>
  <si>
    <t>I. Működési célú támogatások államháztartáson belülről (2+3+4)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</si>
  <si>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</si>
  <si>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</si>
  <si>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</si>
  <si>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</si>
  <si>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</si>
  <si>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</si>
  <si>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I/1.Önkormányzatok működési támogatásai (2.1. + …+ 2.6.)</t>
  </si>
  <si>
    <t>Elvonások és befizetések bevételei</t>
  </si>
  <si>
    <t>Működési célú garancia-és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</si>
  <si>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</si>
  <si>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</si>
  <si>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</si>
  <si>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I/2. Működési célú támogatások (3.1.+…+3.5.)</t>
  </si>
  <si>
    <t>4.3.</t>
  </si>
  <si>
    <t>4.4.</t>
  </si>
  <si>
    <t>4.5.</t>
  </si>
  <si>
    <t>4.6.</t>
  </si>
  <si>
    <t>4.7.</t>
  </si>
  <si>
    <t>Jövedelemadók</t>
  </si>
  <si>
    <t>Vagyoni típusú adók</t>
  </si>
  <si>
    <t>Értékesítési és forgalmi adók (helyi iparűzési adó)</t>
  </si>
  <si>
    <t>Gépjárműadók</t>
  </si>
  <si>
    <t>Egyéb adók</t>
  </si>
  <si>
    <t>Egyéb áruhasználati és szolgálatási adók (talajterhelési díj)</t>
  </si>
  <si>
    <t>Egyéb közhatalmi bevételek</t>
  </si>
  <si>
    <t>Készletértékesítés ellenértéke</t>
  </si>
  <si>
    <t>Szolgálatások ellenértéke</t>
  </si>
  <si>
    <t>Közvetített szolgáltatások ellenértéke</t>
  </si>
  <si>
    <t>Tulajdonosi bevételek</t>
  </si>
  <si>
    <t xml:space="preserve">Ellátási díjak 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</si>
  <si>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</si>
  <si>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</si>
  <si>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</si>
  <si>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</si>
  <si>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</si>
  <si>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5.9.</t>
  </si>
  <si>
    <t>5.10.</t>
  </si>
  <si>
    <r>
      <t>III</t>
    </r>
    <r>
      <rPr>
        <b/>
        <sz val="8"/>
        <rFont val="Times New Roman"/>
        <family val="1"/>
      </rPr>
      <t>. Működési bevételek (5.1.+5.10.)</t>
    </r>
  </si>
  <si>
    <t xml:space="preserve">6. </t>
  </si>
  <si>
    <t>6.3.</t>
  </si>
  <si>
    <t>IV. Működési célú átvett pénzeszközök államháztartáson kívülről (6.1.+6.3.)</t>
  </si>
  <si>
    <t>Működési célú garancia-és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</si>
  <si>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</si>
  <si>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</si>
  <si>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 xml:space="preserve"> Immateriális javak, ingatlanok, egyéb tárgyi eszközök értékesítése</t>
  </si>
  <si>
    <t>Részesedések értékesítése, részesedések megszűnéséhez kapcsolódó bevételek</t>
  </si>
  <si>
    <t>VI. Felhalmozási célú átvett pénzeszközök (8.1+8.2+8.3.)</t>
  </si>
  <si>
    <t>V.Felhalmozási bevételek (7.1.+7.2.)</t>
  </si>
  <si>
    <r>
      <t xml:space="preserve">II. Közhatalmi bevételek </t>
    </r>
    <r>
      <rPr>
        <b/>
        <sz val="8"/>
        <rFont val="Times New Roman CE"/>
        <family val="0"/>
      </rPr>
      <t>(4.1+…+4.6.)</t>
    </r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</si>
  <si>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</si>
  <si>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</si>
  <si>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ÖSSZESEN: (1+…+8)</t>
  </si>
  <si>
    <t>VII. Finanszírozási bevételek (11.1.+11.2.)</t>
  </si>
  <si>
    <t>10.1.</t>
  </si>
  <si>
    <t>10.1.1.</t>
  </si>
  <si>
    <t>10.1.2.</t>
  </si>
  <si>
    <t>10.1.3.</t>
  </si>
  <si>
    <t>10.1.4.</t>
  </si>
  <si>
    <t>10.1.5.</t>
  </si>
  <si>
    <t>10.1.6.</t>
  </si>
  <si>
    <t>10.2.</t>
  </si>
  <si>
    <t>10.2.1.</t>
  </si>
  <si>
    <t>10.2.2.</t>
  </si>
  <si>
    <t>10.2.3.</t>
  </si>
  <si>
    <t>10.2.4.</t>
  </si>
  <si>
    <t>10.2.5.</t>
  </si>
  <si>
    <t>Hitel-, kölcsönfelvétel államháztartáson kívülről</t>
  </si>
  <si>
    <t>Belföldi értékpapírok bevételei</t>
  </si>
  <si>
    <t>10.1.9</t>
  </si>
  <si>
    <t>10.1.7</t>
  </si>
  <si>
    <t>10.1.8</t>
  </si>
  <si>
    <t>Előző év költségvetési maradványának igénybevétele</t>
  </si>
  <si>
    <t>Előző év vállalkozási maradványának igénybevétele</t>
  </si>
  <si>
    <t xml:space="preserve">Államháztartáson belüli megelőlegezések </t>
  </si>
  <si>
    <t xml:space="preserve">Központi, irányító szervi támogatások </t>
  </si>
  <si>
    <t>Betétek megszüntetése</t>
  </si>
  <si>
    <t>Központi költségvetés sajátos finanszírozási bevételei</t>
  </si>
  <si>
    <t>Adóssághoz nem kapcsolódó származékos ügyletek bevételei</t>
  </si>
  <si>
    <t>Forgatási célú kkülföldi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</si>
  <si>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</si>
  <si>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</si>
  <si>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</si>
  <si>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KÖLTSÉGVETÉSI ÉS FINANSZÍROZÁSI BEVÉTELEK ÖSSZESEN: (9+10)</t>
  </si>
  <si>
    <t>VIII. Függő, átfutó, kiegyenlítő bevételek</t>
  </si>
  <si>
    <t>BEVÉTELEK ÖSSZESEN: (11+12)</t>
  </si>
  <si>
    <t>Költségvetési hiány, többlet ( költségvetési bevételek 9. sor - költségvetési kiadások 3. sor) (+/-)</t>
  </si>
  <si>
    <t>JÓKAI MÓR MŰVELŐDÉSI HÁZ, KÖZSÉGI-ISKOLAI KÖNYVTÁR ÉS TELEHÁZ</t>
  </si>
  <si>
    <t>ÖNKORMÁNYZAT NETTÓ (INTÉZMÉNYFINANSZÍROZÁS HALMOZÓDÁSA NÉLKÜLI) ÖSSZESEN</t>
  </si>
  <si>
    <t>Teljesítésből kötelező feladat</t>
  </si>
  <si>
    <t>Teljesítésből önként vállalt feladat</t>
  </si>
  <si>
    <t>Teljesítésből államigazg. feladat</t>
  </si>
  <si>
    <t>2014. évi teljesítés</t>
  </si>
  <si>
    <t>2014. évi eljesítés</t>
  </si>
  <si>
    <t>Felhalmozási célú bevételek államháztartáson belülről</t>
  </si>
  <si>
    <t>TÁPLÁNSZENTKERESZT KÖZSÉG ÖNKORMÁNYZATA</t>
  </si>
  <si>
    <t xml:space="preserve"> Ezer forintban !</t>
  </si>
  <si>
    <t>Beruházás  megnevezése</t>
  </si>
  <si>
    <t>Teljes költség</t>
  </si>
  <si>
    <t>Kivitelezés kezdési és befejezési éve</t>
  </si>
  <si>
    <t>7=(4+6)</t>
  </si>
  <si>
    <t>Rendezési terv módosítása</t>
  </si>
  <si>
    <t>2012-</t>
  </si>
  <si>
    <t>Hivatal számítógép és szoftver</t>
  </si>
  <si>
    <t>2013. év</t>
  </si>
  <si>
    <t>KÖZOP II. kerékpárút építés - 
Befejezetlen beruházás</t>
  </si>
  <si>
    <t>2011-</t>
  </si>
  <si>
    <t>ÖSSZESEN:</t>
  </si>
  <si>
    <t>ÖNKORMÁNYZAT</t>
  </si>
  <si>
    <t xml:space="preserve">Gépjárműadó </t>
  </si>
  <si>
    <t>Iparűzési adó feltöltés összege</t>
  </si>
  <si>
    <t xml:space="preserve"> - előző évi</t>
  </si>
  <si>
    <t xml:space="preserve"> - tárgyévi</t>
  </si>
  <si>
    <t>Iparűzési adó túlfizetés</t>
  </si>
  <si>
    <t>Iparűzési adó</t>
  </si>
  <si>
    <t>Egyéb adókövetelés</t>
  </si>
  <si>
    <t>Egyéb adó túlfizetés</t>
  </si>
  <si>
    <t>Értékvesztés adókövetelésekre</t>
  </si>
  <si>
    <t>Szállítói állomány</t>
  </si>
  <si>
    <t>0-90 nap közötti kintlévőség</t>
  </si>
  <si>
    <t>91-180 nap közötti kintlévőség</t>
  </si>
  <si>
    <t>Beruházási szállítói állomány</t>
  </si>
  <si>
    <t>181-360 nap közötti kintlévőség</t>
  </si>
  <si>
    <t>360 napon túli kintlévőség</t>
  </si>
  <si>
    <t>Vevőkövetelés</t>
  </si>
  <si>
    <t>Bérlakás értékesítés hátralék</t>
  </si>
  <si>
    <t>Csatornahátralék</t>
  </si>
  <si>
    <t>Kamatmentes kölcsön hátralék</t>
  </si>
  <si>
    <t>KÖVETELÉS ÖSSZESEN</t>
  </si>
  <si>
    <t>KÖTELEZETTSÉG ÖSSZESEN</t>
  </si>
  <si>
    <t>POLGÁRMESTERI HIVATAL</t>
  </si>
  <si>
    <t>JÓKAI MÓR MŰVELŐDÉSI HÁZ</t>
  </si>
  <si>
    <t>ÖSSZESEN</t>
  </si>
  <si>
    <t>Felújítás  megnevezése</t>
  </si>
  <si>
    <t>Táncsics utcai szennyvízátemelő rekonstrukció - Befejezetlen beruházás</t>
  </si>
  <si>
    <t>2013-</t>
  </si>
  <si>
    <t>Sportpálya felújítás TAO önerő - Befejezetlen beruházás</t>
  </si>
  <si>
    <t xml:space="preserve">2013- </t>
  </si>
  <si>
    <t>TÁPLÁNSZENTKERESZT KÖZSÉG ÖNKORMÁNYZATA
KONSZOLIDÁLT EGYSZERŰSÍTETT MÉRLEG</t>
  </si>
  <si>
    <t>E S Z K Ö Z Ö K</t>
  </si>
  <si>
    <t>Előző évi költségvetési beszámoló záró adatai</t>
  </si>
  <si>
    <t>Tárgyévi költségvetési beszámoló záró adatai</t>
  </si>
  <si>
    <t>Tárgyévi mérlegérték változása előző évi adathoz (%)</t>
  </si>
  <si>
    <t>Befektetett eszközök aránya =</t>
  </si>
  <si>
    <t>I.   Immateriális javak</t>
  </si>
  <si>
    <r>
      <t xml:space="preserve">Befektetett eszközök    </t>
    </r>
    <r>
      <rPr>
        <sz val="12"/>
        <rFont val="TimesNewRomanPS-BoldMT"/>
        <family val="0"/>
      </rPr>
      <t>x100</t>
    </r>
  </si>
  <si>
    <t>II.  Tárgyi eszközök</t>
  </si>
  <si>
    <t xml:space="preserve">Összes eszköz </t>
  </si>
  <si>
    <t>III. Befektetett pénzügyi eszközök</t>
  </si>
  <si>
    <t>Tőkeerősség=</t>
  </si>
  <si>
    <r>
      <t xml:space="preserve">Saját tőke             </t>
    </r>
    <r>
      <rPr>
        <sz val="12"/>
        <rFont val="TimesNewRomanPS-BoldMT"/>
        <family val="0"/>
      </rPr>
      <t>x 100</t>
    </r>
  </si>
  <si>
    <t>Mérleg főösszege</t>
  </si>
  <si>
    <t>ESZKÖZÖK ÖSSZESEN</t>
  </si>
  <si>
    <t>F O R R Á S O K</t>
  </si>
  <si>
    <t>Tárgyévi mérlegérték változása előző évihez %-ban</t>
  </si>
  <si>
    <t>Befektetett eszközök fedezete I. =</t>
  </si>
  <si>
    <t>14.</t>
  </si>
  <si>
    <r>
      <t xml:space="preserve">         Saját tőke              </t>
    </r>
    <r>
      <rPr>
        <sz val="12"/>
        <rFont val="TimesNewRomanPS-BoldMT"/>
        <family val="0"/>
      </rPr>
      <t>x100</t>
    </r>
  </si>
  <si>
    <t>15.</t>
  </si>
  <si>
    <t>Befektetett eszközök</t>
  </si>
  <si>
    <t>16.</t>
  </si>
  <si>
    <t>17.</t>
  </si>
  <si>
    <t>18.</t>
  </si>
  <si>
    <t>19.</t>
  </si>
  <si>
    <t>20.</t>
  </si>
  <si>
    <t>21.</t>
  </si>
  <si>
    <t>22.</t>
  </si>
  <si>
    <t>23.</t>
  </si>
  <si>
    <t>FORRÁSOK ÖSSZESEN</t>
  </si>
  <si>
    <t>PÉNZFORGALMI KIMUTATÁS</t>
  </si>
  <si>
    <t>ezer Ft-ban</t>
  </si>
  <si>
    <t>Megnevezés</t>
  </si>
  <si>
    <t>Polgármesteri
hivatal</t>
  </si>
  <si>
    <t>Művelődési ház</t>
  </si>
  <si>
    <t>Önkormányzat</t>
  </si>
  <si>
    <t>ÖNKORMÁNYZAT ÖSSZESEN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</si>
  <si>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</si>
  <si>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</si>
  <si>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</si>
  <si>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</si>
  <si>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</si>
  <si>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tárgyidőszak végén</t>
  </si>
  <si>
    <t>2014. ÉV</t>
  </si>
  <si>
    <t>2014. év</t>
  </si>
  <si>
    <t>Követelések állománya 2014. december 31-én</t>
  </si>
  <si>
    <t>Kötelezettségek állománya 2014. december 31-én</t>
  </si>
  <si>
    <t>Felhasználás
2013. dec.31-ig</t>
  </si>
  <si>
    <t>2014. évi 
teljesítés</t>
  </si>
  <si>
    <t>Összes teljesítés
2014. dec. 31-ig</t>
  </si>
  <si>
    <t>Széll K. u. 4. mosógép</t>
  </si>
  <si>
    <t>Orvosi rendelő vásárlása-I. részlet</t>
  </si>
  <si>
    <t>Napelemes projekt - KEOP pályázat</t>
  </si>
  <si>
    <t>2014-</t>
  </si>
  <si>
    <t>Iskola notebook</t>
  </si>
  <si>
    <t>Iskola térfigyelő rendszer kiépítése</t>
  </si>
  <si>
    <t>Szennyvíz-és ívóvízrendszer felújítása</t>
  </si>
  <si>
    <t>Kossuth L. u. burkolatfelújítása</t>
  </si>
  <si>
    <t>2013-2014. év</t>
  </si>
  <si>
    <t>Ravatalozó tetőjavítás</t>
  </si>
  <si>
    <t>Óvoda beépített szekrények felújítása</t>
  </si>
  <si>
    <t>Széll K.u. 4. felújítása</t>
  </si>
  <si>
    <t>Fő u. (iskola előtt) és Rákóczi u. járdaépítés</t>
  </si>
  <si>
    <t>Tornaterem 4 db kosárlabdapalánk, mobilpalánk</t>
  </si>
  <si>
    <t>2. Egyéb eszközök induláskori értéke és változásai</t>
  </si>
  <si>
    <t>1. Nemzeti vagyon induláskori értéke és változásai</t>
  </si>
  <si>
    <t>3. Felhalmozott eredmény</t>
  </si>
  <si>
    <t>4. Eszközök értékhelyesbítésének forrása</t>
  </si>
  <si>
    <t>5. Mérleg szerinti eredmény</t>
  </si>
  <si>
    <t xml:space="preserve">A) NEMZETI VAGYONBA TARTOZÓ BEFEKTETETT ESZKÖZÖK </t>
  </si>
  <si>
    <t>B) NEMZETI VAGYONBA TARTOZÓ FORGÓESZKÖZÖK</t>
  </si>
  <si>
    <t>II. Értékpapírok</t>
  </si>
  <si>
    <t>IV. Koncesszióba, vagyonkezelésbe adott eszközök</t>
  </si>
  <si>
    <t>I.   Készletek</t>
  </si>
  <si>
    <t>C) PÉNZESZKÖZÖK</t>
  </si>
  <si>
    <t>D) KÖVETELÉSEK</t>
  </si>
  <si>
    <t>E) EGYÉB SAJÁTOS ESZKÖZOLDALI ELSZÁMOLÁSOK</t>
  </si>
  <si>
    <t>F) AKTÍV IDŐBELI ELHATÁROLÁSOK</t>
  </si>
  <si>
    <t>G) SAJÁT TŐKE ÖSSZESEN</t>
  </si>
  <si>
    <t>H) KÖTELEZETTSÉGEK ÖSSZESEN</t>
  </si>
  <si>
    <t>K) PASSZÍV IDŐBELI ELHATÁROLÁSOK</t>
  </si>
  <si>
    <t>I) EGYÉB SAJÁTOS FORRÁSOLDALI ELSZÁMOLÁSOK</t>
  </si>
  <si>
    <t>2014. évi bevételek és kiadások alakulása</t>
  </si>
  <si>
    <t>Bevételek - Maradvány elszámolás és betét lekötés nélkül  (+)</t>
  </si>
  <si>
    <t>Kiadások - Betét megszüntetés nélkül (-)</t>
  </si>
  <si>
    <t>Egyéb forrásoldali elszámolások pénzforgalmi változása (-)</t>
  </si>
  <si>
    <t>Egyéb eszközoldali elszámolások pénzforgalmi változása (-)</t>
  </si>
  <si>
    <t>Követelés jellegű sajátos elsz.</t>
  </si>
  <si>
    <t>Megelőlegezett állami támogatás</t>
  </si>
  <si>
    <t>2014. december havi áfa tartozás</t>
  </si>
  <si>
    <t>Gépjárműadó 60% év végi állomány</t>
  </si>
  <si>
    <t>Kötelezettség jellegű sajátos elsz.</t>
  </si>
  <si>
    <t>Visszafizetendő 2014. évi kp-i támog.</t>
  </si>
  <si>
    <t>Mindösszesen:</t>
  </si>
  <si>
    <t>Intézmények összesen:</t>
  </si>
  <si>
    <t>Alaptevékenység szabad maradványa</t>
  </si>
  <si>
    <t>ebből: a tárgyévi évi központi költségvetésből kapott támogatás elszámolásából eredő kötelezettség</t>
  </si>
  <si>
    <t>Alaptevékenység kötelezettség-vállalással terhelt maradványa</t>
  </si>
  <si>
    <t>Alaptevékenység maradványa</t>
  </si>
  <si>
    <t>Alaptevékenység finanszírozási egyenlege</t>
  </si>
  <si>
    <t>Alaptevékenység költségvetési egyenlege</t>
  </si>
  <si>
    <t>Intézmény neve</t>
  </si>
  <si>
    <t>G</t>
  </si>
  <si>
    <t>F</t>
  </si>
  <si>
    <t>E</t>
  </si>
  <si>
    <t>D</t>
  </si>
  <si>
    <t>C</t>
  </si>
  <si>
    <t>B</t>
  </si>
  <si>
    <t>A</t>
  </si>
  <si>
    <t>adatok eFt-ban</t>
  </si>
  <si>
    <t>az Önkormányzat 2014. évi költségvetési maradványáról</t>
  </si>
  <si>
    <t>KIMUTATÁS</t>
  </si>
  <si>
    <t>Táplánszentkereszti Polgármesteri Hivatal</t>
  </si>
  <si>
    <t>Jókai Mór Művelődési Ház, Községi-Iskolai Könyvtár és Teleház</t>
  </si>
  <si>
    <t>Táplánszentkereszt Község Önkormányzata</t>
  </si>
  <si>
    <t>5/2015. (V.29.) Önkormányzati rendelet 5. sz.melléklete</t>
  </si>
  <si>
    <t>Mindösszesen</t>
  </si>
  <si>
    <t>TÁMOP-3.2.13-12/1-2012-0439 "Kulturális élet a sulin-ovin kívül, élet a kultúra nélkül mit sem ér - Közművelődési programok Táplánszentkereszten és térségében iskolai és óvodai együttműködésben</t>
  </si>
  <si>
    <t>Összes kiadás</t>
  </si>
  <si>
    <t>EU támogatás</t>
  </si>
  <si>
    <t>Saját erő</t>
  </si>
  <si>
    <t>2014. évi módosított előirányzatok</t>
  </si>
  <si>
    <t>2014. évi eredeti előirányzatok</t>
  </si>
  <si>
    <t>Program megnevezés</t>
  </si>
  <si>
    <t>J</t>
  </si>
  <si>
    <t>I</t>
  </si>
  <si>
    <t>H</t>
  </si>
  <si>
    <t>az Európai Uniós támogatással megvalósuló programokról az államháztartásról szóló törvény végrehajtásáról szóló 368/2011. (XII.31.) Kormányrendelet 24. § (1) bekezdés bd) pontjának megfelelően</t>
  </si>
  <si>
    <t>TÁJÉKOZTATÓ ADATOK</t>
  </si>
  <si>
    <t>5/2015. (V.29.) Önkormányzati rendelet 13. sz. melléklete</t>
  </si>
  <si>
    <t>busz</t>
  </si>
  <si>
    <t>Tevékenység Szép Öregség Alapítvány</t>
  </si>
  <si>
    <t>Fúvószenekar</t>
  </si>
  <si>
    <t>Táplánszentkereszt Kultúrájáért Közhasznú Egyesület</t>
  </si>
  <si>
    <t>Tápláni Karate SE</t>
  </si>
  <si>
    <t>Pályafenn-
tartás</t>
  </si>
  <si>
    <t>Táplán FC</t>
  </si>
  <si>
    <t>TAO önerő</t>
  </si>
  <si>
    <t>Táplán SE</t>
  </si>
  <si>
    <t>Pályafenn-tartás, busz</t>
  </si>
  <si>
    <t xml:space="preserve">Táplán SE </t>
  </si>
  <si>
    <t xml:space="preserve">Gázdíj, áramdíj </t>
  </si>
  <si>
    <t>Polgárőr Egyesület</t>
  </si>
  <si>
    <t xml:space="preserve">Gázdíj  </t>
  </si>
  <si>
    <t>Tűzoltó Egyesület</t>
  </si>
  <si>
    <t>Rendőrség internet-számla</t>
  </si>
  <si>
    <t>Rendőrség</t>
  </si>
  <si>
    <t>Karitász</t>
  </si>
  <si>
    <t>4. pont részletezése:</t>
  </si>
  <si>
    <t>Összesen:</t>
  </si>
  <si>
    <t>Egyéb nyújtott kedvezmény vagy elengedés összege</t>
  </si>
  <si>
    <t>Helyiségek, eszközök hasznosításából származó bevételből nyújtott kedvezmény, mentesség összege</t>
  </si>
  <si>
    <t>Talajterhelési díj</t>
  </si>
  <si>
    <t>Gépjárműadó</t>
  </si>
  <si>
    <t>Helyi adónál, gépjárműadónál biztosított kedveezmény, mentesség összege adónemenként</t>
  </si>
  <si>
    <t>Lakosság részére lakásépítéshez, lakásfelújításhoz nyújtott kölcsönök elengedésének összege</t>
  </si>
  <si>
    <t>Ellátottak térítési díjának, illetve kártérérítésének méltányossági alapon történő elengedésének összege</t>
  </si>
  <si>
    <t>e Ft</t>
  </si>
  <si>
    <t>db</t>
  </si>
  <si>
    <t>Összesen</t>
  </si>
  <si>
    <t>Egyéb</t>
  </si>
  <si>
    <t>Mentesség</t>
  </si>
  <si>
    <t>Kedvezmény</t>
  </si>
  <si>
    <t>Ssz.</t>
  </si>
  <si>
    <t xml:space="preserve">Közvetett támogatások     2014. év               </t>
  </si>
  <si>
    <t>5/2015./V.29./ önkormányzati rendelet 10. melléklete</t>
  </si>
  <si>
    <t>73.</t>
  </si>
  <si>
    <t>A) BEFEKTETETT ESZKÖZÖK ÖSSZESEN  (1+15+50+61)</t>
  </si>
  <si>
    <t>72.</t>
  </si>
  <si>
    <t xml:space="preserve">2. Üzleti  üzemeltetésre átadott, konc. adott, vagyonkezelésbe vett eszközök        </t>
  </si>
  <si>
    <t>71.</t>
  </si>
  <si>
    <t>1.3. Törzsvagyon (üzemeltetésre átadott járművek)  (161)</t>
  </si>
  <si>
    <t>70.</t>
  </si>
  <si>
    <t xml:space="preserve">1.2. Törzsvagyon (üzemeltetésre átadott gépek, berendezések, felszerelések) </t>
  </si>
  <si>
    <t>69.</t>
  </si>
  <si>
    <t>1.1.1.2.  0-ig leírt forgalomképt. üzem.adott épület, építmény</t>
  </si>
  <si>
    <t>68.</t>
  </si>
  <si>
    <t>1.1.2.1.  Értékkel nyilvántartott kor. forgalomk. üzem.adott épület, építmény</t>
  </si>
  <si>
    <t>67.</t>
  </si>
  <si>
    <t>1.1.2. Korl. Forgalomk.  üzemelt, konc. adott, vagyonk. vett épület építmény</t>
  </si>
  <si>
    <t>66.</t>
  </si>
  <si>
    <t>65.</t>
  </si>
  <si>
    <t>1.1.1.1.  Értékkel nyilvántartott forgalomképt. üzem.adott épület, építmény</t>
  </si>
  <si>
    <t>64.</t>
  </si>
  <si>
    <t>1.1.1. Forgalomképtelen  üzemelt, konc. adott, vagyonk. vett épület építmény</t>
  </si>
  <si>
    <t>63.</t>
  </si>
  <si>
    <t xml:space="preserve">1.1. Törzsvagyon (üzemeltetésre átadott épület, építmény)  </t>
  </si>
  <si>
    <t>62.</t>
  </si>
  <si>
    <t>1. Törzsvagyon (üzemeltetésre kezelésre, koncesszióba adott, vagyonk. vett eszk.)</t>
  </si>
  <si>
    <t>61.</t>
  </si>
  <si>
    <t>IV. Üzemelt., kezelésre átadott, koncesszióba adott, vagyonkezelésbe vett eszk.</t>
  </si>
  <si>
    <t>60.</t>
  </si>
  <si>
    <t>4. Befektetett pénzügyi eszközök értékhelyesbítése</t>
  </si>
  <si>
    <t>59.</t>
  </si>
  <si>
    <t>3.4. Egyéb hosszú lejáratú követelések</t>
  </si>
  <si>
    <t>58.</t>
  </si>
  <si>
    <t>3.3. Hosszú lejáratú bankbetétek</t>
  </si>
  <si>
    <t>57.</t>
  </si>
  <si>
    <t>3.2. Tartósan adott kölcsön</t>
  </si>
  <si>
    <t>56.</t>
  </si>
  <si>
    <t>3.1. Tartós hitelviszonyt megtestesítő értékpapír</t>
  </si>
  <si>
    <t>55.</t>
  </si>
  <si>
    <t>3. Egyéb üzleti pénzügyi befektetések</t>
  </si>
  <si>
    <t>54.</t>
  </si>
  <si>
    <t>2. Üzleti egyéb tartós részesedés</t>
  </si>
  <si>
    <t>53.</t>
  </si>
  <si>
    <t>1.1. Korlátozottan forgalomképes egyéb tartós részesedés</t>
  </si>
  <si>
    <t>52.</t>
  </si>
  <si>
    <t xml:space="preserve">1. Törzsvagyon (egyéb tartós részesedés) </t>
  </si>
  <si>
    <t>51.</t>
  </si>
  <si>
    <t xml:space="preserve">III/1. Egyéb tartós részesedés </t>
  </si>
  <si>
    <t>50.</t>
  </si>
  <si>
    <t>49.</t>
  </si>
  <si>
    <t xml:space="preserve">II/4. Tenyészállatok  </t>
  </si>
  <si>
    <t>48.</t>
  </si>
  <si>
    <t xml:space="preserve">II/3. Járművek  </t>
  </si>
  <si>
    <t>40.</t>
  </si>
  <si>
    <t xml:space="preserve">2. Üzleti gépek, berendezések és felszerelések  </t>
  </si>
  <si>
    <t>39.</t>
  </si>
  <si>
    <t>1.2.2. Folyamatban lévő korlátozottan forgalomk.  gép, berendezés beruházás</t>
  </si>
  <si>
    <t>38.</t>
  </si>
  <si>
    <t>1.2.1.2.  0-ig leírt korl. forgalomkép. gép, berendezés és felszerelés</t>
  </si>
  <si>
    <t>37.</t>
  </si>
  <si>
    <t>1.2.1.1.  Értékkel nyilvántartott korl. forgalomk.. gép, berendezés és felsz.</t>
  </si>
  <si>
    <t>36.</t>
  </si>
  <si>
    <t xml:space="preserve">1.2.1. Korlátozottan forgalomképes gépek, berend. és felszerelések állománya </t>
  </si>
  <si>
    <t>35.</t>
  </si>
  <si>
    <t>1.2. Korlátozottan forgalomképes gépek, berendezések és felszerelések  (94+97)</t>
  </si>
  <si>
    <t>34.</t>
  </si>
  <si>
    <t>1.1.2. Folyamatban lévő forgalomképtelen  gép, berendezés beruházás</t>
  </si>
  <si>
    <t>33.</t>
  </si>
  <si>
    <t>1.1.1.2.  0-ig leírt forgalomképt. gép, berendezés és felszerelés</t>
  </si>
  <si>
    <t>32.</t>
  </si>
  <si>
    <t>1.1.1.1.  Értékkel nyilvántartott forgalomképt. gép, berendezés és felszerelés</t>
  </si>
  <si>
    <t>31.</t>
  </si>
  <si>
    <t xml:space="preserve">1.1.1. Forgalomképtelen gépek, berendezések és felszerelések állománya  </t>
  </si>
  <si>
    <t>30.</t>
  </si>
  <si>
    <t>1.1. Forgalomképtelen gépek,berendezések és felszerelések  (31+34)</t>
  </si>
  <si>
    <t>29.</t>
  </si>
  <si>
    <t>1. Törzsvagyon  (88+93)</t>
  </si>
  <si>
    <t>28.</t>
  </si>
  <si>
    <t>II/2. Gépek berendezések és felszerelések  (29+40+45+46+47)</t>
  </si>
  <si>
    <t>2. Üzleti ingatlan és kapcsolódó vagyoni értékű jog</t>
  </si>
  <si>
    <t>25.</t>
  </si>
  <si>
    <t>1.1.3. Folyamatban lévő forgalomképes  ingatlan beruházás</t>
  </si>
  <si>
    <t>24.</t>
  </si>
  <si>
    <t>1.2.1. 0-ig lerírt forgalomképes ingatlna és vagyoni értékű jog</t>
  </si>
  <si>
    <t>1.2.1. Értékkel nyilvántartott forgalomképes ingatlan és vagyoni értékű jog</t>
  </si>
  <si>
    <t>1.2. Korl. forgalomk. ingatl. és kapcs. vagyoni érétkű jogok  (23+24+25)</t>
  </si>
  <si>
    <t>1.1.3. Folyamatban lévő forgalomképtelen  ingatlan beruházás</t>
  </si>
  <si>
    <t>1.1.2. 0-ig leírt forgalomképtelen ingatlan és vagyoni értékű jog</t>
  </si>
  <si>
    <t>1.1.1. Értékkel nyilvántartott forgalomképtelen ingatlan és vagyoni értékű jog</t>
  </si>
  <si>
    <t>1.1. Forgalomképtelen ingatl. és kapcs.vagyoni értékű jogok (19+20+21)</t>
  </si>
  <si>
    <t xml:space="preserve">1. Törzsvagyon </t>
  </si>
  <si>
    <t>II/1. Ingatlanok és kapcsolódó vagyoni értékű jogok   (17+73+84+85)</t>
  </si>
  <si>
    <t>II. Tárgyi eszközök   (16+34+54+55)</t>
  </si>
  <si>
    <t xml:space="preserve">2. Üzleti immateriális javak  </t>
  </si>
  <si>
    <t xml:space="preserve">       1.2.2. 0-ig leírt korlátozottan forgalomképes immateriális javak</t>
  </si>
  <si>
    <t xml:space="preserve">       1.2.1. Értékkel nyilvántartott korlátozottan forgalomkép. immateriális javak</t>
  </si>
  <si>
    <t>1.2. Korlátozottan forgalomkép. immat. javak  (07+08)</t>
  </si>
  <si>
    <t xml:space="preserve">       1.1.2. 0-ig leírt forgalomképtelen immateriális javak</t>
  </si>
  <si>
    <t xml:space="preserve">       1.1.1. Értékkel nyilvántartott forgalomképtelen immateriális javak</t>
  </si>
  <si>
    <t>1.1. Forgalomképtelen immateriális javak   (04+05)</t>
  </si>
  <si>
    <t>1. Törzsvagyon     (03+06)</t>
  </si>
  <si>
    <t xml:space="preserve"> I. Immateriális javak   (02+09+12+13+14)</t>
  </si>
  <si>
    <t>állományi érték</t>
  </si>
  <si>
    <t>Állagmutató
%-ban</t>
  </si>
  <si>
    <t xml:space="preserve">Könyv szerinti </t>
  </si>
  <si>
    <t>Bruttó</t>
  </si>
  <si>
    <t>Sorszám</t>
  </si>
  <si>
    <t>ESZKÖZÖK</t>
  </si>
  <si>
    <t>Adatok: ezer forintban!</t>
  </si>
  <si>
    <t>VAGYONKIMUTATÁS a könyvviteli mérlegben értékkel szereplő eszközökről
2012. év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</si>
</sst>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[$-40E]yyyy\.\ mmmm\ d\."/>
    <numFmt numFmtId="168" formatCode="#,##0.00\ &quot;Ft&quot;"/>
    <numFmt numFmtId="169" formatCode="0.0"/>
    <numFmt numFmtId="170" formatCode="#,##0\ &quot;Ft&quot;"/>
    <numFmt numFmtId="171" formatCode="#,###__;\-\ #,###__"/>
    <numFmt numFmtId="172" formatCode="#,###__;\-#,###__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i/>
      <sz val="8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sz val="12"/>
      <name val="TimesNewRomanPS-BoldMT"/>
      <family val="0"/>
    </font>
    <font>
      <u val="single"/>
      <sz val="12"/>
      <name val="TimesNewRomanPS-BoldMT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Palatino Linotype"/>
      <family val="1"/>
    </font>
    <font>
      <sz val="10"/>
      <name val="Palatino Linotype"/>
      <family val="1"/>
    </font>
    <font>
      <sz val="9"/>
      <name val="Palatino Linotype"/>
      <family val="1"/>
    </font>
    <font>
      <b/>
      <sz val="10.5"/>
      <name val="Palatino Linotype"/>
      <family val="1"/>
    </font>
    <font>
      <b/>
      <sz val="10"/>
      <name val="Palatino Linotype"/>
      <family val="1"/>
    </font>
    <font>
      <sz val="10"/>
      <name val="MS Sans Serif"/>
      <family val="2"/>
    </font>
    <font>
      <sz val="10"/>
      <name val="Arial"/>
      <family val="2"/>
    </font>
    <font>
      <b/>
      <sz val="11"/>
      <name val="Palatino Linotype"/>
      <family val="1"/>
    </font>
    <font>
      <sz val="11"/>
      <name val="Palatino Linotype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Font="1" applyAlignment="1">
      <alignment/>
    </xf>
    <xf numFmtId="0" fontId="2" fillId="0" borderId="0" xfId="68" applyFill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68" applyFont="1" applyFill="1" applyBorder="1" applyAlignment="1" applyProtection="1">
      <alignment horizontal="center" vertical="center" wrapText="1"/>
      <protection/>
    </xf>
    <xf numFmtId="0" fontId="6" fillId="0" borderId="12" xfId="68" applyFont="1" applyFill="1" applyBorder="1" applyAlignment="1" applyProtection="1">
      <alignment horizontal="center" vertical="center" wrapText="1"/>
      <protection/>
    </xf>
    <xf numFmtId="0" fontId="6" fillId="0" borderId="13" xfId="68" applyFont="1" applyFill="1" applyBorder="1" applyAlignment="1" applyProtection="1">
      <alignment horizontal="center" vertical="center" wrapText="1"/>
      <protection/>
    </xf>
    <xf numFmtId="0" fontId="7" fillId="0" borderId="11" xfId="68" applyFont="1" applyFill="1" applyBorder="1" applyAlignment="1" applyProtection="1">
      <alignment horizontal="center" vertical="center" wrapText="1"/>
      <protection/>
    </xf>
    <xf numFmtId="0" fontId="7" fillId="0" borderId="12" xfId="68" applyFont="1" applyFill="1" applyBorder="1" applyAlignment="1" applyProtection="1">
      <alignment horizontal="center" vertical="center" wrapText="1"/>
      <protection/>
    </xf>
    <xf numFmtId="0" fontId="7" fillId="0" borderId="13" xfId="68" applyFont="1" applyFill="1" applyBorder="1" applyAlignment="1" applyProtection="1">
      <alignment horizontal="center" vertical="center" wrapText="1"/>
      <protection/>
    </xf>
    <xf numFmtId="0" fontId="8" fillId="0" borderId="0" xfId="68" applyFont="1" applyFill="1">
      <alignment/>
      <protection/>
    </xf>
    <xf numFmtId="0" fontId="7" fillId="0" borderId="14" xfId="68" applyFont="1" applyFill="1" applyBorder="1" applyAlignment="1" applyProtection="1">
      <alignment horizontal="left" vertical="center" wrapText="1" indent="1"/>
      <protection/>
    </xf>
    <xf numFmtId="0" fontId="7" fillId="0" borderId="12" xfId="68" applyFont="1" applyFill="1" applyBorder="1" applyAlignment="1" applyProtection="1">
      <alignment horizontal="left" vertical="center" wrapText="1" indent="1"/>
      <protection/>
    </xf>
    <xf numFmtId="164" fontId="7" fillId="0" borderId="15" xfId="68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68" applyFont="1" applyFill="1">
      <alignment/>
      <protection/>
    </xf>
    <xf numFmtId="0" fontId="7" fillId="0" borderId="11" xfId="68" applyFont="1" applyFill="1" applyBorder="1" applyAlignment="1" applyProtection="1">
      <alignment horizontal="left" vertical="center" wrapText="1" indent="1"/>
      <protection/>
    </xf>
    <xf numFmtId="0" fontId="10" fillId="0" borderId="12" xfId="0" applyFont="1" applyBorder="1" applyAlignment="1" applyProtection="1">
      <alignment horizontal="left" vertical="center" wrapText="1" indent="1"/>
      <protection/>
    </xf>
    <xf numFmtId="164" fontId="7" fillId="0" borderId="16" xfId="68" applyNumberFormat="1" applyFont="1" applyFill="1" applyBorder="1" applyAlignment="1" applyProtection="1">
      <alignment horizontal="right" vertical="center" wrapText="1" indent="1"/>
      <protection/>
    </xf>
    <xf numFmtId="49" fontId="8" fillId="0" borderId="17" xfId="68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164" fontId="8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7" fillId="0" borderId="13" xfId="68" applyNumberFormat="1" applyFont="1" applyFill="1" applyBorder="1" applyAlignment="1" applyProtection="1">
      <alignment horizontal="right" vertical="center" wrapText="1" indent="1"/>
      <protection/>
    </xf>
    <xf numFmtId="49" fontId="8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18" xfId="68" applyFont="1" applyFill="1" applyBorder="1" applyAlignment="1" applyProtection="1">
      <alignment horizontal="left" vertical="center" wrapText="1" indent="1"/>
      <protection/>
    </xf>
    <xf numFmtId="164" fontId="8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4" xfId="68" applyFont="1" applyFill="1" applyBorder="1" applyAlignment="1" applyProtection="1">
      <alignment horizontal="left" vertical="center" wrapText="1" indent="1"/>
      <protection/>
    </xf>
    <xf numFmtId="164" fontId="8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68" applyFont="1" applyFill="1" applyBorder="1" applyAlignment="1" applyProtection="1">
      <alignment horizontal="left" vertical="center" wrapText="1" indent="1"/>
      <protection/>
    </xf>
    <xf numFmtId="49" fontId="8" fillId="0" borderId="28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20" xfId="68" applyFont="1" applyFill="1" applyBorder="1" applyAlignment="1" applyProtection="1">
      <alignment horizontal="left" vertical="center" wrapText="1" indent="1"/>
      <protection/>
    </xf>
    <xf numFmtId="164" fontId="8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68" applyNumberFormat="1" applyFont="1" applyFill="1" applyBorder="1" applyAlignment="1" applyProtection="1">
      <alignment horizontal="left" vertical="center" wrapText="1" indent="1"/>
      <protection/>
    </xf>
    <xf numFmtId="164" fontId="8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2" xfId="68" applyFont="1" applyFill="1" applyBorder="1" applyAlignment="1" applyProtection="1">
      <alignment horizontal="left" vertical="center" wrapText="1" indent="1"/>
      <protection/>
    </xf>
    <xf numFmtId="0" fontId="7" fillId="0" borderId="33" xfId="68" applyFont="1" applyFill="1" applyBorder="1" applyAlignment="1" applyProtection="1">
      <alignment horizontal="left" vertical="center" wrapText="1" indent="1"/>
      <protection/>
    </xf>
    <xf numFmtId="49" fontId="8" fillId="0" borderId="34" xfId="68" applyNumberFormat="1" applyFont="1" applyFill="1" applyBorder="1" applyAlignment="1" applyProtection="1">
      <alignment horizontal="left" vertical="center" wrapText="1" indent="1"/>
      <protection/>
    </xf>
    <xf numFmtId="49" fontId="8" fillId="0" borderId="35" xfId="68" applyNumberFormat="1" applyFont="1" applyFill="1" applyBorder="1" applyAlignment="1" applyProtection="1">
      <alignment horizontal="left" vertical="center" wrapText="1" indent="1"/>
      <protection/>
    </xf>
    <xf numFmtId="0" fontId="11" fillId="0" borderId="24" xfId="0" applyFont="1" applyBorder="1" applyAlignment="1" applyProtection="1">
      <alignment horizontal="left" vertical="center" wrapText="1" indent="1"/>
      <protection/>
    </xf>
    <xf numFmtId="164" fontId="8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6" xfId="0" applyFont="1" applyBorder="1" applyAlignment="1" applyProtection="1">
      <alignment horizontal="left" vertical="center" wrapText="1" indent="1"/>
      <protection/>
    </xf>
    <xf numFmtId="164" fontId="8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0" applyFont="1" applyBorder="1" applyAlignment="1" applyProtection="1">
      <alignment horizontal="left" vertical="center" wrapText="1" indent="1"/>
      <protection/>
    </xf>
    <xf numFmtId="164" fontId="8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0" applyFont="1" applyBorder="1" applyAlignment="1" applyProtection="1">
      <alignment horizontal="left" vertical="center" wrapText="1" indent="1"/>
      <protection/>
    </xf>
    <xf numFmtId="0" fontId="13" fillId="0" borderId="12" xfId="68" applyFont="1" applyFill="1" applyBorder="1" applyAlignment="1" applyProtection="1">
      <alignment horizontal="left" vertical="center" wrapText="1" indent="1"/>
      <protection/>
    </xf>
    <xf numFmtId="164" fontId="13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10" fillId="0" borderId="11" xfId="0" applyFont="1" applyBorder="1" applyAlignment="1" applyProtection="1">
      <alignment horizontal="left" vertical="center" wrapText="1" indent="1"/>
      <protection/>
    </xf>
    <xf numFmtId="164" fontId="7" fillId="0" borderId="13" xfId="68" applyNumberFormat="1" applyFont="1" applyFill="1" applyBorder="1" applyAlignment="1" applyProtection="1">
      <alignment horizontal="right" vertical="center" wrapText="1" indent="1"/>
      <protection/>
    </xf>
    <xf numFmtId="49" fontId="11" fillId="0" borderId="17" xfId="0" applyNumberFormat="1" applyFont="1" applyBorder="1" applyAlignment="1" applyProtection="1">
      <alignment horizontal="left" vertical="center" wrapText="1" indent="2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vertical="center" wrapText="1" indent="1"/>
      <protection/>
    </xf>
    <xf numFmtId="164" fontId="7" fillId="0" borderId="39" xfId="6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Fill="1" applyBorder="1" applyAlignment="1" applyProtection="1">
      <alignment vertical="center" wrapText="1"/>
      <protection/>
    </xf>
    <xf numFmtId="164" fontId="3" fillId="0" borderId="0" xfId="68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68" applyFill="1" applyAlignment="1">
      <alignment/>
      <protection/>
    </xf>
    <xf numFmtId="0" fontId="7" fillId="0" borderId="40" xfId="68" applyFont="1" applyFill="1" applyBorder="1" applyAlignment="1" applyProtection="1">
      <alignment vertical="center" wrapText="1"/>
      <protection/>
    </xf>
    <xf numFmtId="0" fontId="8" fillId="0" borderId="41" xfId="68" applyFont="1" applyFill="1" applyBorder="1" applyAlignment="1" applyProtection="1">
      <alignment horizontal="left" vertical="center" wrapText="1" indent="1"/>
      <protection/>
    </xf>
    <xf numFmtId="0" fontId="8" fillId="0" borderId="0" xfId="68" applyFont="1" applyFill="1" applyBorder="1" applyAlignment="1" applyProtection="1">
      <alignment horizontal="left" vertical="center" wrapText="1" indent="1"/>
      <protection/>
    </xf>
    <xf numFmtId="0" fontId="8" fillId="0" borderId="24" xfId="68" applyFont="1" applyFill="1" applyBorder="1" applyAlignment="1" applyProtection="1">
      <alignment horizontal="left" indent="6"/>
      <protection/>
    </xf>
    <xf numFmtId="0" fontId="8" fillId="0" borderId="24" xfId="68" applyFont="1" applyFill="1" applyBorder="1" applyAlignment="1" applyProtection="1">
      <alignment horizontal="left" vertical="center" wrapText="1" indent="6"/>
      <protection/>
    </xf>
    <xf numFmtId="0" fontId="8" fillId="0" borderId="32" xfId="68" applyFont="1" applyFill="1" applyBorder="1" applyAlignment="1" applyProtection="1">
      <alignment horizontal="left" vertical="center" wrapText="1" indent="6"/>
      <protection/>
    </xf>
    <xf numFmtId="49" fontId="8" fillId="0" borderId="42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36" xfId="68" applyFont="1" applyFill="1" applyBorder="1" applyAlignment="1" applyProtection="1">
      <alignment horizontal="left" vertical="center" wrapText="1" indent="6"/>
      <protection/>
    </xf>
    <xf numFmtId="164" fontId="8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68" applyFont="1" applyFill="1" applyBorder="1" applyAlignment="1" applyProtection="1">
      <alignment vertical="center" wrapText="1"/>
      <protection/>
    </xf>
    <xf numFmtId="0" fontId="11" fillId="0" borderId="24" xfId="0" applyFont="1" applyBorder="1" applyAlignment="1" applyProtection="1" quotePrefix="1">
      <alignment horizontal="left" vertical="center" wrapText="1" indent="6"/>
      <protection/>
    </xf>
    <xf numFmtId="0" fontId="11" fillId="0" borderId="36" xfId="0" applyFont="1" applyBorder="1" applyAlignment="1" applyProtection="1" quotePrefix="1">
      <alignment horizontal="left" vertical="center" wrapText="1" indent="6"/>
      <protection/>
    </xf>
    <xf numFmtId="164" fontId="8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68" applyFont="1" applyFill="1" applyBorder="1" applyAlignment="1" applyProtection="1">
      <alignment horizontal="left" vertical="center" wrapText="1" indent="1"/>
      <protection/>
    </xf>
    <xf numFmtId="49" fontId="12" fillId="0" borderId="11" xfId="0" applyNumberFormat="1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1"/>
      <protection/>
    </xf>
    <xf numFmtId="164" fontId="15" fillId="0" borderId="13" xfId="68" applyNumberFormat="1" applyFont="1" applyFill="1" applyBorder="1" applyAlignment="1" applyProtection="1">
      <alignment horizontal="right" vertical="center" wrapText="1" indent="1"/>
      <protection/>
    </xf>
    <xf numFmtId="49" fontId="11" fillId="0" borderId="28" xfId="0" applyNumberFormat="1" applyFont="1" applyBorder="1" applyAlignment="1" applyProtection="1">
      <alignment horizontal="left" vertical="center" wrapText="1" indent="2"/>
      <protection/>
    </xf>
    <xf numFmtId="0" fontId="11" fillId="0" borderId="29" xfId="0" applyFont="1" applyBorder="1" applyAlignment="1" applyProtection="1">
      <alignment horizontal="right" vertical="center" wrapText="1" indent="1"/>
      <protection locked="0"/>
    </xf>
    <xf numFmtId="0" fontId="11" fillId="0" borderId="25" xfId="0" applyFont="1" applyBorder="1" applyAlignment="1" applyProtection="1">
      <alignment horizontal="right" vertical="center" wrapText="1" indent="1"/>
      <protection locked="0"/>
    </xf>
    <xf numFmtId="49" fontId="11" fillId="0" borderId="30" xfId="0" applyNumberFormat="1" applyFont="1" applyBorder="1" applyAlignment="1" applyProtection="1">
      <alignment horizontal="left" vertical="center" wrapText="1" indent="2"/>
      <protection/>
    </xf>
    <xf numFmtId="0" fontId="11" fillId="0" borderId="32" xfId="0" applyFont="1" applyBorder="1" applyAlignment="1" applyProtection="1">
      <alignment horizontal="left" vertical="center" wrapText="1" indent="1"/>
      <protection/>
    </xf>
    <xf numFmtId="0" fontId="11" fillId="0" borderId="31" xfId="0" applyFont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Border="1" applyAlignment="1" applyProtection="1">
      <alignment horizontal="right" vertical="center" wrapText="1" indent="1"/>
      <protection/>
    </xf>
    <xf numFmtId="0" fontId="14" fillId="0" borderId="13" xfId="0" applyFont="1" applyBorder="1" applyAlignment="1" applyProtection="1" quotePrefix="1">
      <alignment horizontal="right" vertical="center" wrapText="1" indent="1"/>
      <protection locked="0"/>
    </xf>
    <xf numFmtId="0" fontId="3" fillId="0" borderId="0" xfId="68" applyFont="1" applyFill="1">
      <alignment/>
      <protection/>
    </xf>
    <xf numFmtId="0" fontId="10" fillId="0" borderId="45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7" fillId="0" borderId="46" xfId="6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right" vertical="center" indent="1"/>
      <protection/>
    </xf>
    <xf numFmtId="49" fontId="8" fillId="0" borderId="47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48" xfId="68" applyFont="1" applyFill="1" applyBorder="1" applyAlignment="1" applyProtection="1">
      <alignment horizontal="left" vertical="center" wrapText="1" indent="1"/>
      <protection/>
    </xf>
    <xf numFmtId="49" fontId="8" fillId="0" borderId="43" xfId="68" applyNumberFormat="1" applyFont="1" applyFill="1" applyBorder="1" applyAlignment="1" applyProtection="1">
      <alignment horizontal="left" vertical="center" wrapText="1" indent="1"/>
      <protection/>
    </xf>
    <xf numFmtId="0" fontId="9" fillId="0" borderId="0" xfId="68" applyFont="1" applyFill="1" applyBorder="1">
      <alignment/>
      <protection/>
    </xf>
    <xf numFmtId="164" fontId="8" fillId="0" borderId="49" xfId="6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68" applyNumberFormat="1" applyFont="1" applyFill="1" applyBorder="1" applyAlignment="1" applyProtection="1">
      <alignment horizontal="right" vertical="center" wrapText="1" indent="1"/>
      <protection/>
    </xf>
    <xf numFmtId="164" fontId="8" fillId="0" borderId="19" xfId="68" applyNumberFormat="1" applyFont="1" applyFill="1" applyBorder="1" applyAlignment="1" applyProtection="1">
      <alignment horizontal="right" vertical="center" wrapText="1" indent="1"/>
      <protection/>
    </xf>
    <xf numFmtId="164" fontId="7" fillId="0" borderId="43" xfId="68" applyNumberFormat="1" applyFont="1" applyFill="1" applyBorder="1" applyAlignment="1" applyProtection="1">
      <alignment horizontal="right" vertical="center" wrapText="1" indent="1"/>
      <protection/>
    </xf>
    <xf numFmtId="164" fontId="7" fillId="0" borderId="50" xfId="68" applyNumberFormat="1" applyFont="1" applyFill="1" applyBorder="1" applyAlignment="1" applyProtection="1">
      <alignment horizontal="right" vertical="center" wrapText="1" indent="1"/>
      <protection/>
    </xf>
    <xf numFmtId="164" fontId="8" fillId="0" borderId="51" xfId="6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5" xfId="0" applyFont="1" applyBorder="1" applyAlignment="1" applyProtection="1">
      <alignment horizontal="left" vertical="center" wrapText="1" indent="1"/>
      <protection/>
    </xf>
    <xf numFmtId="164" fontId="8" fillId="0" borderId="52" xfId="6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5" xfId="40" applyNumberFormat="1" applyFont="1" applyFill="1" applyBorder="1" applyAlignment="1" applyProtection="1">
      <alignment horizontal="right" vertical="center" wrapText="1" indent="1"/>
      <protection/>
    </xf>
    <xf numFmtId="166" fontId="8" fillId="0" borderId="23" xfId="4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3" xfId="4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3" xfId="40" applyNumberFormat="1" applyFont="1" applyFill="1" applyBorder="1" applyAlignment="1" applyProtection="1">
      <alignment horizontal="right" vertical="center" wrapText="1" indent="1"/>
      <protection/>
    </xf>
    <xf numFmtId="166" fontId="8" fillId="0" borderId="29" xfId="4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9" xfId="4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4" xfId="4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3" xfId="40" applyNumberFormat="1" applyFont="1" applyFill="1" applyBorder="1" applyAlignment="1" applyProtection="1">
      <alignment horizontal="right" vertical="center" wrapText="1" indent="1"/>
      <protection/>
    </xf>
    <xf numFmtId="166" fontId="11" fillId="0" borderId="29" xfId="40" applyNumberFormat="1" applyFont="1" applyBorder="1" applyAlignment="1" applyProtection="1">
      <alignment horizontal="right" vertical="center" wrapText="1" indent="1"/>
      <protection locked="0"/>
    </xf>
    <xf numFmtId="166" fontId="11" fillId="0" borderId="25" xfId="40" applyNumberFormat="1" applyFont="1" applyBorder="1" applyAlignment="1" applyProtection="1">
      <alignment horizontal="right" vertical="center" wrapText="1" indent="1"/>
      <protection locked="0"/>
    </xf>
    <xf numFmtId="166" fontId="11" fillId="0" borderId="31" xfId="40" applyNumberFormat="1" applyFont="1" applyBorder="1" applyAlignment="1" applyProtection="1">
      <alignment horizontal="right" vertical="center" wrapText="1" indent="1"/>
      <protection locked="0"/>
    </xf>
    <xf numFmtId="166" fontId="10" fillId="0" borderId="13" xfId="40" applyNumberFormat="1" applyFont="1" applyBorder="1" applyAlignment="1" applyProtection="1">
      <alignment horizontal="right" vertical="center" wrapText="1" indent="1"/>
      <protection/>
    </xf>
    <xf numFmtId="166" fontId="14" fillId="0" borderId="13" xfId="40" applyNumberFormat="1" applyFont="1" applyBorder="1" applyAlignment="1" applyProtection="1" quotePrefix="1">
      <alignment horizontal="right" vertical="center" wrapText="1" indent="1"/>
      <protection locked="0"/>
    </xf>
    <xf numFmtId="166" fontId="7" fillId="0" borderId="13" xfId="40" applyNumberFormat="1" applyFont="1" applyFill="1" applyBorder="1" applyAlignment="1" applyProtection="1">
      <alignment horizontal="right" vertical="center" wrapText="1" indent="1"/>
      <protection/>
    </xf>
    <xf numFmtId="164" fontId="8" fillId="0" borderId="0" xfId="6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33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Alignment="1">
      <alignment horizontal="center" vertical="center" wrapText="1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33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4" xfId="0" applyNumberFormat="1" applyFont="1" applyFill="1" applyBorder="1" applyAlignment="1" applyProtection="1">
      <alignment vertical="center" wrapText="1"/>
      <protection locked="0"/>
    </xf>
    <xf numFmtId="1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54" xfId="0" applyNumberFormat="1" applyFont="1" applyFill="1" applyBorder="1" applyAlignment="1" applyProtection="1">
      <alignment vertical="center" wrapText="1"/>
      <protection locked="0"/>
    </xf>
    <xf numFmtId="164" fontId="8" fillId="0" borderId="25" xfId="0" applyNumberFormat="1" applyFont="1" applyFill="1" applyBorder="1" applyAlignment="1" applyProtection="1">
      <alignment vertical="center" wrapText="1"/>
      <protection/>
    </xf>
    <xf numFmtId="164" fontId="8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32" xfId="0" applyNumberFormat="1" applyFont="1" applyFill="1" applyBorder="1" applyAlignment="1" applyProtection="1">
      <alignment vertical="center" wrapText="1"/>
      <protection locked="0"/>
    </xf>
    <xf numFmtId="1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55" xfId="0" applyNumberFormat="1" applyFont="1" applyFill="1" applyBorder="1" applyAlignment="1" applyProtection="1">
      <alignment vertical="center" wrapText="1"/>
      <protection locked="0"/>
    </xf>
    <xf numFmtId="164" fontId="8" fillId="0" borderId="31" xfId="0" applyNumberFormat="1" applyFont="1" applyFill="1" applyBorder="1" applyAlignment="1" applyProtection="1">
      <alignment vertical="center" wrapText="1"/>
      <protection/>
    </xf>
    <xf numFmtId="164" fontId="6" fillId="0" borderId="11" xfId="0" applyNumberFormat="1" applyFont="1" applyFill="1" applyBorder="1" applyAlignment="1" applyProtection="1">
      <alignment horizontal="left" vertical="center" wrapText="1"/>
      <protection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164" fontId="7" fillId="34" borderId="12" xfId="0" applyNumberFormat="1" applyFont="1" applyFill="1" applyBorder="1" applyAlignment="1" applyProtection="1">
      <alignment vertical="center" wrapText="1"/>
      <protection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164" fontId="17" fillId="0" borderId="0" xfId="0" applyNumberFormat="1" applyFont="1" applyFill="1" applyAlignment="1">
      <alignment vertical="center" wrapText="1"/>
    </xf>
    <xf numFmtId="170" fontId="0" fillId="0" borderId="0" xfId="40" applyNumberFormat="1" applyFont="1" applyAlignment="1">
      <alignment/>
    </xf>
    <xf numFmtId="0" fontId="18" fillId="0" borderId="0" xfId="0" applyFont="1" applyAlignment="1">
      <alignment/>
    </xf>
    <xf numFmtId="170" fontId="18" fillId="0" borderId="0" xfId="40" applyNumberFormat="1" applyFont="1" applyAlignment="1">
      <alignment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170" fontId="19" fillId="0" borderId="24" xfId="40" applyNumberFormat="1" applyFont="1" applyBorder="1" applyAlignment="1">
      <alignment/>
    </xf>
    <xf numFmtId="0" fontId="18" fillId="0" borderId="24" xfId="0" applyFont="1" applyBorder="1" applyAlignment="1">
      <alignment/>
    </xf>
    <xf numFmtId="170" fontId="18" fillId="0" borderId="24" xfId="40" applyNumberFormat="1" applyFont="1" applyBorder="1" applyAlignment="1">
      <alignment/>
    </xf>
    <xf numFmtId="0" fontId="20" fillId="0" borderId="24" xfId="0" applyFont="1" applyBorder="1" applyAlignment="1">
      <alignment/>
    </xf>
    <xf numFmtId="170" fontId="20" fillId="0" borderId="24" xfId="40" applyNumberFormat="1" applyFont="1" applyBorder="1" applyAlignment="1">
      <alignment/>
    </xf>
    <xf numFmtId="0" fontId="21" fillId="0" borderId="24" xfId="0" applyFont="1" applyBorder="1" applyAlignment="1">
      <alignment/>
    </xf>
    <xf numFmtId="170" fontId="21" fillId="0" borderId="24" xfId="40" applyNumberFormat="1" applyFont="1" applyBorder="1" applyAlignment="1">
      <alignment/>
    </xf>
    <xf numFmtId="0" fontId="21" fillId="0" borderId="0" xfId="0" applyFont="1" applyAlignment="1">
      <alignment/>
    </xf>
    <xf numFmtId="0" fontId="3" fillId="33" borderId="33" xfId="0" applyFont="1" applyFill="1" applyBorder="1" applyAlignment="1">
      <alignment/>
    </xf>
    <xf numFmtId="170" fontId="3" fillId="33" borderId="16" xfId="40" applyNumberFormat="1" applyFont="1" applyFill="1" applyBorder="1" applyAlignment="1">
      <alignment/>
    </xf>
    <xf numFmtId="0" fontId="3" fillId="0" borderId="0" xfId="0" applyFont="1" applyAlignment="1">
      <alignment/>
    </xf>
    <xf numFmtId="170" fontId="3" fillId="33" borderId="16" xfId="0" applyNumberFormat="1" applyFont="1" applyFill="1" applyBorder="1" applyAlignment="1">
      <alignment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0" fontId="24" fillId="0" borderId="0" xfId="69" applyFont="1" applyFill="1">
      <alignment/>
      <protection/>
    </xf>
    <xf numFmtId="0" fontId="6" fillId="0" borderId="56" xfId="69" applyFont="1" applyFill="1" applyBorder="1" applyAlignment="1">
      <alignment horizontal="center" vertical="center" wrapText="1"/>
      <protection/>
    </xf>
    <xf numFmtId="0" fontId="22" fillId="0" borderId="0" xfId="69" applyFill="1">
      <alignment/>
      <protection/>
    </xf>
    <xf numFmtId="37" fontId="7" fillId="0" borderId="57" xfId="69" applyNumberFormat="1" applyFont="1" applyFill="1" applyBorder="1" applyAlignment="1">
      <alignment horizontal="left" vertical="center" indent="1"/>
      <protection/>
    </xf>
    <xf numFmtId="0" fontId="7" fillId="0" borderId="12" xfId="69" applyFont="1" applyFill="1" applyBorder="1" applyAlignment="1">
      <alignment horizontal="left" vertical="center" indent="1"/>
      <protection/>
    </xf>
    <xf numFmtId="171" fontId="7" fillId="0" borderId="11" xfId="69" applyNumberFormat="1" applyFont="1" applyFill="1" applyBorder="1" applyAlignment="1">
      <alignment horizontal="right" vertical="center"/>
      <protection/>
    </xf>
    <xf numFmtId="10" fontId="7" fillId="0" borderId="12" xfId="78" applyNumberFormat="1" applyFont="1" applyFill="1" applyBorder="1" applyAlignment="1">
      <alignment vertical="center"/>
    </xf>
    <xf numFmtId="0" fontId="25" fillId="0" borderId="0" xfId="69" applyFont="1" applyFill="1" applyAlignment="1">
      <alignment vertical="center"/>
      <protection/>
    </xf>
    <xf numFmtId="37" fontId="8" fillId="0" borderId="58" xfId="69" applyNumberFormat="1" applyFont="1" applyFill="1" applyBorder="1" applyAlignment="1">
      <alignment horizontal="left" indent="1"/>
      <protection/>
    </xf>
    <xf numFmtId="0" fontId="8" fillId="0" borderId="18" xfId="69" applyFont="1" applyFill="1" applyBorder="1" applyAlignment="1">
      <alignment horizontal="left" indent="3"/>
      <protection/>
    </xf>
    <xf numFmtId="171" fontId="8" fillId="0" borderId="22" xfId="42" applyNumberFormat="1" applyFont="1" applyFill="1" applyBorder="1" applyAlignment="1" applyProtection="1" quotePrefix="1">
      <alignment horizontal="right"/>
      <protection locked="0"/>
    </xf>
    <xf numFmtId="171" fontId="8" fillId="0" borderId="18" xfId="42" applyNumberFormat="1" applyFont="1" applyFill="1" applyBorder="1" applyAlignment="1" applyProtection="1" quotePrefix="1">
      <alignment horizontal="right"/>
      <protection locked="0"/>
    </xf>
    <xf numFmtId="10" fontId="8" fillId="0" borderId="18" xfId="78" applyNumberFormat="1" applyFont="1" applyFill="1" applyBorder="1" applyAlignment="1" applyProtection="1" quotePrefix="1">
      <alignment horizontal="right"/>
      <protection locked="0"/>
    </xf>
    <xf numFmtId="37" fontId="8" fillId="0" borderId="59" xfId="69" applyNumberFormat="1" applyFont="1" applyFill="1" applyBorder="1" applyAlignment="1">
      <alignment horizontal="left" indent="1"/>
      <protection/>
    </xf>
    <xf numFmtId="0" fontId="8" fillId="0" borderId="24" xfId="69" applyFont="1" applyFill="1" applyBorder="1" applyAlignment="1">
      <alignment horizontal="left" indent="3"/>
      <protection/>
    </xf>
    <xf numFmtId="171" fontId="8" fillId="0" borderId="17" xfId="42" applyNumberFormat="1" applyFont="1" applyFill="1" applyBorder="1" applyAlignment="1" applyProtection="1">
      <alignment/>
      <protection locked="0"/>
    </xf>
    <xf numFmtId="171" fontId="8" fillId="0" borderId="24" xfId="42" applyNumberFormat="1" applyFont="1" applyFill="1" applyBorder="1" applyAlignment="1" applyProtection="1">
      <alignment/>
      <protection locked="0"/>
    </xf>
    <xf numFmtId="10" fontId="8" fillId="0" borderId="24" xfId="78" applyNumberFormat="1" applyFont="1" applyFill="1" applyBorder="1" applyAlignment="1" applyProtection="1">
      <alignment/>
      <protection locked="0"/>
    </xf>
    <xf numFmtId="171" fontId="8" fillId="0" borderId="17" xfId="69" applyNumberFormat="1" applyFont="1" applyFill="1" applyBorder="1" applyProtection="1">
      <alignment/>
      <protection locked="0"/>
    </xf>
    <xf numFmtId="171" fontId="8" fillId="0" borderId="24" xfId="69" applyNumberFormat="1" applyFont="1" applyFill="1" applyBorder="1" applyProtection="1">
      <alignment/>
      <protection locked="0"/>
    </xf>
    <xf numFmtId="0" fontId="22" fillId="0" borderId="47" xfId="69" applyFill="1" applyBorder="1">
      <alignment/>
      <protection/>
    </xf>
    <xf numFmtId="0" fontId="22" fillId="0" borderId="38" xfId="69" applyFill="1" applyBorder="1">
      <alignment/>
      <protection/>
    </xf>
    <xf numFmtId="171" fontId="8" fillId="0" borderId="42" xfId="69" applyNumberFormat="1" applyFont="1" applyFill="1" applyBorder="1" applyProtection="1">
      <alignment/>
      <protection locked="0"/>
    </xf>
    <xf numFmtId="171" fontId="8" fillId="0" borderId="36" xfId="69" applyNumberFormat="1" applyFont="1" applyFill="1" applyBorder="1" applyProtection="1">
      <alignment/>
      <protection locked="0"/>
    </xf>
    <xf numFmtId="10" fontId="8" fillId="0" borderId="36" xfId="78" applyNumberFormat="1" applyFont="1" applyFill="1" applyBorder="1" applyAlignment="1" applyProtection="1">
      <alignment/>
      <protection locked="0"/>
    </xf>
    <xf numFmtId="0" fontId="21" fillId="0" borderId="47" xfId="69" applyFont="1" applyFill="1" applyBorder="1" applyAlignment="1">
      <alignment/>
      <protection/>
    </xf>
    <xf numFmtId="10" fontId="25" fillId="0" borderId="38" xfId="78" applyNumberFormat="1" applyFont="1" applyFill="1" applyBorder="1" applyAlignment="1">
      <alignment/>
    </xf>
    <xf numFmtId="171" fontId="7" fillId="0" borderId="12" xfId="69" applyNumberFormat="1" applyFont="1" applyFill="1" applyBorder="1" applyAlignment="1">
      <alignment vertical="center"/>
      <protection/>
    </xf>
    <xf numFmtId="0" fontId="25" fillId="0" borderId="0" xfId="69" applyFont="1" applyFill="1" applyAlignment="1">
      <alignment vertical="center"/>
      <protection/>
    </xf>
    <xf numFmtId="0" fontId="21" fillId="0" borderId="60" xfId="69" applyFont="1" applyFill="1" applyBorder="1" applyAlignment="1">
      <alignment/>
      <protection/>
    </xf>
    <xf numFmtId="10" fontId="25" fillId="0" borderId="50" xfId="78" applyNumberFormat="1" applyFont="1" applyFill="1" applyBorder="1" applyAlignment="1">
      <alignment vertical="center"/>
    </xf>
    <xf numFmtId="171" fontId="8" fillId="0" borderId="22" xfId="69" applyNumberFormat="1" applyFont="1" applyFill="1" applyBorder="1" applyProtection="1">
      <alignment/>
      <protection locked="0"/>
    </xf>
    <xf numFmtId="171" fontId="8" fillId="0" borderId="18" xfId="69" applyNumberFormat="1" applyFont="1" applyFill="1" applyBorder="1" applyProtection="1">
      <alignment/>
      <protection locked="0"/>
    </xf>
    <xf numFmtId="10" fontId="8" fillId="0" borderId="18" xfId="78" applyNumberFormat="1" applyFont="1" applyFill="1" applyBorder="1" applyAlignment="1" applyProtection="1">
      <alignment vertical="center"/>
      <protection locked="0"/>
    </xf>
    <xf numFmtId="10" fontId="25" fillId="0" borderId="38" xfId="78" applyNumberFormat="1" applyFont="1" applyFill="1" applyBorder="1" applyAlignment="1">
      <alignment/>
    </xf>
    <xf numFmtId="0" fontId="6" fillId="0" borderId="12" xfId="69" applyFont="1" applyFill="1" applyBorder="1" applyAlignment="1">
      <alignment horizontal="left" vertical="center" indent="1"/>
      <protection/>
    </xf>
    <xf numFmtId="0" fontId="28" fillId="0" borderId="0" xfId="69" applyFont="1" applyFill="1" applyAlignment="1">
      <alignment vertical="center"/>
      <protection/>
    </xf>
    <xf numFmtId="10" fontId="25" fillId="0" borderId="50" xfId="78" applyNumberFormat="1" applyFont="1" applyFill="1" applyBorder="1" applyAlignment="1">
      <alignment/>
    </xf>
    <xf numFmtId="171" fontId="6" fillId="0" borderId="11" xfId="69" applyNumberFormat="1" applyFont="1" applyFill="1" applyBorder="1" applyAlignment="1">
      <alignment horizontal="center" vertical="center" wrapText="1"/>
      <protection/>
    </xf>
    <xf numFmtId="171" fontId="6" fillId="0" borderId="12" xfId="69" applyNumberFormat="1" applyFont="1" applyFill="1" applyBorder="1" applyAlignment="1">
      <alignment horizontal="center" vertical="center" wrapText="1"/>
      <protection/>
    </xf>
    <xf numFmtId="0" fontId="7" fillId="0" borderId="57" xfId="69" applyFont="1" applyFill="1" applyBorder="1" applyAlignment="1">
      <alignment horizontal="left" vertical="center" indent="1"/>
      <protection/>
    </xf>
    <xf numFmtId="0" fontId="8" fillId="0" borderId="59" xfId="69" applyFont="1" applyFill="1" applyBorder="1" applyAlignment="1">
      <alignment horizontal="left" indent="1"/>
      <protection/>
    </xf>
    <xf numFmtId="171" fontId="8" fillId="0" borderId="18" xfId="69" applyNumberFormat="1" applyFont="1" applyFill="1" applyBorder="1" applyAlignment="1" applyProtection="1">
      <alignment vertical="center"/>
      <protection locked="0"/>
    </xf>
    <xf numFmtId="171" fontId="8" fillId="0" borderId="30" xfId="69" applyNumberFormat="1" applyFont="1" applyFill="1" applyBorder="1" applyProtection="1">
      <alignment/>
      <protection locked="0"/>
    </xf>
    <xf numFmtId="171" fontId="8" fillId="0" borderId="32" xfId="69" applyNumberFormat="1" applyFont="1" applyFill="1" applyBorder="1" applyAlignment="1" applyProtection="1">
      <alignment vertical="center"/>
      <protection locked="0"/>
    </xf>
    <xf numFmtId="10" fontId="8" fillId="0" borderId="32" xfId="78" applyNumberFormat="1" applyFont="1" applyFill="1" applyBorder="1" applyAlignment="1" applyProtection="1">
      <alignment vertical="center"/>
      <protection locked="0"/>
    </xf>
    <xf numFmtId="0" fontId="8" fillId="0" borderId="61" xfId="69" applyFont="1" applyFill="1" applyBorder="1" applyAlignment="1">
      <alignment horizontal="left" indent="1"/>
      <protection/>
    </xf>
    <xf numFmtId="0" fontId="8" fillId="0" borderId="27" xfId="69" applyFont="1" applyFill="1" applyBorder="1" applyAlignment="1">
      <alignment horizontal="left" indent="3"/>
      <protection/>
    </xf>
    <xf numFmtId="171" fontId="8" fillId="0" borderId="36" xfId="69" applyNumberFormat="1" applyFont="1" applyFill="1" applyBorder="1" applyAlignment="1" applyProtection="1">
      <alignment vertical="center"/>
      <protection locked="0"/>
    </xf>
    <xf numFmtId="10" fontId="25" fillId="0" borderId="38" xfId="78" applyNumberFormat="1" applyFont="1" applyFill="1" applyBorder="1" applyAlignment="1">
      <alignment vertical="center"/>
    </xf>
    <xf numFmtId="0" fontId="7" fillId="0" borderId="62" xfId="69" applyFont="1" applyFill="1" applyBorder="1" applyAlignment="1">
      <alignment horizontal="left" vertical="center" indent="1"/>
      <protection/>
    </xf>
    <xf numFmtId="0" fontId="6" fillId="0" borderId="63" xfId="69" applyFont="1" applyFill="1" applyBorder="1" applyAlignment="1">
      <alignment horizontal="left" vertical="center" indent="1"/>
      <protection/>
    </xf>
    <xf numFmtId="171" fontId="7" fillId="0" borderId="63" xfId="69" applyNumberFormat="1" applyFont="1" applyFill="1" applyBorder="1" applyAlignment="1">
      <alignment vertical="center"/>
      <protection/>
    </xf>
    <xf numFmtId="10" fontId="7" fillId="0" borderId="63" xfId="78" applyNumberFormat="1" applyFont="1" applyFill="1" applyBorder="1" applyAlignment="1">
      <alignment vertical="center"/>
    </xf>
    <xf numFmtId="0" fontId="28" fillId="0" borderId="0" xfId="69" applyFont="1" applyFill="1" applyAlignment="1">
      <alignment vertical="center"/>
      <protection/>
    </xf>
    <xf numFmtId="0" fontId="9" fillId="0" borderId="0" xfId="69" applyFont="1" applyFill="1" applyAlignment="1">
      <alignment horizontal="right"/>
      <protection/>
    </xf>
    <xf numFmtId="0" fontId="9" fillId="0" borderId="0" xfId="69" applyFont="1" applyFill="1">
      <alignment/>
      <protection/>
    </xf>
    <xf numFmtId="0" fontId="30" fillId="0" borderId="0" xfId="69" applyFont="1" applyFill="1">
      <alignment/>
      <protection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0" fontId="3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21" fillId="7" borderId="24" xfId="0" applyFont="1" applyFill="1" applyBorder="1" applyAlignment="1">
      <alignment horizontal="left" vertical="top" wrapText="1"/>
    </xf>
    <xf numFmtId="166" fontId="85" fillId="7" borderId="24" xfId="40" applyNumberFormat="1" applyFont="1" applyFill="1" applyBorder="1" applyAlignment="1">
      <alignment horizontal="right"/>
    </xf>
    <xf numFmtId="0" fontId="18" fillId="0" borderId="24" xfId="0" applyFont="1" applyBorder="1" applyAlignment="1">
      <alignment horizontal="left" vertical="top" wrapText="1"/>
    </xf>
    <xf numFmtId="166" fontId="32" fillId="0" borderId="24" xfId="40" applyNumberFormat="1" applyFont="1" applyBorder="1" applyAlignment="1">
      <alignment horizontal="right" wrapText="1"/>
    </xf>
    <xf numFmtId="166" fontId="84" fillId="0" borderId="24" xfId="40" applyNumberFormat="1" applyFont="1" applyBorder="1" applyAlignment="1">
      <alignment horizontal="right"/>
    </xf>
    <xf numFmtId="166" fontId="85" fillId="0" borderId="24" xfId="40" applyNumberFormat="1" applyFont="1" applyBorder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3" borderId="24" xfId="0" applyFont="1" applyFill="1" applyBorder="1" applyAlignment="1">
      <alignment horizontal="left" vertical="top" wrapText="1"/>
    </xf>
    <xf numFmtId="166" fontId="85" fillId="3" borderId="24" xfId="40" applyNumberFormat="1" applyFont="1" applyFill="1" applyBorder="1" applyAlignment="1">
      <alignment horizontal="right"/>
    </xf>
    <xf numFmtId="0" fontId="11" fillId="0" borderId="25" xfId="0" applyFont="1" applyFill="1" applyBorder="1" applyAlignment="1" applyProtection="1">
      <alignment horizontal="right" vertical="center" wrapText="1" indent="1"/>
      <protection locked="0"/>
    </xf>
    <xf numFmtId="0" fontId="16" fillId="0" borderId="12" xfId="69" applyFont="1" applyFill="1" applyBorder="1" applyAlignment="1">
      <alignment horizontal="left" vertical="center" indent="1"/>
      <protection/>
    </xf>
    <xf numFmtId="171" fontId="8" fillId="0" borderId="28" xfId="69" applyNumberFormat="1" applyFont="1" applyFill="1" applyBorder="1" applyProtection="1">
      <alignment/>
      <protection locked="0"/>
    </xf>
    <xf numFmtId="171" fontId="8" fillId="0" borderId="20" xfId="69" applyNumberFormat="1" applyFont="1" applyFill="1" applyBorder="1" applyProtection="1">
      <alignment/>
      <protection locked="0"/>
    </xf>
    <xf numFmtId="10" fontId="8" fillId="0" borderId="20" xfId="78" applyNumberFormat="1" applyFont="1" applyFill="1" applyBorder="1" applyAlignment="1" applyProtection="1">
      <alignment vertical="center"/>
      <protection locked="0"/>
    </xf>
    <xf numFmtId="0" fontId="16" fillId="0" borderId="12" xfId="69" applyFont="1" applyFill="1" applyBorder="1" applyAlignment="1">
      <alignment horizontal="left" vertical="center" indent="1"/>
      <protection/>
    </xf>
    <xf numFmtId="0" fontId="33" fillId="0" borderId="0" xfId="61" applyFont="1">
      <alignment/>
      <protection/>
    </xf>
    <xf numFmtId="3" fontId="33" fillId="0" borderId="0" xfId="61" applyNumberFormat="1" applyFont="1">
      <alignment/>
      <protection/>
    </xf>
    <xf numFmtId="0" fontId="34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3" fontId="33" fillId="0" borderId="0" xfId="61" applyNumberFormat="1" applyFont="1" applyFill="1" applyBorder="1">
      <alignment/>
      <protection/>
    </xf>
    <xf numFmtId="0" fontId="34" fillId="0" borderId="0" xfId="61" applyFont="1" applyFill="1" applyBorder="1">
      <alignment/>
      <protection/>
    </xf>
    <xf numFmtId="3" fontId="36" fillId="0" borderId="0" xfId="61" applyNumberFormat="1" applyFont="1" applyFill="1" applyBorder="1">
      <alignment/>
      <protection/>
    </xf>
    <xf numFmtId="0" fontId="37" fillId="0" borderId="0" xfId="61" applyFont="1" applyFill="1" applyBorder="1">
      <alignment/>
      <protection/>
    </xf>
    <xf numFmtId="0" fontId="35" fillId="0" borderId="0" xfId="61" applyFont="1" applyAlignment="1">
      <alignment horizontal="center" vertical="center"/>
      <protection/>
    </xf>
    <xf numFmtId="0" fontId="36" fillId="0" borderId="0" xfId="61" applyFont="1" applyAlignment="1">
      <alignment vertical="center"/>
      <protection/>
    </xf>
    <xf numFmtId="3" fontId="36" fillId="0" borderId="16" xfId="61" applyNumberFormat="1" applyFont="1" applyFill="1" applyBorder="1" applyAlignment="1">
      <alignment vertical="center"/>
      <protection/>
    </xf>
    <xf numFmtId="3" fontId="36" fillId="0" borderId="64" xfId="61" applyNumberFormat="1" applyFont="1" applyFill="1" applyBorder="1" applyAlignment="1">
      <alignment vertical="center"/>
      <protection/>
    </xf>
    <xf numFmtId="0" fontId="37" fillId="0" borderId="33" xfId="61" applyFont="1" applyFill="1" applyBorder="1" applyAlignment="1">
      <alignment vertical="center"/>
      <protection/>
    </xf>
    <xf numFmtId="0" fontId="33" fillId="0" borderId="0" xfId="61" applyFont="1" applyAlignment="1">
      <alignment vertical="center"/>
      <protection/>
    </xf>
    <xf numFmtId="3" fontId="33" fillId="0" borderId="38" xfId="61" applyNumberFormat="1" applyFont="1" applyBorder="1" applyAlignment="1">
      <alignment vertical="center"/>
      <protection/>
    </xf>
    <xf numFmtId="3" fontId="33" fillId="0" borderId="0" xfId="61" applyNumberFormat="1" applyFont="1" applyFill="1" applyBorder="1" applyAlignment="1">
      <alignment vertical="center"/>
      <protection/>
    </xf>
    <xf numFmtId="0" fontId="34" fillId="0" borderId="47" xfId="61" applyFont="1" applyFill="1" applyBorder="1" applyAlignment="1">
      <alignment vertical="center" wrapText="1"/>
      <protection/>
    </xf>
    <xf numFmtId="0" fontId="34" fillId="0" borderId="47" xfId="61" applyFont="1" applyFill="1" applyBorder="1" applyAlignment="1">
      <alignment vertical="center"/>
      <protection/>
    </xf>
    <xf numFmtId="3" fontId="34" fillId="0" borderId="65" xfId="61" applyNumberFormat="1" applyFont="1" applyFill="1" applyBorder="1" applyAlignment="1">
      <alignment horizontal="center" vertical="center" wrapText="1"/>
      <protection/>
    </xf>
    <xf numFmtId="3" fontId="34" fillId="0" borderId="64" xfId="61" applyNumberFormat="1" applyFont="1" applyFill="1" applyBorder="1" applyAlignment="1">
      <alignment horizontal="center" vertical="center" wrapText="1"/>
      <protection/>
    </xf>
    <xf numFmtId="0" fontId="34" fillId="0" borderId="33" xfId="61" applyFont="1" applyFill="1" applyBorder="1" applyAlignment="1">
      <alignment horizontal="center" vertical="center" wrapText="1"/>
      <protection/>
    </xf>
    <xf numFmtId="3" fontId="35" fillId="0" borderId="0" xfId="61" applyNumberFormat="1" applyFont="1" applyBorder="1" applyAlignment="1">
      <alignment horizontal="center"/>
      <protection/>
    </xf>
    <xf numFmtId="3" fontId="35" fillId="0" borderId="0" xfId="61" applyNumberFormat="1" applyFont="1" applyFill="1" applyBorder="1" applyAlignment="1">
      <alignment horizontal="center"/>
      <protection/>
    </xf>
    <xf numFmtId="0" fontId="35" fillId="0" borderId="0" xfId="61" applyFont="1" applyFill="1" applyBorder="1" applyAlignment="1">
      <alignment horizontal="center"/>
      <protection/>
    </xf>
    <xf numFmtId="0" fontId="35" fillId="0" borderId="0" xfId="61" applyFont="1">
      <alignment/>
      <protection/>
    </xf>
    <xf numFmtId="3" fontId="35" fillId="0" borderId="0" xfId="61" applyNumberFormat="1" applyFont="1" applyBorder="1" applyAlignment="1">
      <alignment horizontal="right"/>
      <protection/>
    </xf>
    <xf numFmtId="3" fontId="35" fillId="0" borderId="0" xfId="61" applyNumberFormat="1" applyFont="1" applyFill="1" applyBorder="1">
      <alignment/>
      <protection/>
    </xf>
    <xf numFmtId="0" fontId="35" fillId="0" borderId="0" xfId="61" applyFont="1" applyFill="1" applyBorder="1">
      <alignment/>
      <protection/>
    </xf>
    <xf numFmtId="0" fontId="34" fillId="0" borderId="0" xfId="61" applyFont="1" applyAlignment="1">
      <alignment vertical="center"/>
      <protection/>
    </xf>
    <xf numFmtId="3" fontId="34" fillId="0" borderId="0" xfId="61" applyNumberFormat="1" applyFont="1" applyAlignment="1">
      <alignment horizontal="right" vertical="center"/>
      <protection/>
    </xf>
    <xf numFmtId="3" fontId="34" fillId="0" borderId="0" xfId="61" applyNumberFormat="1" applyFont="1" applyAlignment="1">
      <alignment vertical="center"/>
      <protection/>
    </xf>
    <xf numFmtId="0" fontId="34" fillId="0" borderId="0" xfId="66" applyFont="1">
      <alignment/>
      <protection/>
    </xf>
    <xf numFmtId="3" fontId="34" fillId="0" borderId="0" xfId="66" applyNumberFormat="1" applyFont="1">
      <alignment/>
      <protection/>
    </xf>
    <xf numFmtId="0" fontId="34" fillId="0" borderId="0" xfId="66" applyFont="1" applyAlignment="1">
      <alignment wrapText="1"/>
      <protection/>
    </xf>
    <xf numFmtId="0" fontId="35" fillId="0" borderId="0" xfId="66" applyFont="1" applyBorder="1" applyAlignment="1">
      <alignment horizontal="center" vertical="top"/>
      <protection/>
    </xf>
    <xf numFmtId="0" fontId="37" fillId="0" borderId="0" xfId="66" applyFont="1" applyAlignment="1">
      <alignment horizontal="right" vertical="center"/>
      <protection/>
    </xf>
    <xf numFmtId="0" fontId="35" fillId="0" borderId="0" xfId="66" applyFont="1" applyBorder="1" applyAlignment="1">
      <alignment horizontal="center" vertical="center"/>
      <protection/>
    </xf>
    <xf numFmtId="0" fontId="34" fillId="0" borderId="0" xfId="66" applyFont="1" applyAlignment="1">
      <alignment vertical="center"/>
      <protection/>
    </xf>
    <xf numFmtId="0" fontId="34" fillId="0" borderId="0" xfId="66" applyFont="1" applyAlignment="1">
      <alignment horizontal="left" vertical="center"/>
      <protection/>
    </xf>
    <xf numFmtId="3" fontId="40" fillId="0" borderId="16" xfId="66" applyNumberFormat="1" applyFont="1" applyBorder="1" applyAlignment="1">
      <alignment horizontal="right" vertical="center"/>
      <protection/>
    </xf>
    <xf numFmtId="3" fontId="40" fillId="0" borderId="64" xfId="66" applyNumberFormat="1" applyFont="1" applyBorder="1" applyAlignment="1">
      <alignment horizontal="right" vertical="center"/>
      <protection/>
    </xf>
    <xf numFmtId="3" fontId="40" fillId="0" borderId="66" xfId="66" applyNumberFormat="1" applyFont="1" applyBorder="1" applyAlignment="1">
      <alignment horizontal="right" vertical="center"/>
      <protection/>
    </xf>
    <xf numFmtId="3" fontId="40" fillId="0" borderId="66" xfId="67" applyNumberFormat="1" applyFont="1" applyFill="1" applyBorder="1" applyAlignment="1">
      <alignment horizontal="right" vertical="center"/>
      <protection/>
    </xf>
    <xf numFmtId="3" fontId="40" fillId="0" borderId="64" xfId="67" applyNumberFormat="1" applyFont="1" applyFill="1" applyBorder="1" applyAlignment="1">
      <alignment horizontal="right" vertical="center"/>
      <protection/>
    </xf>
    <xf numFmtId="0" fontId="37" fillId="0" borderId="67" xfId="66" applyFont="1" applyBorder="1" applyAlignment="1">
      <alignment horizontal="right" vertical="center"/>
      <protection/>
    </xf>
    <xf numFmtId="0" fontId="40" fillId="0" borderId="33" xfId="67" applyFont="1" applyFill="1" applyBorder="1" applyAlignment="1">
      <alignment horizontal="center" vertical="center" wrapText="1"/>
      <protection/>
    </xf>
    <xf numFmtId="3" fontId="41" fillId="0" borderId="68" xfId="66" applyNumberFormat="1" applyFont="1" applyBorder="1" applyAlignment="1">
      <alignment horizontal="right"/>
      <protection/>
    </xf>
    <xf numFmtId="3" fontId="41" fillId="0" borderId="69" xfId="66" applyNumberFormat="1" applyFont="1" applyBorder="1" applyAlignment="1">
      <alignment horizontal="right"/>
      <protection/>
    </xf>
    <xf numFmtId="3" fontId="41" fillId="0" borderId="70" xfId="66" applyNumberFormat="1" applyFont="1" applyBorder="1" applyAlignment="1">
      <alignment horizontal="right"/>
      <protection/>
    </xf>
    <xf numFmtId="3" fontId="41" fillId="0" borderId="70" xfId="67" applyNumberFormat="1" applyFont="1" applyFill="1" applyBorder="1" applyAlignment="1">
      <alignment horizontal="right"/>
      <protection/>
    </xf>
    <xf numFmtId="3" fontId="41" fillId="0" borderId="69" xfId="67" applyNumberFormat="1" applyFont="1" applyFill="1" applyBorder="1" applyAlignment="1">
      <alignment horizontal="right"/>
      <protection/>
    </xf>
    <xf numFmtId="0" fontId="34" fillId="0" borderId="71" xfId="66" applyFont="1" applyBorder="1" applyAlignment="1">
      <alignment horizontal="right" wrapText="1"/>
      <protection/>
    </xf>
    <xf numFmtId="0" fontId="42" fillId="0" borderId="24" xfId="61" applyFont="1" applyBorder="1" applyAlignment="1">
      <alignment horizontal="left" vertical="center" wrapText="1"/>
      <protection/>
    </xf>
    <xf numFmtId="0" fontId="34" fillId="0" borderId="0" xfId="66" applyFont="1" applyAlignment="1">
      <alignment horizontal="center" vertical="center" wrapText="1"/>
      <protection/>
    </xf>
    <xf numFmtId="0" fontId="34" fillId="0" borderId="72" xfId="66" applyFont="1" applyBorder="1" applyAlignment="1">
      <alignment horizontal="center" vertical="center" wrapText="1"/>
      <protection/>
    </xf>
    <xf numFmtId="3" fontId="34" fillId="0" borderId="73" xfId="66" applyNumberFormat="1" applyFont="1" applyBorder="1" applyAlignment="1">
      <alignment horizontal="center" vertical="center" wrapText="1"/>
      <protection/>
    </xf>
    <xf numFmtId="0" fontId="34" fillId="0" borderId="0" xfId="66" applyFont="1" applyAlignment="1">
      <alignment horizontal="center"/>
      <protection/>
    </xf>
    <xf numFmtId="3" fontId="34" fillId="0" borderId="0" xfId="66" applyNumberFormat="1" applyFont="1" applyAlignment="1">
      <alignment horizontal="center"/>
      <protection/>
    </xf>
    <xf numFmtId="3" fontId="34" fillId="0" borderId="0" xfId="66" applyNumberFormat="1" applyFont="1" applyBorder="1" applyAlignment="1">
      <alignment horizontal="center"/>
      <protection/>
    </xf>
    <xf numFmtId="0" fontId="34" fillId="0" borderId="0" xfId="66" applyFont="1" applyAlignment="1">
      <alignment horizontal="center" wrapText="1"/>
      <protection/>
    </xf>
    <xf numFmtId="3" fontId="34" fillId="0" borderId="0" xfId="66" applyNumberFormat="1" applyFont="1" applyBorder="1" applyAlignment="1">
      <alignment horizontal="right"/>
      <protection/>
    </xf>
    <xf numFmtId="0" fontId="34" fillId="0" borderId="0" xfId="66" applyFont="1" applyAlignment="1">
      <alignment vertical="top"/>
      <protection/>
    </xf>
    <xf numFmtId="3" fontId="34" fillId="0" borderId="0" xfId="66" applyNumberFormat="1" applyFont="1" applyAlignment="1">
      <alignment horizontal="right" vertical="top"/>
      <protection/>
    </xf>
    <xf numFmtId="3" fontId="34" fillId="0" borderId="0" xfId="66" applyNumberFormat="1" applyFont="1" applyAlignment="1">
      <alignment vertical="top"/>
      <protection/>
    </xf>
    <xf numFmtId="0" fontId="41" fillId="0" borderId="0" xfId="61" applyFont="1" applyFill="1" applyBorder="1" applyAlignment="1">
      <alignment vertical="top"/>
      <protection/>
    </xf>
    <xf numFmtId="0" fontId="35" fillId="0" borderId="0" xfId="66" applyFont="1" applyAlignment="1">
      <alignment vertical="top"/>
      <protection/>
    </xf>
    <xf numFmtId="0" fontId="39" fillId="0" borderId="0" xfId="65" applyAlignment="1">
      <alignment vertical="center"/>
      <protection/>
    </xf>
    <xf numFmtId="41" fontId="43" fillId="0" borderId="0" xfId="65" applyNumberFormat="1" applyFont="1" applyAlignment="1">
      <alignment vertical="center"/>
      <protection/>
    </xf>
    <xf numFmtId="41" fontId="39" fillId="0" borderId="0" xfId="65" applyNumberFormat="1" applyAlignment="1">
      <alignment vertical="center"/>
      <protection/>
    </xf>
    <xf numFmtId="0" fontId="39" fillId="0" borderId="0" xfId="65" applyAlignment="1">
      <alignment horizontal="center" vertical="center"/>
      <protection/>
    </xf>
    <xf numFmtId="0" fontId="39" fillId="0" borderId="0" xfId="65" applyFont="1" applyAlignment="1">
      <alignment vertical="center"/>
      <protection/>
    </xf>
    <xf numFmtId="170" fontId="39" fillId="0" borderId="24" xfId="65" applyNumberFormat="1" applyBorder="1">
      <alignment/>
      <protection/>
    </xf>
    <xf numFmtId="0" fontId="39" fillId="0" borderId="24" xfId="65" applyFont="1" applyBorder="1">
      <alignment/>
      <protection/>
    </xf>
    <xf numFmtId="0" fontId="39" fillId="0" borderId="24" xfId="65" applyFont="1" applyBorder="1" applyAlignment="1">
      <alignment wrapText="1"/>
      <protection/>
    </xf>
    <xf numFmtId="0" fontId="39" fillId="0" borderId="24" xfId="65" applyBorder="1">
      <alignment/>
      <protection/>
    </xf>
    <xf numFmtId="0" fontId="39" fillId="0" borderId="0" xfId="65" applyAlignment="1">
      <alignment vertical="center" wrapText="1"/>
      <protection/>
    </xf>
    <xf numFmtId="0" fontId="43" fillId="0" borderId="0" xfId="65" applyFont="1" applyAlignment="1">
      <alignment vertical="center"/>
      <protection/>
    </xf>
    <xf numFmtId="41" fontId="43" fillId="0" borderId="24" xfId="65" applyNumberFormat="1" applyFont="1" applyBorder="1" applyAlignment="1">
      <alignment vertical="center"/>
      <protection/>
    </xf>
    <xf numFmtId="0" fontId="43" fillId="0" borderId="24" xfId="65" applyFont="1" applyBorder="1" applyAlignment="1">
      <alignment vertical="center" wrapText="1"/>
      <protection/>
    </xf>
    <xf numFmtId="0" fontId="43" fillId="0" borderId="24" xfId="65" applyFont="1" applyBorder="1" applyAlignment="1">
      <alignment horizontal="center" vertical="center"/>
      <protection/>
    </xf>
    <xf numFmtId="41" fontId="39" fillId="0" borderId="24" xfId="65" applyNumberFormat="1" applyBorder="1" applyAlignment="1">
      <alignment vertical="center"/>
      <protection/>
    </xf>
    <xf numFmtId="0" fontId="39" fillId="0" borderId="24" xfId="65" applyBorder="1" applyAlignment="1">
      <alignment vertical="center"/>
      <protection/>
    </xf>
    <xf numFmtId="0" fontId="39" fillId="0" borderId="24" xfId="65" applyBorder="1" applyAlignment="1">
      <alignment vertical="center" wrapText="1"/>
      <protection/>
    </xf>
    <xf numFmtId="0" fontId="39" fillId="0" borderId="24" xfId="65" applyBorder="1" applyAlignment="1">
      <alignment horizontal="center" vertical="center"/>
      <protection/>
    </xf>
    <xf numFmtId="0" fontId="39" fillId="0" borderId="24" xfId="65" applyFont="1" applyBorder="1" applyAlignment="1">
      <alignment horizontal="left" vertical="center" wrapText="1" indent="1"/>
      <protection/>
    </xf>
    <xf numFmtId="0" fontId="39" fillId="0" borderId="24" xfId="65" applyBorder="1" applyAlignment="1">
      <alignment horizontal="left" vertical="center" wrapText="1" indent="1"/>
      <protection/>
    </xf>
    <xf numFmtId="41" fontId="43" fillId="0" borderId="24" xfId="65" applyNumberFormat="1" applyFont="1" applyBorder="1" applyAlignment="1">
      <alignment horizontal="center" vertical="center"/>
      <protection/>
    </xf>
    <xf numFmtId="41" fontId="39" fillId="0" borderId="24" xfId="65" applyNumberFormat="1" applyBorder="1" applyAlignment="1">
      <alignment horizontal="center" vertical="center"/>
      <protection/>
    </xf>
    <xf numFmtId="0" fontId="39" fillId="0" borderId="24" xfId="65" applyBorder="1" applyAlignment="1">
      <alignment horizontal="centerContinuous" vertical="center"/>
      <protection/>
    </xf>
    <xf numFmtId="41" fontId="43" fillId="0" borderId="74" xfId="65" applyNumberFormat="1" applyFont="1" applyBorder="1" applyAlignment="1">
      <alignment vertical="center"/>
      <protection/>
    </xf>
    <xf numFmtId="41" fontId="39" fillId="0" borderId="74" xfId="65" applyNumberFormat="1" applyBorder="1" applyAlignment="1">
      <alignment vertical="center"/>
      <protection/>
    </xf>
    <xf numFmtId="0" fontId="39" fillId="0" borderId="74" xfId="65" applyBorder="1" applyAlignment="1">
      <alignment vertical="center"/>
      <protection/>
    </xf>
    <xf numFmtId="0" fontId="39" fillId="0" borderId="74" xfId="65" applyBorder="1" applyAlignment="1">
      <alignment horizontal="center" vertical="center"/>
      <protection/>
    </xf>
    <xf numFmtId="41" fontId="44" fillId="0" borderId="0" xfId="65" applyNumberFormat="1" applyFont="1" applyAlignment="1">
      <alignment horizontal="right" vertical="center"/>
      <protection/>
    </xf>
    <xf numFmtId="0" fontId="30" fillId="0" borderId="0" xfId="71" applyFill="1">
      <alignment/>
      <protection/>
    </xf>
    <xf numFmtId="3" fontId="30" fillId="0" borderId="0" xfId="71" applyNumberFormat="1" applyFont="1" applyFill="1">
      <alignment/>
      <protection/>
    </xf>
    <xf numFmtId="0" fontId="30" fillId="0" borderId="0" xfId="71" applyFont="1" applyFill="1">
      <alignment/>
      <protection/>
    </xf>
    <xf numFmtId="0" fontId="11" fillId="0" borderId="0" xfId="71" applyFont="1" applyFill="1" applyProtection="1">
      <alignment/>
      <protection locked="0"/>
    </xf>
    <xf numFmtId="0" fontId="11" fillId="0" borderId="0" xfId="71" applyFont="1" applyFill="1">
      <alignment/>
      <protection/>
    </xf>
    <xf numFmtId="0" fontId="30" fillId="0" borderId="0" xfId="71" applyFill="1" applyAlignment="1">
      <alignment vertical="center"/>
      <protection/>
    </xf>
    <xf numFmtId="9" fontId="10" fillId="0" borderId="20" xfId="81" applyFont="1" applyFill="1" applyBorder="1" applyAlignment="1">
      <alignment horizontal="right" vertical="center" wrapText="1"/>
    </xf>
    <xf numFmtId="172" fontId="10" fillId="0" borderId="24" xfId="71" applyNumberFormat="1" applyFont="1" applyFill="1" applyBorder="1" applyAlignment="1">
      <alignment horizontal="right" vertical="center" wrapText="1"/>
      <protection/>
    </xf>
    <xf numFmtId="0" fontId="11" fillId="0" borderId="20" xfId="71" applyFont="1" applyFill="1" applyBorder="1" applyAlignment="1">
      <alignment horizontal="center" vertical="center" wrapText="1"/>
      <protection/>
    </xf>
    <xf numFmtId="0" fontId="10" fillId="0" borderId="17" xfId="71" applyFont="1" applyFill="1" applyBorder="1" applyAlignment="1">
      <alignment vertical="center" wrapText="1"/>
      <protection/>
    </xf>
    <xf numFmtId="172" fontId="47" fillId="0" borderId="24" xfId="71" applyNumberFormat="1" applyFont="1" applyFill="1" applyBorder="1" applyAlignment="1">
      <alignment horizontal="right" vertical="center" wrapText="1"/>
      <protection/>
    </xf>
    <xf numFmtId="0" fontId="11" fillId="0" borderId="24" xfId="71" applyFont="1" applyFill="1" applyBorder="1" applyAlignment="1">
      <alignment horizontal="center" vertical="center" wrapText="1"/>
      <protection/>
    </xf>
    <xf numFmtId="0" fontId="10" fillId="0" borderId="17" xfId="71" applyFont="1" applyFill="1" applyBorder="1" applyAlignment="1">
      <alignment horizontal="left" vertical="center" wrapText="1"/>
      <protection/>
    </xf>
    <xf numFmtId="172" fontId="11" fillId="0" borderId="24" xfId="71" applyNumberFormat="1" applyFont="1" applyFill="1" applyBorder="1" applyAlignment="1">
      <alignment horizontal="right" vertical="center" wrapText="1"/>
      <protection/>
    </xf>
    <xf numFmtId="0" fontId="47" fillId="0" borderId="17" xfId="71" applyFont="1" applyFill="1" applyBorder="1" applyAlignment="1">
      <alignment horizontal="left" vertical="center" wrapText="1" indent="1"/>
      <protection/>
    </xf>
    <xf numFmtId="172" fontId="11" fillId="0" borderId="75" xfId="71" applyNumberFormat="1" applyFont="1" applyFill="1" applyBorder="1" applyAlignment="1" applyProtection="1">
      <alignment horizontal="right" vertical="center" wrapText="1"/>
      <protection/>
    </xf>
    <xf numFmtId="172" fontId="11" fillId="0" borderId="24" xfId="71" applyNumberFormat="1" applyFont="1" applyFill="1" applyBorder="1" applyAlignment="1" applyProtection="1">
      <alignment horizontal="right" vertical="center" wrapText="1"/>
      <protection locked="0"/>
    </xf>
    <xf numFmtId="0" fontId="11" fillId="0" borderId="28" xfId="71" applyFont="1" applyFill="1" applyBorder="1" applyAlignment="1">
      <alignment horizontal="left" vertical="center" wrapText="1" indent="3"/>
      <protection/>
    </xf>
    <xf numFmtId="0" fontId="11" fillId="0" borderId="17" xfId="71" applyFont="1" applyFill="1" applyBorder="1" applyAlignment="1">
      <alignment horizontal="left" vertical="center" wrapText="1" indent="3"/>
      <protection/>
    </xf>
    <xf numFmtId="0" fontId="11" fillId="0" borderId="17" xfId="71" applyFont="1" applyFill="1" applyBorder="1" applyAlignment="1">
      <alignment horizontal="left" vertical="center" wrapText="1" indent="2"/>
      <protection/>
    </xf>
    <xf numFmtId="172" fontId="11" fillId="0" borderId="75" xfId="71" applyNumberFormat="1" applyFont="1" applyFill="1" applyBorder="1" applyAlignment="1">
      <alignment horizontal="right" vertical="center" wrapText="1"/>
      <protection/>
    </xf>
    <xf numFmtId="0" fontId="47" fillId="0" borderId="17" xfId="71" applyFont="1" applyFill="1" applyBorder="1" applyAlignment="1">
      <alignment vertical="center" wrapText="1"/>
      <protection/>
    </xf>
    <xf numFmtId="172" fontId="47" fillId="0" borderId="24" xfId="71" applyNumberFormat="1" applyFont="1" applyFill="1" applyBorder="1" applyAlignment="1" applyProtection="1">
      <alignment horizontal="right" vertical="center" wrapText="1"/>
      <protection locked="0"/>
    </xf>
    <xf numFmtId="172" fontId="47" fillId="0" borderId="75" xfId="71" applyNumberFormat="1" applyFont="1" applyFill="1" applyBorder="1" applyAlignment="1">
      <alignment horizontal="right" vertical="center" wrapText="1"/>
      <protection/>
    </xf>
    <xf numFmtId="172" fontId="10" fillId="0" borderId="24" xfId="71" applyNumberFormat="1" applyFont="1" applyFill="1" applyBorder="1" applyAlignment="1" applyProtection="1">
      <alignment horizontal="right" vertical="center" wrapText="1"/>
      <protection locked="0"/>
    </xf>
    <xf numFmtId="0" fontId="12" fillId="0" borderId="17" xfId="71" applyFont="1" applyFill="1" applyBorder="1" applyAlignment="1">
      <alignment horizontal="left" vertical="center" wrapText="1" indent="1"/>
      <protection/>
    </xf>
    <xf numFmtId="0" fontId="11" fillId="0" borderId="17" xfId="71" applyFont="1" applyFill="1" applyBorder="1" applyAlignment="1">
      <alignment vertical="center" wrapText="1"/>
      <protection/>
    </xf>
    <xf numFmtId="172" fontId="11" fillId="0" borderId="24" xfId="71" applyNumberFormat="1" applyFont="1" applyFill="1" applyBorder="1" applyAlignment="1">
      <alignment horizontal="right" vertical="center" wrapText="1"/>
      <protection/>
    </xf>
    <xf numFmtId="172" fontId="10" fillId="0" borderId="20" xfId="71" applyNumberFormat="1" applyFont="1" applyFill="1" applyBorder="1" applyAlignment="1">
      <alignment horizontal="right" vertical="center" wrapText="1"/>
      <protection/>
    </xf>
    <xf numFmtId="0" fontId="10" fillId="0" borderId="28" xfId="71" applyFont="1" applyFill="1" applyBorder="1" applyAlignment="1">
      <alignment vertical="center" wrapText="1"/>
      <protection/>
    </xf>
    <xf numFmtId="0" fontId="30" fillId="0" borderId="0" xfId="71" applyFill="1" applyAlignment="1">
      <alignment horizontal="center" vertical="center"/>
      <protection/>
    </xf>
    <xf numFmtId="0" fontId="47" fillId="0" borderId="36" xfId="71" applyFont="1" applyFill="1" applyBorder="1" applyAlignment="1">
      <alignment horizontal="center" vertical="center" wrapText="1"/>
      <protection/>
    </xf>
    <xf numFmtId="0" fontId="47" fillId="0" borderId="42" xfId="71" applyFont="1" applyFill="1" applyBorder="1" applyAlignment="1">
      <alignment horizontal="center" vertical="center" wrapText="1"/>
      <protection/>
    </xf>
    <xf numFmtId="0" fontId="3" fillId="0" borderId="0" xfId="68" applyFont="1" applyFill="1" applyAlignment="1" applyProtection="1">
      <alignment horizontal="center"/>
      <protection/>
    </xf>
    <xf numFmtId="164" fontId="4" fillId="0" borderId="10" xfId="68" applyNumberFormat="1" applyFont="1" applyFill="1" applyBorder="1" applyAlignment="1" applyProtection="1">
      <alignment horizontal="left" vertical="center"/>
      <protection/>
    </xf>
    <xf numFmtId="164" fontId="4" fillId="0" borderId="10" xfId="68" applyNumberFormat="1" applyFont="1" applyFill="1" applyBorder="1" applyAlignment="1" applyProtection="1">
      <alignment horizontal="left"/>
      <protection/>
    </xf>
    <xf numFmtId="0" fontId="3" fillId="35" borderId="0" xfId="68" applyFont="1" applyFill="1" applyAlignment="1">
      <alignment horizontal="center"/>
      <protection/>
    </xf>
    <xf numFmtId="164" fontId="3" fillId="0" borderId="0" xfId="68" applyNumberFormat="1" applyFont="1" applyFill="1" applyBorder="1" applyAlignment="1" applyProtection="1">
      <alignment horizontal="center" vertical="center"/>
      <protection/>
    </xf>
    <xf numFmtId="0" fontId="34" fillId="0" borderId="0" xfId="61" applyFont="1" applyAlignment="1">
      <alignment horizontal="right" vertical="center"/>
      <protection/>
    </xf>
    <xf numFmtId="0" fontId="37" fillId="0" borderId="0" xfId="61" applyFont="1" applyFill="1" applyBorder="1" applyAlignment="1">
      <alignment horizontal="center" vertical="center"/>
      <protection/>
    </xf>
    <xf numFmtId="0" fontId="29" fillId="0" borderId="0" xfId="69" applyFont="1" applyFill="1" applyAlignment="1" applyProtection="1">
      <alignment horizontal="center"/>
      <protection locked="0"/>
    </xf>
    <xf numFmtId="0" fontId="29" fillId="0" borderId="0" xfId="69" applyFont="1" applyFill="1" applyAlignment="1">
      <alignment horizontal="center"/>
      <protection/>
    </xf>
    <xf numFmtId="164" fontId="17" fillId="0" borderId="0" xfId="0" applyNumberFormat="1" applyFont="1" applyFill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0" fontId="30" fillId="0" borderId="0" xfId="71" applyFont="1" applyFill="1" applyAlignment="1">
      <alignment horizontal="left"/>
      <protection/>
    </xf>
    <xf numFmtId="0" fontId="29" fillId="0" borderId="0" xfId="71" applyFont="1" applyFill="1" applyAlignment="1">
      <alignment horizontal="center" vertical="center" wrapText="1"/>
      <protection/>
    </xf>
    <xf numFmtId="0" fontId="48" fillId="0" borderId="0" xfId="71" applyFont="1" applyFill="1" applyBorder="1" applyAlignment="1">
      <alignment horizontal="right"/>
      <protection/>
    </xf>
    <xf numFmtId="0" fontId="49" fillId="0" borderId="14" xfId="71" applyFont="1" applyFill="1" applyBorder="1" applyAlignment="1">
      <alignment horizontal="center" vertical="center" wrapText="1"/>
      <protection/>
    </xf>
    <xf numFmtId="0" fontId="49" fillId="0" borderId="26" xfId="71" applyFont="1" applyFill="1" applyBorder="1" applyAlignment="1">
      <alignment horizontal="center" vertical="center" wrapText="1"/>
      <protection/>
    </xf>
    <xf numFmtId="0" fontId="49" fillId="0" borderId="28" xfId="71" applyFont="1" applyFill="1" applyBorder="1" applyAlignment="1">
      <alignment horizontal="center" vertical="center" wrapText="1"/>
      <protection/>
    </xf>
    <xf numFmtId="0" fontId="4" fillId="0" borderId="40" xfId="70" applyFont="1" applyFill="1" applyBorder="1" applyAlignment="1" applyProtection="1">
      <alignment horizontal="center" vertical="center" textRotation="90"/>
      <protection/>
    </xf>
    <xf numFmtId="0" fontId="4" fillId="0" borderId="27" xfId="70" applyFont="1" applyFill="1" applyBorder="1" applyAlignment="1" applyProtection="1">
      <alignment horizontal="center" vertical="center" textRotation="90"/>
      <protection/>
    </xf>
    <xf numFmtId="0" fontId="4" fillId="0" borderId="20" xfId="70" applyFont="1" applyFill="1" applyBorder="1" applyAlignment="1" applyProtection="1">
      <alignment horizontal="center" vertical="center" textRotation="90"/>
      <protection/>
    </xf>
    <xf numFmtId="0" fontId="48" fillId="0" borderId="18" xfId="71" applyFont="1" applyFill="1" applyBorder="1" applyAlignment="1">
      <alignment horizontal="center" vertical="center" wrapText="1"/>
      <protection/>
    </xf>
    <xf numFmtId="0" fontId="48" fillId="0" borderId="24" xfId="71" applyFont="1" applyFill="1" applyBorder="1" applyAlignment="1">
      <alignment horizontal="center" vertical="center" wrapText="1"/>
      <protection/>
    </xf>
    <xf numFmtId="0" fontId="48" fillId="0" borderId="24" xfId="71" applyFont="1" applyFill="1" applyBorder="1" applyAlignment="1">
      <alignment horizontal="center" wrapText="1"/>
      <protection/>
    </xf>
    <xf numFmtId="0" fontId="47" fillId="0" borderId="32" xfId="71" applyFont="1" applyFill="1" applyBorder="1" applyAlignment="1">
      <alignment horizontal="center" vertical="center" wrapText="1"/>
      <protection/>
    </xf>
    <xf numFmtId="0" fontId="47" fillId="0" borderId="21" xfId="71" applyFont="1" applyFill="1" applyBorder="1" applyAlignment="1">
      <alignment horizontal="center" vertical="center" wrapText="1"/>
      <protection/>
    </xf>
    <xf numFmtId="0" fontId="43" fillId="0" borderId="0" xfId="65" applyFont="1" applyAlignment="1">
      <alignment horizontal="center" vertical="center"/>
      <protection/>
    </xf>
    <xf numFmtId="0" fontId="3" fillId="0" borderId="76" xfId="69" applyFont="1" applyFill="1" applyBorder="1" applyAlignment="1">
      <alignment horizontal="center" vertical="center"/>
      <protection/>
    </xf>
    <xf numFmtId="0" fontId="3" fillId="0" borderId="16" xfId="69" applyFont="1" applyFill="1" applyBorder="1" applyAlignment="1">
      <alignment horizontal="center" vertical="center"/>
      <protection/>
    </xf>
    <xf numFmtId="0" fontId="26" fillId="0" borderId="77" xfId="0" applyFont="1" applyBorder="1" applyAlignment="1">
      <alignment horizontal="center" vertical="top" wrapText="1"/>
    </xf>
    <xf numFmtId="0" fontId="26" fillId="0" borderId="78" xfId="0" applyFont="1" applyBorder="1" applyAlignment="1">
      <alignment horizontal="center" vertical="top" wrapText="1"/>
    </xf>
    <xf numFmtId="0" fontId="23" fillId="0" borderId="0" xfId="69" applyFont="1" applyFill="1" applyAlignment="1" applyProtection="1">
      <alignment horizontal="center"/>
      <protection locked="0"/>
    </xf>
    <xf numFmtId="0" fontId="3" fillId="0" borderId="0" xfId="69" applyFont="1" applyFill="1" applyAlignment="1">
      <alignment horizontal="center" wrapText="1"/>
      <protection/>
    </xf>
    <xf numFmtId="0" fontId="3" fillId="0" borderId="0" xfId="69" applyFont="1" applyFill="1" applyAlignment="1">
      <alignment horizontal="center"/>
      <protection/>
    </xf>
    <xf numFmtId="0" fontId="3" fillId="0" borderId="79" xfId="69" applyFont="1" applyFill="1" applyBorder="1" applyAlignment="1">
      <alignment horizontal="center" vertical="center"/>
      <protection/>
    </xf>
    <xf numFmtId="0" fontId="3" fillId="0" borderId="80" xfId="69" applyFont="1" applyFill="1" applyBorder="1" applyAlignment="1">
      <alignment horizontal="center" vertical="center"/>
      <protection/>
    </xf>
    <xf numFmtId="0" fontId="3" fillId="0" borderId="81" xfId="69" applyFont="1" applyFill="1" applyBorder="1" applyAlignment="1">
      <alignment horizontal="center" vertical="center"/>
      <protection/>
    </xf>
    <xf numFmtId="0" fontId="27" fillId="0" borderId="47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35" fillId="0" borderId="0" xfId="66" applyFont="1" applyBorder="1" applyAlignment="1">
      <alignment horizontal="center" vertical="center" wrapText="1"/>
      <protection/>
    </xf>
    <xf numFmtId="0" fontId="34" fillId="0" borderId="82" xfId="66" applyFont="1" applyBorder="1" applyAlignment="1">
      <alignment horizontal="center" vertical="center" wrapText="1"/>
      <protection/>
    </xf>
    <xf numFmtId="0" fontId="34" fillId="0" borderId="83" xfId="66" applyFont="1" applyBorder="1" applyAlignment="1">
      <alignment horizontal="center" vertical="center" wrapText="1"/>
      <protection/>
    </xf>
    <xf numFmtId="3" fontId="34" fillId="0" borderId="84" xfId="66" applyNumberFormat="1" applyFont="1" applyBorder="1" applyAlignment="1">
      <alignment horizontal="center" vertical="center" wrapText="1"/>
      <protection/>
    </xf>
    <xf numFmtId="3" fontId="34" fillId="0" borderId="85" xfId="66" applyNumberFormat="1" applyFont="1" applyBorder="1" applyAlignment="1">
      <alignment horizontal="center" vertical="center" wrapText="1"/>
      <protection/>
    </xf>
    <xf numFmtId="3" fontId="34" fillId="0" borderId="86" xfId="66" applyNumberFormat="1" applyFont="1" applyBorder="1" applyAlignment="1">
      <alignment horizontal="center" vertical="center" wrapText="1"/>
      <protection/>
    </xf>
    <xf numFmtId="3" fontId="34" fillId="0" borderId="87" xfId="66" applyNumberFormat="1" applyFont="1" applyBorder="1" applyAlignment="1">
      <alignment horizontal="center" vertical="center" wrapText="1"/>
      <protection/>
    </xf>
    <xf numFmtId="3" fontId="34" fillId="0" borderId="73" xfId="66" applyNumberFormat="1" applyFont="1" applyBorder="1" applyAlignment="1">
      <alignment horizontal="center" vertical="center" wrapText="1"/>
      <protection/>
    </xf>
    <xf numFmtId="0" fontId="34" fillId="0" borderId="0" xfId="61" applyFont="1" applyFill="1" applyBorder="1" applyAlignment="1">
      <alignment horizontal="left" vertical="top"/>
      <protection/>
    </xf>
    <xf numFmtId="3" fontId="34" fillId="0" borderId="88" xfId="66" applyNumberFormat="1" applyFont="1" applyBorder="1" applyAlignment="1">
      <alignment horizontal="center"/>
      <protection/>
    </xf>
    <xf numFmtId="2" fontId="37" fillId="0" borderId="0" xfId="66" applyNumberFormat="1" applyFont="1" applyAlignment="1">
      <alignment horizontal="center" vertical="center"/>
      <protection/>
    </xf>
    <xf numFmtId="2" fontId="39" fillId="0" borderId="0" xfId="61" applyNumberFormat="1" applyFont="1" applyAlignment="1">
      <alignment vertical="center"/>
      <protection/>
    </xf>
    <xf numFmtId="0" fontId="37" fillId="0" borderId="0" xfId="66" applyFont="1" applyAlignment="1">
      <alignment horizontal="center" vertical="center" wrapText="1"/>
      <protection/>
    </xf>
    <xf numFmtId="0" fontId="39" fillId="0" borderId="0" xfId="61" applyFont="1" applyAlignment="1">
      <alignment vertical="center" wrapText="1"/>
      <protection/>
    </xf>
    <xf numFmtId="0" fontId="37" fillId="0" borderId="0" xfId="66" applyFont="1" applyAlignment="1">
      <alignment horizontal="center" vertical="center"/>
      <protection/>
    </xf>
    <xf numFmtId="0" fontId="39" fillId="0" borderId="0" xfId="61" applyFont="1" applyAlignment="1">
      <alignment vertical="center"/>
      <protection/>
    </xf>
    <xf numFmtId="3" fontId="34" fillId="0" borderId="0" xfId="66" applyNumberFormat="1" applyFont="1" applyBorder="1" applyAlignment="1">
      <alignment horizontal="right"/>
      <protection/>
    </xf>
    <xf numFmtId="0" fontId="22" fillId="0" borderId="0" xfId="61" applyBorder="1" applyAlignment="1">
      <alignment/>
      <protection/>
    </xf>
    <xf numFmtId="0" fontId="19" fillId="33" borderId="54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Figyelmeztetés" xfId="46"/>
    <cellStyle name="Hiperhivatkozás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Már látott hiperhivatkozás" xfId="59"/>
    <cellStyle name="Normal 2" xfId="60"/>
    <cellStyle name="Normál 2" xfId="61"/>
    <cellStyle name="Normál 3" xfId="62"/>
    <cellStyle name="Normál 4" xfId="63"/>
    <cellStyle name="Normál 5" xfId="64"/>
    <cellStyle name="Normál 6" xfId="65"/>
    <cellStyle name="Normál_EU-s tábla kv-hez" xfId="66"/>
    <cellStyle name="Normál_EU-s tábla kv-hez_EU projektek tábla" xfId="67"/>
    <cellStyle name="Normál_KVRENMUNKA" xfId="68"/>
    <cellStyle name="Normál_minta" xfId="69"/>
    <cellStyle name="Normál_VAGYONK" xfId="70"/>
    <cellStyle name="Normál_VAGYONKIM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  <cellStyle name="Százalék 3" xfId="80"/>
    <cellStyle name="Százalék 4" xfId="8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517kr_1_18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tám."/>
      <sheetName val="3.Onki"/>
      <sheetName val="4.Inbe"/>
      <sheetName val="5.Inki"/>
      <sheetName val="6.Önk.műk."/>
      <sheetName val="7.Beruh."/>
      <sheetName val="8.Felúj."/>
      <sheetName val="9. Képvis."/>
      <sheetName val="11.Mérleg"/>
      <sheetName val="12. Mérl.össz."/>
      <sheetName val="14.pe.vált."/>
      <sheetName val="15.Hitel"/>
      <sheetName val="16.Üzletrész"/>
      <sheetName val="17.Közvetett tám."/>
      <sheetName val="18.Vagyonmérl."/>
      <sheetName val="18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view="pageLayout" workbookViewId="0" topLeftCell="A70">
      <selection activeCell="C71" sqref="C71"/>
    </sheetView>
  </sheetViews>
  <sheetFormatPr defaultColWidth="9.140625" defaultRowHeight="15"/>
  <cols>
    <col min="1" max="1" width="7.7109375" style="94" customWidth="1"/>
    <col min="2" max="2" width="67.140625" style="94" customWidth="1"/>
    <col min="3" max="5" width="10.57421875" style="95" customWidth="1"/>
    <col min="6" max="16384" width="9.140625" style="1" customWidth="1"/>
  </cols>
  <sheetData>
    <row r="1" spans="1:8" ht="26.25" customHeight="1">
      <c r="A1" s="382" t="s">
        <v>83</v>
      </c>
      <c r="B1" s="382"/>
      <c r="C1" s="382"/>
      <c r="D1" s="382"/>
      <c r="E1" s="382"/>
      <c r="F1" s="382"/>
      <c r="G1" s="382"/>
      <c r="H1" s="382"/>
    </row>
    <row r="2" spans="1:8" ht="31.5" customHeight="1">
      <c r="A2" s="383" t="s">
        <v>0</v>
      </c>
      <c r="B2" s="383"/>
      <c r="C2" s="383"/>
      <c r="D2" s="383"/>
      <c r="E2" s="383"/>
      <c r="F2" s="383"/>
      <c r="G2" s="383"/>
      <c r="H2" s="383"/>
    </row>
    <row r="3" spans="1:8" ht="15.75" customHeight="1" thickBot="1">
      <c r="A3" s="380" t="s">
        <v>1</v>
      </c>
      <c r="B3" s="380"/>
      <c r="C3" s="2"/>
      <c r="D3" s="2"/>
      <c r="H3" s="2" t="s">
        <v>2</v>
      </c>
    </row>
    <row r="4" spans="1:8" ht="48" customHeight="1" thickBot="1">
      <c r="A4" s="3" t="s">
        <v>3</v>
      </c>
      <c r="B4" s="4" t="s">
        <v>4</v>
      </c>
      <c r="C4" s="5" t="s">
        <v>109</v>
      </c>
      <c r="D4" s="5" t="s">
        <v>110</v>
      </c>
      <c r="E4" s="5" t="s">
        <v>218</v>
      </c>
      <c r="F4" s="125" t="s">
        <v>215</v>
      </c>
      <c r="G4" s="125" t="s">
        <v>216</v>
      </c>
      <c r="H4" s="125" t="s">
        <v>217</v>
      </c>
    </row>
    <row r="5" spans="1:8" s="9" customFormat="1" ht="12" customHeight="1" thickBot="1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13" customFormat="1" ht="12" customHeight="1" thickBot="1">
      <c r="A6" s="10" t="s">
        <v>5</v>
      </c>
      <c r="B6" s="11" t="s">
        <v>126</v>
      </c>
      <c r="C6" s="12">
        <f>SUM('3.sz.melléklet'!C6,'4.sz.melléklet'!C6,'2.sz.melléklet'!C6)</f>
        <v>167480</v>
      </c>
      <c r="D6" s="12">
        <f>SUM('3.sz.melléklet'!D6,'4.sz.melléklet'!D6,'2.sz.melléklet'!D6)</f>
        <v>189536</v>
      </c>
      <c r="E6" s="12">
        <f>SUM('3.sz.melléklet'!E6,'4.sz.melléklet'!E6,'2.sz.melléklet'!E6)</f>
        <v>189536</v>
      </c>
      <c r="F6" s="12">
        <f>SUM('3.sz.melléklet'!F6,'4.sz.melléklet'!F6,'2.sz.melléklet'!F6)</f>
        <v>169214</v>
      </c>
      <c r="G6" s="12">
        <f>SUM('3.sz.melléklet'!G6,'4.sz.melléklet'!G6,'2.sz.melléklet'!G6)</f>
        <v>20322</v>
      </c>
      <c r="H6" s="12">
        <f>SUM('3.sz.melléklet'!H6,'4.sz.melléklet'!H6,'2.sz.melléklet'!H6)</f>
        <v>0</v>
      </c>
    </row>
    <row r="7" spans="1:8" s="13" customFormat="1" ht="12" customHeight="1" thickBot="1">
      <c r="A7" s="14" t="s">
        <v>6</v>
      </c>
      <c r="B7" s="15" t="s">
        <v>133</v>
      </c>
      <c r="C7" s="16">
        <f>SUM('3.sz.melléklet'!C7,'4.sz.melléklet'!C7,'2.sz.melléklet'!C7)</f>
        <v>156493</v>
      </c>
      <c r="D7" s="16">
        <f>SUM('3.sz.melléklet'!D7,'4.sz.melléklet'!D7,'2.sz.melléklet'!D7)</f>
        <v>165416</v>
      </c>
      <c r="E7" s="16">
        <f>SUM('3.sz.melléklet'!E7,'4.sz.melléklet'!E7,'2.sz.melléklet'!E7)</f>
        <v>165416</v>
      </c>
      <c r="F7" s="16">
        <f>SUM('3.sz.melléklet'!F7,'4.sz.melléklet'!F7,'2.sz.melléklet'!F7)</f>
        <v>165416</v>
      </c>
      <c r="G7" s="16">
        <f>SUM('3.sz.melléklet'!G7,'4.sz.melléklet'!G7,'2.sz.melléklet'!G7)</f>
        <v>0</v>
      </c>
      <c r="H7" s="16">
        <f>SUM('3.sz.melléklet'!H7,'4.sz.melléklet'!H7,'2.sz.melléklet'!H7)</f>
        <v>0</v>
      </c>
    </row>
    <row r="8" spans="1:8" s="13" customFormat="1" ht="12" customHeight="1">
      <c r="A8" s="17" t="s">
        <v>7</v>
      </c>
      <c r="B8" s="18" t="s">
        <v>127</v>
      </c>
      <c r="C8" s="19">
        <f>SUM('3.sz.melléklet'!C8,'4.sz.melléklet'!C8,'2.sz.melléklet'!C8)</f>
        <v>58119</v>
      </c>
      <c r="D8" s="19">
        <f>SUM('3.sz.melléklet'!D8,'4.sz.melléklet'!D8,'2.sz.melléklet'!D8)</f>
        <v>58119</v>
      </c>
      <c r="E8" s="19">
        <f>SUM('3.sz.melléklet'!E8,'4.sz.melléklet'!E8,'2.sz.melléklet'!E8)</f>
        <v>58119</v>
      </c>
      <c r="F8" s="19">
        <f>SUM('3.sz.melléklet'!F8,'4.sz.melléklet'!F8,'2.sz.melléklet'!F8)</f>
        <v>58119</v>
      </c>
      <c r="G8" s="19">
        <f>SUM('3.sz.melléklet'!G8,'4.sz.melléklet'!G8,'2.sz.melléklet'!G8)</f>
        <v>0</v>
      </c>
      <c r="H8" s="19">
        <f>SUM('3.sz.melléklet'!H8,'4.sz.melléklet'!H8,'2.sz.melléklet'!H8)</f>
        <v>0</v>
      </c>
    </row>
    <row r="9" spans="1:8" s="13" customFormat="1" ht="12" customHeight="1">
      <c r="A9" s="17" t="s">
        <v>8</v>
      </c>
      <c r="B9" s="20" t="s">
        <v>128</v>
      </c>
      <c r="C9" s="19">
        <f>SUM('3.sz.melléklet'!C9,'4.sz.melléklet'!C9,'2.sz.melléklet'!C9)</f>
        <v>55923</v>
      </c>
      <c r="D9" s="19">
        <f>SUM('3.sz.melléklet'!D9,'4.sz.melléklet'!D9,'2.sz.melléklet'!D9)</f>
        <v>56141</v>
      </c>
      <c r="E9" s="19">
        <f>SUM('3.sz.melléklet'!E9,'4.sz.melléklet'!E9,'2.sz.melléklet'!E9)</f>
        <v>56141</v>
      </c>
      <c r="F9" s="19">
        <f>SUM('3.sz.melléklet'!F9,'4.sz.melléklet'!F9,'2.sz.melléklet'!F9)</f>
        <v>56141</v>
      </c>
      <c r="G9" s="19">
        <f>SUM('3.sz.melléklet'!G9,'4.sz.melléklet'!G9,'2.sz.melléklet'!G9)</f>
        <v>0</v>
      </c>
      <c r="H9" s="19">
        <f>SUM('3.sz.melléklet'!H9,'4.sz.melléklet'!H9,'2.sz.melléklet'!H9)</f>
        <v>0</v>
      </c>
    </row>
    <row r="10" spans="1:8" s="13" customFormat="1" ht="12" customHeight="1">
      <c r="A10" s="17" t="s">
        <v>9</v>
      </c>
      <c r="B10" s="20" t="s">
        <v>129</v>
      </c>
      <c r="C10" s="19">
        <f>SUM('3.sz.melléklet'!C10,'4.sz.melléklet'!C10,'2.sz.melléklet'!C10)</f>
        <v>39462</v>
      </c>
      <c r="D10" s="19">
        <f>SUM('3.sz.melléklet'!D10,'4.sz.melléklet'!D10,'2.sz.melléklet'!D10)</f>
        <v>38366</v>
      </c>
      <c r="E10" s="19">
        <f>SUM('3.sz.melléklet'!E10,'4.sz.melléklet'!E10,'2.sz.melléklet'!E10)</f>
        <v>38366</v>
      </c>
      <c r="F10" s="19">
        <f>SUM('3.sz.melléklet'!F10,'4.sz.melléklet'!F10,'2.sz.melléklet'!F10)</f>
        <v>38366</v>
      </c>
      <c r="G10" s="19">
        <f>SUM('3.sz.melléklet'!G10,'4.sz.melléklet'!G10,'2.sz.melléklet'!G10)</f>
        <v>0</v>
      </c>
      <c r="H10" s="19">
        <f>SUM('3.sz.melléklet'!H10,'4.sz.melléklet'!H10,'2.sz.melléklet'!H10)</f>
        <v>0</v>
      </c>
    </row>
    <row r="11" spans="1:8" s="13" customFormat="1" ht="12" customHeight="1">
      <c r="A11" s="17" t="s">
        <v>10</v>
      </c>
      <c r="B11" s="20" t="s">
        <v>130</v>
      </c>
      <c r="C11" s="19">
        <f>SUM('3.sz.melléklet'!C11,'4.sz.melléklet'!C11,'2.sz.melléklet'!C11)</f>
        <v>2989</v>
      </c>
      <c r="D11" s="19">
        <f>SUM('3.sz.melléklet'!D11,'4.sz.melléklet'!D11,'2.sz.melléklet'!D11)</f>
        <v>2989</v>
      </c>
      <c r="E11" s="19">
        <f>SUM('3.sz.melléklet'!E11,'4.sz.melléklet'!E11,'2.sz.melléklet'!E11)</f>
        <v>2989</v>
      </c>
      <c r="F11" s="19">
        <f>SUM('3.sz.melléklet'!F11,'4.sz.melléklet'!F11,'2.sz.melléklet'!F11)</f>
        <v>2989</v>
      </c>
      <c r="G11" s="19">
        <f>SUM('3.sz.melléklet'!G11,'4.sz.melléklet'!G11,'2.sz.melléklet'!G11)</f>
        <v>0</v>
      </c>
      <c r="H11" s="19">
        <f>SUM('3.sz.melléklet'!H11,'4.sz.melléklet'!H11,'2.sz.melléklet'!H11)</f>
        <v>0</v>
      </c>
    </row>
    <row r="12" spans="1:8" s="13" customFormat="1" ht="12" customHeight="1">
      <c r="A12" s="17" t="s">
        <v>68</v>
      </c>
      <c r="B12" s="20" t="s">
        <v>131</v>
      </c>
      <c r="C12" s="19">
        <f>SUM('3.sz.melléklet'!C12,'4.sz.melléklet'!C12,'2.sz.melléklet'!C12)</f>
        <v>0</v>
      </c>
      <c r="D12" s="19">
        <f>SUM('3.sz.melléklet'!D12,'4.sz.melléklet'!D12,'2.sz.melléklet'!D12)</f>
        <v>1070</v>
      </c>
      <c r="E12" s="19">
        <f>SUM('3.sz.melléklet'!E12,'4.sz.melléklet'!E12,'2.sz.melléklet'!E12)</f>
        <v>1070</v>
      </c>
      <c r="F12" s="19">
        <f>SUM('3.sz.melléklet'!F12,'4.sz.melléklet'!F12,'2.sz.melléklet'!F12)</f>
        <v>1070</v>
      </c>
      <c r="G12" s="19">
        <f>SUM('3.sz.melléklet'!G12,'4.sz.melléklet'!G12,'2.sz.melléklet'!G12)</f>
        <v>0</v>
      </c>
      <c r="H12" s="19">
        <f>SUM('3.sz.melléklet'!H12,'4.sz.melléklet'!H12,'2.sz.melléklet'!H12)</f>
        <v>0</v>
      </c>
    </row>
    <row r="13" spans="1:8" s="13" customFormat="1" ht="12" customHeight="1" thickBot="1">
      <c r="A13" s="28" t="s">
        <v>70</v>
      </c>
      <c r="B13" s="21" t="s">
        <v>132</v>
      </c>
      <c r="C13" s="45">
        <f>SUM('3.sz.melléklet'!C13,'4.sz.melléklet'!C13,'2.sz.melléklet'!C13)</f>
        <v>0</v>
      </c>
      <c r="D13" s="45">
        <f>SUM('3.sz.melléklet'!D13,'4.sz.melléklet'!D13,'2.sz.melléklet'!D13)</f>
        <v>8731</v>
      </c>
      <c r="E13" s="45">
        <f>SUM('3.sz.melléklet'!E13,'4.sz.melléklet'!E13,'2.sz.melléklet'!E13)</f>
        <v>8731</v>
      </c>
      <c r="F13" s="45">
        <f>SUM('3.sz.melléklet'!F13,'4.sz.melléklet'!F13,'2.sz.melléklet'!F13)</f>
        <v>8731</v>
      </c>
      <c r="G13" s="45">
        <f>SUM('3.sz.melléklet'!G13,'4.sz.melléklet'!G13,'2.sz.melléklet'!G13)</f>
        <v>0</v>
      </c>
      <c r="H13" s="45">
        <f>SUM('3.sz.melléklet'!H13,'4.sz.melléklet'!H13,'2.sz.melléklet'!H13)</f>
        <v>0</v>
      </c>
    </row>
    <row r="14" spans="1:8" s="13" customFormat="1" ht="12" customHeight="1" thickBot="1">
      <c r="A14" s="14" t="s">
        <v>11</v>
      </c>
      <c r="B14" s="11" t="s">
        <v>139</v>
      </c>
      <c r="C14" s="22">
        <f>SUM('3.sz.melléklet'!C14,'4.sz.melléklet'!C14,'2.sz.melléklet'!C14)</f>
        <v>10987</v>
      </c>
      <c r="D14" s="22">
        <f>SUM('3.sz.melléklet'!D14,'4.sz.melléklet'!D14,'2.sz.melléklet'!D14)</f>
        <v>24120</v>
      </c>
      <c r="E14" s="22">
        <f>SUM('3.sz.melléklet'!E14,'4.sz.melléklet'!E14,'2.sz.melléklet'!E14)</f>
        <v>24120</v>
      </c>
      <c r="F14" s="22">
        <f>SUM('3.sz.melléklet'!F14,'4.sz.melléklet'!F14,'2.sz.melléklet'!F14)</f>
        <v>3798</v>
      </c>
      <c r="G14" s="22">
        <f>SUM('3.sz.melléklet'!G14,'4.sz.melléklet'!G14,'2.sz.melléklet'!G14)</f>
        <v>20322</v>
      </c>
      <c r="H14" s="22">
        <f>SUM('3.sz.melléklet'!H14,'4.sz.melléklet'!H14,'2.sz.melléklet'!H14)</f>
        <v>0</v>
      </c>
    </row>
    <row r="15" spans="1:8" s="13" customFormat="1" ht="12" customHeight="1">
      <c r="A15" s="23" t="s">
        <v>12</v>
      </c>
      <c r="B15" s="24" t="s">
        <v>134</v>
      </c>
      <c r="C15" s="25">
        <f>SUM('3.sz.melléklet'!C15,'4.sz.melléklet'!C15,'2.sz.melléklet'!C15)</f>
        <v>0</v>
      </c>
      <c r="D15" s="25">
        <f>SUM('3.sz.melléklet'!D15,'4.sz.melléklet'!D15,'2.sz.melléklet'!D15)</f>
        <v>0</v>
      </c>
      <c r="E15" s="25">
        <f>SUM('3.sz.melléklet'!E15,'4.sz.melléklet'!E15,'2.sz.melléklet'!E15)</f>
        <v>0</v>
      </c>
      <c r="F15" s="25">
        <f>SUM('3.sz.melléklet'!F15,'4.sz.melléklet'!F15,'2.sz.melléklet'!F15)</f>
        <v>0</v>
      </c>
      <c r="G15" s="25">
        <f>SUM('3.sz.melléklet'!G15,'4.sz.melléklet'!G15,'2.sz.melléklet'!G15)</f>
        <v>0</v>
      </c>
      <c r="H15" s="25">
        <f>SUM('3.sz.melléklet'!H15,'4.sz.melléklet'!H15,'2.sz.melléklet'!H15)</f>
        <v>0</v>
      </c>
    </row>
    <row r="16" spans="1:8" s="13" customFormat="1" ht="12" customHeight="1">
      <c r="A16" s="17" t="s">
        <v>13</v>
      </c>
      <c r="B16" s="26" t="s">
        <v>135</v>
      </c>
      <c r="C16" s="27">
        <f>SUM('3.sz.melléklet'!C16,'4.sz.melléklet'!C16,'2.sz.melléklet'!C16)</f>
        <v>0</v>
      </c>
      <c r="D16" s="27">
        <f>SUM('3.sz.melléklet'!D16,'4.sz.melléklet'!D16,'2.sz.melléklet'!D16)</f>
        <v>0</v>
      </c>
      <c r="E16" s="27">
        <f>SUM('3.sz.melléklet'!E16,'4.sz.melléklet'!E16,'2.sz.melléklet'!E16)</f>
        <v>0</v>
      </c>
      <c r="F16" s="27">
        <f>SUM('3.sz.melléklet'!F16,'4.sz.melléklet'!F16,'2.sz.melléklet'!F16)</f>
        <v>0</v>
      </c>
      <c r="G16" s="27">
        <f>SUM('3.sz.melléklet'!G16,'4.sz.melléklet'!G16,'2.sz.melléklet'!G16)</f>
        <v>0</v>
      </c>
      <c r="H16" s="27">
        <f>SUM('3.sz.melléklet'!H16,'4.sz.melléklet'!H16,'2.sz.melléklet'!H16)</f>
        <v>0</v>
      </c>
    </row>
    <row r="17" spans="1:8" s="13" customFormat="1" ht="12" customHeight="1">
      <c r="A17" s="17" t="s">
        <v>14</v>
      </c>
      <c r="B17" s="26" t="s">
        <v>136</v>
      </c>
      <c r="C17" s="27">
        <f>SUM('3.sz.melléklet'!C17,'4.sz.melléklet'!C17,'2.sz.melléklet'!C17)</f>
        <v>0</v>
      </c>
      <c r="D17" s="27">
        <f>SUM('3.sz.melléklet'!D17,'4.sz.melléklet'!D17,'2.sz.melléklet'!D17)</f>
        <v>0</v>
      </c>
      <c r="E17" s="27">
        <f>SUM('3.sz.melléklet'!E17,'4.sz.melléklet'!E17,'2.sz.melléklet'!E17)</f>
        <v>0</v>
      </c>
      <c r="F17" s="27">
        <f>SUM('3.sz.melléklet'!F17,'4.sz.melléklet'!F17,'2.sz.melléklet'!F17)</f>
        <v>0</v>
      </c>
      <c r="G17" s="27">
        <f>SUM('3.sz.melléklet'!G17,'4.sz.melléklet'!G17,'2.sz.melléklet'!G17)</f>
        <v>0</v>
      </c>
      <c r="H17" s="27">
        <f>SUM('3.sz.melléklet'!H17,'4.sz.melléklet'!H17,'2.sz.melléklet'!H17)</f>
        <v>0</v>
      </c>
    </row>
    <row r="18" spans="1:8" s="13" customFormat="1" ht="12" customHeight="1">
      <c r="A18" s="17" t="s">
        <v>15</v>
      </c>
      <c r="B18" s="26" t="s">
        <v>137</v>
      </c>
      <c r="C18" s="27">
        <f>SUM('3.sz.melléklet'!C18,'4.sz.melléklet'!C18,'2.sz.melléklet'!C18)</f>
        <v>0</v>
      </c>
      <c r="D18" s="34">
        <f>SUM('3.sz.melléklet'!D18,'4.sz.melléklet'!D18,'2.sz.melléklet'!D18)</f>
        <v>0</v>
      </c>
      <c r="E18" s="34">
        <f>SUM('3.sz.melléklet'!E18,'4.sz.melléklet'!E18,'2.sz.melléklet'!E18)</f>
        <v>0</v>
      </c>
      <c r="F18" s="34">
        <f>SUM('3.sz.melléklet'!F18,'4.sz.melléklet'!F18,'2.sz.melléklet'!F18)</f>
        <v>0</v>
      </c>
      <c r="G18" s="34">
        <f>SUM('3.sz.melléklet'!G18,'4.sz.melléklet'!G18,'2.sz.melléklet'!G18)</f>
        <v>0</v>
      </c>
      <c r="H18" s="34">
        <f>SUM('3.sz.melléklet'!H18,'4.sz.melléklet'!H18,'2.sz.melléklet'!H18)</f>
        <v>0</v>
      </c>
    </row>
    <row r="19" spans="1:8" s="13" customFormat="1" ht="12" customHeight="1" thickBot="1">
      <c r="A19" s="28" t="s">
        <v>16</v>
      </c>
      <c r="B19" s="97" t="s">
        <v>138</v>
      </c>
      <c r="C19" s="72">
        <f>SUM('3.sz.melléklet'!C19,'4.sz.melléklet'!C19,'2.sz.melléklet'!C19)</f>
        <v>10987</v>
      </c>
      <c r="D19" s="107">
        <f>SUM('3.sz.melléklet'!D19,'4.sz.melléklet'!D19,'2.sz.melléklet'!D19)</f>
        <v>24120</v>
      </c>
      <c r="E19" s="107">
        <f>SUM('3.sz.melléklet'!E19,'4.sz.melléklet'!E19,'2.sz.melléklet'!E19)</f>
        <v>24120</v>
      </c>
      <c r="F19" s="107">
        <f>SUM('3.sz.melléklet'!F19,'4.sz.melléklet'!F19,'2.sz.melléklet'!F19)</f>
        <v>3798</v>
      </c>
      <c r="G19" s="107">
        <f>SUM('3.sz.melléklet'!G19,'4.sz.melléklet'!G19,'2.sz.melléklet'!G19)</f>
        <v>20322</v>
      </c>
      <c r="H19" s="107">
        <f>SUM('3.sz.melléklet'!H19,'4.sz.melléklet'!H19,'2.sz.melléklet'!H19)</f>
        <v>0</v>
      </c>
    </row>
    <row r="20" spans="1:8" s="13" customFormat="1" ht="12" customHeight="1" thickBot="1">
      <c r="A20" s="14" t="s">
        <v>76</v>
      </c>
      <c r="B20" s="11" t="s">
        <v>175</v>
      </c>
      <c r="C20" s="22">
        <f>SUM('3.sz.melléklet'!C20,'4.sz.melléklet'!C20,'2.sz.melléklet'!C20)</f>
        <v>36550</v>
      </c>
      <c r="D20" s="22">
        <f>SUM('3.sz.melléklet'!D20,'4.sz.melléklet'!D20,'2.sz.melléklet'!D20)</f>
        <v>49738</v>
      </c>
      <c r="E20" s="22">
        <f>SUM('3.sz.melléklet'!E20,'4.sz.melléklet'!E20,'2.sz.melléklet'!E20)</f>
        <v>45865</v>
      </c>
      <c r="F20" s="22">
        <f>SUM('3.sz.melléklet'!F20,'4.sz.melléklet'!F20,'2.sz.melléklet'!F20)</f>
        <v>45865</v>
      </c>
      <c r="G20" s="22">
        <f>SUM('3.sz.melléklet'!G20,'4.sz.melléklet'!G20,'2.sz.melléklet'!G20)</f>
        <v>0</v>
      </c>
      <c r="H20" s="22">
        <f>SUM('3.sz.melléklet'!H20,'4.sz.melléklet'!H20,'2.sz.melléklet'!H20)</f>
        <v>0</v>
      </c>
    </row>
    <row r="21" spans="1:8" s="13" customFormat="1" ht="12" customHeight="1">
      <c r="A21" s="30" t="s">
        <v>95</v>
      </c>
      <c r="B21" s="31" t="s">
        <v>145</v>
      </c>
      <c r="C21" s="32">
        <f>SUM('3.sz.melléklet'!C21,'4.sz.melléklet'!C21,'2.sz.melléklet'!C21)</f>
        <v>50</v>
      </c>
      <c r="D21" s="32">
        <f>SUM('3.sz.melléklet'!D21,'4.sz.melléklet'!D21,'2.sz.melléklet'!D21)</f>
        <v>0</v>
      </c>
      <c r="E21" s="32">
        <f>SUM('3.sz.melléklet'!E21,'4.sz.melléklet'!E21,'2.sz.melléklet'!E21)</f>
        <v>0</v>
      </c>
      <c r="F21" s="32">
        <f>SUM('3.sz.melléklet'!F21,'4.sz.melléklet'!F21,'2.sz.melléklet'!F21)</f>
        <v>0</v>
      </c>
      <c r="G21" s="32">
        <f>SUM('3.sz.melléklet'!G21,'4.sz.melléklet'!G21,'2.sz.melléklet'!G21)</f>
        <v>0</v>
      </c>
      <c r="H21" s="32">
        <f>SUM('3.sz.melléklet'!H21,'4.sz.melléklet'!H21,'2.sz.melléklet'!H21)</f>
        <v>0</v>
      </c>
    </row>
    <row r="22" spans="1:8" s="13" customFormat="1" ht="12" customHeight="1">
      <c r="A22" s="17" t="s">
        <v>103</v>
      </c>
      <c r="B22" s="26" t="s">
        <v>146</v>
      </c>
      <c r="C22" s="27">
        <f>SUM('3.sz.melléklet'!C22,'4.sz.melléklet'!C22,'2.sz.melléklet'!C22)</f>
        <v>0</v>
      </c>
      <c r="D22" s="27">
        <f>SUM('3.sz.melléklet'!D22,'4.sz.melléklet'!D22,'2.sz.melléklet'!D22)</f>
        <v>0</v>
      </c>
      <c r="E22" s="27">
        <f>SUM('3.sz.melléklet'!E22,'4.sz.melléklet'!E22,'2.sz.melléklet'!E22)</f>
        <v>0</v>
      </c>
      <c r="F22" s="27">
        <f>SUM('3.sz.melléklet'!F22,'4.sz.melléklet'!F22,'2.sz.melléklet'!F22)</f>
        <v>0</v>
      </c>
      <c r="G22" s="27">
        <f>SUM('3.sz.melléklet'!G22,'4.sz.melléklet'!G22,'2.sz.melléklet'!G22)</f>
        <v>0</v>
      </c>
      <c r="H22" s="27">
        <f>SUM('3.sz.melléklet'!H22,'4.sz.melléklet'!H22,'2.sz.melléklet'!H22)</f>
        <v>0</v>
      </c>
    </row>
    <row r="23" spans="1:8" s="13" customFormat="1" ht="12" customHeight="1">
      <c r="A23" s="17" t="s">
        <v>140</v>
      </c>
      <c r="B23" s="26" t="s">
        <v>147</v>
      </c>
      <c r="C23" s="27">
        <f>SUM('3.sz.melléklet'!C23,'4.sz.melléklet'!C23,'2.sz.melléklet'!C23)</f>
        <v>28000</v>
      </c>
      <c r="D23" s="27">
        <f>SUM('3.sz.melléklet'!D23,'4.sz.melléklet'!D23,'2.sz.melléklet'!D23)</f>
        <v>38272</v>
      </c>
      <c r="E23" s="27">
        <f>SUM('3.sz.melléklet'!E23,'4.sz.melléklet'!E23,'2.sz.melléklet'!E23)</f>
        <v>36874</v>
      </c>
      <c r="F23" s="27">
        <f>SUM('3.sz.melléklet'!F23,'4.sz.melléklet'!F23,'2.sz.melléklet'!F23)</f>
        <v>36874</v>
      </c>
      <c r="G23" s="27">
        <f>SUM('3.sz.melléklet'!G23,'4.sz.melléklet'!G23,'2.sz.melléklet'!G23)</f>
        <v>0</v>
      </c>
      <c r="H23" s="27">
        <f>SUM('3.sz.melléklet'!H23,'4.sz.melléklet'!H23,'2.sz.melléklet'!H23)</f>
        <v>0</v>
      </c>
    </row>
    <row r="24" spans="1:8" s="13" customFormat="1" ht="12" customHeight="1">
      <c r="A24" s="33" t="s">
        <v>141</v>
      </c>
      <c r="B24" s="26" t="s">
        <v>148</v>
      </c>
      <c r="C24" s="34">
        <f>SUM('3.sz.melléklet'!C24,'4.sz.melléklet'!C24,'2.sz.melléklet'!C24)</f>
        <v>8000</v>
      </c>
      <c r="D24" s="34">
        <f>SUM('3.sz.melléklet'!D24,'4.sz.melléklet'!D24,'2.sz.melléklet'!D24)</f>
        <v>9641</v>
      </c>
      <c r="E24" s="34">
        <f>SUM('3.sz.melléklet'!E24,'4.sz.melléklet'!E24,'2.sz.melléklet'!E24)</f>
        <v>8306</v>
      </c>
      <c r="F24" s="34">
        <f>SUM('3.sz.melléklet'!F24,'4.sz.melléklet'!F24,'2.sz.melléklet'!F24)</f>
        <v>8306</v>
      </c>
      <c r="G24" s="34">
        <f>SUM('3.sz.melléklet'!G24,'4.sz.melléklet'!G24,'2.sz.melléklet'!G24)</f>
        <v>0</v>
      </c>
      <c r="H24" s="34">
        <f>SUM('3.sz.melléklet'!H24,'4.sz.melléklet'!H24,'2.sz.melléklet'!H24)</f>
        <v>0</v>
      </c>
    </row>
    <row r="25" spans="1:8" s="13" customFormat="1" ht="12" customHeight="1">
      <c r="A25" s="33" t="s">
        <v>142</v>
      </c>
      <c r="B25" s="26" t="s">
        <v>150</v>
      </c>
      <c r="C25" s="34">
        <f>SUM('3.sz.melléklet'!C25,'4.sz.melléklet'!C25,'2.sz.melléklet'!C25)</f>
        <v>500</v>
      </c>
      <c r="D25" s="34">
        <f>SUM('3.sz.melléklet'!D25,'4.sz.melléklet'!D25,'2.sz.melléklet'!D25)</f>
        <v>951</v>
      </c>
      <c r="E25" s="34">
        <f>SUM('3.sz.melléklet'!E25,'4.sz.melléklet'!E25,'2.sz.melléklet'!E25)</f>
        <v>530</v>
      </c>
      <c r="F25" s="34">
        <f>SUM('3.sz.melléklet'!F25,'4.sz.melléklet'!F25,'2.sz.melléklet'!F25)</f>
        <v>530</v>
      </c>
      <c r="G25" s="34">
        <f>SUM('3.sz.melléklet'!G25,'4.sz.melléklet'!G25,'2.sz.melléklet'!G25)</f>
        <v>0</v>
      </c>
      <c r="H25" s="34">
        <f>SUM('3.sz.melléklet'!H25,'4.sz.melléklet'!H25,'2.sz.melléklet'!H25)</f>
        <v>0</v>
      </c>
    </row>
    <row r="26" spans="1:8" s="13" customFormat="1" ht="12" customHeight="1">
      <c r="A26" s="17" t="s">
        <v>143</v>
      </c>
      <c r="B26" s="26" t="s">
        <v>149</v>
      </c>
      <c r="C26" s="27">
        <f>SUM('3.sz.melléklet'!C26,'4.sz.melléklet'!C26,'2.sz.melléklet'!C26)</f>
        <v>0</v>
      </c>
      <c r="D26" s="27">
        <f>SUM('3.sz.melléklet'!D26,'4.sz.melléklet'!D26,'2.sz.melléklet'!D26)</f>
        <v>0</v>
      </c>
      <c r="E26" s="27">
        <f>SUM('3.sz.melléklet'!E26,'4.sz.melléklet'!E26,'2.sz.melléklet'!E26)</f>
        <v>0</v>
      </c>
      <c r="F26" s="27">
        <f>SUM('3.sz.melléklet'!F26,'4.sz.melléklet'!F26,'2.sz.melléklet'!F26)</f>
        <v>0</v>
      </c>
      <c r="G26" s="27">
        <f>SUM('3.sz.melléklet'!G26,'4.sz.melléklet'!G26,'2.sz.melléklet'!G26)</f>
        <v>0</v>
      </c>
      <c r="H26" s="27">
        <f>SUM('3.sz.melléklet'!H26,'4.sz.melléklet'!H26,'2.sz.melléklet'!H26)</f>
        <v>0</v>
      </c>
    </row>
    <row r="27" spans="1:8" s="13" customFormat="1" ht="12" customHeight="1" thickBot="1">
      <c r="A27" s="96" t="s">
        <v>144</v>
      </c>
      <c r="B27" s="29" t="s">
        <v>151</v>
      </c>
      <c r="C27" s="45">
        <f>SUM('3.sz.melléklet'!C27,'4.sz.melléklet'!C27,'2.sz.melléklet'!C27)</f>
        <v>0</v>
      </c>
      <c r="D27" s="45">
        <f>SUM('3.sz.melléklet'!D27,'4.sz.melléklet'!D27,'2.sz.melléklet'!D27)</f>
        <v>874</v>
      </c>
      <c r="E27" s="45">
        <f>SUM('3.sz.melléklet'!E27,'4.sz.melléklet'!E27,'2.sz.melléklet'!E27)</f>
        <v>155</v>
      </c>
      <c r="F27" s="45">
        <f>SUM('3.sz.melléklet'!F27,'4.sz.melléklet'!F27,'2.sz.melléklet'!F27)</f>
        <v>155</v>
      </c>
      <c r="G27" s="45">
        <f>SUM('3.sz.melléklet'!G27,'4.sz.melléklet'!G27,'2.sz.melléklet'!G27)</f>
        <v>0</v>
      </c>
      <c r="H27" s="45">
        <f>SUM('3.sz.melléklet'!H27,'4.sz.melléklet'!H27,'2.sz.melléklet'!H27)</f>
        <v>0</v>
      </c>
    </row>
    <row r="28" spans="1:8" s="13" customFormat="1" ht="12" customHeight="1" thickBot="1">
      <c r="A28" s="37" t="s">
        <v>17</v>
      </c>
      <c r="B28" s="11" t="s">
        <v>164</v>
      </c>
      <c r="C28" s="16">
        <f>SUM('3.sz.melléklet'!C28,'4.sz.melléklet'!C28,'2.sz.melléklet'!C28)</f>
        <v>33518</v>
      </c>
      <c r="D28" s="16">
        <f>SUM('3.sz.melléklet'!D28,'4.sz.melléklet'!D28,'2.sz.melléklet'!D28)</f>
        <v>39906</v>
      </c>
      <c r="E28" s="16">
        <f>SUM('3.sz.melléklet'!E28,'4.sz.melléklet'!E28,'2.sz.melléklet'!E28)</f>
        <v>35807</v>
      </c>
      <c r="F28" s="16">
        <f>SUM('3.sz.melléklet'!F28,'4.sz.melléklet'!F28,'2.sz.melléklet'!F28)</f>
        <v>25484</v>
      </c>
      <c r="G28" s="16">
        <f>SUM('3.sz.melléklet'!G28,'4.sz.melléklet'!G28,'2.sz.melléklet'!G28)</f>
        <v>10323</v>
      </c>
      <c r="H28" s="16">
        <f>SUM('3.sz.melléklet'!H28,'4.sz.melléklet'!H28,'2.sz.melléklet'!H28)</f>
        <v>0</v>
      </c>
    </row>
    <row r="29" spans="1:8" s="13" customFormat="1" ht="12" customHeight="1">
      <c r="A29" s="38" t="s">
        <v>18</v>
      </c>
      <c r="B29" s="20" t="s">
        <v>152</v>
      </c>
      <c r="C29" s="101">
        <f>SUM('3.sz.melléklet'!C29,'4.sz.melléklet'!C29,'2.sz.melléklet'!C29)</f>
        <v>0</v>
      </c>
      <c r="D29" s="101">
        <f>SUM('3.sz.melléklet'!D29,'4.sz.melléklet'!D29,'2.sz.melléklet'!D29)</f>
        <v>3</v>
      </c>
      <c r="E29" s="101">
        <f>SUM('3.sz.melléklet'!E29,'4.sz.melléklet'!E29,'2.sz.melléklet'!E29)</f>
        <v>3</v>
      </c>
      <c r="F29" s="101">
        <f>SUM('3.sz.melléklet'!F29,'4.sz.melléklet'!F29,'2.sz.melléklet'!F29)</f>
        <v>0</v>
      </c>
      <c r="G29" s="101">
        <f>SUM('3.sz.melléklet'!G29,'4.sz.melléklet'!G29,'2.sz.melléklet'!G29)</f>
        <v>3</v>
      </c>
      <c r="H29" s="101">
        <f>SUM('3.sz.melléklet'!H29,'4.sz.melléklet'!H29,'2.sz.melléklet'!H29)</f>
        <v>0</v>
      </c>
    </row>
    <row r="30" spans="1:8" s="13" customFormat="1" ht="12" customHeight="1">
      <c r="A30" s="39" t="s">
        <v>19</v>
      </c>
      <c r="B30" s="40" t="s">
        <v>153</v>
      </c>
      <c r="C30" s="41">
        <f>SUM('3.sz.melléklet'!C30,'4.sz.melléklet'!C30,'2.sz.melléklet'!C30)</f>
        <v>5835</v>
      </c>
      <c r="D30" s="41">
        <f>SUM('3.sz.melléklet'!D30,'4.sz.melléklet'!D30,'2.sz.melléklet'!D30)</f>
        <v>13507</v>
      </c>
      <c r="E30" s="41">
        <f>SUM('3.sz.melléklet'!E30,'4.sz.melléklet'!E30,'2.sz.melléklet'!E30)</f>
        <v>10645</v>
      </c>
      <c r="F30" s="41">
        <f>SUM('3.sz.melléklet'!F30,'4.sz.melléklet'!F30,'2.sz.melléklet'!F30)</f>
        <v>4244</v>
      </c>
      <c r="G30" s="41">
        <f>SUM('3.sz.melléklet'!G30,'4.sz.melléklet'!G30,'2.sz.melléklet'!G30)</f>
        <v>6401</v>
      </c>
      <c r="H30" s="41">
        <f>SUM('3.sz.melléklet'!H30,'4.sz.melléklet'!H30,'2.sz.melléklet'!H30)</f>
        <v>0</v>
      </c>
    </row>
    <row r="31" spans="1:8" s="13" customFormat="1" ht="12" customHeight="1">
      <c r="A31" s="39" t="s">
        <v>20</v>
      </c>
      <c r="B31" s="40" t="s">
        <v>154</v>
      </c>
      <c r="C31" s="41">
        <f>SUM('3.sz.melléklet'!C31,'4.sz.melléklet'!C31,'2.sz.melléklet'!C31)</f>
        <v>640</v>
      </c>
      <c r="D31" s="41">
        <f>SUM('3.sz.melléklet'!D31,'4.sz.melléklet'!D31,'2.sz.melléklet'!D31)</f>
        <v>487</v>
      </c>
      <c r="E31" s="41">
        <f>SUM('3.sz.melléklet'!E31,'4.sz.melléklet'!E31,'2.sz.melléklet'!E31)</f>
        <v>487</v>
      </c>
      <c r="F31" s="41">
        <f>SUM('3.sz.melléklet'!F31,'4.sz.melléklet'!F31,'2.sz.melléklet'!F31)</f>
        <v>0</v>
      </c>
      <c r="G31" s="41">
        <f>SUM('3.sz.melléklet'!G31,'4.sz.melléklet'!G31,'2.sz.melléklet'!G31)</f>
        <v>487</v>
      </c>
      <c r="H31" s="41">
        <f>SUM('3.sz.melléklet'!H31,'4.sz.melléklet'!H31,'2.sz.melléklet'!H31)</f>
        <v>0</v>
      </c>
    </row>
    <row r="32" spans="1:8" s="13" customFormat="1" ht="12" customHeight="1">
      <c r="A32" s="39" t="s">
        <v>21</v>
      </c>
      <c r="B32" s="40" t="s">
        <v>155</v>
      </c>
      <c r="C32" s="41">
        <f>SUM('3.sz.melléklet'!C32,'4.sz.melléklet'!C32,'2.sz.melléklet'!C32)</f>
        <v>0</v>
      </c>
      <c r="D32" s="41">
        <f>SUM('3.sz.melléklet'!D32,'4.sz.melléklet'!D32,'2.sz.melléklet'!D32)</f>
        <v>0</v>
      </c>
      <c r="E32" s="41">
        <f>SUM('3.sz.melléklet'!E32,'4.sz.melléklet'!E32,'2.sz.melléklet'!E32)</f>
        <v>0</v>
      </c>
      <c r="F32" s="41">
        <f>SUM('3.sz.melléklet'!F32,'4.sz.melléklet'!F32,'2.sz.melléklet'!F32)</f>
        <v>0</v>
      </c>
      <c r="G32" s="41">
        <f>SUM('3.sz.melléklet'!G32,'4.sz.melléklet'!G32,'2.sz.melléklet'!G32)</f>
        <v>0</v>
      </c>
      <c r="H32" s="41">
        <f>SUM('3.sz.melléklet'!H32,'4.sz.melléklet'!H32,'2.sz.melléklet'!H32)</f>
        <v>0</v>
      </c>
    </row>
    <row r="33" spans="1:8" s="13" customFormat="1" ht="12" customHeight="1">
      <c r="A33" s="39" t="s">
        <v>22</v>
      </c>
      <c r="B33" s="40" t="s">
        <v>156</v>
      </c>
      <c r="C33" s="41">
        <f>SUM('3.sz.melléklet'!C33,'4.sz.melléklet'!C33,'2.sz.melléklet'!C33)</f>
        <v>16112</v>
      </c>
      <c r="D33" s="41">
        <f>SUM('3.sz.melléklet'!D33,'4.sz.melléklet'!D33,'2.sz.melléklet'!D33)</f>
        <v>17591</v>
      </c>
      <c r="E33" s="41">
        <f>SUM('3.sz.melléklet'!E33,'4.sz.melléklet'!E33,'2.sz.melléklet'!E33)</f>
        <v>16919</v>
      </c>
      <c r="F33" s="41">
        <f>SUM('3.sz.melléklet'!F33,'4.sz.melléklet'!F33,'2.sz.melléklet'!F33)</f>
        <v>15627</v>
      </c>
      <c r="G33" s="41">
        <f>SUM('3.sz.melléklet'!G33,'4.sz.melléklet'!G33,'2.sz.melléklet'!G33)</f>
        <v>1292</v>
      </c>
      <c r="H33" s="41">
        <f>SUM('3.sz.melléklet'!H33,'4.sz.melléklet'!H33,'2.sz.melléklet'!H33)</f>
        <v>0</v>
      </c>
    </row>
    <row r="34" spans="1:8" s="13" customFormat="1" ht="12" customHeight="1">
      <c r="A34" s="39" t="s">
        <v>23</v>
      </c>
      <c r="B34" s="40" t="s">
        <v>157</v>
      </c>
      <c r="C34" s="41">
        <f>SUM('3.sz.melléklet'!C34,'4.sz.melléklet'!C34,'2.sz.melléklet'!C34)</f>
        <v>5281</v>
      </c>
      <c r="D34" s="41">
        <f>SUM('3.sz.melléklet'!D34,'4.sz.melléklet'!D34,'2.sz.melléklet'!D34)</f>
        <v>6628</v>
      </c>
      <c r="E34" s="41">
        <f>SUM('3.sz.melléklet'!E34,'4.sz.melléklet'!E34,'2.sz.melléklet'!E34)</f>
        <v>6374</v>
      </c>
      <c r="F34" s="41">
        <f>SUM('3.sz.melléklet'!F34,'4.sz.melléklet'!F34,'2.sz.melléklet'!F34)</f>
        <v>4234</v>
      </c>
      <c r="G34" s="41">
        <f>SUM('3.sz.melléklet'!G34,'4.sz.melléklet'!G34,'2.sz.melléklet'!G34)</f>
        <v>2140</v>
      </c>
      <c r="H34" s="41">
        <f>SUM('3.sz.melléklet'!H34,'4.sz.melléklet'!H34,'2.sz.melléklet'!H34)</f>
        <v>0</v>
      </c>
    </row>
    <row r="35" spans="1:8" s="13" customFormat="1" ht="12" customHeight="1">
      <c r="A35" s="39" t="s">
        <v>24</v>
      </c>
      <c r="B35" s="40" t="s">
        <v>158</v>
      </c>
      <c r="C35" s="102">
        <f>SUM('3.sz.melléklet'!C35,'4.sz.melléklet'!C35,'2.sz.melléklet'!C35)</f>
        <v>5150</v>
      </c>
      <c r="D35" s="102">
        <f>SUM('3.sz.melléklet'!D35,'4.sz.melléklet'!D35,'2.sz.melléklet'!D35)</f>
        <v>60</v>
      </c>
      <c r="E35" s="102">
        <f>SUM('3.sz.melléklet'!E35,'4.sz.melléklet'!E35,'2.sz.melléklet'!E35)</f>
        <v>60</v>
      </c>
      <c r="F35" s="102">
        <f>SUM('3.sz.melléklet'!F35,'4.sz.melléklet'!F35,'2.sz.melléklet'!F35)</f>
        <v>60</v>
      </c>
      <c r="G35" s="102">
        <f>SUM('3.sz.melléklet'!G35,'4.sz.melléklet'!G35,'2.sz.melléklet'!G35)</f>
        <v>0</v>
      </c>
      <c r="H35" s="102">
        <f>SUM('3.sz.melléklet'!H35,'4.sz.melléklet'!H35,'2.sz.melléklet'!H35)</f>
        <v>0</v>
      </c>
    </row>
    <row r="36" spans="1:8" s="13" customFormat="1" ht="12" customHeight="1">
      <c r="A36" s="39" t="s">
        <v>25</v>
      </c>
      <c r="B36" s="40" t="s">
        <v>159</v>
      </c>
      <c r="C36" s="41">
        <f>SUM('3.sz.melléklet'!C36,'4.sz.melléklet'!C36,'2.sz.melléklet'!C36)</f>
        <v>0</v>
      </c>
      <c r="D36" s="41">
        <f>SUM('3.sz.melléklet'!D36,'4.sz.melléklet'!D36,'2.sz.melléklet'!D36)</f>
        <v>211</v>
      </c>
      <c r="E36" s="41">
        <f>SUM('3.sz.melléklet'!E36,'4.sz.melléklet'!E36,'2.sz.melléklet'!E36)</f>
        <v>211</v>
      </c>
      <c r="F36" s="41">
        <f>SUM('3.sz.melléklet'!F36,'4.sz.melléklet'!F36,'2.sz.melléklet'!F36)</f>
        <v>211</v>
      </c>
      <c r="G36" s="41">
        <f>SUM('3.sz.melléklet'!G36,'4.sz.melléklet'!G36,'2.sz.melléklet'!G36)</f>
        <v>0</v>
      </c>
      <c r="H36" s="41">
        <f>SUM('3.sz.melléklet'!H36,'4.sz.melléklet'!H36,'2.sz.melléklet'!H36)</f>
        <v>0</v>
      </c>
    </row>
    <row r="37" spans="1:8" s="13" customFormat="1" ht="12" customHeight="1">
      <c r="A37" s="39" t="s">
        <v>162</v>
      </c>
      <c r="B37" s="40" t="s">
        <v>160</v>
      </c>
      <c r="C37" s="41">
        <f>SUM('3.sz.melléklet'!C37,'4.sz.melléklet'!C37,'2.sz.melléklet'!C37)</f>
        <v>0</v>
      </c>
      <c r="D37" s="41">
        <f>SUM('3.sz.melléklet'!D37,'4.sz.melléklet'!D37,'2.sz.melléklet'!D37)</f>
        <v>0</v>
      </c>
      <c r="E37" s="41">
        <f>SUM('3.sz.melléklet'!E37,'4.sz.melléklet'!E37,'2.sz.melléklet'!E37)</f>
        <v>0</v>
      </c>
      <c r="F37" s="41">
        <f>SUM('3.sz.melléklet'!F37,'4.sz.melléklet'!F37,'2.sz.melléklet'!F37)</f>
        <v>0</v>
      </c>
      <c r="G37" s="41">
        <f>SUM('3.sz.melléklet'!G37,'4.sz.melléklet'!G37,'2.sz.melléklet'!G37)</f>
        <v>0</v>
      </c>
      <c r="H37" s="41">
        <f>SUM('3.sz.melléklet'!H37,'4.sz.melléklet'!H37,'2.sz.melléklet'!H37)</f>
        <v>0</v>
      </c>
    </row>
    <row r="38" spans="1:8" s="13" customFormat="1" ht="12" customHeight="1" thickBot="1">
      <c r="A38" s="39" t="s">
        <v>163</v>
      </c>
      <c r="B38" s="44" t="s">
        <v>161</v>
      </c>
      <c r="C38" s="41">
        <f>SUM('3.sz.melléklet'!C38,'4.sz.melléklet'!C38,'2.sz.melléklet'!C38)</f>
        <v>500</v>
      </c>
      <c r="D38" s="41">
        <f>SUM('3.sz.melléklet'!D38,'4.sz.melléklet'!D38,'2.sz.melléklet'!D38)</f>
        <v>1419</v>
      </c>
      <c r="E38" s="41">
        <f>SUM('3.sz.melléklet'!E38,'4.sz.melléklet'!E38,'2.sz.melléklet'!E38)</f>
        <v>1108</v>
      </c>
      <c r="F38" s="41">
        <f>SUM('3.sz.melléklet'!F38,'4.sz.melléklet'!F38,'2.sz.melléklet'!F38)</f>
        <v>1108</v>
      </c>
      <c r="G38" s="41">
        <f>SUM('3.sz.melléklet'!G38,'4.sz.melléklet'!G38,'2.sz.melléklet'!G38)</f>
        <v>0</v>
      </c>
      <c r="H38" s="41">
        <f>SUM('3.sz.melléklet'!H38,'4.sz.melléklet'!H38,'2.sz.melléklet'!H38)</f>
        <v>0</v>
      </c>
    </row>
    <row r="39" spans="1:8" s="13" customFormat="1" ht="12" customHeight="1" thickBot="1">
      <c r="A39" s="14" t="s">
        <v>165</v>
      </c>
      <c r="B39" s="48" t="s">
        <v>167</v>
      </c>
      <c r="C39" s="16">
        <f>SUM('3.sz.melléklet'!C39,'4.sz.melléklet'!C39,'2.sz.melléklet'!C39)</f>
        <v>419</v>
      </c>
      <c r="D39" s="16">
        <f>SUM('3.sz.melléklet'!D39,'4.sz.melléklet'!D39,'2.sz.melléklet'!D39)</f>
        <v>293</v>
      </c>
      <c r="E39" s="16">
        <f>SUM('3.sz.melléklet'!E39,'4.sz.melléklet'!E39,'2.sz.melléklet'!E39)</f>
        <v>288</v>
      </c>
      <c r="F39" s="16">
        <f>SUM('3.sz.melléklet'!F39,'4.sz.melléklet'!F39,'2.sz.melléklet'!F39)</f>
        <v>62</v>
      </c>
      <c r="G39" s="16">
        <f>SUM('3.sz.melléklet'!G39,'4.sz.melléklet'!G39,'2.sz.melléklet'!G39)</f>
        <v>226</v>
      </c>
      <c r="H39" s="16">
        <f>SUM('3.sz.melléklet'!H39,'4.sz.melléklet'!H39,'2.sz.melléklet'!H39)</f>
        <v>0</v>
      </c>
    </row>
    <row r="40" spans="1:8" s="13" customFormat="1" ht="12" customHeight="1">
      <c r="A40" s="30" t="s">
        <v>27</v>
      </c>
      <c r="B40" s="20" t="s">
        <v>168</v>
      </c>
      <c r="C40" s="43">
        <f>SUM('3.sz.melléklet'!C40,'4.sz.melléklet'!C40,'2.sz.melléklet'!C40)</f>
        <v>0</v>
      </c>
      <c r="D40" s="43">
        <f>SUM('3.sz.melléklet'!D40,'4.sz.melléklet'!D40,'2.sz.melléklet'!D40)</f>
        <v>0</v>
      </c>
      <c r="E40" s="43">
        <f>SUM('3.sz.melléklet'!E40,'4.sz.melléklet'!E40,'2.sz.melléklet'!E40)</f>
        <v>0</v>
      </c>
      <c r="F40" s="43">
        <f>SUM('3.sz.melléklet'!F40,'4.sz.melléklet'!F40,'2.sz.melléklet'!F40)</f>
        <v>0</v>
      </c>
      <c r="G40" s="43">
        <f>SUM('3.sz.melléklet'!G40,'4.sz.melléklet'!G40,'2.sz.melléklet'!G40)</f>
        <v>0</v>
      </c>
      <c r="H40" s="43">
        <f>SUM('3.sz.melléklet'!H40,'4.sz.melléklet'!H40,'2.sz.melléklet'!H40)</f>
        <v>0</v>
      </c>
    </row>
    <row r="41" spans="1:8" s="13" customFormat="1" ht="12" customHeight="1">
      <c r="A41" s="17" t="s">
        <v>28</v>
      </c>
      <c r="B41" s="26" t="s">
        <v>169</v>
      </c>
      <c r="C41" s="27">
        <f>SUM('3.sz.melléklet'!C41,'4.sz.melléklet'!C41,'2.sz.melléklet'!C41)</f>
        <v>171</v>
      </c>
      <c r="D41" s="100">
        <f>SUM('3.sz.melléklet'!D41,'4.sz.melléklet'!D41,'2.sz.melléklet'!D41)</f>
        <v>231</v>
      </c>
      <c r="E41" s="100">
        <f>SUM('3.sz.melléklet'!E41,'4.sz.melléklet'!E41,'2.sz.melléklet'!E41)</f>
        <v>226</v>
      </c>
      <c r="F41" s="100">
        <f>SUM('3.sz.melléklet'!F41,'4.sz.melléklet'!F41,'2.sz.melléklet'!F41)</f>
        <v>0</v>
      </c>
      <c r="G41" s="100">
        <f>SUM('3.sz.melléklet'!G41,'4.sz.melléklet'!G41,'2.sz.melléklet'!G41)</f>
        <v>226</v>
      </c>
      <c r="H41" s="100">
        <f>SUM('3.sz.melléklet'!H41,'4.sz.melléklet'!H41,'2.sz.melléklet'!H41)</f>
        <v>0</v>
      </c>
    </row>
    <row r="42" spans="1:8" s="13" customFormat="1" ht="12" customHeight="1" thickBot="1">
      <c r="A42" s="28" t="s">
        <v>166</v>
      </c>
      <c r="B42" s="44" t="s">
        <v>170</v>
      </c>
      <c r="C42" s="45">
        <f>SUM('3.sz.melléklet'!C42,'4.sz.melléklet'!C42,'2.sz.melléklet'!C42)</f>
        <v>248</v>
      </c>
      <c r="D42" s="45">
        <f>SUM('3.sz.melléklet'!D42,'4.sz.melléklet'!D42,'2.sz.melléklet'!D42)</f>
        <v>62</v>
      </c>
      <c r="E42" s="45">
        <f>SUM('3.sz.melléklet'!E42,'4.sz.melléklet'!E42,'2.sz.melléklet'!E42)</f>
        <v>62</v>
      </c>
      <c r="F42" s="45">
        <f>SUM('3.sz.melléklet'!F42,'4.sz.melléklet'!F42,'2.sz.melléklet'!F42)</f>
        <v>62</v>
      </c>
      <c r="G42" s="45">
        <f>SUM('3.sz.melléklet'!G42,'4.sz.melléklet'!G42,'2.sz.melléklet'!G42)</f>
        <v>0</v>
      </c>
      <c r="H42" s="45">
        <f>SUM('3.sz.melléklet'!H42,'4.sz.melléklet'!H42,'2.sz.melléklet'!H42)</f>
        <v>0</v>
      </c>
    </row>
    <row r="43" spans="1:8" s="13" customFormat="1" ht="12" customHeight="1" thickBot="1">
      <c r="A43" s="14" t="s">
        <v>77</v>
      </c>
      <c r="B43" s="48" t="s">
        <v>174</v>
      </c>
      <c r="C43" s="16">
        <f>SUM('3.sz.melléklet'!C43,'4.sz.melléklet'!C43,'2.sz.melléklet'!C43)</f>
        <v>0</v>
      </c>
      <c r="D43" s="16">
        <f>SUM('3.sz.melléklet'!D43,'4.sz.melléklet'!D43,'2.sz.melléklet'!D43)</f>
        <v>3125</v>
      </c>
      <c r="E43" s="16">
        <f>SUM('3.sz.melléklet'!E43,'4.sz.melléklet'!E43,'2.sz.melléklet'!E43)</f>
        <v>3125</v>
      </c>
      <c r="F43" s="16">
        <f>SUM('3.sz.melléklet'!F43,'4.sz.melléklet'!F43,'2.sz.melléklet'!F43)</f>
        <v>3125</v>
      </c>
      <c r="G43" s="16">
        <f>SUM('3.sz.melléklet'!G43,'4.sz.melléklet'!G43,'2.sz.melléklet'!G43)</f>
        <v>0</v>
      </c>
      <c r="H43" s="16">
        <f>SUM('3.sz.melléklet'!H43,'4.sz.melléklet'!H43,'2.sz.melléklet'!H43)</f>
        <v>0</v>
      </c>
    </row>
    <row r="44" spans="1:8" s="13" customFormat="1" ht="12" customHeight="1">
      <c r="A44" s="23" t="s">
        <v>29</v>
      </c>
      <c r="B44" s="20" t="s">
        <v>171</v>
      </c>
      <c r="C44" s="45">
        <f>SUM('3.sz.melléklet'!C44,'4.sz.melléklet'!C44,'2.sz.melléklet'!C44)</f>
        <v>0</v>
      </c>
      <c r="D44" s="105">
        <f>SUM('3.sz.melléklet'!D44,'4.sz.melléklet'!D44,'2.sz.melléklet'!D44)</f>
        <v>3125</v>
      </c>
      <c r="E44" s="105">
        <f>SUM('3.sz.melléklet'!E44,'4.sz.melléklet'!E44,'2.sz.melléklet'!E44)</f>
        <v>3125</v>
      </c>
      <c r="F44" s="105">
        <f>SUM('3.sz.melléklet'!F44,'4.sz.melléklet'!F44,'2.sz.melléklet'!F44)</f>
        <v>0</v>
      </c>
      <c r="G44" s="105">
        <f>SUM('3.sz.melléklet'!G44,'4.sz.melléklet'!G44,'2.sz.melléklet'!G44)</f>
        <v>3125</v>
      </c>
      <c r="H44" s="105">
        <f>SUM('3.sz.melléklet'!H44,'4.sz.melléklet'!H44,'2.sz.melléklet'!H44)</f>
        <v>0</v>
      </c>
    </row>
    <row r="45" spans="1:8" s="13" customFormat="1" ht="12" customHeight="1" thickBot="1">
      <c r="A45" s="30" t="s">
        <v>30</v>
      </c>
      <c r="B45" s="21" t="s">
        <v>172</v>
      </c>
      <c r="C45" s="103">
        <f>SUM('3.sz.melléklet'!C45,'4.sz.melléklet'!C45,'2.sz.melléklet'!C45)</f>
        <v>0</v>
      </c>
      <c r="D45" s="104">
        <f>SUM('3.sz.melléklet'!D45,'4.sz.melléklet'!D45,'2.sz.melléklet'!D45)</f>
        <v>0</v>
      </c>
      <c r="E45" s="104">
        <f>SUM('3.sz.melléklet'!E45,'4.sz.melléklet'!E45,'2.sz.melléklet'!E45)</f>
        <v>0</v>
      </c>
      <c r="F45" s="104">
        <f>SUM('3.sz.melléklet'!F45,'4.sz.melléklet'!F45,'2.sz.melléklet'!F45)</f>
        <v>0</v>
      </c>
      <c r="G45" s="104">
        <f>SUM('3.sz.melléklet'!G45,'4.sz.melléklet'!G45,'2.sz.melléklet'!G45)</f>
        <v>0</v>
      </c>
      <c r="H45" s="104">
        <f>SUM('3.sz.melléklet'!H45,'4.sz.melléklet'!H45,'2.sz.melléklet'!H45)</f>
        <v>0</v>
      </c>
    </row>
    <row r="46" spans="1:8" s="13" customFormat="1" ht="12" customHeight="1" thickBot="1">
      <c r="A46" s="14" t="s">
        <v>31</v>
      </c>
      <c r="B46" s="42" t="s">
        <v>173</v>
      </c>
      <c r="C46" s="16">
        <f>SUM('3.sz.melléklet'!C46,'4.sz.melléklet'!C46,'2.sz.melléklet'!C46)</f>
        <v>1748</v>
      </c>
      <c r="D46" s="16">
        <f>SUM('3.sz.melléklet'!D46,'4.sz.melléklet'!D46,'2.sz.melléklet'!D46)</f>
        <v>1160</v>
      </c>
      <c r="E46" s="16">
        <f>SUM('3.sz.melléklet'!E46,'4.sz.melléklet'!E46,'2.sz.melléklet'!E46)</f>
        <v>444</v>
      </c>
      <c r="F46" s="16">
        <f>SUM('3.sz.melléklet'!F46,'4.sz.melléklet'!F46,'2.sz.melléklet'!F46)</f>
        <v>411</v>
      </c>
      <c r="G46" s="16">
        <f>SUM('3.sz.melléklet'!G46,'4.sz.melléklet'!G46,'2.sz.melléklet'!G46)</f>
        <v>33</v>
      </c>
      <c r="H46" s="16">
        <f>SUM('3.sz.melléklet'!H46,'4.sz.melléklet'!H46,'2.sz.melléklet'!H46)</f>
        <v>0</v>
      </c>
    </row>
    <row r="47" spans="1:9" s="13" customFormat="1" ht="12" customHeight="1">
      <c r="A47" s="30" t="s">
        <v>32</v>
      </c>
      <c r="B47" s="20" t="s">
        <v>220</v>
      </c>
      <c r="C47" s="46">
        <f>SUM('3.sz.melléklet'!C47,'4.sz.melléklet'!C47,'2.sz.melléklet'!C47)</f>
        <v>0</v>
      </c>
      <c r="D47" s="46">
        <f>SUM('3.sz.melléklet'!D47,'4.sz.melléklet'!D47,'2.sz.melléklet'!D47)</f>
        <v>100</v>
      </c>
      <c r="E47" s="46">
        <f>SUM('3.sz.melléklet'!E47,'4.sz.melléklet'!E47,'2.sz.melléklet'!E47)</f>
        <v>100</v>
      </c>
      <c r="F47" s="46">
        <f>SUM('3.sz.melléklet'!F47,'4.sz.melléklet'!F47,'2.sz.melléklet'!F47)</f>
        <v>100</v>
      </c>
      <c r="G47" s="46">
        <f>SUM('3.sz.melléklet'!G47,'4.sz.melléklet'!G47,'2.sz.melléklet'!G47)</f>
        <v>0</v>
      </c>
      <c r="H47" s="46">
        <f>SUM('3.sz.melléklet'!H47,'4.sz.melléklet'!H47,'2.sz.melléklet'!H47)</f>
        <v>0</v>
      </c>
      <c r="I47" s="99"/>
    </row>
    <row r="48" spans="1:8" s="13" customFormat="1" ht="12" customHeight="1">
      <c r="A48" s="17" t="s">
        <v>33</v>
      </c>
      <c r="B48" s="40" t="s">
        <v>176</v>
      </c>
      <c r="C48" s="35">
        <f>SUM('3.sz.melléklet'!C48,'4.sz.melléklet'!C48,'2.sz.melléklet'!C48)</f>
        <v>356</v>
      </c>
      <c r="D48" s="35">
        <f>SUM('3.sz.melléklet'!D48,'4.sz.melléklet'!D48,'2.sz.melléklet'!D48)</f>
        <v>357</v>
      </c>
      <c r="E48" s="35">
        <f>SUM('3.sz.melléklet'!E48,'4.sz.melléklet'!E48,'2.sz.melléklet'!E48)</f>
        <v>33</v>
      </c>
      <c r="F48" s="35">
        <f>SUM('3.sz.melléklet'!F48,'4.sz.melléklet'!F48,'2.sz.melléklet'!F48)</f>
        <v>0</v>
      </c>
      <c r="G48" s="35">
        <f>SUM('3.sz.melléklet'!G48,'4.sz.melléklet'!G48,'2.sz.melléklet'!G48)</f>
        <v>33</v>
      </c>
      <c r="H48" s="35">
        <f>SUM('3.sz.melléklet'!H48,'4.sz.melléklet'!H48,'2.sz.melléklet'!H48)</f>
        <v>0</v>
      </c>
    </row>
    <row r="49" spans="1:8" s="13" customFormat="1" ht="12" customHeight="1" thickBot="1">
      <c r="A49" s="28" t="s">
        <v>34</v>
      </c>
      <c r="B49" s="44" t="s">
        <v>177</v>
      </c>
      <c r="C49" s="47">
        <f>SUM('3.sz.melléklet'!C49,'4.sz.melléklet'!C49,'2.sz.melléklet'!C49)</f>
        <v>1392</v>
      </c>
      <c r="D49" s="47">
        <f>SUM('3.sz.melléklet'!D49,'4.sz.melléklet'!D49,'2.sz.melléklet'!D49)</f>
        <v>703</v>
      </c>
      <c r="E49" s="47">
        <f>SUM('3.sz.melléklet'!E49,'4.sz.melléklet'!E49,'2.sz.melléklet'!E49)</f>
        <v>311</v>
      </c>
      <c r="F49" s="47">
        <f>SUM('3.sz.melléklet'!F49,'4.sz.melléklet'!F49,'2.sz.melléklet'!F49)</f>
        <v>311</v>
      </c>
      <c r="G49" s="47">
        <f>SUM('3.sz.melléklet'!G49,'4.sz.melléklet'!G49,'2.sz.melléklet'!G49)</f>
        <v>0</v>
      </c>
      <c r="H49" s="47">
        <f>SUM('3.sz.melléklet'!H49,'4.sz.melléklet'!H49,'2.sz.melléklet'!H49)</f>
        <v>0</v>
      </c>
    </row>
    <row r="50" spans="1:8" s="13" customFormat="1" ht="12" customHeight="1" thickBot="1">
      <c r="A50" s="14" t="s">
        <v>79</v>
      </c>
      <c r="B50" s="49" t="s">
        <v>178</v>
      </c>
      <c r="C50" s="50">
        <f>SUM('3.sz.melléklet'!C50,'4.sz.melléklet'!C50,'2.sz.melléklet'!C50)</f>
        <v>239715</v>
      </c>
      <c r="D50" s="50">
        <f>SUM('3.sz.melléklet'!D50,'4.sz.melléklet'!D50,'2.sz.melléklet'!D50)</f>
        <v>283758</v>
      </c>
      <c r="E50" s="50">
        <f>SUM('3.sz.melléklet'!E50,'4.sz.melléklet'!E50,'2.sz.melléklet'!E50)</f>
        <v>275065</v>
      </c>
      <c r="F50" s="50">
        <f>SUM('3.sz.melléklet'!F50,'4.sz.melléklet'!F50,'2.sz.melléklet'!F50)</f>
        <v>244161</v>
      </c>
      <c r="G50" s="50">
        <f>SUM('3.sz.melléklet'!G50,'4.sz.melléklet'!G50,'2.sz.melléklet'!G50)</f>
        <v>30904</v>
      </c>
      <c r="H50" s="50">
        <f>SUM('3.sz.melléklet'!H50,'4.sz.melléklet'!H50,'2.sz.melléklet'!H50)</f>
        <v>0</v>
      </c>
    </row>
    <row r="51" spans="1:8" s="13" customFormat="1" ht="12" customHeight="1" thickBot="1">
      <c r="A51" s="51" t="s">
        <v>35</v>
      </c>
      <c r="B51" s="15" t="s">
        <v>179</v>
      </c>
      <c r="C51" s="52">
        <f>SUM('3.sz.melléklet'!C51,'4.sz.melléklet'!C51,'2.sz.melléklet'!C51)</f>
        <v>75436</v>
      </c>
      <c r="D51" s="52">
        <f>SUM('3.sz.melléklet'!D51,'4.sz.melléklet'!D51,'2.sz.melléklet'!D51)</f>
        <v>74123</v>
      </c>
      <c r="E51" s="52">
        <f>SUM('3.sz.melléklet'!E51,'4.sz.melléklet'!E51,'2.sz.melléklet'!E51)</f>
        <v>74123</v>
      </c>
      <c r="F51" s="52">
        <f>SUM('3.sz.melléklet'!F51,'4.sz.melléklet'!F51,'2.sz.melléklet'!F51)</f>
        <v>49634</v>
      </c>
      <c r="G51" s="52">
        <f>SUM('3.sz.melléklet'!G51,'4.sz.melléklet'!G51,'2.sz.melléklet'!G51)</f>
        <v>20897</v>
      </c>
      <c r="H51" s="52">
        <f>SUM('3.sz.melléklet'!H51,'4.sz.melléklet'!H51,'2.sz.melléklet'!H51)</f>
        <v>3592</v>
      </c>
    </row>
    <row r="52" spans="1:8" ht="12" customHeight="1" thickBot="1">
      <c r="A52" s="78" t="s">
        <v>180</v>
      </c>
      <c r="B52" s="79" t="s">
        <v>117</v>
      </c>
      <c r="C52" s="80">
        <f>SUM('3.sz.melléklet'!C52,'4.sz.melléklet'!C52,'2.sz.melléklet'!C52)</f>
        <v>75436</v>
      </c>
      <c r="D52" s="80">
        <f>SUM('3.sz.melléklet'!D52,'4.sz.melléklet'!D52,'2.sz.melléklet'!D52)</f>
        <v>74123</v>
      </c>
      <c r="E52" s="80">
        <f>SUM('3.sz.melléklet'!E52,'4.sz.melléklet'!E52,'2.sz.melléklet'!E52)</f>
        <v>74123</v>
      </c>
      <c r="F52" s="80">
        <f>SUM('3.sz.melléklet'!F52,'4.sz.melléklet'!F52,'2.sz.melléklet'!F52)</f>
        <v>49634</v>
      </c>
      <c r="G52" s="80">
        <f>SUM('3.sz.melléklet'!G52,'4.sz.melléklet'!G52,'2.sz.melléklet'!G52)</f>
        <v>20897</v>
      </c>
      <c r="H52" s="80">
        <f>SUM('3.sz.melléklet'!H52,'4.sz.melléklet'!H52,'2.sz.melléklet'!H52)</f>
        <v>3592</v>
      </c>
    </row>
    <row r="53" spans="1:8" ht="12" customHeight="1">
      <c r="A53" s="81" t="s">
        <v>181</v>
      </c>
      <c r="B53" s="20" t="s">
        <v>193</v>
      </c>
      <c r="C53" s="46">
        <f>SUM('3.sz.melléklet'!C53,'4.sz.melléklet'!C53,'2.sz.melléklet'!C53)</f>
        <v>0</v>
      </c>
      <c r="D53" s="46">
        <f>SUM('3.sz.melléklet'!D53,'4.sz.melléklet'!D53,'2.sz.melléklet'!D53)</f>
        <v>0</v>
      </c>
      <c r="E53" s="46">
        <f>SUM('3.sz.melléklet'!E53,'4.sz.melléklet'!E53,'2.sz.melléklet'!E53)</f>
        <v>0</v>
      </c>
      <c r="F53" s="46">
        <f>SUM('3.sz.melléklet'!F53,'4.sz.melléklet'!F53,'2.sz.melléklet'!F53)</f>
        <v>0</v>
      </c>
      <c r="G53" s="46">
        <f>SUM('3.sz.melléklet'!G53,'4.sz.melléklet'!G53,'2.sz.melléklet'!G53)</f>
        <v>0</v>
      </c>
      <c r="H53" s="46">
        <f>SUM('3.sz.melléklet'!H53,'4.sz.melléklet'!H53,'2.sz.melléklet'!H53)</f>
        <v>0</v>
      </c>
    </row>
    <row r="54" spans="1:8" ht="12" customHeight="1">
      <c r="A54" s="53" t="s">
        <v>182</v>
      </c>
      <c r="B54" s="40" t="s">
        <v>194</v>
      </c>
      <c r="C54" s="35">
        <f>SUM('3.sz.melléklet'!C54,'4.sz.melléklet'!C54,'2.sz.melléklet'!C54)</f>
        <v>0</v>
      </c>
      <c r="D54" s="35">
        <f>SUM('3.sz.melléklet'!D54,'4.sz.melléklet'!D54,'2.sz.melléklet'!D54)</f>
        <v>0</v>
      </c>
      <c r="E54" s="35">
        <f>SUM('3.sz.melléklet'!E54,'4.sz.melléklet'!E54,'2.sz.melléklet'!E54)</f>
        <v>0</v>
      </c>
      <c r="F54" s="35">
        <f>SUM('3.sz.melléklet'!F54,'4.sz.melléklet'!F54,'2.sz.melléklet'!F54)</f>
        <v>0</v>
      </c>
      <c r="G54" s="35">
        <f>SUM('3.sz.melléklet'!G54,'4.sz.melléklet'!G54,'2.sz.melléklet'!G54)</f>
        <v>0</v>
      </c>
      <c r="H54" s="35">
        <f>SUM('3.sz.melléklet'!H54,'4.sz.melléklet'!H54,'2.sz.melléklet'!H54)</f>
        <v>0</v>
      </c>
    </row>
    <row r="55" spans="1:8" ht="12" customHeight="1">
      <c r="A55" s="53" t="s">
        <v>183</v>
      </c>
      <c r="B55" s="40" t="s">
        <v>198</v>
      </c>
      <c r="C55" s="35">
        <f>SUM('3.sz.melléklet'!C55,'4.sz.melléklet'!C55,'2.sz.melléklet'!C55)</f>
        <v>34000</v>
      </c>
      <c r="D55" s="35">
        <f>SUM('3.sz.melléklet'!D55,'4.sz.melléklet'!D55,'2.sz.melléklet'!D55)</f>
        <v>35410</v>
      </c>
      <c r="E55" s="35">
        <f>SUM('3.sz.melléklet'!E55,'4.sz.melléklet'!E55,'2.sz.melléklet'!E55)</f>
        <v>35410</v>
      </c>
      <c r="F55" s="35">
        <f>SUM('3.sz.melléklet'!F55,'4.sz.melléklet'!F55,'2.sz.melléklet'!F55)</f>
        <v>14826</v>
      </c>
      <c r="G55" s="35">
        <f>SUM('3.sz.melléklet'!G55,'4.sz.melléklet'!G55,'2.sz.melléklet'!G55)</f>
        <v>20584</v>
      </c>
      <c r="H55" s="35">
        <f>SUM('3.sz.melléklet'!H55,'4.sz.melléklet'!H55,'2.sz.melléklet'!H55)</f>
        <v>0</v>
      </c>
    </row>
    <row r="56" spans="1:8" ht="12" customHeight="1">
      <c r="A56" s="53" t="s">
        <v>184</v>
      </c>
      <c r="B56" s="40" t="s">
        <v>199</v>
      </c>
      <c r="C56" s="35">
        <f>SUM('3.sz.melléklet'!C56,'4.sz.melléklet'!C56,'2.sz.melléklet'!C56)</f>
        <v>0</v>
      </c>
      <c r="D56" s="35">
        <f>SUM('3.sz.melléklet'!D56,'4.sz.melléklet'!D56,'2.sz.melléklet'!D56)</f>
        <v>0</v>
      </c>
      <c r="E56" s="35">
        <f>SUM('3.sz.melléklet'!E56,'4.sz.melléklet'!E56,'2.sz.melléklet'!E56)</f>
        <v>0</v>
      </c>
      <c r="F56" s="35">
        <f>SUM('3.sz.melléklet'!F56,'4.sz.melléklet'!F56,'2.sz.melléklet'!F56)</f>
        <v>0</v>
      </c>
      <c r="G56" s="35">
        <f>SUM('3.sz.melléklet'!G56,'4.sz.melléklet'!G56,'2.sz.melléklet'!G56)</f>
        <v>0</v>
      </c>
      <c r="H56" s="35">
        <f>SUM('3.sz.melléklet'!H56,'4.sz.melléklet'!H56,'2.sz.melléklet'!H56)</f>
        <v>0</v>
      </c>
    </row>
    <row r="57" spans="1:8" ht="12" customHeight="1">
      <c r="A57" s="53" t="s">
        <v>185</v>
      </c>
      <c r="B57" s="40" t="s">
        <v>200</v>
      </c>
      <c r="C57" s="35">
        <f>SUM('3.sz.melléklet'!C57,'4.sz.melléklet'!C57,'2.sz.melléklet'!C57)</f>
        <v>0</v>
      </c>
      <c r="D57" s="35">
        <f>SUM('3.sz.melléklet'!D57,'4.sz.melléklet'!D57,'2.sz.melléklet'!D57)</f>
        <v>5807</v>
      </c>
      <c r="E57" s="35">
        <f>SUM('3.sz.melléklet'!E57,'4.sz.melléklet'!E57,'2.sz.melléklet'!E57)</f>
        <v>5807</v>
      </c>
      <c r="F57" s="35">
        <f>SUM('3.sz.melléklet'!F57,'4.sz.melléklet'!F57,'2.sz.melléklet'!F57)</f>
        <v>5807</v>
      </c>
      <c r="G57" s="35">
        <f>SUM('3.sz.melléklet'!G57,'4.sz.melléklet'!G57,'2.sz.melléklet'!G57)</f>
        <v>0</v>
      </c>
      <c r="H57" s="35">
        <f>SUM('3.sz.melléklet'!H57,'4.sz.melléklet'!H57,'2.sz.melléklet'!H57)</f>
        <v>0</v>
      </c>
    </row>
    <row r="58" spans="1:8" ht="12" customHeight="1">
      <c r="A58" s="53" t="s">
        <v>186</v>
      </c>
      <c r="B58" s="40" t="s">
        <v>201</v>
      </c>
      <c r="C58" s="35">
        <f>SUM('3.sz.melléklet'!C58,'4.sz.melléklet'!C58,'2.sz.melléklet'!C58)</f>
        <v>41436</v>
      </c>
      <c r="D58" s="35">
        <f>SUM('3.sz.melléklet'!D58,'4.sz.melléklet'!D58,'2.sz.melléklet'!D58)</f>
        <v>32906</v>
      </c>
      <c r="E58" s="35">
        <f>SUM('3.sz.melléklet'!E58,'4.sz.melléklet'!E58,'2.sz.melléklet'!E58)</f>
        <v>32906</v>
      </c>
      <c r="F58" s="35">
        <f>SUM('3.sz.melléklet'!F58,'4.sz.melléklet'!F58,'2.sz.melléklet'!F58)</f>
        <v>29001</v>
      </c>
      <c r="G58" s="35">
        <f>SUM('3.sz.melléklet'!G58,'4.sz.melléklet'!G58,'2.sz.melléklet'!G58)</f>
        <v>313</v>
      </c>
      <c r="H58" s="35">
        <f>SUM('3.sz.melléklet'!H58,'4.sz.melléklet'!H58,'2.sz.melléklet'!H58)</f>
        <v>3592</v>
      </c>
    </row>
    <row r="59" spans="1:8" ht="12" customHeight="1">
      <c r="A59" s="53" t="s">
        <v>196</v>
      </c>
      <c r="B59" s="40" t="s">
        <v>202</v>
      </c>
      <c r="C59" s="35">
        <f>SUM('3.sz.melléklet'!C59,'4.sz.melléklet'!C59,'2.sz.melléklet'!C59)</f>
        <v>0</v>
      </c>
      <c r="D59" s="35">
        <f>SUM('3.sz.melléklet'!D59,'4.sz.melléklet'!D59,'2.sz.melléklet'!D59)</f>
        <v>0</v>
      </c>
      <c r="E59" s="35">
        <f>SUM('3.sz.melléklet'!E59,'4.sz.melléklet'!E59,'2.sz.melléklet'!E59)</f>
        <v>0</v>
      </c>
      <c r="F59" s="35">
        <f>SUM('3.sz.melléklet'!F59,'4.sz.melléklet'!F59,'2.sz.melléklet'!F59)</f>
        <v>0</v>
      </c>
      <c r="G59" s="35">
        <f>SUM('3.sz.melléklet'!G59,'4.sz.melléklet'!G59,'2.sz.melléklet'!G59)</f>
        <v>0</v>
      </c>
      <c r="H59" s="35">
        <f>SUM('3.sz.melléklet'!H59,'4.sz.melléklet'!H59,'2.sz.melléklet'!H59)</f>
        <v>0</v>
      </c>
    </row>
    <row r="60" spans="1:8" ht="12" customHeight="1">
      <c r="A60" s="53" t="s">
        <v>197</v>
      </c>
      <c r="B60" s="40" t="s">
        <v>203</v>
      </c>
      <c r="C60" s="35">
        <f>SUM('3.sz.melléklet'!C60,'4.sz.melléklet'!C60,'2.sz.melléklet'!C60)</f>
        <v>0</v>
      </c>
      <c r="D60" s="35">
        <f>SUM('3.sz.melléklet'!D60,'4.sz.melléklet'!D60,'2.sz.melléklet'!D60)</f>
        <v>0</v>
      </c>
      <c r="E60" s="35">
        <f>SUM('3.sz.melléklet'!E60,'4.sz.melléklet'!E60,'2.sz.melléklet'!E60)</f>
        <v>0</v>
      </c>
      <c r="F60" s="35">
        <f>SUM('3.sz.melléklet'!F60,'4.sz.melléklet'!F60,'2.sz.melléklet'!F60)</f>
        <v>0</v>
      </c>
      <c r="G60" s="35">
        <f>SUM('3.sz.melléklet'!G60,'4.sz.melléklet'!G60,'2.sz.melléklet'!G60)</f>
        <v>0</v>
      </c>
      <c r="H60" s="35">
        <f>SUM('3.sz.melléklet'!H60,'4.sz.melléklet'!H60,'2.sz.melléklet'!H60)</f>
        <v>0</v>
      </c>
    </row>
    <row r="61" spans="1:8" ht="12" customHeight="1" thickBot="1">
      <c r="A61" s="84" t="s">
        <v>195</v>
      </c>
      <c r="B61" s="85" t="s">
        <v>204</v>
      </c>
      <c r="C61" s="47">
        <f>SUM('3.sz.melléklet'!C61,'4.sz.melléklet'!C61,'2.sz.melléklet'!C61)</f>
        <v>0</v>
      </c>
      <c r="D61" s="47">
        <f>SUM('3.sz.melléklet'!D61,'4.sz.melléklet'!D61,'2.sz.melléklet'!D61)</f>
        <v>0</v>
      </c>
      <c r="E61" s="47">
        <f>SUM('3.sz.melléklet'!E61,'4.sz.melléklet'!E61,'2.sz.melléklet'!E61)</f>
        <v>0</v>
      </c>
      <c r="F61" s="47">
        <f>SUM('3.sz.melléklet'!F61,'4.sz.melléklet'!F61,'2.sz.melléklet'!F61)</f>
        <v>0</v>
      </c>
      <c r="G61" s="47">
        <f>SUM('3.sz.melléklet'!G61,'4.sz.melléklet'!G61,'2.sz.melléklet'!G61)</f>
        <v>0</v>
      </c>
      <c r="H61" s="47">
        <f>SUM('3.sz.melléklet'!H61,'4.sz.melléklet'!H61,'2.sz.melléklet'!H61)</f>
        <v>0</v>
      </c>
    </row>
    <row r="62" spans="1:8" ht="12" customHeight="1" thickBot="1">
      <c r="A62" s="78" t="s">
        <v>187</v>
      </c>
      <c r="B62" s="79" t="s">
        <v>123</v>
      </c>
      <c r="C62" s="80">
        <f>SUM('3.sz.melléklet'!C62,'4.sz.melléklet'!C62,'2.sz.melléklet'!C62)</f>
        <v>0</v>
      </c>
      <c r="D62" s="80">
        <f>SUM('3.sz.melléklet'!D62,'4.sz.melléklet'!D62,'2.sz.melléklet'!D62)</f>
        <v>0</v>
      </c>
      <c r="E62" s="80">
        <f>SUM('3.sz.melléklet'!E62,'4.sz.melléklet'!E62,'2.sz.melléklet'!E62)</f>
        <v>0</v>
      </c>
      <c r="F62" s="80">
        <f>SUM('3.sz.melléklet'!F62,'4.sz.melléklet'!F62,'2.sz.melléklet'!F62)</f>
        <v>0</v>
      </c>
      <c r="G62" s="80">
        <f>SUM('3.sz.melléklet'!G62,'4.sz.melléklet'!G62,'2.sz.melléklet'!G62)</f>
        <v>0</v>
      </c>
      <c r="H62" s="80">
        <f>SUM('3.sz.melléklet'!H62,'4.sz.melléklet'!H62,'2.sz.melléklet'!H62)</f>
        <v>0</v>
      </c>
    </row>
    <row r="63" spans="1:8" ht="12" customHeight="1">
      <c r="A63" s="81" t="s">
        <v>188</v>
      </c>
      <c r="B63" s="20" t="s">
        <v>205</v>
      </c>
      <c r="C63" s="46">
        <f>SUM('3.sz.melléklet'!C63,'4.sz.melléklet'!C63,'2.sz.melléklet'!C63)</f>
        <v>0</v>
      </c>
      <c r="D63" s="46">
        <f>SUM('3.sz.melléklet'!D63,'4.sz.melléklet'!D63,'2.sz.melléklet'!D63)</f>
        <v>0</v>
      </c>
      <c r="E63" s="46">
        <f>SUM('3.sz.melléklet'!E63,'4.sz.melléklet'!E63,'2.sz.melléklet'!E63)</f>
        <v>0</v>
      </c>
      <c r="F63" s="46">
        <f>SUM('3.sz.melléklet'!F63,'4.sz.melléklet'!F63,'2.sz.melléklet'!F63)</f>
        <v>0</v>
      </c>
      <c r="G63" s="46">
        <f>SUM('3.sz.melléklet'!G63,'4.sz.melléklet'!G63,'2.sz.melléklet'!G63)</f>
        <v>0</v>
      </c>
      <c r="H63" s="46">
        <f>SUM('3.sz.melléklet'!H63,'4.sz.melléklet'!H63,'2.sz.melléklet'!H63)</f>
        <v>0</v>
      </c>
    </row>
    <row r="64" spans="1:8" ht="12" customHeight="1">
      <c r="A64" s="53" t="s">
        <v>189</v>
      </c>
      <c r="B64" s="40" t="s">
        <v>206</v>
      </c>
      <c r="C64" s="35">
        <f>SUM('3.sz.melléklet'!C64,'4.sz.melléklet'!C64,'2.sz.melléklet'!C64)</f>
        <v>0</v>
      </c>
      <c r="D64" s="35">
        <f>SUM('3.sz.melléklet'!D64,'4.sz.melléklet'!D64,'2.sz.melléklet'!D64)</f>
        <v>0</v>
      </c>
      <c r="E64" s="35">
        <f>SUM('3.sz.melléklet'!E64,'4.sz.melléklet'!E64,'2.sz.melléklet'!E64)</f>
        <v>0</v>
      </c>
      <c r="F64" s="35">
        <f>SUM('3.sz.melléklet'!F64,'4.sz.melléklet'!F64,'2.sz.melléklet'!F64)</f>
        <v>0</v>
      </c>
      <c r="G64" s="35">
        <f>SUM('3.sz.melléklet'!G64,'4.sz.melléklet'!G64,'2.sz.melléklet'!G64)</f>
        <v>0</v>
      </c>
      <c r="H64" s="35">
        <f>SUM('3.sz.melléklet'!H64,'4.sz.melléklet'!H64,'2.sz.melléklet'!H64)</f>
        <v>0</v>
      </c>
    </row>
    <row r="65" spans="1:8" ht="12" customHeight="1">
      <c r="A65" s="53" t="s">
        <v>190</v>
      </c>
      <c r="B65" s="40" t="s">
        <v>207</v>
      </c>
      <c r="C65" s="35">
        <f>SUM('3.sz.melléklet'!C65,'4.sz.melléklet'!C65,'2.sz.melléklet'!C65)</f>
        <v>0</v>
      </c>
      <c r="D65" s="35">
        <f>SUM('3.sz.melléklet'!D65,'4.sz.melléklet'!D65,'2.sz.melléklet'!D65)</f>
        <v>0</v>
      </c>
      <c r="E65" s="35">
        <f>SUM('3.sz.melléklet'!E65,'4.sz.melléklet'!E65,'2.sz.melléklet'!E65)</f>
        <v>0</v>
      </c>
      <c r="F65" s="35">
        <f>SUM('3.sz.melléklet'!F65,'4.sz.melléklet'!F65,'2.sz.melléklet'!F65)</f>
        <v>0</v>
      </c>
      <c r="G65" s="35">
        <f>SUM('3.sz.melléklet'!G65,'4.sz.melléklet'!G65,'2.sz.melléklet'!G65)</f>
        <v>0</v>
      </c>
      <c r="H65" s="35">
        <f>SUM('3.sz.melléklet'!H65,'4.sz.melléklet'!H65,'2.sz.melléklet'!H65)</f>
        <v>0</v>
      </c>
    </row>
    <row r="66" spans="1:8" ht="12" customHeight="1">
      <c r="A66" s="53" t="s">
        <v>191</v>
      </c>
      <c r="B66" s="40" t="s">
        <v>208</v>
      </c>
      <c r="C66" s="35">
        <f>SUM('3.sz.melléklet'!C66,'4.sz.melléklet'!C66,'2.sz.melléklet'!C66)</f>
        <v>0</v>
      </c>
      <c r="D66" s="35">
        <f>SUM('3.sz.melléklet'!D66,'4.sz.melléklet'!D66,'2.sz.melléklet'!D66)</f>
        <v>0</v>
      </c>
      <c r="E66" s="35">
        <f>SUM('3.sz.melléklet'!E66,'4.sz.melléklet'!E66,'2.sz.melléklet'!E66)</f>
        <v>0</v>
      </c>
      <c r="F66" s="35">
        <f>SUM('3.sz.melléklet'!F66,'4.sz.melléklet'!F66,'2.sz.melléklet'!F66)</f>
        <v>0</v>
      </c>
      <c r="G66" s="35">
        <f>SUM('3.sz.melléklet'!G66,'4.sz.melléklet'!G66,'2.sz.melléklet'!G66)</f>
        <v>0</v>
      </c>
      <c r="H66" s="35">
        <f>SUM('3.sz.melléklet'!H66,'4.sz.melléklet'!H66,'2.sz.melléklet'!H66)</f>
        <v>0</v>
      </c>
    </row>
    <row r="67" spans="1:8" ht="12" customHeight="1" thickBot="1">
      <c r="A67" s="53" t="s">
        <v>192</v>
      </c>
      <c r="B67" s="40" t="s">
        <v>204</v>
      </c>
      <c r="C67" s="47">
        <f>SUM('3.sz.melléklet'!C67,'4.sz.melléklet'!C67,'2.sz.melléklet'!C67)</f>
        <v>0</v>
      </c>
      <c r="D67" s="47">
        <f>SUM('3.sz.melléklet'!D67,'4.sz.melléklet'!D67,'2.sz.melléklet'!D67)</f>
        <v>0</v>
      </c>
      <c r="E67" s="47">
        <f>SUM('3.sz.melléklet'!E67,'4.sz.melléklet'!E67,'2.sz.melléklet'!E67)</f>
        <v>0</v>
      </c>
      <c r="F67" s="47">
        <f>SUM('3.sz.melléklet'!F67,'4.sz.melléklet'!F67,'2.sz.melléklet'!F67)</f>
        <v>0</v>
      </c>
      <c r="G67" s="47">
        <f>SUM('3.sz.melléklet'!G67,'4.sz.melléklet'!G67,'2.sz.melléklet'!G67)</f>
        <v>0</v>
      </c>
      <c r="H67" s="47">
        <f>SUM('3.sz.melléklet'!H67,'4.sz.melléklet'!H67,'2.sz.melléklet'!H67)</f>
        <v>0</v>
      </c>
    </row>
    <row r="68" spans="1:8" s="13" customFormat="1" ht="12" customHeight="1" thickBot="1">
      <c r="A68" s="54" t="s">
        <v>36</v>
      </c>
      <c r="B68" s="55" t="s">
        <v>209</v>
      </c>
      <c r="C68" s="52">
        <f>SUM('3.sz.melléklet'!C68,'4.sz.melléklet'!C68,'2.sz.melléklet'!C68)</f>
        <v>315151</v>
      </c>
      <c r="D68" s="52">
        <f>SUM('3.sz.melléklet'!D68,'4.sz.melléklet'!D68,'2.sz.melléklet'!D68)</f>
        <v>357881</v>
      </c>
      <c r="E68" s="52">
        <f>SUM('3.sz.melléklet'!E68,'4.sz.melléklet'!E68,'2.sz.melléklet'!E68)</f>
        <v>349188</v>
      </c>
      <c r="F68" s="52">
        <f>SUM('3.sz.melléklet'!F68,'4.sz.melléklet'!F68,'2.sz.melléklet'!F68)</f>
        <v>293795</v>
      </c>
      <c r="G68" s="52">
        <f>SUM('3.sz.melléklet'!G68,'4.sz.melléklet'!G68,'2.sz.melléklet'!G68)</f>
        <v>51801</v>
      </c>
      <c r="H68" s="52">
        <f>SUM('3.sz.melléklet'!H68,'4.sz.melléklet'!H68,'2.sz.melléklet'!H68)</f>
        <v>3592</v>
      </c>
    </row>
    <row r="69" spans="1:8" s="13" customFormat="1" ht="13.5" customHeight="1" thickBot="1">
      <c r="A69" s="106" t="s">
        <v>37</v>
      </c>
      <c r="B69" s="56" t="s">
        <v>210</v>
      </c>
      <c r="C69" s="57">
        <f>SUM('3.sz.melléklet'!C69,'4.sz.melléklet'!C69,'2.sz.melléklet'!C69)</f>
        <v>0</v>
      </c>
      <c r="D69" s="57">
        <f>SUM('3.sz.melléklet'!D69,'4.sz.melléklet'!D69,'2.sz.melléklet'!D69)</f>
        <v>0</v>
      </c>
      <c r="E69" s="57">
        <f>SUM('3.sz.melléklet'!E69,'4.sz.melléklet'!E69,'2.sz.melléklet'!E69)</f>
        <v>0</v>
      </c>
      <c r="F69" s="57">
        <f>SUM('3.sz.melléklet'!F69,'4.sz.melléklet'!F69,'2.sz.melléklet'!F69)</f>
        <v>0</v>
      </c>
      <c r="G69" s="57">
        <f>SUM('3.sz.melléklet'!G69,'4.sz.melléklet'!G69,'2.sz.melléklet'!G69)</f>
        <v>0</v>
      </c>
      <c r="H69" s="57">
        <f>SUM('3.sz.melléklet'!H69,'4.sz.melléklet'!H69,'2.sz.melléklet'!H69)</f>
        <v>0</v>
      </c>
    </row>
    <row r="70" spans="1:8" s="13" customFormat="1" ht="12" customHeight="1" thickBot="1">
      <c r="A70" s="54" t="s">
        <v>38</v>
      </c>
      <c r="B70" s="55" t="s">
        <v>211</v>
      </c>
      <c r="C70" s="58">
        <f>SUM('3.sz.melléklet'!C70,'4.sz.melléklet'!C70,'2.sz.melléklet'!C70)</f>
        <v>315151</v>
      </c>
      <c r="D70" s="58">
        <f>SUM('3.sz.melléklet'!D70,'4.sz.melléklet'!D70,'2.sz.melléklet'!D70)</f>
        <v>357881</v>
      </c>
      <c r="E70" s="58">
        <f>SUM('3.sz.melléklet'!E70,'4.sz.melléklet'!E70,'2.sz.melléklet'!E70)</f>
        <v>349188</v>
      </c>
      <c r="F70" s="8">
        <f>SUM('3.sz.melléklet'!F70,'4.sz.melléklet'!F70,'2.sz.melléklet'!F70)</f>
        <v>293795</v>
      </c>
      <c r="G70" s="8">
        <f>SUM('3.sz.melléklet'!G70,'4.sz.melléklet'!G70,'2.sz.melléklet'!G70)</f>
        <v>51801</v>
      </c>
      <c r="H70" s="8">
        <f>SUM('3.sz.melléklet'!H70,'4.sz.melléklet'!H70,'2.sz.melléklet'!H70)</f>
        <v>3592</v>
      </c>
    </row>
    <row r="71" spans="1:5" s="13" customFormat="1" ht="139.5" customHeight="1">
      <c r="A71" s="59"/>
      <c r="B71" s="60"/>
      <c r="C71" s="61"/>
      <c r="D71" s="61"/>
      <c r="E71" s="61"/>
    </row>
    <row r="72" spans="1:8" ht="16.5" customHeight="1">
      <c r="A72" s="383" t="s">
        <v>39</v>
      </c>
      <c r="B72" s="383"/>
      <c r="C72" s="383"/>
      <c r="D72" s="383"/>
      <c r="E72" s="383"/>
      <c r="F72" s="383"/>
      <c r="G72" s="383"/>
      <c r="H72" s="383"/>
    </row>
    <row r="73" spans="1:8" s="63" customFormat="1" ht="16.5" customHeight="1" thickBot="1">
      <c r="A73" s="381" t="s">
        <v>40</v>
      </c>
      <c r="B73" s="381"/>
      <c r="C73" s="62"/>
      <c r="D73" s="62"/>
      <c r="H73" s="62" t="s">
        <v>2</v>
      </c>
    </row>
    <row r="74" spans="1:8" ht="37.5" customHeight="1" thickBot="1">
      <c r="A74" s="3" t="s">
        <v>41</v>
      </c>
      <c r="B74" s="4" t="s">
        <v>42</v>
      </c>
      <c r="C74" s="5" t="s">
        <v>109</v>
      </c>
      <c r="D74" s="5" t="s">
        <v>110</v>
      </c>
      <c r="E74" s="5" t="s">
        <v>218</v>
      </c>
      <c r="F74" s="125" t="s">
        <v>215</v>
      </c>
      <c r="G74" s="125" t="s">
        <v>216</v>
      </c>
      <c r="H74" s="125" t="s">
        <v>217</v>
      </c>
    </row>
    <row r="75" spans="1:8" s="9" customFormat="1" ht="12" customHeight="1" thickBot="1">
      <c r="A75" s="6">
        <v>1</v>
      </c>
      <c r="B75" s="7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>
        <v>8</v>
      </c>
    </row>
    <row r="76" spans="1:8" ht="12" customHeight="1" thickBot="1">
      <c r="A76" s="10" t="s">
        <v>5</v>
      </c>
      <c r="B76" s="64" t="s">
        <v>43</v>
      </c>
      <c r="C76" s="12">
        <f aca="true" t="shared" si="0" ref="C76:H76">SUM(C77:C81)</f>
        <v>261960</v>
      </c>
      <c r="D76" s="12">
        <f t="shared" si="0"/>
        <v>293734</v>
      </c>
      <c r="E76" s="12">
        <f t="shared" si="0"/>
        <v>250636</v>
      </c>
      <c r="F76" s="12">
        <f t="shared" si="0"/>
        <v>203139</v>
      </c>
      <c r="G76" s="12">
        <f t="shared" si="0"/>
        <v>43905</v>
      </c>
      <c r="H76" s="12">
        <f t="shared" si="0"/>
        <v>3592</v>
      </c>
    </row>
    <row r="77" spans="1:8" ht="12" customHeight="1">
      <c r="A77" s="23" t="s">
        <v>44</v>
      </c>
      <c r="B77" s="24" t="s">
        <v>45</v>
      </c>
      <c r="C77" s="25">
        <f>SUM('3.sz.melléklet'!C77,'4.sz.melléklet'!C77,'2.sz.melléklet'!C77)</f>
        <v>48541</v>
      </c>
      <c r="D77" s="25">
        <f>SUM('3.sz.melléklet'!D77,'4.sz.melléklet'!D77,'2.sz.melléklet'!D77)</f>
        <v>57895</v>
      </c>
      <c r="E77" s="25">
        <f>SUM('3.sz.melléklet'!E77,'4.sz.melléklet'!E77,'2.sz.melléklet'!E77)</f>
        <v>57895</v>
      </c>
      <c r="F77" s="25">
        <f>SUM('3.sz.melléklet'!F77,'4.sz.melléklet'!F77,'2.sz.melléklet'!F77)</f>
        <v>35664</v>
      </c>
      <c r="G77" s="25">
        <f>SUM('3.sz.melléklet'!G77,'4.sz.melléklet'!G77,'2.sz.melléklet'!G77)</f>
        <v>19431</v>
      </c>
      <c r="H77" s="25">
        <f>SUM('3.sz.melléklet'!H77,'4.sz.melléklet'!H77,'2.sz.melléklet'!H77)</f>
        <v>2800</v>
      </c>
    </row>
    <row r="78" spans="1:8" ht="12" customHeight="1">
      <c r="A78" s="17" t="s">
        <v>46</v>
      </c>
      <c r="B78" s="26" t="s">
        <v>47</v>
      </c>
      <c r="C78" s="27">
        <f>SUM('3.sz.melléklet'!C78,'4.sz.melléklet'!C78,'2.sz.melléklet'!C78)</f>
        <v>13456</v>
      </c>
      <c r="D78" s="27">
        <f>SUM('3.sz.melléklet'!D78,'4.sz.melléklet'!D78,'2.sz.melléklet'!D78)</f>
        <v>12233</v>
      </c>
      <c r="E78" s="27">
        <f>SUM('3.sz.melléklet'!E78,'4.sz.melléklet'!E78,'2.sz.melléklet'!E78)</f>
        <v>12233</v>
      </c>
      <c r="F78" s="27">
        <f>SUM('3.sz.melléklet'!F78,'4.sz.melléklet'!F78,'2.sz.melléklet'!F78)</f>
        <v>8570</v>
      </c>
      <c r="G78" s="27">
        <f>SUM('3.sz.melléklet'!G78,'4.sz.melléklet'!G78,'2.sz.melléklet'!G78)</f>
        <v>2907</v>
      </c>
      <c r="H78" s="27">
        <f>SUM('3.sz.melléklet'!H78,'4.sz.melléklet'!H78,'2.sz.melléklet'!H78)</f>
        <v>756</v>
      </c>
    </row>
    <row r="79" spans="1:8" ht="12" customHeight="1">
      <c r="A79" s="17" t="s">
        <v>48</v>
      </c>
      <c r="B79" s="26" t="s">
        <v>49</v>
      </c>
      <c r="C79" s="34">
        <f>SUM('3.sz.melléklet'!C79,'4.sz.melléklet'!C79,'2.sz.melléklet'!C79)</f>
        <v>77387</v>
      </c>
      <c r="D79" s="34">
        <f>SUM('3.sz.melléklet'!D79,'4.sz.melléklet'!D79,'2.sz.melléklet'!D79)</f>
        <v>78785</v>
      </c>
      <c r="E79" s="34">
        <f>SUM('3.sz.melléklet'!E79,'4.sz.melléklet'!E79,'2.sz.melléklet'!E79)</f>
        <v>76110</v>
      </c>
      <c r="F79" s="34">
        <f>SUM('3.sz.melléklet'!F79,'4.sz.melléklet'!F79,'2.sz.melléklet'!F79)</f>
        <v>57961</v>
      </c>
      <c r="G79" s="34">
        <f>SUM('3.sz.melléklet'!G79,'4.sz.melléklet'!G79,'2.sz.melléklet'!G79)</f>
        <v>18113</v>
      </c>
      <c r="H79" s="34">
        <f>SUM('3.sz.melléklet'!H79,'4.sz.melléklet'!H79,'2.sz.melléklet'!H79)</f>
        <v>36</v>
      </c>
    </row>
    <row r="80" spans="1:8" ht="12" customHeight="1">
      <c r="A80" s="17" t="s">
        <v>50</v>
      </c>
      <c r="B80" s="65" t="s">
        <v>51</v>
      </c>
      <c r="C80" s="34">
        <f>SUM('3.sz.melléklet'!C80,'4.sz.melléklet'!C80,'2.sz.melléklet'!C80)</f>
        <v>15492</v>
      </c>
      <c r="D80" s="34">
        <f>SUM('3.sz.melléklet'!D80,'4.sz.melléklet'!D80,'2.sz.melléklet'!D80)</f>
        <v>13247</v>
      </c>
      <c r="E80" s="34">
        <f>SUM('3.sz.melléklet'!E80,'4.sz.melléklet'!E80,'2.sz.melléklet'!E80)</f>
        <v>13247</v>
      </c>
      <c r="F80" s="34">
        <f>SUM('3.sz.melléklet'!F80,'4.sz.melléklet'!F80,'2.sz.melléklet'!F80)</f>
        <v>9793</v>
      </c>
      <c r="G80" s="34">
        <f>SUM('3.sz.melléklet'!G80,'4.sz.melléklet'!G80,'2.sz.melléklet'!G80)</f>
        <v>3454</v>
      </c>
      <c r="H80" s="34">
        <f>SUM('3.sz.melléklet'!H80,'4.sz.melléklet'!H80,'2.sz.melléklet'!H80)</f>
        <v>0</v>
      </c>
    </row>
    <row r="81" spans="1:8" ht="12" customHeight="1">
      <c r="A81" s="17" t="s">
        <v>52</v>
      </c>
      <c r="B81" s="66" t="s">
        <v>53</v>
      </c>
      <c r="C81" s="34">
        <f>SUM('3.sz.melléklet'!C81,'4.sz.melléklet'!C81,'2.sz.melléklet'!C81)</f>
        <v>107084</v>
      </c>
      <c r="D81" s="34">
        <f>SUM('3.sz.melléklet'!D81,'4.sz.melléklet'!D81,'2.sz.melléklet'!D81)</f>
        <v>131574</v>
      </c>
      <c r="E81" s="34">
        <f>SUM('3.sz.melléklet'!E81,'4.sz.melléklet'!E81,'2.sz.melléklet'!E81)</f>
        <v>91151</v>
      </c>
      <c r="F81" s="34">
        <f>SUM('3.sz.melléklet'!F81,'4.sz.melléklet'!F81,'2.sz.melléklet'!F81)</f>
        <v>91151</v>
      </c>
      <c r="G81" s="34">
        <f>SUM('3.sz.melléklet'!G81,'4.sz.melléklet'!G81,'2.sz.melléklet'!G81)</f>
        <v>0</v>
      </c>
      <c r="H81" s="34">
        <f>SUM('3.sz.melléklet'!H81,'4.sz.melléklet'!H81,'2.sz.melléklet'!H81)</f>
        <v>0</v>
      </c>
    </row>
    <row r="82" spans="1:8" ht="12" customHeight="1">
      <c r="A82" s="17" t="s">
        <v>54</v>
      </c>
      <c r="B82" s="26" t="s">
        <v>90</v>
      </c>
      <c r="C82" s="34">
        <f>SUM('3.sz.melléklet'!C82,'4.sz.melléklet'!C82,'2.sz.melléklet'!C82)</f>
        <v>0</v>
      </c>
      <c r="D82" s="34">
        <f>SUM('3.sz.melléklet'!D82,'4.sz.melléklet'!D82,'2.sz.melléklet'!D82)</f>
        <v>1418</v>
      </c>
      <c r="E82" s="34">
        <f>SUM('3.sz.melléklet'!E82,'4.sz.melléklet'!E82,'2.sz.melléklet'!E82)</f>
        <v>1418</v>
      </c>
      <c r="F82" s="34">
        <f>SUM('3.sz.melléklet'!F82,'4.sz.melléklet'!F82,'2.sz.melléklet'!F82)</f>
        <v>512</v>
      </c>
      <c r="G82" s="34">
        <f>SUM('3.sz.melléklet'!G82,'4.sz.melléklet'!G82,'2.sz.melléklet'!G82)</f>
        <v>906</v>
      </c>
      <c r="H82" s="34">
        <f>SUM('3.sz.melléklet'!H82,'4.sz.melléklet'!H82,'2.sz.melléklet'!H82)</f>
        <v>0</v>
      </c>
    </row>
    <row r="83" spans="1:8" ht="12" customHeight="1">
      <c r="A83" s="17" t="s">
        <v>55</v>
      </c>
      <c r="B83" s="67" t="s">
        <v>91</v>
      </c>
      <c r="C83" s="34">
        <f>SUM('3.sz.melléklet'!C83,'4.sz.melléklet'!C83,'2.sz.melléklet'!C83)</f>
        <v>0</v>
      </c>
      <c r="D83" s="34">
        <f>SUM('3.sz.melléklet'!D83,'4.sz.melléklet'!D83,'2.sz.melléklet'!D83)</f>
        <v>134</v>
      </c>
      <c r="E83" s="34">
        <f>SUM('3.sz.melléklet'!E83,'4.sz.melléklet'!E83,'2.sz.melléklet'!E83)</f>
        <v>134</v>
      </c>
      <c r="F83" s="34">
        <f>SUM('3.sz.melléklet'!F83,'4.sz.melléklet'!F83,'2.sz.melléklet'!F83)</f>
        <v>0</v>
      </c>
      <c r="G83" s="34">
        <f>SUM('3.sz.melléklet'!G83,'4.sz.melléklet'!G83,'2.sz.melléklet'!G83)</f>
        <v>134</v>
      </c>
      <c r="H83" s="34">
        <f>SUM('3.sz.melléklet'!H83,'4.sz.melléklet'!H83,'2.sz.melléklet'!H83)</f>
        <v>0</v>
      </c>
    </row>
    <row r="84" spans="1:8" ht="12" customHeight="1">
      <c r="A84" s="17" t="s">
        <v>56</v>
      </c>
      <c r="B84" s="67" t="s">
        <v>57</v>
      </c>
      <c r="C84" s="34">
        <f>SUM('3.sz.melléklet'!C84,'4.sz.melléklet'!C84,'2.sz.melléklet'!C84)</f>
        <v>80757</v>
      </c>
      <c r="D84" s="34">
        <f>SUM('3.sz.melléklet'!D84,'4.sz.melléklet'!D84,'2.sz.melléklet'!D84)</f>
        <v>89139</v>
      </c>
      <c r="E84" s="34">
        <f>SUM('3.sz.melléklet'!E84,'4.sz.melléklet'!E84,'2.sz.melléklet'!E84)</f>
        <v>89058</v>
      </c>
      <c r="F84" s="34">
        <f>SUM('3.sz.melléklet'!F84,'4.sz.melléklet'!F84,'2.sz.melléklet'!F84)</f>
        <v>79422</v>
      </c>
      <c r="G84" s="34">
        <f>SUM('3.sz.melléklet'!G84,'4.sz.melléklet'!G84,'2.sz.melléklet'!G84)</f>
        <v>9636</v>
      </c>
      <c r="H84" s="34">
        <f>SUM('3.sz.melléklet'!H84,'4.sz.melléklet'!H84,'2.sz.melléklet'!H84)</f>
        <v>0</v>
      </c>
    </row>
    <row r="85" spans="1:8" ht="12" customHeight="1">
      <c r="A85" s="17" t="s">
        <v>58</v>
      </c>
      <c r="B85" s="68" t="s">
        <v>59</v>
      </c>
      <c r="C85" s="34">
        <f>SUM('3.sz.melléklet'!C85,'4.sz.melléklet'!C85,'2.sz.melléklet'!C85)</f>
        <v>0</v>
      </c>
      <c r="D85" s="34">
        <f>SUM('3.sz.melléklet'!D85,'4.sz.melléklet'!D85,'2.sz.melléklet'!D85)</f>
        <v>70</v>
      </c>
      <c r="E85" s="34">
        <f>SUM('3.sz.melléklet'!E85,'4.sz.melléklet'!E85,'2.sz.melléklet'!E85)</f>
        <v>70</v>
      </c>
      <c r="F85" s="34">
        <f>SUM('3.sz.melléklet'!F85,'4.sz.melléklet'!F85,'2.sz.melléklet'!F85)</f>
        <v>0</v>
      </c>
      <c r="G85" s="34">
        <f>SUM('3.sz.melléklet'!G85,'4.sz.melléklet'!G85,'2.sz.melléklet'!G85)</f>
        <v>70</v>
      </c>
      <c r="H85" s="34">
        <f>SUM('3.sz.melléklet'!H85,'4.sz.melléklet'!H85,'2.sz.melléklet'!H85)</f>
        <v>0</v>
      </c>
    </row>
    <row r="86" spans="1:8" ht="12" customHeight="1">
      <c r="A86" s="28" t="s">
        <v>60</v>
      </c>
      <c r="B86" s="69" t="s">
        <v>61</v>
      </c>
      <c r="C86" s="34">
        <f>SUM('3.sz.melléklet'!C86,'4.sz.melléklet'!C86,'2.sz.melléklet'!C86)</f>
        <v>0</v>
      </c>
      <c r="D86" s="34">
        <f>SUM('3.sz.melléklet'!D86,'4.sz.melléklet'!D86,'2.sz.melléklet'!D86)</f>
        <v>0</v>
      </c>
      <c r="E86" s="34">
        <f>SUM('3.sz.melléklet'!E86,'4.sz.melléklet'!E86,'2.sz.melléklet'!E86)</f>
        <v>0</v>
      </c>
      <c r="F86" s="34">
        <f>SUM('3.sz.melléklet'!F86,'4.sz.melléklet'!F86,'2.sz.melléklet'!F86)</f>
        <v>0</v>
      </c>
      <c r="G86" s="34">
        <f>SUM('3.sz.melléklet'!G86,'4.sz.melléklet'!G86,'2.sz.melléklet'!G86)</f>
        <v>0</v>
      </c>
      <c r="H86" s="34">
        <f>SUM('3.sz.melléklet'!H86,'4.sz.melléklet'!H86,'2.sz.melléklet'!H86)</f>
        <v>0</v>
      </c>
    </row>
    <row r="87" spans="1:8" ht="12" customHeight="1">
      <c r="A87" s="17" t="s">
        <v>62</v>
      </c>
      <c r="B87" s="69" t="s">
        <v>92</v>
      </c>
      <c r="C87" s="34">
        <f>SUM('3.sz.melléklet'!C87,'4.sz.melléklet'!C87,'2.sz.melléklet'!C87)</f>
        <v>0</v>
      </c>
      <c r="D87" s="34">
        <f>SUM('3.sz.melléklet'!D87,'4.sz.melléklet'!D87,'2.sz.melléklet'!D87)</f>
        <v>0</v>
      </c>
      <c r="E87" s="34">
        <f>SUM('3.sz.melléklet'!E87,'4.sz.melléklet'!E87,'2.sz.melléklet'!E87)</f>
        <v>0</v>
      </c>
      <c r="F87" s="34">
        <f>SUM('3.sz.melléklet'!F87,'4.sz.melléklet'!F87,'2.sz.melléklet'!F87)</f>
        <v>0</v>
      </c>
      <c r="G87" s="34">
        <f>SUM('3.sz.melléklet'!G87,'4.sz.melléklet'!G87,'2.sz.melléklet'!G87)</f>
        <v>0</v>
      </c>
      <c r="H87" s="34">
        <f>SUM('3.sz.melléklet'!H87,'4.sz.melléklet'!H87,'2.sz.melléklet'!H87)</f>
        <v>0</v>
      </c>
    </row>
    <row r="88" spans="1:8" ht="12" customHeight="1" thickBot="1">
      <c r="A88" s="70" t="s">
        <v>63</v>
      </c>
      <c r="B88" s="71" t="s">
        <v>85</v>
      </c>
      <c r="C88" s="72">
        <f>SUM('3.sz.melléklet'!C88,'4.sz.melléklet'!C88,'2.sz.melléklet'!C88)</f>
        <v>26327</v>
      </c>
      <c r="D88" s="72">
        <f>SUM('3.sz.melléklet'!D88,'4.sz.melléklet'!D88,'2.sz.melléklet'!D88)</f>
        <v>40342</v>
      </c>
      <c r="E88" s="72">
        <f>SUM('3.sz.melléklet'!E88,'4.sz.melléklet'!E88,'2.sz.melléklet'!E88)</f>
        <v>0</v>
      </c>
      <c r="F88" s="72">
        <f>SUM('3.sz.melléklet'!F88,'4.sz.melléklet'!F88,'2.sz.melléklet'!F88)</f>
        <v>0</v>
      </c>
      <c r="G88" s="72">
        <f>SUM('3.sz.melléklet'!G88,'4.sz.melléklet'!G88,'2.sz.melléklet'!G88)</f>
        <v>0</v>
      </c>
      <c r="H88" s="72">
        <f>SUM('3.sz.melléklet'!H88,'4.sz.melléklet'!H88,'2.sz.melléklet'!H88)</f>
        <v>0</v>
      </c>
    </row>
    <row r="89" spans="1:8" ht="12" customHeight="1" thickBot="1">
      <c r="A89" s="14" t="s">
        <v>6</v>
      </c>
      <c r="B89" s="73" t="s">
        <v>64</v>
      </c>
      <c r="C89" s="22">
        <f>SUM('3.sz.melléklet'!C89,'4.sz.melléklet'!C89,'2.sz.melléklet'!C89)</f>
        <v>11755</v>
      </c>
      <c r="D89" s="22">
        <f>SUM('3.sz.melléklet'!D89,'4.sz.melléklet'!D89,'2.sz.melléklet'!D89)</f>
        <v>25434</v>
      </c>
      <c r="E89" s="22">
        <f>SUM('3.sz.melléklet'!E89,'4.sz.melléklet'!E89,'2.sz.melléklet'!E89)</f>
        <v>22301</v>
      </c>
      <c r="F89" s="22">
        <f>SUM('3.sz.melléklet'!F89,'4.sz.melléklet'!F89,'2.sz.melléklet'!F89)</f>
        <v>14405</v>
      </c>
      <c r="G89" s="22">
        <f>SUM('3.sz.melléklet'!G89,'4.sz.melléklet'!G89,'2.sz.melléklet'!G89)</f>
        <v>7896</v>
      </c>
      <c r="H89" s="22">
        <f>SUM('3.sz.melléklet'!H89,'4.sz.melléklet'!H89,'2.sz.melléklet'!H89)</f>
        <v>0</v>
      </c>
    </row>
    <row r="90" spans="1:8" ht="12" customHeight="1">
      <c r="A90" s="30" t="s">
        <v>7</v>
      </c>
      <c r="B90" s="26" t="s">
        <v>65</v>
      </c>
      <c r="C90" s="32">
        <f>SUM('3.sz.melléklet'!C90,'4.sz.melléklet'!C90,'2.sz.melléklet'!C90)</f>
        <v>1414</v>
      </c>
      <c r="D90" s="32">
        <f>SUM('3.sz.melléklet'!D90,'4.sz.melléklet'!D90,'2.sz.melléklet'!D90)</f>
        <v>10717</v>
      </c>
      <c r="E90" s="32">
        <f>SUM('3.sz.melléklet'!E90,'4.sz.melléklet'!E90,'2.sz.melléklet'!E90)</f>
        <v>10717</v>
      </c>
      <c r="F90" s="32">
        <f>SUM('3.sz.melléklet'!F90,'4.sz.melléklet'!F90,'2.sz.melléklet'!F90)</f>
        <v>3800</v>
      </c>
      <c r="G90" s="32">
        <f>SUM('3.sz.melléklet'!G90,'4.sz.melléklet'!G90,'2.sz.melléklet'!G90)</f>
        <v>6917</v>
      </c>
      <c r="H90" s="32">
        <f>SUM('3.sz.melléklet'!H90,'4.sz.melléklet'!H90,'2.sz.melléklet'!H90)</f>
        <v>0</v>
      </c>
    </row>
    <row r="91" spans="1:8" ht="12" customHeight="1">
      <c r="A91" s="30" t="s">
        <v>8</v>
      </c>
      <c r="B91" s="36" t="s">
        <v>66</v>
      </c>
      <c r="C91" s="27">
        <f>SUM('3.sz.melléklet'!C91,'4.sz.melléklet'!C91,'2.sz.melléklet'!C91)</f>
        <v>8099</v>
      </c>
      <c r="D91" s="27">
        <f>SUM('3.sz.melléklet'!D91,'4.sz.melléklet'!D91,'2.sz.melléklet'!D91)</f>
        <v>13406</v>
      </c>
      <c r="E91" s="27">
        <f>SUM('3.sz.melléklet'!E91,'4.sz.melléklet'!E91,'2.sz.melléklet'!E91)</f>
        <v>10273</v>
      </c>
      <c r="F91" s="27">
        <f>SUM('3.sz.melléklet'!F91,'4.sz.melléklet'!F91,'2.sz.melléklet'!F91)</f>
        <v>9294</v>
      </c>
      <c r="G91" s="27">
        <f>SUM('3.sz.melléklet'!G91,'4.sz.melléklet'!G91,'2.sz.melléklet'!G91)</f>
        <v>979</v>
      </c>
      <c r="H91" s="27">
        <f>SUM('3.sz.melléklet'!H91,'4.sz.melléklet'!H91,'2.sz.melléklet'!H91)</f>
        <v>0</v>
      </c>
    </row>
    <row r="92" spans="1:8" ht="12" customHeight="1">
      <c r="A92" s="30" t="s">
        <v>9</v>
      </c>
      <c r="B92" s="40" t="s">
        <v>86</v>
      </c>
      <c r="C92" s="19">
        <f>SUM('3.sz.melléklet'!C92,'4.sz.melléklet'!C92,'2.sz.melléklet'!C92)</f>
        <v>2242</v>
      </c>
      <c r="D92" s="19">
        <f>SUM('3.sz.melléklet'!D92,'4.sz.melléklet'!D92,'2.sz.melléklet'!D92)</f>
        <v>1311</v>
      </c>
      <c r="E92" s="19">
        <f>SUM('3.sz.melléklet'!E92,'4.sz.melléklet'!E92,'2.sz.melléklet'!E92)</f>
        <v>1311</v>
      </c>
      <c r="F92" s="19">
        <f>SUM('3.sz.melléklet'!F92,'4.sz.melléklet'!F92,'2.sz.melléklet'!F92)</f>
        <v>1311</v>
      </c>
      <c r="G92" s="19">
        <f>SUM('3.sz.melléklet'!G92,'4.sz.melléklet'!G92,'2.sz.melléklet'!G92)</f>
        <v>0</v>
      </c>
      <c r="H92" s="19">
        <f>SUM('3.sz.melléklet'!H92,'4.sz.melléklet'!H92,'2.sz.melléklet'!H92)</f>
        <v>0</v>
      </c>
    </row>
    <row r="93" spans="1:8" ht="12" customHeight="1">
      <c r="A93" s="30" t="s">
        <v>10</v>
      </c>
      <c r="B93" s="40" t="s">
        <v>67</v>
      </c>
      <c r="C93" s="19">
        <f>SUM('3.sz.melléklet'!C93,'4.sz.melléklet'!C93,'2.sz.melléklet'!C93)</f>
        <v>1242</v>
      </c>
      <c r="D93" s="19">
        <f>SUM('3.sz.melléklet'!D93,'4.sz.melléklet'!D93,'2.sz.melléklet'!D93)</f>
        <v>311</v>
      </c>
      <c r="E93" s="19">
        <f>SUM('3.sz.melléklet'!E93,'4.sz.melléklet'!E93,'2.sz.melléklet'!E93)</f>
        <v>311</v>
      </c>
      <c r="F93" s="19">
        <f>SUM('3.sz.melléklet'!F93,'4.sz.melléklet'!F93,'2.sz.melléklet'!F93)</f>
        <v>311</v>
      </c>
      <c r="G93" s="19">
        <f>SUM('3.sz.melléklet'!G93,'4.sz.melléklet'!G93,'2.sz.melléklet'!G93)</f>
        <v>0</v>
      </c>
      <c r="H93" s="19">
        <f>SUM('3.sz.melléklet'!H93,'4.sz.melléklet'!H93,'2.sz.melléklet'!H93)</f>
        <v>0</v>
      </c>
    </row>
    <row r="94" spans="1:8" ht="12.75" customHeight="1">
      <c r="A94" s="30" t="s">
        <v>68</v>
      </c>
      <c r="B94" s="40" t="s">
        <v>69</v>
      </c>
      <c r="C94" s="19">
        <f>SUM('3.sz.melléklet'!C94,'4.sz.melléklet'!C94,'2.sz.melléklet'!C94)</f>
        <v>1000</v>
      </c>
      <c r="D94" s="19">
        <f>SUM('3.sz.melléklet'!D94,'4.sz.melléklet'!D94,'2.sz.melléklet'!D94)</f>
        <v>1000</v>
      </c>
      <c r="E94" s="19">
        <f>SUM('3.sz.melléklet'!E94,'4.sz.melléklet'!E94,'2.sz.melléklet'!E94)</f>
        <v>1000</v>
      </c>
      <c r="F94" s="19">
        <f>SUM('3.sz.melléklet'!F94,'4.sz.melléklet'!F94,'2.sz.melléklet'!F94)</f>
        <v>0</v>
      </c>
      <c r="G94" s="19">
        <f>SUM('3.sz.melléklet'!G94,'4.sz.melléklet'!G94,'2.sz.melléklet'!G94)</f>
        <v>1000</v>
      </c>
      <c r="H94" s="19">
        <f>SUM('3.sz.melléklet'!H94,'4.sz.melléklet'!H94,'2.sz.melléklet'!H94)</f>
        <v>0</v>
      </c>
    </row>
    <row r="95" spans="1:8" ht="12.75" customHeight="1">
      <c r="A95" s="30" t="s">
        <v>70</v>
      </c>
      <c r="B95" s="40" t="s">
        <v>87</v>
      </c>
      <c r="C95" s="19">
        <f>SUM('3.sz.melléklet'!C95,'4.sz.melléklet'!C95,'2.sz.melléklet'!C95)</f>
        <v>0</v>
      </c>
      <c r="D95" s="19">
        <f>SUM('3.sz.melléklet'!D95,'4.sz.melléklet'!D95,'2.sz.melléklet'!D95)</f>
        <v>0</v>
      </c>
      <c r="E95" s="19">
        <f>SUM('3.sz.melléklet'!E95,'4.sz.melléklet'!E95,'2.sz.melléklet'!E95)</f>
        <v>0</v>
      </c>
      <c r="F95" s="19">
        <f>SUM('3.sz.melléklet'!F95,'4.sz.melléklet'!F95,'2.sz.melléklet'!F95)</f>
        <v>0</v>
      </c>
      <c r="G95" s="19">
        <f>SUM('3.sz.melléklet'!G95,'4.sz.melléklet'!G95,'2.sz.melléklet'!G95)</f>
        <v>0</v>
      </c>
      <c r="H95" s="19">
        <f>SUM('3.sz.melléklet'!H95,'4.sz.melléklet'!H95,'2.sz.melléklet'!H95)</f>
        <v>0</v>
      </c>
    </row>
    <row r="96" spans="1:8" ht="12.75" customHeight="1">
      <c r="A96" s="30" t="s">
        <v>71</v>
      </c>
      <c r="B96" s="40" t="s">
        <v>87</v>
      </c>
      <c r="C96" s="19">
        <f>SUM('3.sz.melléklet'!C96,'4.sz.melléklet'!C96,'2.sz.melléklet'!C96)</f>
        <v>0</v>
      </c>
      <c r="D96" s="19">
        <f>SUM('3.sz.melléklet'!D96,'4.sz.melléklet'!D96,'2.sz.melléklet'!D96)</f>
        <v>0</v>
      </c>
      <c r="E96" s="19">
        <f>SUM('3.sz.melléklet'!E96,'4.sz.melléklet'!E96,'2.sz.melléklet'!E96)</f>
        <v>0</v>
      </c>
      <c r="F96" s="19">
        <f>SUM('3.sz.melléklet'!F96,'4.sz.melléklet'!F96,'2.sz.melléklet'!F96)</f>
        <v>0</v>
      </c>
      <c r="G96" s="19">
        <f>SUM('3.sz.melléklet'!G96,'4.sz.melléklet'!G96,'2.sz.melléklet'!G96)</f>
        <v>0</v>
      </c>
      <c r="H96" s="19">
        <f>SUM('3.sz.melléklet'!H96,'4.sz.melléklet'!H96,'2.sz.melléklet'!H96)</f>
        <v>0</v>
      </c>
    </row>
    <row r="97" spans="1:8" ht="12.75" customHeight="1">
      <c r="A97" s="30" t="s">
        <v>73</v>
      </c>
      <c r="B97" s="74" t="s">
        <v>72</v>
      </c>
      <c r="C97" s="19">
        <f>SUM('3.sz.melléklet'!C97,'4.sz.melléklet'!C97,'2.sz.melléklet'!C97)</f>
        <v>0</v>
      </c>
      <c r="D97" s="19">
        <f>SUM('3.sz.melléklet'!D97,'4.sz.melléklet'!D97,'2.sz.melléklet'!D97)</f>
        <v>0</v>
      </c>
      <c r="E97" s="19">
        <f>SUM('3.sz.melléklet'!E97,'4.sz.melléklet'!E97,'2.sz.melléklet'!E97)</f>
        <v>0</v>
      </c>
      <c r="F97" s="19">
        <f>SUM('3.sz.melléklet'!F97,'4.sz.melléklet'!F97,'2.sz.melléklet'!F97)</f>
        <v>0</v>
      </c>
      <c r="G97" s="19">
        <f>SUM('3.sz.melléklet'!G97,'4.sz.melléklet'!G97,'2.sz.melléklet'!G97)</f>
        <v>0</v>
      </c>
      <c r="H97" s="19">
        <f>SUM('3.sz.melléklet'!H97,'4.sz.melléklet'!H97,'2.sz.melléklet'!H97)</f>
        <v>0</v>
      </c>
    </row>
    <row r="98" spans="1:8" ht="12.75" customHeight="1">
      <c r="A98" s="30" t="s">
        <v>74</v>
      </c>
      <c r="B98" s="74" t="s">
        <v>88</v>
      </c>
      <c r="C98" s="19">
        <f>SUM('3.sz.melléklet'!C98,'4.sz.melléklet'!C98,'2.sz.melléklet'!C98)</f>
        <v>0</v>
      </c>
      <c r="D98" s="19">
        <f>SUM('3.sz.melléklet'!D98,'4.sz.melléklet'!D98,'2.sz.melléklet'!D98)</f>
        <v>0</v>
      </c>
      <c r="E98" s="19">
        <f>SUM('3.sz.melléklet'!E98,'4.sz.melléklet'!E98,'2.sz.melléklet'!E98)</f>
        <v>0</v>
      </c>
      <c r="F98" s="19">
        <f>SUM('3.sz.melléklet'!F98,'4.sz.melléklet'!F98,'2.sz.melléklet'!F98)</f>
        <v>0</v>
      </c>
      <c r="G98" s="19">
        <f>SUM('3.sz.melléklet'!G98,'4.sz.melléklet'!G98,'2.sz.melléklet'!G98)</f>
        <v>0</v>
      </c>
      <c r="H98" s="19">
        <f>SUM('3.sz.melléklet'!H98,'4.sz.melléklet'!H98,'2.sz.melléklet'!H98)</f>
        <v>0</v>
      </c>
    </row>
    <row r="99" spans="1:8" ht="12.75" customHeight="1" thickBot="1">
      <c r="A99" s="28" t="s">
        <v>75</v>
      </c>
      <c r="B99" s="75" t="s">
        <v>89</v>
      </c>
      <c r="C99" s="76">
        <f>SUM('3.sz.melléklet'!C99,'4.sz.melléklet'!C99,'2.sz.melléklet'!C99)</f>
        <v>0</v>
      </c>
      <c r="D99" s="76">
        <f>SUM('3.sz.melléklet'!D99,'4.sz.melléklet'!D99,'2.sz.melléklet'!D99)</f>
        <v>0</v>
      </c>
      <c r="E99" s="76">
        <f>SUM('3.sz.melléklet'!E99,'4.sz.melléklet'!E99,'2.sz.melléklet'!E99)</f>
        <v>0</v>
      </c>
      <c r="F99" s="76">
        <f>SUM('3.sz.melléklet'!F99,'4.sz.melléklet'!F99,'2.sz.melléklet'!F99)</f>
        <v>0</v>
      </c>
      <c r="G99" s="76">
        <f>SUM('3.sz.melléklet'!G99,'4.sz.melléklet'!G99,'2.sz.melléklet'!G99)</f>
        <v>0</v>
      </c>
      <c r="H99" s="76">
        <f>SUM('3.sz.melléklet'!H99,'4.sz.melléklet'!H99,'2.sz.melléklet'!H99)</f>
        <v>0</v>
      </c>
    </row>
    <row r="100" spans="1:8" ht="12" customHeight="1" thickBot="1">
      <c r="A100" s="14" t="s">
        <v>11</v>
      </c>
      <c r="B100" s="77" t="s">
        <v>93</v>
      </c>
      <c r="C100" s="12">
        <f>SUM('3.sz.melléklet'!C100,'4.sz.melléklet'!C100,'2.sz.melléklet'!C100)</f>
        <v>273715</v>
      </c>
      <c r="D100" s="12">
        <f>SUM('3.sz.melléklet'!D100,'4.sz.melléklet'!D100,'2.sz.melléklet'!D100)</f>
        <v>319168</v>
      </c>
      <c r="E100" s="12">
        <f>SUM('3.sz.melléklet'!E100,'4.sz.melléklet'!E100,'2.sz.melléklet'!E100)</f>
        <v>272937</v>
      </c>
      <c r="F100" s="12">
        <f>SUM('3.sz.melléklet'!F100,'4.sz.melléklet'!F100,'2.sz.melléklet'!F100)</f>
        <v>217544</v>
      </c>
      <c r="G100" s="12">
        <f>SUM('3.sz.melléklet'!G100,'4.sz.melléklet'!G100,'2.sz.melléklet'!G100)</f>
        <v>51801</v>
      </c>
      <c r="H100" s="12">
        <f>SUM('3.sz.melléklet'!H100,'4.sz.melléklet'!H100,'2.sz.melléklet'!H100)</f>
        <v>3592</v>
      </c>
    </row>
    <row r="101" spans="1:8" ht="12" customHeight="1" thickBot="1">
      <c r="A101" s="51" t="s">
        <v>76</v>
      </c>
      <c r="B101" s="15" t="s">
        <v>94</v>
      </c>
      <c r="C101" s="22">
        <f>SUM('3.sz.melléklet'!C101,'4.sz.melléklet'!C101,'2.sz.melléklet'!C101)</f>
        <v>41436</v>
      </c>
      <c r="D101" s="22">
        <f>SUM('3.sz.melléklet'!D101,'4.sz.melléklet'!D101,'2.sz.melléklet'!D101)</f>
        <v>38713</v>
      </c>
      <c r="E101" s="22">
        <f>SUM('3.sz.melléklet'!E101,'4.sz.melléklet'!E101,'2.sz.melléklet'!E101)</f>
        <v>32906</v>
      </c>
      <c r="F101" s="22">
        <f>SUM('3.sz.melléklet'!F101,'4.sz.melléklet'!F101,'2.sz.melléklet'!F101)</f>
        <v>32906</v>
      </c>
      <c r="G101" s="22">
        <f>SUM('3.sz.melléklet'!G101,'4.sz.melléklet'!G101,'2.sz.melléklet'!G101)</f>
        <v>0</v>
      </c>
      <c r="H101" s="22">
        <f>SUM('3.sz.melléklet'!H101,'4.sz.melléklet'!H101,'2.sz.melléklet'!H101)</f>
        <v>0</v>
      </c>
    </row>
    <row r="102" spans="1:8" ht="12" customHeight="1" thickBot="1">
      <c r="A102" s="78" t="s">
        <v>95</v>
      </c>
      <c r="B102" s="79" t="s">
        <v>117</v>
      </c>
      <c r="C102" s="80">
        <f>SUM('3.sz.melléklet'!C102,'4.sz.melléklet'!C102,'2.sz.melléklet'!C102)</f>
        <v>41436</v>
      </c>
      <c r="D102" s="80">
        <f>SUM('3.sz.melléklet'!D102,'4.sz.melléklet'!D102,'2.sz.melléklet'!D102)</f>
        <v>38713</v>
      </c>
      <c r="E102" s="80">
        <f>SUM('3.sz.melléklet'!E102,'4.sz.melléklet'!E102,'2.sz.melléklet'!E102)</f>
        <v>32906</v>
      </c>
      <c r="F102" s="80">
        <f>SUM('3.sz.melléklet'!F102,'4.sz.melléklet'!F102,'2.sz.melléklet'!F102)</f>
        <v>32906</v>
      </c>
      <c r="G102" s="80">
        <f>SUM('3.sz.melléklet'!G102,'4.sz.melléklet'!G102,'2.sz.melléklet'!G102)</f>
        <v>0</v>
      </c>
      <c r="H102" s="80">
        <f>SUM('3.sz.melléklet'!H102,'4.sz.melléklet'!H102,'2.sz.melléklet'!H102)</f>
        <v>0</v>
      </c>
    </row>
    <row r="103" spans="1:8" ht="12" customHeight="1">
      <c r="A103" s="81" t="s">
        <v>96</v>
      </c>
      <c r="B103" s="20" t="s">
        <v>111</v>
      </c>
      <c r="C103" s="82">
        <f>SUM('3.sz.melléklet'!C103,'4.sz.melléklet'!C103,'2.sz.melléklet'!C103)</f>
        <v>0</v>
      </c>
      <c r="D103" s="82">
        <f>SUM('3.sz.melléklet'!D103,'4.sz.melléklet'!D103,'2.sz.melléklet'!D103)</f>
        <v>0</v>
      </c>
      <c r="E103" s="82">
        <f>SUM('3.sz.melléklet'!E103,'4.sz.melléklet'!E103,'2.sz.melléklet'!E103)</f>
        <v>0</v>
      </c>
      <c r="F103" s="82">
        <f>SUM('3.sz.melléklet'!F103,'4.sz.melléklet'!F103,'2.sz.melléklet'!F103)</f>
        <v>0</v>
      </c>
      <c r="G103" s="82">
        <f>SUM('3.sz.melléklet'!G103,'4.sz.melléklet'!G103,'2.sz.melléklet'!G103)</f>
        <v>0</v>
      </c>
      <c r="H103" s="82">
        <f>SUM('3.sz.melléklet'!H103,'4.sz.melléklet'!H103,'2.sz.melléklet'!H103)</f>
        <v>0</v>
      </c>
    </row>
    <row r="104" spans="1:8" ht="12" customHeight="1">
      <c r="A104" s="53" t="s">
        <v>97</v>
      </c>
      <c r="B104" s="40" t="s">
        <v>112</v>
      </c>
      <c r="C104" s="83">
        <f>SUM('3.sz.melléklet'!C104,'4.sz.melléklet'!C104,'2.sz.melléklet'!C104)</f>
        <v>0</v>
      </c>
      <c r="D104" s="83">
        <f>SUM('3.sz.melléklet'!D104,'4.sz.melléklet'!D104,'2.sz.melléklet'!D104)</f>
        <v>0</v>
      </c>
      <c r="E104" s="83">
        <f>SUM('3.sz.melléklet'!E104,'4.sz.melléklet'!E104,'2.sz.melléklet'!E104)</f>
        <v>0</v>
      </c>
      <c r="F104" s="83">
        <f>SUM('3.sz.melléklet'!F104,'4.sz.melléklet'!F104,'2.sz.melléklet'!F104)</f>
        <v>0</v>
      </c>
      <c r="G104" s="83">
        <f>SUM('3.sz.melléklet'!G104,'4.sz.melléklet'!G104,'2.sz.melléklet'!G104)</f>
        <v>0</v>
      </c>
      <c r="H104" s="83">
        <f>SUM('3.sz.melléklet'!H104,'4.sz.melléklet'!H104,'2.sz.melléklet'!H104)</f>
        <v>0</v>
      </c>
    </row>
    <row r="105" spans="1:8" ht="12" customHeight="1">
      <c r="A105" s="53" t="s">
        <v>98</v>
      </c>
      <c r="B105" s="40" t="s">
        <v>113</v>
      </c>
      <c r="C105" s="83">
        <f>SUM('3.sz.melléklet'!C105,'4.sz.melléklet'!C105,'2.sz.melléklet'!C105)</f>
        <v>0</v>
      </c>
      <c r="D105" s="83">
        <f>SUM('3.sz.melléklet'!D105,'4.sz.melléklet'!D105,'2.sz.melléklet'!D105)</f>
        <v>5807</v>
      </c>
      <c r="E105" s="83">
        <f>SUM('3.sz.melléklet'!E105,'4.sz.melléklet'!E105,'2.sz.melléklet'!E105)</f>
        <v>0</v>
      </c>
      <c r="F105" s="83">
        <f>SUM('3.sz.melléklet'!F105,'4.sz.melléklet'!F105,'2.sz.melléklet'!F105)</f>
        <v>0</v>
      </c>
      <c r="G105" s="83">
        <f>SUM('3.sz.melléklet'!G105,'4.sz.melléklet'!G105,'2.sz.melléklet'!G105)</f>
        <v>0</v>
      </c>
      <c r="H105" s="83">
        <f>SUM('3.sz.melléklet'!H105,'4.sz.melléklet'!H105,'2.sz.melléklet'!H105)</f>
        <v>0</v>
      </c>
    </row>
    <row r="106" spans="1:8" ht="12" customHeight="1">
      <c r="A106" s="53" t="s">
        <v>99</v>
      </c>
      <c r="B106" s="40" t="s">
        <v>114</v>
      </c>
      <c r="C106" s="83">
        <f>SUM('3.sz.melléklet'!C106,'4.sz.melléklet'!C106,'2.sz.melléklet'!C106)</f>
        <v>41436</v>
      </c>
      <c r="D106" s="83">
        <f>SUM('3.sz.melléklet'!D106,'4.sz.melléklet'!D106,'2.sz.melléklet'!D106)</f>
        <v>32906</v>
      </c>
      <c r="E106" s="83">
        <f>SUM('3.sz.melléklet'!E106,'4.sz.melléklet'!E106,'2.sz.melléklet'!E106)</f>
        <v>32906</v>
      </c>
      <c r="F106" s="83">
        <f>SUM('3.sz.melléklet'!F106,'4.sz.melléklet'!F106,'2.sz.melléklet'!F106)</f>
        <v>32906</v>
      </c>
      <c r="G106" s="83">
        <f>SUM('3.sz.melléklet'!G106,'4.sz.melléklet'!G106,'2.sz.melléklet'!G106)</f>
        <v>0</v>
      </c>
      <c r="H106" s="83">
        <f>SUM('3.sz.melléklet'!H106,'4.sz.melléklet'!H106,'2.sz.melléklet'!H106)</f>
        <v>0</v>
      </c>
    </row>
    <row r="107" spans="1:8" ht="12" customHeight="1">
      <c r="A107" s="53" t="s">
        <v>100</v>
      </c>
      <c r="B107" s="40" t="s">
        <v>115</v>
      </c>
      <c r="C107" s="83">
        <f>SUM('3.sz.melléklet'!C107,'4.sz.melléklet'!C107,'2.sz.melléklet'!C107)</f>
        <v>0</v>
      </c>
      <c r="D107" s="83">
        <f>SUM('3.sz.melléklet'!D107,'4.sz.melléklet'!D107,'2.sz.melléklet'!D107)</f>
        <v>0</v>
      </c>
      <c r="E107" s="83">
        <f>SUM('3.sz.melléklet'!E107,'4.sz.melléklet'!E107,'2.sz.melléklet'!E107)</f>
        <v>0</v>
      </c>
      <c r="F107" s="83">
        <f>SUM('3.sz.melléklet'!F107,'4.sz.melléklet'!F107,'2.sz.melléklet'!F107)</f>
        <v>0</v>
      </c>
      <c r="G107" s="83">
        <f>SUM('3.sz.melléklet'!G107,'4.sz.melléklet'!G107,'2.sz.melléklet'!G107)</f>
        <v>0</v>
      </c>
      <c r="H107" s="83">
        <f>SUM('3.sz.melléklet'!H107,'4.sz.melléklet'!H107,'2.sz.melléklet'!H107)</f>
        <v>0</v>
      </c>
    </row>
    <row r="108" spans="1:8" ht="12" customHeight="1">
      <c r="A108" s="53" t="s">
        <v>101</v>
      </c>
      <c r="B108" s="40" t="s">
        <v>116</v>
      </c>
      <c r="C108" s="83">
        <f>SUM('3.sz.melléklet'!C108,'4.sz.melléklet'!C108,'2.sz.melléklet'!C108)</f>
        <v>0</v>
      </c>
      <c r="D108" s="83">
        <f>SUM('3.sz.melléklet'!D108,'4.sz.melléklet'!D108,'2.sz.melléklet'!D108)</f>
        <v>0</v>
      </c>
      <c r="E108" s="83">
        <f>SUM('3.sz.melléklet'!E108,'4.sz.melléklet'!E108,'2.sz.melléklet'!E108)</f>
        <v>0</v>
      </c>
      <c r="F108" s="83">
        <f>SUM('3.sz.melléklet'!F108,'4.sz.melléklet'!F108,'2.sz.melléklet'!F108)</f>
        <v>0</v>
      </c>
      <c r="G108" s="83">
        <f>SUM('3.sz.melléklet'!G108,'4.sz.melléklet'!G108,'2.sz.melléklet'!G108)</f>
        <v>0</v>
      </c>
      <c r="H108" s="83">
        <f>SUM('3.sz.melléklet'!H108,'4.sz.melléklet'!H108,'2.sz.melléklet'!H108)</f>
        <v>0</v>
      </c>
    </row>
    <row r="109" spans="1:8" ht="12" customHeight="1" thickBot="1">
      <c r="A109" s="84" t="s">
        <v>102</v>
      </c>
      <c r="B109" s="85" t="s">
        <v>118</v>
      </c>
      <c r="C109" s="86">
        <f>SUM('3.sz.melléklet'!C109,'4.sz.melléklet'!C109,'2.sz.melléklet'!C109)</f>
        <v>0</v>
      </c>
      <c r="D109" s="86">
        <f>SUM('3.sz.melléklet'!D109,'4.sz.melléklet'!D109,'2.sz.melléklet'!D109)</f>
        <v>0</v>
      </c>
      <c r="E109" s="86">
        <f>SUM('3.sz.melléklet'!E109,'4.sz.melléklet'!E109,'2.sz.melléklet'!E109)</f>
        <v>0</v>
      </c>
      <c r="F109" s="86">
        <f>SUM('3.sz.melléklet'!F109,'4.sz.melléklet'!F109,'2.sz.melléklet'!F109)</f>
        <v>0</v>
      </c>
      <c r="G109" s="86">
        <f>SUM('3.sz.melléklet'!G109,'4.sz.melléklet'!G109,'2.sz.melléklet'!G109)</f>
        <v>0</v>
      </c>
      <c r="H109" s="86">
        <f>SUM('3.sz.melléklet'!H109,'4.sz.melléklet'!H109,'2.sz.melléklet'!H109)</f>
        <v>0</v>
      </c>
    </row>
    <row r="110" spans="1:8" ht="12" customHeight="1" thickBot="1">
      <c r="A110" s="78" t="s">
        <v>103</v>
      </c>
      <c r="B110" s="79" t="s">
        <v>123</v>
      </c>
      <c r="C110" s="80">
        <f>SUM('3.sz.melléklet'!C110,'4.sz.melléklet'!C110,'2.sz.melléklet'!C110)</f>
        <v>0</v>
      </c>
      <c r="D110" s="80">
        <f>SUM('3.sz.melléklet'!D110,'4.sz.melléklet'!D110,'2.sz.melléklet'!D110)</f>
        <v>0</v>
      </c>
      <c r="E110" s="80">
        <f>SUM('3.sz.melléklet'!E110,'4.sz.melléklet'!E110,'2.sz.melléklet'!E110)</f>
        <v>0</v>
      </c>
      <c r="F110" s="80">
        <f>SUM('3.sz.melléklet'!F110,'4.sz.melléklet'!F110,'2.sz.melléklet'!F110)</f>
        <v>0</v>
      </c>
      <c r="G110" s="80">
        <f>SUM('3.sz.melléklet'!G110,'4.sz.melléklet'!G110,'2.sz.melléklet'!G110)</f>
        <v>0</v>
      </c>
      <c r="H110" s="80">
        <f>SUM('3.sz.melléklet'!H110,'4.sz.melléklet'!H110,'2.sz.melléklet'!H110)</f>
        <v>0</v>
      </c>
    </row>
    <row r="111" spans="1:8" ht="12" customHeight="1">
      <c r="A111" s="81" t="s">
        <v>104</v>
      </c>
      <c r="B111" s="20" t="s">
        <v>119</v>
      </c>
      <c r="C111" s="82">
        <f>SUM('3.sz.melléklet'!C111,'4.sz.melléklet'!C111,'2.sz.melléklet'!C111)</f>
        <v>0</v>
      </c>
      <c r="D111" s="82">
        <f>SUM('3.sz.melléklet'!D111,'4.sz.melléklet'!D111,'2.sz.melléklet'!D111)</f>
        <v>0</v>
      </c>
      <c r="E111" s="82">
        <f>SUM('3.sz.melléklet'!E111,'4.sz.melléklet'!E111,'2.sz.melléklet'!E111)</f>
        <v>0</v>
      </c>
      <c r="F111" s="82">
        <f>SUM('3.sz.melléklet'!F111,'4.sz.melléklet'!F111,'2.sz.melléklet'!F111)</f>
        <v>0</v>
      </c>
      <c r="G111" s="82">
        <f>SUM('3.sz.melléklet'!G111,'4.sz.melléklet'!G111,'2.sz.melléklet'!G111)</f>
        <v>0</v>
      </c>
      <c r="H111" s="82">
        <f>SUM('3.sz.melléklet'!H111,'4.sz.melléklet'!H111,'2.sz.melléklet'!H111)</f>
        <v>0</v>
      </c>
    </row>
    <row r="112" spans="1:8" ht="12" customHeight="1">
      <c r="A112" s="53" t="s">
        <v>105</v>
      </c>
      <c r="B112" s="40" t="s">
        <v>120</v>
      </c>
      <c r="C112" s="83">
        <f>SUM('3.sz.melléklet'!C112,'4.sz.melléklet'!C112,'2.sz.melléklet'!C112)</f>
        <v>0</v>
      </c>
      <c r="D112" s="83">
        <f>SUM('3.sz.melléklet'!D112,'4.sz.melléklet'!D112,'2.sz.melléklet'!D112)</f>
        <v>0</v>
      </c>
      <c r="E112" s="83">
        <f>SUM('3.sz.melléklet'!E112,'4.sz.melléklet'!E112,'2.sz.melléklet'!E112)</f>
        <v>0</v>
      </c>
      <c r="F112" s="83">
        <f>SUM('3.sz.melléklet'!F112,'4.sz.melléklet'!F112,'2.sz.melléklet'!F112)</f>
        <v>0</v>
      </c>
      <c r="G112" s="83">
        <f>SUM('3.sz.melléklet'!G112,'4.sz.melléklet'!G112,'2.sz.melléklet'!G112)</f>
        <v>0</v>
      </c>
      <c r="H112" s="83">
        <f>SUM('3.sz.melléklet'!H112,'4.sz.melléklet'!H112,'2.sz.melléklet'!H112)</f>
        <v>0</v>
      </c>
    </row>
    <row r="113" spans="1:8" ht="12" customHeight="1">
      <c r="A113" s="53" t="s">
        <v>106</v>
      </c>
      <c r="B113" s="40" t="s">
        <v>121</v>
      </c>
      <c r="C113" s="83">
        <f>SUM('3.sz.melléklet'!C113,'4.sz.melléklet'!C113,'2.sz.melléklet'!C113)</f>
        <v>0</v>
      </c>
      <c r="D113" s="83">
        <f>SUM('3.sz.melléklet'!D113,'4.sz.melléklet'!D113,'2.sz.melléklet'!D113)</f>
        <v>0</v>
      </c>
      <c r="E113" s="83">
        <f>SUM('3.sz.melléklet'!E113,'4.sz.melléklet'!E113,'2.sz.melléklet'!E113)</f>
        <v>0</v>
      </c>
      <c r="F113" s="83">
        <f>SUM('3.sz.melléklet'!F113,'4.sz.melléklet'!F113,'2.sz.melléklet'!F113)</f>
        <v>0</v>
      </c>
      <c r="G113" s="83">
        <f>SUM('3.sz.melléklet'!G113,'4.sz.melléklet'!G113,'2.sz.melléklet'!G113)</f>
        <v>0</v>
      </c>
      <c r="H113" s="83">
        <f>SUM('3.sz.melléklet'!H113,'4.sz.melléklet'!H113,'2.sz.melléklet'!H113)</f>
        <v>0</v>
      </c>
    </row>
    <row r="114" spans="1:8" ht="12" customHeight="1">
      <c r="A114" s="53" t="s">
        <v>107</v>
      </c>
      <c r="B114" s="40" t="s">
        <v>122</v>
      </c>
      <c r="C114" s="83">
        <f>SUM('3.sz.melléklet'!C114,'4.sz.melléklet'!C114,'2.sz.melléklet'!C114)</f>
        <v>0</v>
      </c>
      <c r="D114" s="83">
        <f>SUM('3.sz.melléklet'!D114,'4.sz.melléklet'!D114,'2.sz.melléklet'!D114)</f>
        <v>0</v>
      </c>
      <c r="E114" s="83">
        <f>SUM('3.sz.melléklet'!E114,'4.sz.melléklet'!E114,'2.sz.melléklet'!E114)</f>
        <v>0</v>
      </c>
      <c r="F114" s="83">
        <f>SUM('3.sz.melléklet'!F114,'4.sz.melléklet'!F114,'2.sz.melléklet'!F114)</f>
        <v>0</v>
      </c>
      <c r="G114" s="83">
        <f>SUM('3.sz.melléklet'!G114,'4.sz.melléklet'!G114,'2.sz.melléklet'!G114)</f>
        <v>0</v>
      </c>
      <c r="H114" s="83">
        <f>SUM('3.sz.melléklet'!H114,'4.sz.melléklet'!H114,'2.sz.melléklet'!H114)</f>
        <v>0</v>
      </c>
    </row>
    <row r="115" spans="1:8" ht="12" customHeight="1" thickBot="1">
      <c r="A115" s="53" t="s">
        <v>108</v>
      </c>
      <c r="B115" s="40" t="s">
        <v>118</v>
      </c>
      <c r="C115" s="83">
        <f>SUM('3.sz.melléklet'!C115,'4.sz.melléklet'!C115,'2.sz.melléklet'!C115)</f>
        <v>0</v>
      </c>
      <c r="D115" s="83">
        <f>SUM('3.sz.melléklet'!D115,'4.sz.melléklet'!D115,'2.sz.melléklet'!D115)</f>
        <v>0</v>
      </c>
      <c r="E115" s="83">
        <f>SUM('3.sz.melléklet'!E115,'4.sz.melléklet'!E115,'2.sz.melléklet'!E115)</f>
        <v>0</v>
      </c>
      <c r="F115" s="83">
        <f>SUM('3.sz.melléklet'!F115,'4.sz.melléklet'!F115,'2.sz.melléklet'!F115)</f>
        <v>0</v>
      </c>
      <c r="G115" s="83">
        <f>SUM('3.sz.melléklet'!G115,'4.sz.melléklet'!G115,'2.sz.melléklet'!G115)</f>
        <v>0</v>
      </c>
      <c r="H115" s="83">
        <f>SUM('3.sz.melléklet'!H115,'4.sz.melléklet'!H115,'2.sz.melléklet'!H115)</f>
        <v>0</v>
      </c>
    </row>
    <row r="116" spans="1:8" ht="12" customHeight="1" thickBot="1">
      <c r="A116" s="51" t="s">
        <v>17</v>
      </c>
      <c r="B116" s="55" t="s">
        <v>124</v>
      </c>
      <c r="C116" s="87">
        <f>SUM('3.sz.melléklet'!C116,'4.sz.melléklet'!C116,'2.sz.melléklet'!C116)</f>
        <v>315151</v>
      </c>
      <c r="D116" s="87">
        <f>SUM('3.sz.melléklet'!D116,'4.sz.melléklet'!D116,'2.sz.melléklet'!D116)</f>
        <v>357881</v>
      </c>
      <c r="E116" s="87">
        <f>SUM('3.sz.melléklet'!E116,'4.sz.melléklet'!E116,'2.sz.melléklet'!E116)</f>
        <v>305843</v>
      </c>
      <c r="F116" s="87">
        <f>SUM('3.sz.melléklet'!F116,'4.sz.melléklet'!F116,'2.sz.melléklet'!F116)</f>
        <v>250450</v>
      </c>
      <c r="G116" s="87">
        <f>SUM('3.sz.melléklet'!G116,'4.sz.melléklet'!G116,'2.sz.melléklet'!G116)</f>
        <v>51801</v>
      </c>
      <c r="H116" s="87">
        <f>SUM('3.sz.melléklet'!H116,'4.sz.melléklet'!H116,'2.sz.melléklet'!H116)</f>
        <v>3592</v>
      </c>
    </row>
    <row r="117" spans="1:9" ht="15" customHeight="1" thickBot="1">
      <c r="A117" s="51" t="s">
        <v>26</v>
      </c>
      <c r="B117" s="55" t="s">
        <v>78</v>
      </c>
      <c r="C117" s="88">
        <f>SUM('3.sz.melléklet'!C117,'4.sz.melléklet'!C117,'2.sz.melléklet'!C117)</f>
        <v>0</v>
      </c>
      <c r="D117" s="88">
        <f>SUM('3.sz.melléklet'!D117,'4.sz.melléklet'!D117,'2.sz.melléklet'!D117)</f>
        <v>0</v>
      </c>
      <c r="E117" s="88">
        <f>SUM('3.sz.melléklet'!E117,'4.sz.melléklet'!E117,'2.sz.melléklet'!E117)</f>
        <v>0</v>
      </c>
      <c r="F117" s="88">
        <f>SUM('3.sz.melléklet'!F117,'4.sz.melléklet'!F117,'2.sz.melléklet'!F117)</f>
        <v>0</v>
      </c>
      <c r="G117" s="88">
        <f>SUM('3.sz.melléklet'!G117,'4.sz.melléklet'!G117,'2.sz.melléklet'!G117)</f>
        <v>0</v>
      </c>
      <c r="H117" s="88">
        <f>SUM('3.sz.melléklet'!H117,'4.sz.melléklet'!H117,'2.sz.melléklet'!H117)</f>
        <v>0</v>
      </c>
      <c r="I117" s="89"/>
    </row>
    <row r="118" spans="1:8" s="13" customFormat="1" ht="12.75" customHeight="1" thickBot="1">
      <c r="A118" s="90" t="s">
        <v>77</v>
      </c>
      <c r="B118" s="56" t="s">
        <v>125</v>
      </c>
      <c r="C118" s="52">
        <f>SUM('3.sz.melléklet'!C118,'4.sz.melléklet'!C118,'2.sz.melléklet'!C118)</f>
        <v>315151</v>
      </c>
      <c r="D118" s="52">
        <f>SUM('3.sz.melléklet'!D118,'4.sz.melléklet'!D118,'2.sz.melléklet'!D118)</f>
        <v>357881</v>
      </c>
      <c r="E118" s="52">
        <f>SUM('3.sz.melléklet'!E118,'4.sz.melléklet'!E118,'2.sz.melléklet'!E118)</f>
        <v>305843</v>
      </c>
      <c r="F118" s="52">
        <f>SUM('3.sz.melléklet'!F118,'4.sz.melléklet'!F118,'2.sz.melléklet'!F118)</f>
        <v>250450</v>
      </c>
      <c r="G118" s="52">
        <f>SUM('3.sz.melléklet'!G118,'4.sz.melléklet'!G118,'2.sz.melléklet'!G118)</f>
        <v>51801</v>
      </c>
      <c r="H118" s="52">
        <f>SUM('3.sz.melléklet'!H118,'4.sz.melléklet'!H118,'2.sz.melléklet'!H118)</f>
        <v>3592</v>
      </c>
    </row>
    <row r="119" spans="1:5" ht="7.5" customHeight="1">
      <c r="A119" s="91"/>
      <c r="B119" s="91"/>
      <c r="C119" s="92"/>
      <c r="D119" s="124">
        <f>SUM('3.sz.melléklet'!D119,'4.sz.melléklet'!D119,'2.sz.melléklet'!D119)</f>
        <v>0</v>
      </c>
      <c r="E119" s="124">
        <f>SUM('3.sz.melléklet'!E119,'4.sz.melléklet'!E119,'2.sz.melléklet'!E119)</f>
        <v>0</v>
      </c>
    </row>
    <row r="120" spans="1:8" ht="15.75">
      <c r="A120" s="379" t="s">
        <v>80</v>
      </c>
      <c r="B120" s="379"/>
      <c r="C120" s="379"/>
      <c r="D120" s="379"/>
      <c r="E120" s="379"/>
      <c r="F120" s="379"/>
      <c r="G120" s="379"/>
      <c r="H120" s="379"/>
    </row>
    <row r="121" spans="1:8" ht="15" customHeight="1" thickBot="1">
      <c r="A121" s="380" t="s">
        <v>81</v>
      </c>
      <c r="B121" s="380"/>
      <c r="C121" s="2"/>
      <c r="D121" s="2"/>
      <c r="H121" s="2" t="s">
        <v>2</v>
      </c>
    </row>
    <row r="122" spans="1:8" ht="13.5" customHeight="1" thickBot="1">
      <c r="A122" s="14">
        <v>1</v>
      </c>
      <c r="B122" s="73" t="s">
        <v>212</v>
      </c>
      <c r="C122" s="93">
        <f aca="true" t="shared" si="1" ref="C122:H122">+C50-C100</f>
        <v>-34000</v>
      </c>
      <c r="D122" s="22">
        <f t="shared" si="1"/>
        <v>-35410</v>
      </c>
      <c r="E122" s="22">
        <f t="shared" si="1"/>
        <v>2128</v>
      </c>
      <c r="F122" s="22">
        <f t="shared" si="1"/>
        <v>26617</v>
      </c>
      <c r="G122" s="22">
        <f t="shared" si="1"/>
        <v>-20897</v>
      </c>
      <c r="H122" s="22">
        <f t="shared" si="1"/>
        <v>-3592</v>
      </c>
    </row>
    <row r="123" spans="1:5" ht="7.5" customHeight="1">
      <c r="A123" s="91"/>
      <c r="B123" s="91"/>
      <c r="C123" s="92"/>
      <c r="D123" s="92"/>
      <c r="E123" s="92"/>
    </row>
  </sheetData>
  <sheetProtection/>
  <mergeCells count="7">
    <mergeCell ref="A120:H120"/>
    <mergeCell ref="A121:B121"/>
    <mergeCell ref="A3:B3"/>
    <mergeCell ref="A73:B73"/>
    <mergeCell ref="A1:H1"/>
    <mergeCell ref="A2:H2"/>
    <mergeCell ref="A72:H72"/>
  </mergeCells>
  <printOptions/>
  <pageMargins left="0.31496062992125984" right="0.31496062992125984" top="0.9448818897637796" bottom="0.9448818897637796" header="0.31496062992125984" footer="0.31496062992125984"/>
  <pageSetup fitToHeight="2" fitToWidth="1" horizontalDpi="600" verticalDpi="600" orientation="portrait" paperSize="9" scale="74" r:id="rId1"/>
  <headerFooter>
    <oddHeader>&amp;C5/2015./V.29./ önkormányzati rendelet 1. sz. melléklete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view="pageLayout" workbookViewId="0" topLeftCell="A1">
      <selection activeCell="G12" sqref="G12"/>
    </sheetView>
  </sheetViews>
  <sheetFormatPr defaultColWidth="21.7109375" defaultRowHeight="15"/>
  <cols>
    <col min="1" max="1" width="42.57421875" style="346" customWidth="1"/>
    <col min="2" max="2" width="4.7109375" style="346" customWidth="1"/>
    <col min="3" max="4" width="13.140625" style="346" customWidth="1"/>
    <col min="5" max="5" width="11.00390625" style="346" customWidth="1"/>
    <col min="6" max="16384" width="21.7109375" style="346" customWidth="1"/>
  </cols>
  <sheetData>
    <row r="1" spans="1:5" ht="15.75" customHeight="1">
      <c r="A1" s="391" t="s">
        <v>537</v>
      </c>
      <c r="B1" s="391"/>
      <c r="C1" s="391"/>
      <c r="D1" s="391"/>
      <c r="E1" s="391"/>
    </row>
    <row r="2" spans="1:5" ht="15.75" customHeight="1">
      <c r="A2" s="391" t="s">
        <v>309</v>
      </c>
      <c r="B2" s="391"/>
      <c r="C2" s="391"/>
      <c r="D2" s="391"/>
      <c r="E2" s="391"/>
    </row>
    <row r="3" spans="3:4" ht="16.5" thickBot="1">
      <c r="C3" s="392" t="s">
        <v>536</v>
      </c>
      <c r="D3" s="392"/>
    </row>
    <row r="4" spans="1:5" ht="15.75" customHeight="1">
      <c r="A4" s="393" t="s">
        <v>535</v>
      </c>
      <c r="B4" s="396" t="s">
        <v>534</v>
      </c>
      <c r="C4" s="399" t="s">
        <v>533</v>
      </c>
      <c r="D4" s="399" t="s">
        <v>532</v>
      </c>
      <c r="E4" s="399" t="s">
        <v>531</v>
      </c>
    </row>
    <row r="5" spans="1:5" ht="15.75">
      <c r="A5" s="394"/>
      <c r="B5" s="397"/>
      <c r="C5" s="400"/>
      <c r="D5" s="400"/>
      <c r="E5" s="400"/>
    </row>
    <row r="6" spans="1:5" ht="15.75">
      <c r="A6" s="395"/>
      <c r="B6" s="398"/>
      <c r="C6" s="401" t="s">
        <v>530</v>
      </c>
      <c r="D6" s="401"/>
      <c r="E6" s="402">
        <v>5</v>
      </c>
    </row>
    <row r="7" spans="1:5" s="376" customFormat="1" ht="16.5" thickBot="1">
      <c r="A7" s="378">
        <v>1</v>
      </c>
      <c r="B7" s="377">
        <v>2</v>
      </c>
      <c r="C7" s="377">
        <v>3</v>
      </c>
      <c r="D7" s="377">
        <v>4</v>
      </c>
      <c r="E7" s="403"/>
    </row>
    <row r="8" spans="1:5" s="351" customFormat="1" ht="23.25" customHeight="1">
      <c r="A8" s="375" t="s">
        <v>529</v>
      </c>
      <c r="B8" s="354" t="s">
        <v>5</v>
      </c>
      <c r="C8" s="374">
        <f>SUM(C9,C16)</f>
        <v>19094</v>
      </c>
      <c r="D8" s="374">
        <f>SUM(D9,D16)</f>
        <v>4568</v>
      </c>
      <c r="E8" s="352">
        <f>D8/C8</f>
        <v>0.23923745679270975</v>
      </c>
    </row>
    <row r="9" spans="1:5" s="351" customFormat="1" ht="23.25" customHeight="1">
      <c r="A9" s="367" t="s">
        <v>528</v>
      </c>
      <c r="B9" s="357" t="s">
        <v>6</v>
      </c>
      <c r="C9" s="373">
        <f>C10+C13</f>
        <v>17230</v>
      </c>
      <c r="D9" s="373">
        <f>D10+D13</f>
        <v>2704</v>
      </c>
      <c r="E9" s="352">
        <f>D9/C9</f>
        <v>0.15693557748113754</v>
      </c>
    </row>
    <row r="10" spans="1:5" s="351" customFormat="1" ht="23.25" customHeight="1">
      <c r="A10" s="371" t="s">
        <v>527</v>
      </c>
      <c r="B10" s="354" t="s">
        <v>11</v>
      </c>
      <c r="C10" s="359">
        <f>SUM(C11:C12)</f>
        <v>0</v>
      </c>
      <c r="D10" s="359">
        <f>SUM(D11:D12)</f>
        <v>0</v>
      </c>
      <c r="E10" s="352"/>
    </row>
    <row r="11" spans="1:5" s="351" customFormat="1" ht="23.25" customHeight="1">
      <c r="A11" s="372" t="s">
        <v>526</v>
      </c>
      <c r="B11" s="357" t="s">
        <v>76</v>
      </c>
      <c r="C11" s="362"/>
      <c r="D11" s="362"/>
      <c r="E11" s="352"/>
    </row>
    <row r="12" spans="1:5" s="351" customFormat="1" ht="23.25" customHeight="1">
      <c r="A12" s="372" t="s">
        <v>525</v>
      </c>
      <c r="B12" s="354" t="s">
        <v>17</v>
      </c>
      <c r="C12" s="362"/>
      <c r="D12" s="362"/>
      <c r="E12" s="352"/>
    </row>
    <row r="13" spans="1:5" s="351" customFormat="1" ht="23.25" customHeight="1">
      <c r="A13" s="371" t="s">
        <v>524</v>
      </c>
      <c r="B13" s="357" t="s">
        <v>26</v>
      </c>
      <c r="C13" s="359">
        <f>SUM(C14:C15)</f>
        <v>17230</v>
      </c>
      <c r="D13" s="359">
        <f>SUM(D14:D15)</f>
        <v>2704</v>
      </c>
      <c r="E13" s="352">
        <f>D13/C13</f>
        <v>0.15693557748113754</v>
      </c>
    </row>
    <row r="14" spans="1:5" s="351" customFormat="1" ht="23.25" customHeight="1">
      <c r="A14" s="372" t="s">
        <v>523</v>
      </c>
      <c r="B14" s="354" t="s">
        <v>77</v>
      </c>
      <c r="C14" s="362">
        <v>3297</v>
      </c>
      <c r="D14" s="362">
        <v>2704</v>
      </c>
      <c r="E14" s="352">
        <f>D14/C14</f>
        <v>0.8201395207764635</v>
      </c>
    </row>
    <row r="15" spans="1:5" s="351" customFormat="1" ht="23.25" customHeight="1">
      <c r="A15" s="372" t="s">
        <v>522</v>
      </c>
      <c r="B15" s="357" t="s">
        <v>31</v>
      </c>
      <c r="C15" s="362">
        <v>13933</v>
      </c>
      <c r="D15" s="366"/>
      <c r="E15" s="352"/>
    </row>
    <row r="16" spans="1:5" s="351" customFormat="1" ht="23.25" customHeight="1">
      <c r="A16" s="367" t="s">
        <v>521</v>
      </c>
      <c r="B16" s="354" t="s">
        <v>79</v>
      </c>
      <c r="C16" s="359">
        <v>1864</v>
      </c>
      <c r="D16" s="359">
        <v>1864</v>
      </c>
      <c r="E16" s="352">
        <f aca="true" t="shared" si="0" ref="E16:E21">D16/C16</f>
        <v>1</v>
      </c>
    </row>
    <row r="17" spans="1:5" s="351" customFormat="1" ht="23.25" customHeight="1">
      <c r="A17" s="355" t="s">
        <v>520</v>
      </c>
      <c r="B17" s="354" t="s">
        <v>284</v>
      </c>
      <c r="C17" s="353">
        <f>SUM(C18,C29,C42,C43)</f>
        <v>1438960</v>
      </c>
      <c r="D17" s="353">
        <f>SUM(D18,D29,D42,D43)</f>
        <v>1200447</v>
      </c>
      <c r="E17" s="352">
        <f t="shared" si="0"/>
        <v>0.8342462611886362</v>
      </c>
    </row>
    <row r="18" spans="1:5" s="351" customFormat="1" ht="23.25" customHeight="1">
      <c r="A18" s="355" t="s">
        <v>519</v>
      </c>
      <c r="B18" s="357" t="s">
        <v>286</v>
      </c>
      <c r="C18" s="353">
        <f>SUM(C19,C28)</f>
        <v>1345238</v>
      </c>
      <c r="D18" s="353">
        <f>SUM(D19,D28)</f>
        <v>1164006</v>
      </c>
      <c r="E18" s="352">
        <f t="shared" si="0"/>
        <v>0.8652788577188572</v>
      </c>
    </row>
    <row r="19" spans="1:5" s="351" customFormat="1" ht="23.25" customHeight="1">
      <c r="A19" s="367" t="s">
        <v>518</v>
      </c>
      <c r="B19" s="354" t="s">
        <v>287</v>
      </c>
      <c r="C19" s="356">
        <f>SUM(C20,C24)</f>
        <v>1291134</v>
      </c>
      <c r="D19" s="356">
        <f>SUM(D20,D24)</f>
        <v>1119965</v>
      </c>
      <c r="E19" s="352">
        <f t="shared" si="0"/>
        <v>0.8674273932837335</v>
      </c>
    </row>
    <row r="20" spans="1:5" s="351" customFormat="1" ht="23.25" customHeight="1">
      <c r="A20" s="371" t="s">
        <v>517</v>
      </c>
      <c r="B20" s="357" t="s">
        <v>288</v>
      </c>
      <c r="C20" s="359">
        <f>SUM(C21:C23)</f>
        <v>708704</v>
      </c>
      <c r="D20" s="359">
        <f>SUM(D21:D23)</f>
        <v>595199</v>
      </c>
      <c r="E20" s="352">
        <f t="shared" si="0"/>
        <v>0.8398414570822234</v>
      </c>
    </row>
    <row r="21" spans="1:5" s="351" customFormat="1" ht="23.25" customHeight="1">
      <c r="A21" s="365" t="s">
        <v>516</v>
      </c>
      <c r="B21" s="354" t="s">
        <v>289</v>
      </c>
      <c r="C21" s="359">
        <v>607178</v>
      </c>
      <c r="D21" s="359">
        <v>493673</v>
      </c>
      <c r="E21" s="352">
        <f t="shared" si="0"/>
        <v>0.8130614086808152</v>
      </c>
    </row>
    <row r="22" spans="1:5" s="351" customFormat="1" ht="23.25" customHeight="1">
      <c r="A22" s="365" t="s">
        <v>515</v>
      </c>
      <c r="B22" s="357" t="s">
        <v>290</v>
      </c>
      <c r="C22" s="359"/>
      <c r="D22" s="359"/>
      <c r="E22" s="352"/>
    </row>
    <row r="23" spans="1:5" s="351" customFormat="1" ht="23.25" customHeight="1">
      <c r="A23" s="365" t="s">
        <v>514</v>
      </c>
      <c r="B23" s="354" t="s">
        <v>291</v>
      </c>
      <c r="C23" s="359">
        <v>101526</v>
      </c>
      <c r="D23" s="359">
        <v>101526</v>
      </c>
      <c r="E23" s="352">
        <f aca="true" t="shared" si="1" ref="E23:E30">D23/C23</f>
        <v>1</v>
      </c>
    </row>
    <row r="24" spans="1:5" s="351" customFormat="1" ht="23.25" customHeight="1">
      <c r="A24" s="371" t="s">
        <v>513</v>
      </c>
      <c r="B24" s="357" t="s">
        <v>292</v>
      </c>
      <c r="C24" s="359">
        <f>SUM(C25:C27)</f>
        <v>582430</v>
      </c>
      <c r="D24" s="359">
        <f>SUM(D25:D27)</f>
        <v>524766</v>
      </c>
      <c r="E24" s="352">
        <f t="shared" si="1"/>
        <v>0.9009941108802775</v>
      </c>
    </row>
    <row r="25" spans="1:5" s="351" customFormat="1" ht="23.25" customHeight="1">
      <c r="A25" s="365" t="s">
        <v>512</v>
      </c>
      <c r="B25" s="354" t="s">
        <v>293</v>
      </c>
      <c r="C25" s="359">
        <v>581435</v>
      </c>
      <c r="D25" s="359">
        <v>523891</v>
      </c>
      <c r="E25" s="352">
        <f t="shared" si="1"/>
        <v>0.9010310696810477</v>
      </c>
    </row>
    <row r="26" spans="1:5" s="351" customFormat="1" ht="23.25" customHeight="1">
      <c r="A26" s="365" t="s">
        <v>511</v>
      </c>
      <c r="B26" s="357" t="s">
        <v>510</v>
      </c>
      <c r="C26" s="359">
        <v>120</v>
      </c>
      <c r="D26" s="359"/>
      <c r="E26" s="352">
        <f t="shared" si="1"/>
        <v>0</v>
      </c>
    </row>
    <row r="27" spans="1:5" s="351" customFormat="1" ht="23.25" customHeight="1">
      <c r="A27" s="365" t="s">
        <v>509</v>
      </c>
      <c r="B27" s="354" t="s">
        <v>508</v>
      </c>
      <c r="C27" s="359">
        <v>875</v>
      </c>
      <c r="D27" s="359">
        <v>875</v>
      </c>
      <c r="E27" s="352">
        <f t="shared" si="1"/>
        <v>1</v>
      </c>
    </row>
    <row r="28" spans="1:5" s="351" customFormat="1" ht="23.25" customHeight="1">
      <c r="A28" s="367" t="s">
        <v>507</v>
      </c>
      <c r="B28" s="354"/>
      <c r="C28" s="359">
        <v>54104</v>
      </c>
      <c r="D28" s="359">
        <v>44041</v>
      </c>
      <c r="E28" s="352">
        <f t="shared" si="1"/>
        <v>0.8140063581250924</v>
      </c>
    </row>
    <row r="29" spans="1:5" s="351" customFormat="1" ht="29.25" customHeight="1">
      <c r="A29" s="367" t="s">
        <v>506</v>
      </c>
      <c r="B29" s="357" t="s">
        <v>505</v>
      </c>
      <c r="C29" s="353">
        <f>SUM(C30,C41)</f>
        <v>93722</v>
      </c>
      <c r="D29" s="353">
        <f>SUM(D30,D41)</f>
        <v>36441</v>
      </c>
      <c r="E29" s="352">
        <f t="shared" si="1"/>
        <v>0.38882012761144663</v>
      </c>
    </row>
    <row r="30" spans="1:5" s="351" customFormat="1" ht="29.25" customHeight="1">
      <c r="A30" s="367" t="s">
        <v>504</v>
      </c>
      <c r="B30" s="354" t="s">
        <v>503</v>
      </c>
      <c r="C30" s="356">
        <f>C31+C36</f>
        <v>93722</v>
      </c>
      <c r="D30" s="356">
        <f>D31+D36</f>
        <v>36441</v>
      </c>
      <c r="E30" s="352">
        <f t="shared" si="1"/>
        <v>0.38882012761144663</v>
      </c>
    </row>
    <row r="31" spans="1:5" s="351" customFormat="1" ht="23.25" customHeight="1">
      <c r="A31" s="371" t="s">
        <v>502</v>
      </c>
      <c r="B31" s="357" t="s">
        <v>501</v>
      </c>
      <c r="C31" s="359">
        <f>SUM(C32:C34)</f>
        <v>0</v>
      </c>
      <c r="D31" s="359">
        <f>D32+D35</f>
        <v>0</v>
      </c>
      <c r="E31" s="352"/>
    </row>
    <row r="32" spans="1:5" s="351" customFormat="1" ht="23.25" customHeight="1">
      <c r="A32" s="365" t="s">
        <v>500</v>
      </c>
      <c r="B32" s="354" t="s">
        <v>499</v>
      </c>
      <c r="C32" s="359">
        <f>SUM(C33:C34)</f>
        <v>0</v>
      </c>
      <c r="D32" s="359">
        <f>SUM(D33:D34)</f>
        <v>0</v>
      </c>
      <c r="E32" s="352"/>
    </row>
    <row r="33" spans="1:5" s="351" customFormat="1" ht="23.25" customHeight="1">
      <c r="A33" s="364" t="s">
        <v>498</v>
      </c>
      <c r="B33" s="357" t="s">
        <v>497</v>
      </c>
      <c r="C33" s="362"/>
      <c r="D33" s="362"/>
      <c r="E33" s="352"/>
    </row>
    <row r="34" spans="1:5" s="351" customFormat="1" ht="23.25" customHeight="1">
      <c r="A34" s="363" t="s">
        <v>496</v>
      </c>
      <c r="B34" s="354" t="s">
        <v>495</v>
      </c>
      <c r="C34" s="362"/>
      <c r="D34" s="366"/>
      <c r="E34" s="352"/>
    </row>
    <row r="35" spans="1:5" s="351" customFormat="1" ht="23.25" customHeight="1">
      <c r="A35" s="365" t="s">
        <v>494</v>
      </c>
      <c r="B35" s="357" t="s">
        <v>493</v>
      </c>
      <c r="C35" s="366"/>
      <c r="D35" s="362"/>
      <c r="E35" s="352"/>
    </row>
    <row r="36" spans="1:5" s="351" customFormat="1" ht="23.25" customHeight="1">
      <c r="A36" s="371" t="s">
        <v>492</v>
      </c>
      <c r="B36" s="354" t="s">
        <v>491</v>
      </c>
      <c r="C36" s="359">
        <f>C37+C40</f>
        <v>93722</v>
      </c>
      <c r="D36" s="359">
        <f>D37+D40</f>
        <v>36441</v>
      </c>
      <c r="E36" s="352">
        <f>D36/C36</f>
        <v>0.38882012761144663</v>
      </c>
    </row>
    <row r="37" spans="1:5" s="351" customFormat="1" ht="23.25" customHeight="1">
      <c r="A37" s="365" t="s">
        <v>490</v>
      </c>
      <c r="B37" s="357" t="s">
        <v>489</v>
      </c>
      <c r="C37" s="359">
        <f>SUM(C38:C39)</f>
        <v>93722</v>
      </c>
      <c r="D37" s="359">
        <f>SUM(D38:D39)</f>
        <v>36441</v>
      </c>
      <c r="E37" s="352">
        <f>D37/C37</f>
        <v>0.38882012761144663</v>
      </c>
    </row>
    <row r="38" spans="1:5" s="351" customFormat="1" ht="23.25" customHeight="1">
      <c r="A38" s="364" t="s">
        <v>488</v>
      </c>
      <c r="B38" s="354" t="s">
        <v>487</v>
      </c>
      <c r="C38" s="362">
        <v>67139</v>
      </c>
      <c r="D38" s="362">
        <v>36441</v>
      </c>
      <c r="E38" s="352">
        <f>D38/C38</f>
        <v>0.5427694782466227</v>
      </c>
    </row>
    <row r="39" spans="1:5" s="351" customFormat="1" ht="23.25" customHeight="1">
      <c r="A39" s="363" t="s">
        <v>486</v>
      </c>
      <c r="B39" s="357" t="s">
        <v>485</v>
      </c>
      <c r="C39" s="362">
        <v>26583</v>
      </c>
      <c r="D39" s="366"/>
      <c r="E39" s="352"/>
    </row>
    <row r="40" spans="1:5" s="351" customFormat="1" ht="23.25" customHeight="1">
      <c r="A40" s="365" t="s">
        <v>484</v>
      </c>
      <c r="B40" s="354" t="s">
        <v>483</v>
      </c>
      <c r="C40" s="366"/>
      <c r="D40" s="362"/>
      <c r="E40" s="352"/>
    </row>
    <row r="41" spans="1:5" s="351" customFormat="1" ht="23.25" customHeight="1">
      <c r="A41" s="367" t="s">
        <v>482</v>
      </c>
      <c r="B41" s="357" t="s">
        <v>481</v>
      </c>
      <c r="C41" s="356"/>
      <c r="D41" s="356"/>
      <c r="E41" s="352"/>
    </row>
    <row r="42" spans="1:5" s="351" customFormat="1" ht="23.25" customHeight="1">
      <c r="A42" s="367" t="s">
        <v>480</v>
      </c>
      <c r="B42" s="357" t="s">
        <v>479</v>
      </c>
      <c r="C42" s="353"/>
      <c r="D42" s="353"/>
      <c r="E42" s="352"/>
    </row>
    <row r="43" spans="1:5" s="351" customFormat="1" ht="23.25" customHeight="1">
      <c r="A43" s="367" t="s">
        <v>478</v>
      </c>
      <c r="B43" s="354" t="s">
        <v>477</v>
      </c>
      <c r="C43" s="356"/>
      <c r="D43" s="356"/>
      <c r="E43" s="352"/>
    </row>
    <row r="44" spans="1:5" s="351" customFormat="1" ht="23.25" customHeight="1">
      <c r="A44" s="355" t="s">
        <v>274</v>
      </c>
      <c r="B44" s="357" t="s">
        <v>476</v>
      </c>
      <c r="C44" s="366"/>
      <c r="D44" s="370">
        <f>D45</f>
        <v>2403</v>
      </c>
      <c r="E44" s="352"/>
    </row>
    <row r="45" spans="1:5" s="351" customFormat="1" ht="23.25" customHeight="1">
      <c r="A45" s="367" t="s">
        <v>475</v>
      </c>
      <c r="B45" s="354" t="s">
        <v>474</v>
      </c>
      <c r="C45" s="369"/>
      <c r="D45" s="368">
        <f>D46+D48+D49+D54</f>
        <v>2403</v>
      </c>
      <c r="E45" s="352"/>
    </row>
    <row r="46" spans="1:5" s="351" customFormat="1" ht="23.25" customHeight="1">
      <c r="A46" s="367" t="s">
        <v>473</v>
      </c>
      <c r="B46" s="357" t="s">
        <v>472</v>
      </c>
      <c r="C46" s="369"/>
      <c r="D46" s="368">
        <f>SUM(D47)</f>
        <v>2353</v>
      </c>
      <c r="E46" s="352"/>
    </row>
    <row r="47" spans="1:5" s="351" customFormat="1" ht="23.25" customHeight="1">
      <c r="A47" s="365" t="s">
        <v>471</v>
      </c>
      <c r="B47" s="354" t="s">
        <v>470</v>
      </c>
      <c r="C47" s="366"/>
      <c r="D47" s="362">
        <v>2353</v>
      </c>
      <c r="E47" s="352"/>
    </row>
    <row r="48" spans="1:5" s="351" customFormat="1" ht="23.25" customHeight="1">
      <c r="A48" s="367" t="s">
        <v>469</v>
      </c>
      <c r="B48" s="357" t="s">
        <v>468</v>
      </c>
      <c r="C48" s="369"/>
      <c r="D48" s="368"/>
      <c r="E48" s="352"/>
    </row>
    <row r="49" spans="1:5" s="351" customFormat="1" ht="23.25" customHeight="1">
      <c r="A49" s="367" t="s">
        <v>467</v>
      </c>
      <c r="B49" s="354" t="s">
        <v>466</v>
      </c>
      <c r="C49" s="369"/>
      <c r="D49" s="368">
        <f>SUM(D50:D53)</f>
        <v>50</v>
      </c>
      <c r="E49" s="352"/>
    </row>
    <row r="50" spans="1:5" s="351" customFormat="1" ht="23.25" customHeight="1">
      <c r="A50" s="365" t="s">
        <v>465</v>
      </c>
      <c r="B50" s="357" t="s">
        <v>464</v>
      </c>
      <c r="C50" s="366"/>
      <c r="D50" s="362"/>
      <c r="E50" s="352"/>
    </row>
    <row r="51" spans="1:5" s="351" customFormat="1" ht="23.25" customHeight="1">
      <c r="A51" s="365" t="s">
        <v>463</v>
      </c>
      <c r="B51" s="354" t="s">
        <v>462</v>
      </c>
      <c r="C51" s="366"/>
      <c r="D51" s="362">
        <v>50</v>
      </c>
      <c r="E51" s="352"/>
    </row>
    <row r="52" spans="1:5" s="351" customFormat="1" ht="23.25" customHeight="1">
      <c r="A52" s="365" t="s">
        <v>461</v>
      </c>
      <c r="B52" s="357" t="s">
        <v>460</v>
      </c>
      <c r="C52" s="366"/>
      <c r="D52" s="362"/>
      <c r="E52" s="352"/>
    </row>
    <row r="53" spans="1:5" s="351" customFormat="1" ht="23.25" customHeight="1">
      <c r="A53" s="365" t="s">
        <v>459</v>
      </c>
      <c r="B53" s="354" t="s">
        <v>458</v>
      </c>
      <c r="C53" s="366"/>
      <c r="D53" s="362"/>
      <c r="E53" s="352"/>
    </row>
    <row r="54" spans="1:5" s="351" customFormat="1" ht="23.25" customHeight="1">
      <c r="A54" s="367" t="s">
        <v>457</v>
      </c>
      <c r="B54" s="357" t="s">
        <v>456</v>
      </c>
      <c r="C54" s="369"/>
      <c r="D54" s="368"/>
      <c r="E54" s="352"/>
    </row>
    <row r="55" spans="1:5" s="351" customFormat="1" ht="23.25" customHeight="1">
      <c r="A55" s="355" t="s">
        <v>455</v>
      </c>
      <c r="B55" s="354" t="s">
        <v>454</v>
      </c>
      <c r="C55" s="353">
        <f>C56+C66</f>
        <v>281751</v>
      </c>
      <c r="D55" s="353">
        <f>D56+D66</f>
        <v>196896</v>
      </c>
      <c r="E55" s="352">
        <f>D55/C55</f>
        <v>0.6988298178178605</v>
      </c>
    </row>
    <row r="56" spans="1:5" s="351" customFormat="1" ht="23.25" customHeight="1">
      <c r="A56" s="367" t="s">
        <v>453</v>
      </c>
      <c r="B56" s="357" t="s">
        <v>452</v>
      </c>
      <c r="C56" s="356">
        <f>C57+C64+C65</f>
        <v>281751</v>
      </c>
      <c r="D56" s="356">
        <f>D57+D64+D65</f>
        <v>196896</v>
      </c>
      <c r="E56" s="352">
        <f>D56/C56</f>
        <v>0.6988298178178605</v>
      </c>
    </row>
    <row r="57" spans="1:5" s="351" customFormat="1" ht="23.25" customHeight="1">
      <c r="A57" s="360" t="s">
        <v>451</v>
      </c>
      <c r="B57" s="354" t="s">
        <v>450</v>
      </c>
      <c r="C57" s="359">
        <f>SUM(C58,C61)</f>
        <v>281751</v>
      </c>
      <c r="D57" s="359">
        <f>SUM(D58,D61)</f>
        <v>196896</v>
      </c>
      <c r="E57" s="352">
        <f>D57/C57</f>
        <v>0.6988298178178605</v>
      </c>
    </row>
    <row r="58" spans="1:5" s="351" customFormat="1" ht="24.75" customHeight="1">
      <c r="A58" s="365" t="s">
        <v>449</v>
      </c>
      <c r="B58" s="357" t="s">
        <v>448</v>
      </c>
      <c r="C58" s="359">
        <f>SUM(C59:C60)</f>
        <v>20934</v>
      </c>
      <c r="D58" s="359">
        <f>SUM(D59:D60)</f>
        <v>15916</v>
      </c>
      <c r="E58" s="352">
        <f>D58/C58</f>
        <v>0.7602942581446451</v>
      </c>
    </row>
    <row r="59" spans="1:5" s="351" customFormat="1" ht="23.25" customHeight="1">
      <c r="A59" s="364" t="s">
        <v>447</v>
      </c>
      <c r="B59" s="354" t="s">
        <v>446</v>
      </c>
      <c r="C59" s="362">
        <v>20934</v>
      </c>
      <c r="D59" s="362">
        <v>15916</v>
      </c>
      <c r="E59" s="352">
        <f>D59/C59</f>
        <v>0.7602942581446451</v>
      </c>
    </row>
    <row r="60" spans="1:5" s="351" customFormat="1" ht="23.25" customHeight="1">
      <c r="A60" s="363" t="s">
        <v>440</v>
      </c>
      <c r="B60" s="357" t="s">
        <v>445</v>
      </c>
      <c r="C60" s="362"/>
      <c r="D60" s="366"/>
      <c r="E60" s="352"/>
    </row>
    <row r="61" spans="1:5" s="351" customFormat="1" ht="23.25" customHeight="1">
      <c r="A61" s="365" t="s">
        <v>444</v>
      </c>
      <c r="B61" s="354" t="s">
        <v>443</v>
      </c>
      <c r="C61" s="359">
        <f>SUM(C62:C63)</f>
        <v>260817</v>
      </c>
      <c r="D61" s="359">
        <f>SUM(D62:D63)</f>
        <v>180980</v>
      </c>
      <c r="E61" s="352">
        <f>D61/C61</f>
        <v>0.6938964868087586</v>
      </c>
    </row>
    <row r="62" spans="1:5" s="351" customFormat="1" ht="23.25" customHeight="1">
      <c r="A62" s="364" t="s">
        <v>442</v>
      </c>
      <c r="B62" s="357" t="s">
        <v>441</v>
      </c>
      <c r="C62" s="362">
        <v>260817</v>
      </c>
      <c r="D62" s="362">
        <v>180980</v>
      </c>
      <c r="E62" s="352">
        <f>D62/C62</f>
        <v>0.6938964868087586</v>
      </c>
    </row>
    <row r="63" spans="1:5" s="351" customFormat="1" ht="23.25" customHeight="1">
      <c r="A63" s="363" t="s">
        <v>440</v>
      </c>
      <c r="B63" s="354" t="s">
        <v>439</v>
      </c>
      <c r="C63" s="362"/>
      <c r="D63" s="361"/>
      <c r="E63" s="352"/>
    </row>
    <row r="64" spans="1:5" s="351" customFormat="1" ht="23.25" customHeight="1">
      <c r="A64" s="360" t="s">
        <v>438</v>
      </c>
      <c r="B64" s="357" t="s">
        <v>437</v>
      </c>
      <c r="C64" s="359"/>
      <c r="D64" s="359"/>
      <c r="E64" s="352"/>
    </row>
    <row r="65" spans="1:5" s="351" customFormat="1" ht="23.25" customHeight="1">
      <c r="A65" s="360" t="s">
        <v>436</v>
      </c>
      <c r="B65" s="354" t="s">
        <v>435</v>
      </c>
      <c r="C65" s="359"/>
      <c r="D65" s="359"/>
      <c r="E65" s="352"/>
    </row>
    <row r="66" spans="1:5" s="351" customFormat="1" ht="23.25" customHeight="1">
      <c r="A66" s="358" t="s">
        <v>434</v>
      </c>
      <c r="B66" s="357" t="s">
        <v>433</v>
      </c>
      <c r="C66" s="356"/>
      <c r="D66" s="356"/>
      <c r="E66" s="352"/>
    </row>
    <row r="67" spans="1:5" s="351" customFormat="1" ht="15.75" customHeight="1">
      <c r="A67" s="355" t="s">
        <v>432</v>
      </c>
      <c r="B67" s="354" t="s">
        <v>431</v>
      </c>
      <c r="C67" s="353">
        <f>C8+C17+C44+C55</f>
        <v>1739805</v>
      </c>
      <c r="D67" s="353">
        <f>D8+D17+D44+D55</f>
        <v>1404314</v>
      </c>
      <c r="E67" s="352">
        <f>D67/C67</f>
        <v>0.8071674699176057</v>
      </c>
    </row>
    <row r="68" spans="1:4" ht="15.75">
      <c r="A68" s="350"/>
      <c r="B68" s="348"/>
      <c r="C68" s="347"/>
      <c r="D68" s="347"/>
    </row>
    <row r="69" spans="1:4" ht="15.75">
      <c r="A69" s="349"/>
      <c r="B69" s="348"/>
      <c r="C69" s="347"/>
      <c r="D69" s="347"/>
    </row>
    <row r="70" spans="1:4" ht="15.75">
      <c r="A70" s="348"/>
      <c r="B70" s="348"/>
      <c r="C70" s="347"/>
      <c r="D70" s="347"/>
    </row>
    <row r="71" spans="1:4" ht="15.75">
      <c r="A71" s="390"/>
      <c r="B71" s="390"/>
      <c r="C71" s="390"/>
      <c r="D71" s="390"/>
    </row>
    <row r="72" spans="1:4" ht="15.75">
      <c r="A72" s="390"/>
      <c r="B72" s="390"/>
      <c r="C72" s="390"/>
      <c r="D72" s="390"/>
    </row>
  </sheetData>
  <sheetProtection/>
  <mergeCells count="12">
    <mergeCell ref="C6:D6"/>
    <mergeCell ref="E6:E7"/>
    <mergeCell ref="A71:D71"/>
    <mergeCell ref="A72:D72"/>
    <mergeCell ref="A2:E2"/>
    <mergeCell ref="A1:E1"/>
    <mergeCell ref="C3:D3"/>
    <mergeCell ref="A4:A6"/>
    <mergeCell ref="B4:B6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6" r:id="rId1"/>
  <headerFooter>
    <oddHeader>&amp;C5/2054./V.29./ önkormányzati rendelet 9. sz. melléklete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3">
      <selection activeCell="E7" sqref="E7"/>
    </sheetView>
  </sheetViews>
  <sheetFormatPr defaultColWidth="9.140625" defaultRowHeight="15"/>
  <cols>
    <col min="1" max="1" width="4.28125" style="321" customWidth="1"/>
    <col min="2" max="2" width="49.28125" style="318" customWidth="1"/>
    <col min="3" max="3" width="11.57421875" style="318" customWidth="1"/>
    <col min="4" max="4" width="11.57421875" style="320" customWidth="1"/>
    <col min="5" max="5" width="10.140625" style="318" customWidth="1"/>
    <col min="6" max="7" width="10.140625" style="320" customWidth="1"/>
    <col min="8" max="8" width="9.140625" style="320" customWidth="1"/>
    <col min="9" max="9" width="11.8515625" style="319" customWidth="1"/>
    <col min="10" max="16384" width="9.140625" style="318" customWidth="1"/>
  </cols>
  <sheetData>
    <row r="1" spans="5:9" ht="12.75">
      <c r="E1" s="320" t="s">
        <v>430</v>
      </c>
      <c r="I1" s="345"/>
    </row>
    <row r="2" spans="1:9" ht="19.5" customHeight="1">
      <c r="A2" s="404" t="s">
        <v>429</v>
      </c>
      <c r="B2" s="404"/>
      <c r="C2" s="404"/>
      <c r="D2" s="404"/>
      <c r="E2" s="404"/>
      <c r="F2" s="404"/>
      <c r="G2" s="404"/>
      <c r="H2" s="404"/>
      <c r="I2" s="404"/>
    </row>
    <row r="3" spans="1:9" ht="12.75">
      <c r="A3" s="344"/>
      <c r="B3" s="343"/>
      <c r="C3" s="343"/>
      <c r="D3" s="342"/>
      <c r="E3" s="343"/>
      <c r="F3" s="342"/>
      <c r="G3" s="342"/>
      <c r="H3" s="342"/>
      <c r="I3" s="341"/>
    </row>
    <row r="5" spans="1:9" ht="18" customHeight="1">
      <c r="A5" s="340" t="s">
        <v>428</v>
      </c>
      <c r="B5" s="340" t="s">
        <v>297</v>
      </c>
      <c r="C5" s="340" t="s">
        <v>427</v>
      </c>
      <c r="D5" s="340"/>
      <c r="E5" s="340" t="s">
        <v>426</v>
      </c>
      <c r="F5" s="340"/>
      <c r="G5" s="340" t="s">
        <v>425</v>
      </c>
      <c r="H5" s="340"/>
      <c r="I5" s="329" t="s">
        <v>424</v>
      </c>
    </row>
    <row r="6" spans="1:9" ht="20.25" customHeight="1">
      <c r="A6" s="340"/>
      <c r="B6" s="340"/>
      <c r="C6" s="335" t="s">
        <v>423</v>
      </c>
      <c r="D6" s="339" t="s">
        <v>422</v>
      </c>
      <c r="E6" s="335" t="s">
        <v>423</v>
      </c>
      <c r="F6" s="339" t="s">
        <v>422</v>
      </c>
      <c r="G6" s="335"/>
      <c r="H6" s="339" t="s">
        <v>422</v>
      </c>
      <c r="I6" s="338" t="s">
        <v>422</v>
      </c>
    </row>
    <row r="7" spans="1:9" ht="48.75" customHeight="1">
      <c r="A7" s="335" t="s">
        <v>5</v>
      </c>
      <c r="B7" s="334" t="s">
        <v>421</v>
      </c>
      <c r="C7" s="333">
        <v>37</v>
      </c>
      <c r="D7" s="332">
        <v>113</v>
      </c>
      <c r="E7" s="333">
        <v>8</v>
      </c>
      <c r="F7" s="332">
        <v>5059</v>
      </c>
      <c r="G7" s="332"/>
      <c r="H7" s="332"/>
      <c r="I7" s="329">
        <v>1800</v>
      </c>
    </row>
    <row r="8" spans="1:9" ht="37.5" customHeight="1">
      <c r="A8" s="335" t="s">
        <v>6</v>
      </c>
      <c r="B8" s="334" t="s">
        <v>420</v>
      </c>
      <c r="C8" s="333">
        <v>0</v>
      </c>
      <c r="D8" s="332">
        <v>0</v>
      </c>
      <c r="E8" s="333">
        <v>0</v>
      </c>
      <c r="F8" s="332">
        <v>0</v>
      </c>
      <c r="G8" s="332">
        <v>0</v>
      </c>
      <c r="H8" s="332">
        <v>0</v>
      </c>
      <c r="I8" s="329">
        <v>0</v>
      </c>
    </row>
    <row r="9" spans="1:9" ht="33.75" customHeight="1">
      <c r="A9" s="335" t="s">
        <v>11</v>
      </c>
      <c r="B9" s="334" t="s">
        <v>419</v>
      </c>
      <c r="C9" s="333">
        <v>0</v>
      </c>
      <c r="D9" s="332">
        <v>0</v>
      </c>
      <c r="E9" s="333">
        <v>0</v>
      </c>
      <c r="F9" s="332">
        <v>0</v>
      </c>
      <c r="G9" s="332">
        <v>0</v>
      </c>
      <c r="H9" s="332">
        <v>0</v>
      </c>
      <c r="I9" s="329">
        <v>0</v>
      </c>
    </row>
    <row r="10" spans="1:9" ht="15.75" customHeight="1">
      <c r="A10" s="335"/>
      <c r="B10" s="337" t="s">
        <v>418</v>
      </c>
      <c r="C10" s="335">
        <v>227</v>
      </c>
      <c r="D10" s="332">
        <v>670</v>
      </c>
      <c r="E10" s="335">
        <v>13</v>
      </c>
      <c r="F10" s="332">
        <v>249</v>
      </c>
      <c r="G10" s="332"/>
      <c r="H10" s="332">
        <v>0</v>
      </c>
      <c r="I10" s="329">
        <f>+D10+F10+H10</f>
        <v>919</v>
      </c>
    </row>
    <row r="11" spans="1:9" ht="19.5" customHeight="1">
      <c r="A11" s="335"/>
      <c r="B11" s="336" t="s">
        <v>417</v>
      </c>
      <c r="C11" s="335">
        <v>0</v>
      </c>
      <c r="D11" s="332">
        <v>0</v>
      </c>
      <c r="E11" s="335">
        <v>0</v>
      </c>
      <c r="F11" s="332">
        <v>0</v>
      </c>
      <c r="G11" s="332">
        <v>0</v>
      </c>
      <c r="H11" s="332">
        <v>0</v>
      </c>
      <c r="I11" s="329">
        <v>0</v>
      </c>
    </row>
    <row r="12" spans="1:9" ht="33.75" customHeight="1">
      <c r="A12" s="335" t="s">
        <v>76</v>
      </c>
      <c r="B12" s="334" t="s">
        <v>416</v>
      </c>
      <c r="C12" s="333"/>
      <c r="D12" s="332"/>
      <c r="E12" s="333">
        <v>10</v>
      </c>
      <c r="F12" s="332">
        <v>2295</v>
      </c>
      <c r="G12" s="332"/>
      <c r="H12" s="332"/>
      <c r="I12" s="329">
        <v>1276</v>
      </c>
    </row>
    <row r="13" spans="1:9" ht="25.5" customHeight="1">
      <c r="A13" s="335" t="s">
        <v>17</v>
      </c>
      <c r="B13" s="334" t="s">
        <v>415</v>
      </c>
      <c r="C13" s="333"/>
      <c r="D13" s="332"/>
      <c r="E13" s="333"/>
      <c r="F13" s="332"/>
      <c r="G13" s="332"/>
      <c r="H13" s="332"/>
      <c r="I13" s="329"/>
    </row>
    <row r="14" spans="1:9" s="328" customFormat="1" ht="32.25" customHeight="1">
      <c r="A14" s="331"/>
      <c r="B14" s="330" t="s">
        <v>414</v>
      </c>
      <c r="C14" s="329">
        <f aca="true" t="shared" si="0" ref="C14:I14">SUM(C7:C13)</f>
        <v>264</v>
      </c>
      <c r="D14" s="329">
        <f t="shared" si="0"/>
        <v>783</v>
      </c>
      <c r="E14" s="329">
        <f t="shared" si="0"/>
        <v>31</v>
      </c>
      <c r="F14" s="329">
        <f t="shared" si="0"/>
        <v>7603</v>
      </c>
      <c r="G14" s="329">
        <f t="shared" si="0"/>
        <v>0</v>
      </c>
      <c r="H14" s="329">
        <f t="shared" si="0"/>
        <v>0</v>
      </c>
      <c r="I14" s="329">
        <f t="shared" si="0"/>
        <v>3995</v>
      </c>
    </row>
    <row r="15" ht="12.75">
      <c r="B15" s="327"/>
    </row>
    <row r="16" ht="12.75">
      <c r="B16" s="327"/>
    </row>
    <row r="17" spans="1:9" ht="12.75">
      <c r="A17" s="318"/>
      <c r="B17" s="327" t="s">
        <v>413</v>
      </c>
      <c r="D17" s="318"/>
      <c r="F17" s="318"/>
      <c r="G17" s="318"/>
      <c r="H17" s="318"/>
      <c r="I17" s="318"/>
    </row>
    <row r="19" spans="1:9" ht="12.75">
      <c r="A19" s="318"/>
      <c r="B19" s="324" t="s">
        <v>412</v>
      </c>
      <c r="C19" s="325" t="s">
        <v>395</v>
      </c>
      <c r="D19" s="323">
        <v>104600</v>
      </c>
      <c r="F19" s="318"/>
      <c r="G19" s="318"/>
      <c r="H19" s="318"/>
      <c r="I19" s="318"/>
    </row>
    <row r="20" spans="1:9" ht="37.5" customHeight="1">
      <c r="A20" s="318"/>
      <c r="B20" s="326" t="s">
        <v>411</v>
      </c>
      <c r="C20" s="325" t="s">
        <v>410</v>
      </c>
      <c r="D20" s="323">
        <v>106000</v>
      </c>
      <c r="F20" s="318"/>
      <c r="G20" s="318"/>
      <c r="H20" s="318"/>
      <c r="I20" s="318"/>
    </row>
    <row r="21" spans="1:9" ht="12.75">
      <c r="A21" s="318"/>
      <c r="B21" s="326" t="s">
        <v>409</v>
      </c>
      <c r="C21" s="324" t="s">
        <v>408</v>
      </c>
      <c r="D21" s="323">
        <v>35369</v>
      </c>
      <c r="F21" s="318"/>
      <c r="G21" s="318"/>
      <c r="H21" s="318"/>
      <c r="I21" s="318"/>
    </row>
    <row r="22" spans="1:9" ht="12.75">
      <c r="A22" s="318"/>
      <c r="B22" s="326" t="s">
        <v>407</v>
      </c>
      <c r="C22" s="324" t="s">
        <v>406</v>
      </c>
      <c r="D22" s="323">
        <v>282585</v>
      </c>
      <c r="F22" s="318"/>
      <c r="G22" s="318"/>
      <c r="H22" s="318"/>
      <c r="I22" s="318"/>
    </row>
    <row r="23" spans="1:9" ht="25.5">
      <c r="A23" s="318"/>
      <c r="B23" s="324" t="s">
        <v>405</v>
      </c>
      <c r="C23" s="325" t="s">
        <v>404</v>
      </c>
      <c r="D23" s="323">
        <v>494863</v>
      </c>
      <c r="F23" s="318"/>
      <c r="G23" s="318"/>
      <c r="H23" s="318"/>
      <c r="I23" s="318"/>
    </row>
    <row r="24" spans="1:9" ht="12.75">
      <c r="A24" s="318"/>
      <c r="B24" s="324" t="s">
        <v>403</v>
      </c>
      <c r="C24" s="324" t="s">
        <v>402</v>
      </c>
      <c r="D24" s="323">
        <v>612870</v>
      </c>
      <c r="F24" s="318"/>
      <c r="G24" s="318"/>
      <c r="H24" s="318"/>
      <c r="I24" s="318"/>
    </row>
    <row r="25" spans="2:4" ht="25.5">
      <c r="B25" s="324" t="s">
        <v>401</v>
      </c>
      <c r="C25" s="325" t="s">
        <v>400</v>
      </c>
      <c r="D25" s="323">
        <v>436992</v>
      </c>
    </row>
    <row r="26" spans="2:4" ht="12.75">
      <c r="B26" s="324" t="s">
        <v>399</v>
      </c>
      <c r="C26" s="324" t="s">
        <v>395</v>
      </c>
      <c r="D26" s="323">
        <v>83360</v>
      </c>
    </row>
    <row r="27" spans="2:4" ht="12.75">
      <c r="B27" s="324" t="s">
        <v>398</v>
      </c>
      <c r="C27" s="324" t="s">
        <v>395</v>
      </c>
      <c r="D27" s="323">
        <v>56170</v>
      </c>
    </row>
    <row r="28" spans="2:4" ht="12.75">
      <c r="B28" s="324" t="s">
        <v>397</v>
      </c>
      <c r="C28" s="324" t="s">
        <v>395</v>
      </c>
      <c r="D28" s="323">
        <v>69000</v>
      </c>
    </row>
    <row r="29" spans="2:4" ht="12.75">
      <c r="B29" s="324" t="s">
        <v>396</v>
      </c>
      <c r="C29" s="324" t="s">
        <v>395</v>
      </c>
      <c r="D29" s="323">
        <v>12850</v>
      </c>
    </row>
    <row r="30" ht="12.75">
      <c r="B30" s="322"/>
    </row>
  </sheetData>
  <sheetProtection/>
  <mergeCells count="1">
    <mergeCell ref="A2:I2"/>
  </mergeCells>
  <printOptions horizontalCentered="1"/>
  <pageMargins left="0.45" right="0.59" top="0.984251968503937" bottom="0.984251968503937" header="0.5118110236220472" footer="0.5118110236220472"/>
  <pageSetup horizontalDpi="300" verticalDpi="300" orientation="portrait" paperSize="9" scale="67" r:id="rId1"/>
  <headerFooter alignWithMargins="0">
    <oddHeader xml:space="preserve">&amp;R&amp;"Arial,Félkövér"&amp;8 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140625" style="228" customWidth="1"/>
    <col min="2" max="2" width="43.8515625" style="229" customWidth="1"/>
    <col min="3" max="4" width="13.7109375" style="175" customWidth="1"/>
    <col min="5" max="5" width="12.57421875" style="175" customWidth="1"/>
    <col min="6" max="6" width="4.28125" style="175" customWidth="1"/>
    <col min="7" max="7" width="9.140625" style="175" customWidth="1"/>
    <col min="8" max="8" width="26.140625" style="175" customWidth="1"/>
    <col min="9" max="16384" width="9.140625" style="175" customWidth="1"/>
  </cols>
  <sheetData>
    <row r="1" spans="1:5" s="173" customFormat="1" ht="11.25" customHeight="1">
      <c r="A1" s="409"/>
      <c r="B1" s="409"/>
      <c r="C1" s="409"/>
      <c r="D1" s="409"/>
      <c r="E1" s="409"/>
    </row>
    <row r="2" spans="1:5" s="173" customFormat="1" ht="34.5" customHeight="1">
      <c r="A2" s="410" t="s">
        <v>264</v>
      </c>
      <c r="B2" s="411"/>
      <c r="C2" s="411"/>
      <c r="D2" s="411"/>
      <c r="E2" s="411"/>
    </row>
    <row r="3" spans="1:5" s="173" customFormat="1" ht="24.75" customHeight="1" thickBot="1">
      <c r="A3" s="412" t="s">
        <v>308</v>
      </c>
      <c r="B3" s="412"/>
      <c r="C3" s="412"/>
      <c r="D3" s="412"/>
      <c r="E3" s="412"/>
    </row>
    <row r="4" spans="1:5" ht="55.5" customHeight="1" thickBot="1" thickTop="1">
      <c r="A4" s="413" t="s">
        <v>265</v>
      </c>
      <c r="B4" s="414"/>
      <c r="C4" s="174" t="s">
        <v>266</v>
      </c>
      <c r="D4" s="174" t="s">
        <v>267</v>
      </c>
      <c r="E4" s="174" t="s">
        <v>268</v>
      </c>
    </row>
    <row r="5" spans="1:8" s="180" customFormat="1" ht="15.75" customHeight="1" thickBot="1">
      <c r="A5" s="176" t="s">
        <v>5</v>
      </c>
      <c r="B5" s="247" t="s">
        <v>334</v>
      </c>
      <c r="C5" s="178">
        <f>SUM(C6:C9)</f>
        <v>1404264</v>
      </c>
      <c r="D5" s="178">
        <f>SUM(D6:D9)</f>
        <v>1377524</v>
      </c>
      <c r="E5" s="179">
        <f aca="true" t="shared" si="0" ref="E5:E23">D5/C5</f>
        <v>0.9809579965020823</v>
      </c>
      <c r="G5" s="407" t="s">
        <v>269</v>
      </c>
      <c r="H5" s="408"/>
    </row>
    <row r="6" spans="1:8" ht="15" customHeight="1">
      <c r="A6" s="181" t="s">
        <v>6</v>
      </c>
      <c r="B6" s="182" t="s">
        <v>270</v>
      </c>
      <c r="C6" s="183">
        <v>4568</v>
      </c>
      <c r="D6" s="184">
        <v>3696</v>
      </c>
      <c r="E6" s="185">
        <f t="shared" si="0"/>
        <v>0.809106830122592</v>
      </c>
      <c r="G6" s="415" t="s">
        <v>271</v>
      </c>
      <c r="H6" s="416"/>
    </row>
    <row r="7" spans="1:8" ht="15" customHeight="1">
      <c r="A7" s="186" t="s">
        <v>11</v>
      </c>
      <c r="B7" s="187" t="s">
        <v>272</v>
      </c>
      <c r="C7" s="188">
        <v>1397343</v>
      </c>
      <c r="D7" s="189">
        <v>1371475</v>
      </c>
      <c r="E7" s="190">
        <f t="shared" si="0"/>
        <v>0.9814877234866457</v>
      </c>
      <c r="G7" s="419" t="s">
        <v>273</v>
      </c>
      <c r="H7" s="420"/>
    </row>
    <row r="8" spans="1:8" ht="15" customHeight="1">
      <c r="A8" s="186" t="s">
        <v>76</v>
      </c>
      <c r="B8" s="187" t="s">
        <v>274</v>
      </c>
      <c r="C8" s="191">
        <v>2353</v>
      </c>
      <c r="D8" s="192">
        <v>2353</v>
      </c>
      <c r="E8" s="190">
        <f t="shared" si="0"/>
        <v>1</v>
      </c>
      <c r="G8" s="193"/>
      <c r="H8" s="194"/>
    </row>
    <row r="9" spans="1:8" ht="15" customHeight="1" thickBot="1">
      <c r="A9" s="186" t="s">
        <v>17</v>
      </c>
      <c r="B9" s="187" t="s">
        <v>337</v>
      </c>
      <c r="C9" s="195"/>
      <c r="D9" s="196"/>
      <c r="E9" s="197"/>
      <c r="G9" s="198" t="s">
        <v>230</v>
      </c>
      <c r="H9" s="199">
        <f>C5/C17</f>
        <v>0.967219223380815</v>
      </c>
    </row>
    <row r="10" spans="1:8" s="201" customFormat="1" ht="15.75" customHeight="1" thickBot="1">
      <c r="A10" s="176" t="s">
        <v>26</v>
      </c>
      <c r="B10" s="247" t="s">
        <v>335</v>
      </c>
      <c r="C10" s="200">
        <f>SUM(C11:C12)</f>
        <v>281</v>
      </c>
      <c r="D10" s="200">
        <f>SUM(D11:D12)</f>
        <v>324</v>
      </c>
      <c r="E10" s="179">
        <f t="shared" si="0"/>
        <v>1.1530249110320285</v>
      </c>
      <c r="G10" s="202" t="s">
        <v>309</v>
      </c>
      <c r="H10" s="203">
        <f>D5/D17</f>
        <v>0.9645628243307871</v>
      </c>
    </row>
    <row r="11" spans="1:5" ht="15.75" customHeight="1" thickBot="1">
      <c r="A11" s="186" t="s">
        <v>77</v>
      </c>
      <c r="B11" s="187" t="s">
        <v>338</v>
      </c>
      <c r="C11" s="204">
        <v>281</v>
      </c>
      <c r="D11" s="205">
        <v>324</v>
      </c>
      <c r="E11" s="206">
        <f t="shared" si="0"/>
        <v>1.1530249110320285</v>
      </c>
    </row>
    <row r="12" spans="1:8" ht="15.75" customHeight="1" thickBot="1">
      <c r="A12" s="186" t="s">
        <v>31</v>
      </c>
      <c r="B12" s="187" t="s">
        <v>336</v>
      </c>
      <c r="C12" s="248"/>
      <c r="D12" s="249"/>
      <c r="E12" s="250"/>
      <c r="G12" s="407" t="s">
        <v>275</v>
      </c>
      <c r="H12" s="408"/>
    </row>
    <row r="13" spans="1:8" ht="15.75" customHeight="1" thickBot="1">
      <c r="A13" s="176" t="s">
        <v>79</v>
      </c>
      <c r="B13" s="247" t="s">
        <v>339</v>
      </c>
      <c r="C13" s="200">
        <v>34347</v>
      </c>
      <c r="D13" s="200">
        <v>40078</v>
      </c>
      <c r="E13" s="179">
        <f t="shared" si="0"/>
        <v>1.1668559117244592</v>
      </c>
      <c r="G13" s="415" t="s">
        <v>276</v>
      </c>
      <c r="H13" s="416"/>
    </row>
    <row r="14" spans="1:8" ht="15" customHeight="1" thickBot="1">
      <c r="A14" s="176" t="s">
        <v>35</v>
      </c>
      <c r="B14" s="247" t="s">
        <v>340</v>
      </c>
      <c r="C14" s="200">
        <v>12965</v>
      </c>
      <c r="D14" s="200">
        <v>9795</v>
      </c>
      <c r="E14" s="179">
        <f t="shared" si="0"/>
        <v>0.7554955649826456</v>
      </c>
      <c r="G14" s="419" t="s">
        <v>277</v>
      </c>
      <c r="H14" s="420"/>
    </row>
    <row r="15" spans="1:8" ht="15.75" customHeight="1" thickBot="1">
      <c r="A15" s="176" t="s">
        <v>36</v>
      </c>
      <c r="B15" s="247" t="s">
        <v>341</v>
      </c>
      <c r="C15" s="200"/>
      <c r="D15" s="200"/>
      <c r="E15" s="179"/>
      <c r="G15" s="198" t="s">
        <v>230</v>
      </c>
      <c r="H15" s="207">
        <f>C20/C29</f>
        <v>0.9894252670889764</v>
      </c>
    </row>
    <row r="16" spans="1:8" ht="15.75" customHeight="1" thickBot="1">
      <c r="A16" s="176" t="s">
        <v>37</v>
      </c>
      <c r="B16" s="247" t="s">
        <v>342</v>
      </c>
      <c r="C16" s="200"/>
      <c r="D16" s="200">
        <v>412</v>
      </c>
      <c r="E16" s="179"/>
      <c r="G16" s="202" t="s">
        <v>309</v>
      </c>
      <c r="H16" s="210">
        <f>D20/D29</f>
        <v>0.9832907719379077</v>
      </c>
    </row>
    <row r="17" spans="1:5" ht="16.5" customHeight="1" thickBot="1">
      <c r="A17" s="176" t="s">
        <v>38</v>
      </c>
      <c r="B17" s="208" t="s">
        <v>278</v>
      </c>
      <c r="C17" s="200">
        <f>SUM(C5,C10,C13,C14,C15,C16)</f>
        <v>1451857</v>
      </c>
      <c r="D17" s="200">
        <f>SUM(D5,D10,D13,D14,D15,D16)</f>
        <v>1428133</v>
      </c>
      <c r="E17" s="179">
        <f>D17/C17</f>
        <v>0.9836595477378282</v>
      </c>
    </row>
    <row r="18" s="209" customFormat="1" ht="27" customHeight="1" thickBot="1"/>
    <row r="19" spans="1:5" ht="50.25" customHeight="1" thickBot="1">
      <c r="A19" s="405" t="s">
        <v>279</v>
      </c>
      <c r="B19" s="406"/>
      <c r="C19" s="211" t="s">
        <v>266</v>
      </c>
      <c r="D19" s="212" t="s">
        <v>267</v>
      </c>
      <c r="E19" s="212" t="s">
        <v>280</v>
      </c>
    </row>
    <row r="20" spans="1:8" s="201" customFormat="1" ht="15.75" customHeight="1" thickBot="1">
      <c r="A20" s="213" t="s">
        <v>282</v>
      </c>
      <c r="B20" s="251" t="s">
        <v>343</v>
      </c>
      <c r="C20" s="200">
        <f>SUM(C21:C25)</f>
        <v>1436504</v>
      </c>
      <c r="D20" s="200">
        <f>SUM(D21:D25)</f>
        <v>1404270</v>
      </c>
      <c r="E20" s="179">
        <f t="shared" si="0"/>
        <v>0.9775608003876077</v>
      </c>
      <c r="G20" s="407" t="s">
        <v>281</v>
      </c>
      <c r="H20" s="408"/>
    </row>
    <row r="21" spans="1:8" ht="15" customHeight="1">
      <c r="A21" s="214" t="s">
        <v>284</v>
      </c>
      <c r="B21" s="187" t="s">
        <v>330</v>
      </c>
      <c r="C21" s="204">
        <v>1754443</v>
      </c>
      <c r="D21" s="215">
        <v>1760280</v>
      </c>
      <c r="E21" s="206">
        <f t="shared" si="0"/>
        <v>1.0033269818398205</v>
      </c>
      <c r="G21" s="417" t="s">
        <v>283</v>
      </c>
      <c r="H21" s="418"/>
    </row>
    <row r="22" spans="1:8" ht="15" customHeight="1">
      <c r="A22" s="214" t="s">
        <v>286</v>
      </c>
      <c r="B22" s="187" t="s">
        <v>329</v>
      </c>
      <c r="C22" s="216">
        <v>34347</v>
      </c>
      <c r="D22" s="217">
        <v>34347</v>
      </c>
      <c r="E22" s="218">
        <f t="shared" si="0"/>
        <v>1</v>
      </c>
      <c r="G22" s="419" t="s">
        <v>285</v>
      </c>
      <c r="H22" s="420"/>
    </row>
    <row r="23" spans="1:8" ht="15" customHeight="1">
      <c r="A23" s="219" t="s">
        <v>287</v>
      </c>
      <c r="B23" s="220" t="s">
        <v>331</v>
      </c>
      <c r="C23" s="216">
        <v>-352286</v>
      </c>
      <c r="D23" s="217">
        <v>-352286</v>
      </c>
      <c r="E23" s="218">
        <f t="shared" si="0"/>
        <v>1</v>
      </c>
      <c r="G23" s="193"/>
      <c r="H23" s="194"/>
    </row>
    <row r="24" spans="1:8" s="201" customFormat="1" ht="15" customHeight="1">
      <c r="A24" s="214" t="s">
        <v>288</v>
      </c>
      <c r="B24" s="187" t="s">
        <v>332</v>
      </c>
      <c r="C24" s="216"/>
      <c r="D24" s="217"/>
      <c r="E24" s="218"/>
      <c r="G24" s="198" t="s">
        <v>230</v>
      </c>
      <c r="H24" s="222">
        <f>C20/C5</f>
        <v>1.022958645952613</v>
      </c>
    </row>
    <row r="25" spans="1:8" ht="15" customHeight="1" thickBot="1">
      <c r="A25" s="214" t="s">
        <v>289</v>
      </c>
      <c r="B25" s="187" t="s">
        <v>333</v>
      </c>
      <c r="C25" s="195"/>
      <c r="D25" s="221">
        <v>-38071</v>
      </c>
      <c r="E25" s="218"/>
      <c r="G25" s="202" t="s">
        <v>309</v>
      </c>
      <c r="H25" s="210">
        <f>D20/D5</f>
        <v>1.019415995655974</v>
      </c>
    </row>
    <row r="26" spans="1:5" ht="15.75" customHeight="1" thickBot="1">
      <c r="A26" s="213" t="s">
        <v>290</v>
      </c>
      <c r="B26" s="251" t="s">
        <v>344</v>
      </c>
      <c r="C26" s="200">
        <v>15353</v>
      </c>
      <c r="D26" s="200">
        <v>15106</v>
      </c>
      <c r="E26" s="179">
        <f>D26/C26</f>
        <v>0.9839119390347163</v>
      </c>
    </row>
    <row r="27" spans="1:5" ht="15.75" customHeight="1" thickBot="1">
      <c r="A27" s="213" t="s">
        <v>291</v>
      </c>
      <c r="B27" s="247" t="s">
        <v>346</v>
      </c>
      <c r="C27" s="200"/>
      <c r="D27" s="200"/>
      <c r="E27" s="179"/>
    </row>
    <row r="28" spans="1:5" ht="15.75" customHeight="1" thickBot="1">
      <c r="A28" s="213" t="s">
        <v>292</v>
      </c>
      <c r="B28" s="177" t="s">
        <v>345</v>
      </c>
      <c r="C28" s="200"/>
      <c r="D28" s="200">
        <v>8757</v>
      </c>
      <c r="E28" s="179"/>
    </row>
    <row r="29" spans="1:5" ht="13.5" thickBot="1">
      <c r="A29" s="223" t="s">
        <v>293</v>
      </c>
      <c r="B29" s="224" t="s">
        <v>294</v>
      </c>
      <c r="C29" s="225">
        <f>SUM(C20,C26,C27,C28)</f>
        <v>1451857</v>
      </c>
      <c r="D29" s="225">
        <f>SUM(D20,D26,D27,D28)</f>
        <v>1428133</v>
      </c>
      <c r="E29" s="226">
        <f>D29/C29</f>
        <v>0.9836595477378282</v>
      </c>
    </row>
    <row r="30" s="227" customFormat="1" ht="24" customHeight="1" thickTop="1"/>
  </sheetData>
  <sheetProtection/>
  <mergeCells count="14">
    <mergeCell ref="G21:H21"/>
    <mergeCell ref="G22:H22"/>
    <mergeCell ref="G12:H12"/>
    <mergeCell ref="G13:H13"/>
    <mergeCell ref="G7:H7"/>
    <mergeCell ref="G14:H14"/>
    <mergeCell ref="A19:B19"/>
    <mergeCell ref="G20:H20"/>
    <mergeCell ref="A1:E1"/>
    <mergeCell ref="A2:E2"/>
    <mergeCell ref="A3:E3"/>
    <mergeCell ref="A4:B4"/>
    <mergeCell ref="G5:H5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4.7109375" style="286" customWidth="1"/>
    <col min="2" max="2" width="48.140625" style="285" customWidth="1"/>
    <col min="3" max="3" width="3.57421875" style="285" customWidth="1"/>
    <col min="4" max="4" width="8.8515625" style="284" bestFit="1" customWidth="1"/>
    <col min="5" max="6" width="13.28125" style="284" customWidth="1"/>
    <col min="7" max="7" width="3.57421875" style="284" bestFit="1" customWidth="1"/>
    <col min="8" max="8" width="8.8515625" style="284" bestFit="1" customWidth="1"/>
    <col min="9" max="9" width="13.00390625" style="284" customWidth="1"/>
    <col min="10" max="10" width="13.28125" style="284" customWidth="1"/>
    <col min="11" max="11" width="3.57421875" style="284" bestFit="1" customWidth="1"/>
    <col min="12" max="12" width="10.7109375" style="284" customWidth="1"/>
    <col min="13" max="13" width="13.421875" style="284" customWidth="1"/>
    <col min="14" max="14" width="13.28125" style="284" customWidth="1"/>
    <col min="15" max="16384" width="9.140625" style="283" customWidth="1"/>
  </cols>
  <sheetData>
    <row r="1" spans="1:14" s="313" customFormat="1" ht="16.5">
      <c r="A1" s="317"/>
      <c r="B1" s="429" t="s">
        <v>394</v>
      </c>
      <c r="C1" s="429"/>
      <c r="D1" s="429"/>
      <c r="E1" s="316"/>
      <c r="F1" s="316"/>
      <c r="G1" s="316"/>
      <c r="H1" s="316"/>
      <c r="I1" s="316"/>
      <c r="J1" s="316"/>
      <c r="K1" s="316"/>
      <c r="L1" s="316"/>
      <c r="M1" s="315"/>
      <c r="N1" s="314"/>
    </row>
    <row r="2" spans="1:14" s="289" customFormat="1" ht="30" customHeight="1">
      <c r="A2" s="431" t="s">
        <v>393</v>
      </c>
      <c r="B2" s="431"/>
      <c r="C2" s="431"/>
      <c r="D2" s="431"/>
      <c r="E2" s="431"/>
      <c r="F2" s="431"/>
      <c r="G2" s="431"/>
      <c r="H2" s="432"/>
      <c r="I2" s="432"/>
      <c r="J2" s="432"/>
      <c r="K2" s="432"/>
      <c r="L2" s="432"/>
      <c r="M2" s="432"/>
      <c r="N2" s="432"/>
    </row>
    <row r="3" spans="1:14" s="289" customFormat="1" ht="15">
      <c r="A3" s="433" t="s">
        <v>392</v>
      </c>
      <c r="B3" s="433"/>
      <c r="C3" s="433"/>
      <c r="D3" s="433"/>
      <c r="E3" s="433"/>
      <c r="F3" s="433"/>
      <c r="G3" s="433"/>
      <c r="H3" s="434"/>
      <c r="I3" s="434"/>
      <c r="J3" s="434"/>
      <c r="K3" s="434"/>
      <c r="L3" s="434"/>
      <c r="M3" s="434"/>
      <c r="N3" s="434"/>
    </row>
    <row r="4" spans="1:14" s="289" customFormat="1" ht="15">
      <c r="A4" s="435"/>
      <c r="B4" s="435"/>
      <c r="C4" s="435"/>
      <c r="D4" s="435"/>
      <c r="E4" s="435"/>
      <c r="F4" s="435"/>
      <c r="G4" s="435"/>
      <c r="H4" s="436"/>
      <c r="I4" s="436"/>
      <c r="J4" s="436"/>
      <c r="K4" s="436"/>
      <c r="L4" s="436"/>
      <c r="M4" s="436"/>
      <c r="N4" s="436"/>
    </row>
    <row r="5" spans="6:14" ht="15">
      <c r="F5" s="312"/>
      <c r="G5" s="312"/>
      <c r="J5" s="312"/>
      <c r="K5" s="312"/>
      <c r="M5" s="437" t="s">
        <v>374</v>
      </c>
      <c r="N5" s="438"/>
    </row>
    <row r="6" spans="1:14" s="308" customFormat="1" ht="15.75" thickBot="1">
      <c r="A6" s="286"/>
      <c r="B6" s="311" t="s">
        <v>373</v>
      </c>
      <c r="C6" s="430" t="s">
        <v>372</v>
      </c>
      <c r="D6" s="430"/>
      <c r="E6" s="309" t="s">
        <v>371</v>
      </c>
      <c r="F6" s="310" t="s">
        <v>370</v>
      </c>
      <c r="G6" s="430" t="s">
        <v>369</v>
      </c>
      <c r="H6" s="430"/>
      <c r="I6" s="309" t="s">
        <v>368</v>
      </c>
      <c r="J6" s="310" t="s">
        <v>367</v>
      </c>
      <c r="K6" s="430" t="s">
        <v>391</v>
      </c>
      <c r="L6" s="430"/>
      <c r="M6" s="310" t="s">
        <v>390</v>
      </c>
      <c r="N6" s="309" t="s">
        <v>389</v>
      </c>
    </row>
    <row r="7" spans="1:14" s="305" customFormat="1" ht="21.75" customHeight="1" thickTop="1">
      <c r="A7" s="421"/>
      <c r="B7" s="422" t="s">
        <v>388</v>
      </c>
      <c r="C7" s="424" t="s">
        <v>387</v>
      </c>
      <c r="D7" s="425"/>
      <c r="E7" s="425"/>
      <c r="F7" s="426"/>
      <c r="G7" s="424" t="s">
        <v>386</v>
      </c>
      <c r="H7" s="425"/>
      <c r="I7" s="425"/>
      <c r="J7" s="426"/>
      <c r="K7" s="424" t="s">
        <v>218</v>
      </c>
      <c r="L7" s="425"/>
      <c r="M7" s="425"/>
      <c r="N7" s="426"/>
    </row>
    <row r="8" spans="1:14" s="305" customFormat="1" ht="21.75" customHeight="1" thickBot="1">
      <c r="A8" s="421"/>
      <c r="B8" s="423"/>
      <c r="C8" s="427" t="s">
        <v>385</v>
      </c>
      <c r="D8" s="428"/>
      <c r="E8" s="307" t="s">
        <v>384</v>
      </c>
      <c r="F8" s="306" t="s">
        <v>383</v>
      </c>
      <c r="G8" s="427" t="s">
        <v>385</v>
      </c>
      <c r="H8" s="428"/>
      <c r="I8" s="307" t="s">
        <v>384</v>
      </c>
      <c r="J8" s="306" t="s">
        <v>383</v>
      </c>
      <c r="K8" s="427" t="s">
        <v>385</v>
      </c>
      <c r="L8" s="428"/>
      <c r="M8" s="307" t="s">
        <v>384</v>
      </c>
      <c r="N8" s="306" t="s">
        <v>383</v>
      </c>
    </row>
    <row r="9" spans="1:14" s="290" customFormat="1" ht="67.5" customHeight="1" thickBot="1" thickTop="1">
      <c r="A9" s="286">
        <v>1</v>
      </c>
      <c r="B9" s="304" t="s">
        <v>382</v>
      </c>
      <c r="C9" s="303"/>
      <c r="D9" s="302">
        <v>0</v>
      </c>
      <c r="E9" s="302">
        <v>6822</v>
      </c>
      <c r="F9" s="301">
        <v>6822</v>
      </c>
      <c r="G9" s="299"/>
      <c r="H9" s="299">
        <v>0</v>
      </c>
      <c r="I9" s="299">
        <v>6822</v>
      </c>
      <c r="J9" s="300">
        <v>6822</v>
      </c>
      <c r="K9" s="299"/>
      <c r="L9" s="299">
        <v>0</v>
      </c>
      <c r="M9" s="299">
        <v>6822</v>
      </c>
      <c r="N9" s="298">
        <v>6822</v>
      </c>
    </row>
    <row r="10" spans="1:14" s="290" customFormat="1" ht="45" customHeight="1" thickBot="1">
      <c r="A10" s="286">
        <v>2</v>
      </c>
      <c r="B10" s="297" t="s">
        <v>381</v>
      </c>
      <c r="C10" s="296"/>
      <c r="D10" s="295">
        <f>SUM(D9:D9)</f>
        <v>0</v>
      </c>
      <c r="E10" s="295">
        <f>SUM(E9:E9)</f>
        <v>6822</v>
      </c>
      <c r="F10" s="294">
        <f>SUM(F9:F9)</f>
        <v>6822</v>
      </c>
      <c r="G10" s="292"/>
      <c r="H10" s="292">
        <f>SUM(H9:H9)</f>
        <v>0</v>
      </c>
      <c r="I10" s="292">
        <f>SUM(I9:I9)</f>
        <v>6822</v>
      </c>
      <c r="J10" s="293">
        <f>SUM(J9:J9)</f>
        <v>6822</v>
      </c>
      <c r="K10" s="292"/>
      <c r="L10" s="292">
        <f>SUM(L9:L9)</f>
        <v>0</v>
      </c>
      <c r="M10" s="292">
        <f>SUM(M9:M9)</f>
        <v>6822</v>
      </c>
      <c r="N10" s="291">
        <f>SUM(N9:N9)</f>
        <v>6822</v>
      </c>
    </row>
    <row r="11" spans="1:14" s="290" customFormat="1" ht="30" customHeight="1">
      <c r="A11" s="286">
        <v>3</v>
      </c>
      <c r="B11" s="285"/>
      <c r="C11" s="285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</row>
    <row r="12" spans="1:14" s="290" customFormat="1" ht="45" customHeight="1">
      <c r="A12" s="286">
        <v>4</v>
      </c>
      <c r="B12" s="285"/>
      <c r="C12" s="285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</row>
    <row r="13" spans="1:14" s="290" customFormat="1" ht="30" customHeight="1">
      <c r="A13" s="286">
        <v>5</v>
      </c>
      <c r="B13" s="285"/>
      <c r="C13" s="285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</row>
    <row r="14" spans="1:14" s="290" customFormat="1" ht="30" customHeight="1">
      <c r="A14" s="286">
        <v>6</v>
      </c>
      <c r="B14" s="285"/>
      <c r="C14" s="285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</row>
    <row r="15" spans="1:14" s="290" customFormat="1" ht="45" customHeight="1">
      <c r="A15" s="286">
        <v>7</v>
      </c>
      <c r="B15" s="285"/>
      <c r="C15" s="285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</row>
    <row r="16" spans="1:14" s="290" customFormat="1" ht="30" customHeight="1">
      <c r="A16" s="286">
        <v>8</v>
      </c>
      <c r="B16" s="285"/>
      <c r="C16" s="285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</row>
    <row r="17" spans="1:14" s="290" customFormat="1" ht="60" customHeight="1">
      <c r="A17" s="286">
        <v>9</v>
      </c>
      <c r="B17" s="285"/>
      <c r="C17" s="285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</row>
    <row r="18" spans="1:14" s="290" customFormat="1" ht="30" customHeight="1">
      <c r="A18" s="286">
        <v>10</v>
      </c>
      <c r="B18" s="285"/>
      <c r="C18" s="285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</row>
    <row r="19" spans="1:14" s="290" customFormat="1" ht="30" customHeight="1">
      <c r="A19" s="286">
        <v>11</v>
      </c>
      <c r="B19" s="285"/>
      <c r="C19" s="285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</row>
    <row r="20" spans="1:14" s="290" customFormat="1" ht="30" customHeight="1">
      <c r="A20" s="286">
        <v>12</v>
      </c>
      <c r="B20" s="285"/>
      <c r="C20" s="285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</row>
    <row r="21" spans="1:14" s="290" customFormat="1" ht="45" customHeight="1">
      <c r="A21" s="286">
        <v>13</v>
      </c>
      <c r="B21" s="285"/>
      <c r="C21" s="285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</row>
    <row r="22" spans="1:14" s="290" customFormat="1" ht="45" customHeight="1">
      <c r="A22" s="286">
        <v>14</v>
      </c>
      <c r="B22" s="285"/>
      <c r="C22" s="285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</row>
    <row r="23" spans="1:14" s="290" customFormat="1" ht="30" customHeight="1">
      <c r="A23" s="286">
        <v>15</v>
      </c>
      <c r="B23" s="285"/>
      <c r="C23" s="285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</row>
    <row r="24" spans="1:14" s="290" customFormat="1" ht="30" customHeight="1">
      <c r="A24" s="286">
        <v>16</v>
      </c>
      <c r="B24" s="285"/>
      <c r="C24" s="285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</row>
    <row r="25" spans="1:14" s="290" customFormat="1" ht="30" customHeight="1">
      <c r="A25" s="286">
        <v>17</v>
      </c>
      <c r="B25" s="285"/>
      <c r="C25" s="285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</row>
    <row r="26" spans="1:14" s="290" customFormat="1" ht="30" customHeight="1">
      <c r="A26" s="286">
        <v>18</v>
      </c>
      <c r="B26" s="285"/>
      <c r="C26" s="285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</row>
    <row r="27" spans="1:14" s="290" customFormat="1" ht="45" customHeight="1">
      <c r="A27" s="286">
        <v>19</v>
      </c>
      <c r="B27" s="285"/>
      <c r="C27" s="285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</row>
    <row r="28" spans="1:14" s="290" customFormat="1" ht="30" customHeight="1">
      <c r="A28" s="288">
        <v>20</v>
      </c>
      <c r="B28" s="285"/>
      <c r="C28" s="285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</row>
    <row r="29" spans="1:14" s="290" customFormat="1" ht="30" customHeight="1">
      <c r="A29" s="288">
        <v>21</v>
      </c>
      <c r="B29" s="285"/>
      <c r="C29" s="285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</row>
    <row r="30" spans="1:14" s="290" customFormat="1" ht="45" customHeight="1">
      <c r="A30" s="286">
        <v>22</v>
      </c>
      <c r="B30" s="285"/>
      <c r="C30" s="285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</row>
    <row r="31" spans="1:14" s="289" customFormat="1" ht="15">
      <c r="A31" s="286">
        <v>23</v>
      </c>
      <c r="B31" s="285"/>
      <c r="C31" s="285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</row>
    <row r="32" spans="1:14" s="289" customFormat="1" ht="15">
      <c r="A32" s="286">
        <v>24</v>
      </c>
      <c r="B32" s="285"/>
      <c r="C32" s="285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</row>
    <row r="33" spans="1:14" s="289" customFormat="1" ht="15">
      <c r="A33" s="286">
        <v>25</v>
      </c>
      <c r="B33" s="285"/>
      <c r="C33" s="285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</row>
    <row r="34" spans="1:14" s="287" customFormat="1" ht="29.25" customHeight="1">
      <c r="A34" s="288">
        <v>26</v>
      </c>
      <c r="B34" s="285"/>
      <c r="C34" s="285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</sheetData>
  <sheetProtection/>
  <mergeCells count="16">
    <mergeCell ref="B1:D1"/>
    <mergeCell ref="C6:D6"/>
    <mergeCell ref="G6:H6"/>
    <mergeCell ref="K6:L6"/>
    <mergeCell ref="A2:N2"/>
    <mergeCell ref="A3:N3"/>
    <mergeCell ref="A4:N4"/>
    <mergeCell ref="M5:N5"/>
    <mergeCell ref="A7:A8"/>
    <mergeCell ref="B7:B8"/>
    <mergeCell ref="C7:F7"/>
    <mergeCell ref="G7:J7"/>
    <mergeCell ref="K7:N7"/>
    <mergeCell ref="C8:D8"/>
    <mergeCell ref="G8:H8"/>
    <mergeCell ref="K8:L8"/>
  </mergeCells>
  <printOptions horizontalCentered="1"/>
  <pageMargins left="0.7" right="0.7" top="0.75" bottom="0.75" header="0.3" footer="0.3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zoomScalePageLayoutView="0" workbookViewId="0" topLeftCell="A14">
      <selection activeCell="H36" sqref="H36"/>
    </sheetView>
  </sheetViews>
  <sheetFormatPr defaultColWidth="9.140625" defaultRowHeight="15"/>
  <cols>
    <col min="1" max="1" width="26.7109375" style="0" customWidth="1"/>
    <col min="2" max="2" width="16.57421875" style="155" customWidth="1"/>
    <col min="3" max="3" width="7.140625" style="0" customWidth="1"/>
    <col min="4" max="4" width="30.140625" style="0" customWidth="1"/>
    <col min="5" max="5" width="15.7109375" style="0" customWidth="1"/>
  </cols>
  <sheetData>
    <row r="1" ht="28.5" customHeight="1"/>
    <row r="2" s="156" customFormat="1" ht="24.75" customHeight="1">
      <c r="B2" s="157"/>
    </row>
    <row r="3" spans="1:5" s="156" customFormat="1" ht="13.5">
      <c r="A3" s="441" t="s">
        <v>310</v>
      </c>
      <c r="B3" s="441"/>
      <c r="D3" s="441" t="s">
        <v>311</v>
      </c>
      <c r="E3" s="441"/>
    </row>
    <row r="4" spans="1:5" s="156" customFormat="1" ht="13.5">
      <c r="A4" s="158"/>
      <c r="B4" s="158"/>
      <c r="D4" s="158"/>
      <c r="E4" s="158"/>
    </row>
    <row r="5" spans="1:5" s="156" customFormat="1" ht="13.5">
      <c r="A5" s="439" t="s">
        <v>234</v>
      </c>
      <c r="B5" s="440"/>
      <c r="D5" s="439" t="s">
        <v>234</v>
      </c>
      <c r="E5" s="440"/>
    </row>
    <row r="6" spans="1:5" s="156" customFormat="1" ht="13.5">
      <c r="A6" s="159" t="s">
        <v>235</v>
      </c>
      <c r="B6" s="160">
        <f>SUM(B7:B8)</f>
        <v>2360742</v>
      </c>
      <c r="D6" s="159" t="s">
        <v>236</v>
      </c>
      <c r="E6" s="160">
        <v>2393538</v>
      </c>
    </row>
    <row r="7" spans="1:5" s="156" customFormat="1" ht="12.75">
      <c r="A7" s="161" t="s">
        <v>237</v>
      </c>
      <c r="B7" s="162">
        <v>1542818</v>
      </c>
      <c r="D7" s="161"/>
      <c r="E7" s="161"/>
    </row>
    <row r="8" spans="1:5" s="156" customFormat="1" ht="13.5">
      <c r="A8" s="161" t="s">
        <v>238</v>
      </c>
      <c r="B8" s="162">
        <v>817924</v>
      </c>
      <c r="D8" s="159" t="s">
        <v>239</v>
      </c>
      <c r="E8" s="160">
        <f>SUM(E9:E10)</f>
        <v>936720</v>
      </c>
    </row>
    <row r="9" spans="1:5" s="156" customFormat="1" ht="13.5">
      <c r="A9" s="159" t="s">
        <v>240</v>
      </c>
      <c r="B9" s="160">
        <f>SUM(B10:B11)</f>
        <v>2517941</v>
      </c>
      <c r="D9" s="161" t="s">
        <v>237</v>
      </c>
      <c r="E9" s="162">
        <v>426020</v>
      </c>
    </row>
    <row r="10" spans="1:5" s="156" customFormat="1" ht="12.75">
      <c r="A10" s="161" t="s">
        <v>237</v>
      </c>
      <c r="B10" s="162">
        <v>1426276</v>
      </c>
      <c r="D10" s="161" t="s">
        <v>238</v>
      </c>
      <c r="E10" s="162">
        <v>510700</v>
      </c>
    </row>
    <row r="11" spans="1:5" s="156" customFormat="1" ht="13.5">
      <c r="A11" s="161" t="s">
        <v>238</v>
      </c>
      <c r="B11" s="162">
        <v>1091665</v>
      </c>
      <c r="D11" s="159"/>
      <c r="E11" s="159"/>
    </row>
    <row r="12" spans="1:5" s="156" customFormat="1" ht="13.5">
      <c r="A12" s="159" t="s">
        <v>241</v>
      </c>
      <c r="B12" s="160">
        <f>SUM(B13:B14)</f>
        <v>3461593</v>
      </c>
      <c r="D12" s="159" t="s">
        <v>242</v>
      </c>
      <c r="E12" s="160">
        <f>SUM(E13:E14)</f>
        <v>151090</v>
      </c>
    </row>
    <row r="13" spans="1:5" s="156" customFormat="1" ht="12.75">
      <c r="A13" s="161" t="s">
        <v>237</v>
      </c>
      <c r="B13" s="162">
        <v>2749947</v>
      </c>
      <c r="D13" s="161" t="s">
        <v>237</v>
      </c>
      <c r="E13" s="162">
        <v>102767</v>
      </c>
    </row>
    <row r="14" spans="1:5" s="156" customFormat="1" ht="12.75">
      <c r="A14" s="161" t="s">
        <v>238</v>
      </c>
      <c r="B14" s="162">
        <v>711646</v>
      </c>
      <c r="D14" s="161" t="s">
        <v>238</v>
      </c>
      <c r="E14" s="162">
        <v>48323</v>
      </c>
    </row>
    <row r="15" spans="1:5" s="156" customFormat="1" ht="12.75">
      <c r="A15" s="161"/>
      <c r="B15" s="162"/>
      <c r="D15" s="161"/>
      <c r="E15" s="162"/>
    </row>
    <row r="16" spans="1:5" s="156" customFormat="1" ht="13.5">
      <c r="A16" s="159" t="s">
        <v>243</v>
      </c>
      <c r="B16" s="160">
        <f>SUM(B17:B20)</f>
        <v>4466670</v>
      </c>
      <c r="D16" s="159" t="s">
        <v>355</v>
      </c>
      <c r="E16" s="160">
        <v>85055</v>
      </c>
    </row>
    <row r="17" spans="1:5" s="156" customFormat="1" ht="12.75">
      <c r="A17" s="163" t="s">
        <v>245</v>
      </c>
      <c r="B17" s="164">
        <v>323480</v>
      </c>
      <c r="D17" s="161"/>
      <c r="E17" s="161"/>
    </row>
    <row r="18" spans="1:5" s="156" customFormat="1" ht="13.5">
      <c r="A18" s="163" t="s">
        <v>246</v>
      </c>
      <c r="B18" s="164">
        <v>358093</v>
      </c>
      <c r="D18" s="159" t="s">
        <v>244</v>
      </c>
      <c r="E18" s="160">
        <v>1835358</v>
      </c>
    </row>
    <row r="19" spans="1:5" s="156" customFormat="1" ht="12.75">
      <c r="A19" s="163" t="s">
        <v>248</v>
      </c>
      <c r="B19" s="164">
        <v>313763</v>
      </c>
      <c r="D19" s="161"/>
      <c r="E19" s="161"/>
    </row>
    <row r="20" spans="1:5" s="156" customFormat="1" ht="13.5">
      <c r="A20" s="163" t="s">
        <v>249</v>
      </c>
      <c r="B20" s="164">
        <v>3471334</v>
      </c>
      <c r="D20" s="159" t="s">
        <v>247</v>
      </c>
      <c r="E20" s="160">
        <v>3132270</v>
      </c>
    </row>
    <row r="21" spans="1:5" s="156" customFormat="1" ht="12.75">
      <c r="A21" s="161"/>
      <c r="B21" s="162"/>
      <c r="D21" s="161"/>
      <c r="E21" s="161"/>
    </row>
    <row r="22" spans="1:5" s="156" customFormat="1" ht="13.5">
      <c r="A22" s="159" t="s">
        <v>250</v>
      </c>
      <c r="B22" s="160">
        <v>4029263</v>
      </c>
      <c r="D22" s="159" t="s">
        <v>354</v>
      </c>
      <c r="E22" s="160">
        <v>670000</v>
      </c>
    </row>
    <row r="23" spans="1:5" s="156" customFormat="1" ht="12.75">
      <c r="A23" s="161"/>
      <c r="B23" s="162"/>
      <c r="D23" s="161"/>
      <c r="E23" s="161"/>
    </row>
    <row r="24" spans="1:5" s="156" customFormat="1" ht="13.5">
      <c r="A24" s="159" t="s">
        <v>251</v>
      </c>
      <c r="B24" s="160">
        <v>50460</v>
      </c>
      <c r="D24" s="159" t="s">
        <v>353</v>
      </c>
      <c r="E24" s="160">
        <v>5807487</v>
      </c>
    </row>
    <row r="25" spans="1:5" s="156" customFormat="1" ht="13.5">
      <c r="A25" s="159" t="s">
        <v>252</v>
      </c>
      <c r="B25" s="160">
        <v>392500</v>
      </c>
      <c r="D25" s="161"/>
      <c r="E25" s="161"/>
    </row>
    <row r="26" spans="1:5" s="156" customFormat="1" ht="13.5">
      <c r="A26" s="159"/>
      <c r="B26" s="160"/>
      <c r="D26" s="159" t="s">
        <v>357</v>
      </c>
      <c r="E26" s="160">
        <v>13192</v>
      </c>
    </row>
    <row r="27" spans="1:5" s="156" customFormat="1" ht="13.5">
      <c r="A27" s="159" t="s">
        <v>253</v>
      </c>
      <c r="B27" s="160">
        <v>402806</v>
      </c>
      <c r="D27" s="161"/>
      <c r="E27" s="161"/>
    </row>
    <row r="28" spans="1:5" s="156" customFormat="1" ht="13.5">
      <c r="A28" s="159"/>
      <c r="B28" s="160"/>
      <c r="D28" s="161"/>
      <c r="E28" s="161"/>
    </row>
    <row r="29" spans="1:5" s="156" customFormat="1" ht="13.5">
      <c r="A29" s="159" t="s">
        <v>352</v>
      </c>
      <c r="B29" s="160">
        <v>922732</v>
      </c>
      <c r="D29" s="159" t="s">
        <v>356</v>
      </c>
      <c r="E29" s="160">
        <v>22533</v>
      </c>
    </row>
    <row r="30" spans="1:5" s="156" customFormat="1" ht="12.75">
      <c r="A30" s="161"/>
      <c r="B30" s="162"/>
      <c r="D30" s="161"/>
      <c r="E30" s="161"/>
    </row>
    <row r="31" spans="1:5" s="167" customFormat="1" ht="12.75">
      <c r="A31" s="165" t="s">
        <v>254</v>
      </c>
      <c r="B31" s="166">
        <f>SUM(B6,B9,B12,B22,B24,B25-B16,B27,B29)</f>
        <v>9671367</v>
      </c>
      <c r="D31" s="165" t="s">
        <v>255</v>
      </c>
      <c r="E31" s="166">
        <f>SUM(E6,E8,E12,E18,E20,E24,E22,E16,E29,E26)</f>
        <v>15047243</v>
      </c>
    </row>
    <row r="33" spans="1:5" s="156" customFormat="1" ht="13.5">
      <c r="A33" s="439" t="s">
        <v>256</v>
      </c>
      <c r="B33" s="440"/>
      <c r="D33" s="439" t="s">
        <v>256</v>
      </c>
      <c r="E33" s="440"/>
    </row>
    <row r="34" spans="1:5" s="156" customFormat="1" ht="12.75">
      <c r="A34" s="161"/>
      <c r="B34" s="162"/>
      <c r="D34" s="161"/>
      <c r="E34" s="161"/>
    </row>
    <row r="35" spans="1:5" s="156" customFormat="1" ht="13.5">
      <c r="A35" s="159" t="s">
        <v>250</v>
      </c>
      <c r="B35" s="160">
        <v>42500</v>
      </c>
      <c r="D35" s="159" t="s">
        <v>244</v>
      </c>
      <c r="E35" s="160">
        <v>22172</v>
      </c>
    </row>
    <row r="36" spans="1:5" s="156" customFormat="1" ht="12.75">
      <c r="A36" s="161"/>
      <c r="B36" s="161"/>
      <c r="D36" s="161"/>
      <c r="E36" s="161"/>
    </row>
    <row r="37" spans="1:5" s="156" customFormat="1" ht="13.5">
      <c r="A37" s="159" t="s">
        <v>352</v>
      </c>
      <c r="B37" s="160">
        <v>83333</v>
      </c>
      <c r="D37" s="159"/>
      <c r="E37" s="160"/>
    </row>
    <row r="38" spans="1:5" s="156" customFormat="1" ht="12.75">
      <c r="A38" s="161"/>
      <c r="B38" s="162"/>
      <c r="D38" s="161"/>
      <c r="E38" s="161"/>
    </row>
    <row r="39" spans="1:5" s="167" customFormat="1" ht="12.75">
      <c r="A39" s="165" t="s">
        <v>254</v>
      </c>
      <c r="B39" s="166">
        <f>SUM(B34:B38)</f>
        <v>125833</v>
      </c>
      <c r="D39" s="165" t="s">
        <v>255</v>
      </c>
      <c r="E39" s="166">
        <f>SUM(E34:E38)</f>
        <v>22172</v>
      </c>
    </row>
    <row r="41" spans="1:5" s="156" customFormat="1" ht="13.5">
      <c r="A41" s="439" t="s">
        <v>257</v>
      </c>
      <c r="B41" s="440"/>
      <c r="D41" s="439" t="s">
        <v>257</v>
      </c>
      <c r="E41" s="440"/>
    </row>
    <row r="42" spans="1:5" s="156" customFormat="1" ht="12.75">
      <c r="A42" s="161"/>
      <c r="B42" s="162"/>
      <c r="D42" s="161"/>
      <c r="E42" s="161"/>
    </row>
    <row r="43" spans="1:5" s="156" customFormat="1" ht="13.5">
      <c r="A43" s="159" t="s">
        <v>250</v>
      </c>
      <c r="B43" s="160">
        <v>0</v>
      </c>
      <c r="D43" s="159" t="s">
        <v>244</v>
      </c>
      <c r="E43" s="160">
        <v>34880</v>
      </c>
    </row>
    <row r="44" spans="1:5" s="156" customFormat="1" ht="12.75">
      <c r="A44" s="161"/>
      <c r="B44" s="162"/>
      <c r="D44" s="161"/>
      <c r="E44" s="161"/>
    </row>
    <row r="45" spans="1:5" s="167" customFormat="1" ht="12.75">
      <c r="A45" s="165" t="s">
        <v>254</v>
      </c>
      <c r="B45" s="166">
        <f>SUM(B42:B44)</f>
        <v>0</v>
      </c>
      <c r="D45" s="165" t="s">
        <v>255</v>
      </c>
      <c r="E45" s="166">
        <f>SUM(E42:E44)</f>
        <v>34880</v>
      </c>
    </row>
    <row r="46" ht="15.75" thickBot="1"/>
    <row r="47" spans="1:5" s="170" customFormat="1" ht="16.5" thickBot="1">
      <c r="A47" s="168" t="s">
        <v>258</v>
      </c>
      <c r="B47" s="169">
        <f>SUM(B31,B39,B45)</f>
        <v>9797200</v>
      </c>
      <c r="D47" s="168" t="s">
        <v>258</v>
      </c>
      <c r="E47" s="171">
        <f>SUM(E31,E39,E45)</f>
        <v>15104295</v>
      </c>
    </row>
  </sheetData>
  <sheetProtection/>
  <mergeCells count="8">
    <mergeCell ref="A41:B41"/>
    <mergeCell ref="D41:E41"/>
    <mergeCell ref="A3:B3"/>
    <mergeCell ref="D3:E3"/>
    <mergeCell ref="A5:B5"/>
    <mergeCell ref="D5:E5"/>
    <mergeCell ref="A33:B33"/>
    <mergeCell ref="D33:E3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view="pageLayout" workbookViewId="0" topLeftCell="A1">
      <selection activeCell="B6" sqref="B6"/>
    </sheetView>
  </sheetViews>
  <sheetFormatPr defaultColWidth="9.140625" defaultRowHeight="15"/>
  <cols>
    <col min="1" max="1" width="5.7109375" style="94" customWidth="1"/>
    <col min="2" max="2" width="67.00390625" style="94" customWidth="1"/>
    <col min="3" max="5" width="11.00390625" style="95" customWidth="1"/>
    <col min="6" max="16384" width="9.140625" style="1" customWidth="1"/>
  </cols>
  <sheetData>
    <row r="1" spans="1:8" ht="26.25" customHeight="1">
      <c r="A1" s="382" t="s">
        <v>84</v>
      </c>
      <c r="B1" s="382"/>
      <c r="C1" s="382"/>
      <c r="D1" s="382"/>
      <c r="E1" s="382"/>
      <c r="F1" s="382"/>
      <c r="G1" s="382"/>
      <c r="H1" s="382"/>
    </row>
    <row r="2" spans="1:8" ht="25.5" customHeight="1">
      <c r="A2" s="383" t="s">
        <v>0</v>
      </c>
      <c r="B2" s="383"/>
      <c r="C2" s="383"/>
      <c r="D2" s="383"/>
      <c r="E2" s="383"/>
      <c r="F2" s="383"/>
      <c r="G2" s="383"/>
      <c r="H2" s="383"/>
    </row>
    <row r="3" spans="1:8" ht="15.75" customHeight="1" thickBot="1">
      <c r="A3" s="380" t="s">
        <v>1</v>
      </c>
      <c r="B3" s="380"/>
      <c r="C3" s="2"/>
      <c r="D3" s="2"/>
      <c r="H3" s="2" t="s">
        <v>2</v>
      </c>
    </row>
    <row r="4" spans="1:8" ht="48" customHeight="1" thickBot="1">
      <c r="A4" s="3" t="s">
        <v>3</v>
      </c>
      <c r="B4" s="4" t="s">
        <v>4</v>
      </c>
      <c r="C4" s="5" t="s">
        <v>109</v>
      </c>
      <c r="D4" s="5" t="s">
        <v>110</v>
      </c>
      <c r="E4" s="5" t="s">
        <v>218</v>
      </c>
      <c r="F4" s="125" t="s">
        <v>215</v>
      </c>
      <c r="G4" s="125" t="s">
        <v>216</v>
      </c>
      <c r="H4" s="125" t="s">
        <v>217</v>
      </c>
    </row>
    <row r="5" spans="1:8" s="9" customFormat="1" ht="12" customHeight="1" thickBot="1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13" customFormat="1" ht="12" customHeight="1" thickBot="1">
      <c r="A6" s="10" t="s">
        <v>5</v>
      </c>
      <c r="B6" s="11" t="s">
        <v>126</v>
      </c>
      <c r="C6" s="12">
        <f>SUM(C7,C14)</f>
        <v>160658</v>
      </c>
      <c r="D6" s="12">
        <f>SUM(D7,D14)</f>
        <v>179909</v>
      </c>
      <c r="E6" s="12">
        <f>SUM(E7,E14)</f>
        <v>179909</v>
      </c>
      <c r="F6" s="12">
        <f>E6-G6</f>
        <v>167494</v>
      </c>
      <c r="G6" s="12">
        <f>SUM(G7,G14)</f>
        <v>12415</v>
      </c>
      <c r="H6" s="12">
        <f>SUM(H7,H14)</f>
        <v>0</v>
      </c>
    </row>
    <row r="7" spans="1:8" s="13" customFormat="1" ht="12" customHeight="1" thickBot="1">
      <c r="A7" s="14" t="s">
        <v>6</v>
      </c>
      <c r="B7" s="15" t="s">
        <v>133</v>
      </c>
      <c r="C7" s="16">
        <f>SUM(C8:C13)</f>
        <v>156493</v>
      </c>
      <c r="D7" s="16">
        <f>SUM(D8:D13)</f>
        <v>165416</v>
      </c>
      <c r="E7" s="16">
        <f>SUM(E8:E13)</f>
        <v>165416</v>
      </c>
      <c r="F7" s="16">
        <f aca="true" t="shared" si="0" ref="F7:F70">E7-G7</f>
        <v>165416</v>
      </c>
      <c r="G7" s="16">
        <f>SUM(G8:G13)</f>
        <v>0</v>
      </c>
      <c r="H7" s="16">
        <f>SUM(H8:H13)</f>
        <v>0</v>
      </c>
    </row>
    <row r="8" spans="1:8" s="13" customFormat="1" ht="12" customHeight="1">
      <c r="A8" s="17" t="s">
        <v>7</v>
      </c>
      <c r="B8" s="18" t="s">
        <v>127</v>
      </c>
      <c r="C8" s="19">
        <v>58119</v>
      </c>
      <c r="D8" s="19">
        <v>58119</v>
      </c>
      <c r="E8" s="19">
        <v>58119</v>
      </c>
      <c r="F8" s="19">
        <f t="shared" si="0"/>
        <v>58119</v>
      </c>
      <c r="G8" s="19"/>
      <c r="H8" s="19"/>
    </row>
    <row r="9" spans="1:8" s="13" customFormat="1" ht="12" customHeight="1">
      <c r="A9" s="17" t="s">
        <v>8</v>
      </c>
      <c r="B9" s="20" t="s">
        <v>128</v>
      </c>
      <c r="C9" s="19">
        <v>55923</v>
      </c>
      <c r="D9" s="19">
        <v>56141</v>
      </c>
      <c r="E9" s="19">
        <v>56141</v>
      </c>
      <c r="F9" s="19">
        <f t="shared" si="0"/>
        <v>56141</v>
      </c>
      <c r="G9" s="19"/>
      <c r="H9" s="19"/>
    </row>
    <row r="10" spans="1:8" s="13" customFormat="1" ht="12" customHeight="1">
      <c r="A10" s="17" t="s">
        <v>9</v>
      </c>
      <c r="B10" s="20" t="s">
        <v>129</v>
      </c>
      <c r="C10" s="19">
        <v>39462</v>
      </c>
      <c r="D10" s="19">
        <v>38366</v>
      </c>
      <c r="E10" s="19">
        <v>38366</v>
      </c>
      <c r="F10" s="19">
        <f t="shared" si="0"/>
        <v>38366</v>
      </c>
      <c r="G10" s="19"/>
      <c r="H10" s="19"/>
    </row>
    <row r="11" spans="1:8" s="13" customFormat="1" ht="12" customHeight="1">
      <c r="A11" s="17" t="s">
        <v>10</v>
      </c>
      <c r="B11" s="20" t="s">
        <v>130</v>
      </c>
      <c r="C11" s="19">
        <v>2989</v>
      </c>
      <c r="D11" s="19">
        <v>2989</v>
      </c>
      <c r="E11" s="19">
        <v>2989</v>
      </c>
      <c r="F11" s="19">
        <f t="shared" si="0"/>
        <v>2989</v>
      </c>
      <c r="G11" s="19"/>
      <c r="H11" s="19"/>
    </row>
    <row r="12" spans="1:8" s="13" customFormat="1" ht="12" customHeight="1">
      <c r="A12" s="17" t="s">
        <v>68</v>
      </c>
      <c r="B12" s="20" t="s">
        <v>131</v>
      </c>
      <c r="C12" s="19"/>
      <c r="D12" s="19">
        <v>1070</v>
      </c>
      <c r="E12" s="19">
        <v>1070</v>
      </c>
      <c r="F12" s="19">
        <f t="shared" si="0"/>
        <v>1070</v>
      </c>
      <c r="G12" s="19"/>
      <c r="H12" s="19"/>
    </row>
    <row r="13" spans="1:8" s="13" customFormat="1" ht="12" customHeight="1" thickBot="1">
      <c r="A13" s="28" t="s">
        <v>70</v>
      </c>
      <c r="B13" s="21" t="s">
        <v>132</v>
      </c>
      <c r="C13" s="45"/>
      <c r="D13" s="45">
        <v>8731</v>
      </c>
      <c r="E13" s="45">
        <v>8731</v>
      </c>
      <c r="F13" s="45">
        <f t="shared" si="0"/>
        <v>8731</v>
      </c>
      <c r="G13" s="45"/>
      <c r="H13" s="45"/>
    </row>
    <row r="14" spans="1:8" s="13" customFormat="1" ht="12" customHeight="1" thickBot="1">
      <c r="A14" s="14" t="s">
        <v>11</v>
      </c>
      <c r="B14" s="11" t="s">
        <v>139</v>
      </c>
      <c r="C14" s="22">
        <f>SUM(C15:C19)</f>
        <v>4165</v>
      </c>
      <c r="D14" s="22">
        <f>SUM(D15:D19)</f>
        <v>14493</v>
      </c>
      <c r="E14" s="22">
        <f>SUM(E15:E19)</f>
        <v>14493</v>
      </c>
      <c r="F14" s="22">
        <f t="shared" si="0"/>
        <v>2078</v>
      </c>
      <c r="G14" s="22">
        <f>SUM(G15:G19)</f>
        <v>12415</v>
      </c>
      <c r="H14" s="22">
        <f>SUM(H15:H19)</f>
        <v>0</v>
      </c>
    </row>
    <row r="15" spans="1:8" s="13" customFormat="1" ht="12" customHeight="1">
      <c r="A15" s="23" t="s">
        <v>12</v>
      </c>
      <c r="B15" s="24" t="s">
        <v>134</v>
      </c>
      <c r="C15" s="25"/>
      <c r="D15" s="25"/>
      <c r="E15" s="25"/>
      <c r="F15" s="25">
        <f t="shared" si="0"/>
        <v>0</v>
      </c>
      <c r="G15" s="25"/>
      <c r="H15" s="25"/>
    </row>
    <row r="16" spans="1:8" s="13" customFormat="1" ht="12" customHeight="1">
      <c r="A16" s="17" t="s">
        <v>13</v>
      </c>
      <c r="B16" s="26" t="s">
        <v>135</v>
      </c>
      <c r="C16" s="27"/>
      <c r="D16" s="27"/>
      <c r="E16" s="27"/>
      <c r="F16" s="27">
        <f t="shared" si="0"/>
        <v>0</v>
      </c>
      <c r="G16" s="27"/>
      <c r="H16" s="27"/>
    </row>
    <row r="17" spans="1:8" s="13" customFormat="1" ht="12" customHeight="1">
      <c r="A17" s="17" t="s">
        <v>14</v>
      </c>
      <c r="B17" s="26" t="s">
        <v>136</v>
      </c>
      <c r="C17" s="27"/>
      <c r="D17" s="27"/>
      <c r="E17" s="27"/>
      <c r="F17" s="27">
        <f t="shared" si="0"/>
        <v>0</v>
      </c>
      <c r="G17" s="27"/>
      <c r="H17" s="27"/>
    </row>
    <row r="18" spans="1:8" s="13" customFormat="1" ht="12" customHeight="1">
      <c r="A18" s="17" t="s">
        <v>15</v>
      </c>
      <c r="B18" s="26" t="s">
        <v>137</v>
      </c>
      <c r="C18" s="27"/>
      <c r="D18" s="34"/>
      <c r="E18" s="34"/>
      <c r="F18" s="34">
        <f t="shared" si="0"/>
        <v>0</v>
      </c>
      <c r="G18" s="34"/>
      <c r="H18" s="34"/>
    </row>
    <row r="19" spans="1:8" s="13" customFormat="1" ht="12" customHeight="1" thickBot="1">
      <c r="A19" s="28" t="s">
        <v>16</v>
      </c>
      <c r="B19" s="97" t="s">
        <v>138</v>
      </c>
      <c r="C19" s="27">
        <v>4165</v>
      </c>
      <c r="D19" s="27">
        <v>14493</v>
      </c>
      <c r="E19" s="27">
        <v>14493</v>
      </c>
      <c r="F19" s="27">
        <f t="shared" si="0"/>
        <v>2078</v>
      </c>
      <c r="G19" s="27">
        <v>12415</v>
      </c>
      <c r="H19" s="27"/>
    </row>
    <row r="20" spans="1:8" s="13" customFormat="1" ht="12" customHeight="1" thickBot="1">
      <c r="A20" s="14" t="s">
        <v>76</v>
      </c>
      <c r="B20" s="11" t="s">
        <v>175</v>
      </c>
      <c r="C20" s="22">
        <f>SUM(C21:C27)</f>
        <v>36550</v>
      </c>
      <c r="D20" s="22">
        <f>SUM(D21:D27)</f>
        <v>49726</v>
      </c>
      <c r="E20" s="22">
        <f>SUM(E21:E27)</f>
        <v>45853</v>
      </c>
      <c r="F20" s="22">
        <f t="shared" si="0"/>
        <v>45853</v>
      </c>
      <c r="G20" s="22">
        <f>SUM(G21:G27)</f>
        <v>0</v>
      </c>
      <c r="H20" s="22">
        <f>SUM(H21:H27)</f>
        <v>0</v>
      </c>
    </row>
    <row r="21" spans="1:8" s="13" customFormat="1" ht="12" customHeight="1">
      <c r="A21" s="30" t="s">
        <v>95</v>
      </c>
      <c r="B21" s="31" t="s">
        <v>145</v>
      </c>
      <c r="C21" s="32">
        <v>50</v>
      </c>
      <c r="D21" s="32"/>
      <c r="E21" s="32"/>
      <c r="F21" s="32">
        <f t="shared" si="0"/>
        <v>0</v>
      </c>
      <c r="G21" s="32"/>
      <c r="H21" s="32"/>
    </row>
    <row r="22" spans="1:8" s="13" customFormat="1" ht="12" customHeight="1">
      <c r="A22" s="17" t="s">
        <v>103</v>
      </c>
      <c r="B22" s="26" t="s">
        <v>146</v>
      </c>
      <c r="C22" s="27"/>
      <c r="D22" s="27"/>
      <c r="E22" s="27"/>
      <c r="F22" s="27">
        <f t="shared" si="0"/>
        <v>0</v>
      </c>
      <c r="G22" s="27"/>
      <c r="H22" s="27"/>
    </row>
    <row r="23" spans="1:8" s="13" customFormat="1" ht="12" customHeight="1">
      <c r="A23" s="17" t="s">
        <v>140</v>
      </c>
      <c r="B23" s="26" t="s">
        <v>147</v>
      </c>
      <c r="C23" s="27">
        <v>28000</v>
      </c>
      <c r="D23" s="27">
        <v>38272</v>
      </c>
      <c r="E23" s="27">
        <v>36874</v>
      </c>
      <c r="F23" s="27">
        <f t="shared" si="0"/>
        <v>36874</v>
      </c>
      <c r="G23" s="27"/>
      <c r="H23" s="27"/>
    </row>
    <row r="24" spans="1:8" s="13" customFormat="1" ht="12" customHeight="1">
      <c r="A24" s="33" t="s">
        <v>141</v>
      </c>
      <c r="B24" s="26" t="s">
        <v>148</v>
      </c>
      <c r="C24" s="34">
        <v>8000</v>
      </c>
      <c r="D24" s="34">
        <v>9641</v>
      </c>
      <c r="E24" s="34">
        <v>8306</v>
      </c>
      <c r="F24" s="34">
        <f t="shared" si="0"/>
        <v>8306</v>
      </c>
      <c r="G24" s="34"/>
      <c r="H24" s="34"/>
    </row>
    <row r="25" spans="1:8" s="13" customFormat="1" ht="12" customHeight="1">
      <c r="A25" s="33" t="s">
        <v>142</v>
      </c>
      <c r="B25" s="26" t="s">
        <v>150</v>
      </c>
      <c r="C25" s="34">
        <v>500</v>
      </c>
      <c r="D25" s="34">
        <v>951</v>
      </c>
      <c r="E25" s="34">
        <v>530</v>
      </c>
      <c r="F25" s="34">
        <f t="shared" si="0"/>
        <v>530</v>
      </c>
      <c r="G25" s="34"/>
      <c r="H25" s="34"/>
    </row>
    <row r="26" spans="1:8" s="13" customFormat="1" ht="12" customHeight="1">
      <c r="A26" s="17" t="s">
        <v>143</v>
      </c>
      <c r="B26" s="26" t="s">
        <v>149</v>
      </c>
      <c r="C26" s="27"/>
      <c r="D26" s="27"/>
      <c r="E26" s="27"/>
      <c r="F26" s="27">
        <f t="shared" si="0"/>
        <v>0</v>
      </c>
      <c r="G26" s="27"/>
      <c r="H26" s="27"/>
    </row>
    <row r="27" spans="1:8" s="13" customFormat="1" ht="12" customHeight="1" thickBot="1">
      <c r="A27" s="96" t="s">
        <v>144</v>
      </c>
      <c r="B27" s="29" t="s">
        <v>151</v>
      </c>
      <c r="C27" s="45"/>
      <c r="D27" s="45">
        <v>862</v>
      </c>
      <c r="E27" s="45">
        <v>143</v>
      </c>
      <c r="F27" s="45">
        <f t="shared" si="0"/>
        <v>143</v>
      </c>
      <c r="G27" s="45"/>
      <c r="H27" s="45"/>
    </row>
    <row r="28" spans="1:8" s="13" customFormat="1" ht="12" customHeight="1" thickBot="1">
      <c r="A28" s="37" t="s">
        <v>17</v>
      </c>
      <c r="B28" s="11" t="s">
        <v>164</v>
      </c>
      <c r="C28" s="16">
        <f>SUM(C29:C38)</f>
        <v>33398</v>
      </c>
      <c r="D28" s="16">
        <f>SUM(D29:D38)</f>
        <v>39640</v>
      </c>
      <c r="E28" s="16">
        <f>SUM(E29:E38)</f>
        <v>35611</v>
      </c>
      <c r="F28" s="16">
        <f t="shared" si="0"/>
        <v>25475</v>
      </c>
      <c r="G28" s="16">
        <f>SUM(G29:G38)</f>
        <v>10136</v>
      </c>
      <c r="H28" s="16">
        <f>SUM(H29:H38)</f>
        <v>0</v>
      </c>
    </row>
    <row r="29" spans="1:8" s="13" customFormat="1" ht="12" customHeight="1">
      <c r="A29" s="38" t="s">
        <v>18</v>
      </c>
      <c r="B29" s="20" t="s">
        <v>152</v>
      </c>
      <c r="C29" s="101"/>
      <c r="D29" s="101">
        <v>3</v>
      </c>
      <c r="E29" s="101">
        <v>3</v>
      </c>
      <c r="F29" s="101">
        <f t="shared" si="0"/>
        <v>0</v>
      </c>
      <c r="G29" s="101">
        <v>3</v>
      </c>
      <c r="H29" s="101"/>
    </row>
    <row r="30" spans="1:8" s="13" customFormat="1" ht="12" customHeight="1">
      <c r="A30" s="39" t="s">
        <v>19</v>
      </c>
      <c r="B30" s="40" t="s">
        <v>153</v>
      </c>
      <c r="C30" s="41">
        <v>5715</v>
      </c>
      <c r="D30" s="41">
        <v>13241</v>
      </c>
      <c r="E30" s="41">
        <v>10449</v>
      </c>
      <c r="F30" s="41">
        <f t="shared" si="0"/>
        <v>4235</v>
      </c>
      <c r="G30" s="41">
        <v>6214</v>
      </c>
      <c r="H30" s="41"/>
    </row>
    <row r="31" spans="1:8" s="13" customFormat="1" ht="12" customHeight="1">
      <c r="A31" s="39" t="s">
        <v>20</v>
      </c>
      <c r="B31" s="40" t="s">
        <v>154</v>
      </c>
      <c r="C31" s="41">
        <v>640</v>
      </c>
      <c r="D31" s="41">
        <v>487</v>
      </c>
      <c r="E31" s="41">
        <v>487</v>
      </c>
      <c r="F31" s="41">
        <f t="shared" si="0"/>
        <v>0</v>
      </c>
      <c r="G31" s="41">
        <v>487</v>
      </c>
      <c r="H31" s="41"/>
    </row>
    <row r="32" spans="1:8" s="13" customFormat="1" ht="12" customHeight="1">
      <c r="A32" s="39" t="s">
        <v>21</v>
      </c>
      <c r="B32" s="40" t="s">
        <v>155</v>
      </c>
      <c r="C32" s="41"/>
      <c r="D32" s="41"/>
      <c r="E32" s="41"/>
      <c r="F32" s="41">
        <f t="shared" si="0"/>
        <v>0</v>
      </c>
      <c r="G32" s="41"/>
      <c r="H32" s="41"/>
    </row>
    <row r="33" spans="1:8" s="13" customFormat="1" ht="12" customHeight="1">
      <c r="A33" s="39" t="s">
        <v>22</v>
      </c>
      <c r="B33" s="40" t="s">
        <v>156</v>
      </c>
      <c r="C33" s="41">
        <v>16112</v>
      </c>
      <c r="D33" s="41">
        <v>17591</v>
      </c>
      <c r="E33" s="41">
        <v>16919</v>
      </c>
      <c r="F33" s="41">
        <f t="shared" si="0"/>
        <v>15627</v>
      </c>
      <c r="G33" s="41">
        <v>1292</v>
      </c>
      <c r="H33" s="41"/>
    </row>
    <row r="34" spans="1:8" s="13" customFormat="1" ht="12" customHeight="1">
      <c r="A34" s="39" t="s">
        <v>23</v>
      </c>
      <c r="B34" s="40" t="s">
        <v>157</v>
      </c>
      <c r="C34" s="41">
        <v>5281</v>
      </c>
      <c r="D34" s="41">
        <v>6628</v>
      </c>
      <c r="E34" s="41">
        <v>6374</v>
      </c>
      <c r="F34" s="41">
        <f t="shared" si="0"/>
        <v>4234</v>
      </c>
      <c r="G34" s="41">
        <v>2140</v>
      </c>
      <c r="H34" s="41"/>
    </row>
    <row r="35" spans="1:8" s="13" customFormat="1" ht="12" customHeight="1">
      <c r="A35" s="39" t="s">
        <v>24</v>
      </c>
      <c r="B35" s="40" t="s">
        <v>158</v>
      </c>
      <c r="C35" s="102">
        <v>5150</v>
      </c>
      <c r="D35" s="102">
        <v>60</v>
      </c>
      <c r="E35" s="102">
        <v>60</v>
      </c>
      <c r="F35" s="102">
        <f t="shared" si="0"/>
        <v>60</v>
      </c>
      <c r="G35" s="102"/>
      <c r="H35" s="102"/>
    </row>
    <row r="36" spans="1:8" s="13" customFormat="1" ht="12" customHeight="1">
      <c r="A36" s="39" t="s">
        <v>25</v>
      </c>
      <c r="B36" s="40" t="s">
        <v>159</v>
      </c>
      <c r="C36" s="41"/>
      <c r="D36" s="41">
        <v>211</v>
      </c>
      <c r="E36" s="41">
        <v>211</v>
      </c>
      <c r="F36" s="41">
        <f t="shared" si="0"/>
        <v>211</v>
      </c>
      <c r="G36" s="41"/>
      <c r="H36" s="41"/>
    </row>
    <row r="37" spans="1:8" s="13" customFormat="1" ht="12" customHeight="1">
      <c r="A37" s="39" t="s">
        <v>162</v>
      </c>
      <c r="B37" s="40" t="s">
        <v>160</v>
      </c>
      <c r="C37" s="41"/>
      <c r="D37" s="41"/>
      <c r="E37" s="41"/>
      <c r="F37" s="41">
        <f t="shared" si="0"/>
        <v>0</v>
      </c>
      <c r="G37" s="41"/>
      <c r="H37" s="41"/>
    </row>
    <row r="38" spans="1:8" s="13" customFormat="1" ht="12" customHeight="1" thickBot="1">
      <c r="A38" s="39" t="s">
        <v>163</v>
      </c>
      <c r="B38" s="44" t="s">
        <v>161</v>
      </c>
      <c r="C38" s="41">
        <v>500</v>
      </c>
      <c r="D38" s="41">
        <v>1419</v>
      </c>
      <c r="E38" s="41">
        <v>1108</v>
      </c>
      <c r="F38" s="41">
        <f t="shared" si="0"/>
        <v>1108</v>
      </c>
      <c r="G38" s="41"/>
      <c r="H38" s="41"/>
    </row>
    <row r="39" spans="1:8" s="13" customFormat="1" ht="12" customHeight="1" thickBot="1">
      <c r="A39" s="14" t="s">
        <v>165</v>
      </c>
      <c r="B39" s="48" t="s">
        <v>167</v>
      </c>
      <c r="C39" s="16">
        <f>SUM(C40:C42)</f>
        <v>419</v>
      </c>
      <c r="D39" s="16">
        <f>SUM(D40:D42)</f>
        <v>293</v>
      </c>
      <c r="E39" s="16">
        <f>SUM(E40:E42)</f>
        <v>288</v>
      </c>
      <c r="F39" s="16">
        <f t="shared" si="0"/>
        <v>62</v>
      </c>
      <c r="G39" s="16">
        <f>SUM(G40:G42)</f>
        <v>226</v>
      </c>
      <c r="H39" s="16">
        <f>SUM(H40:H42)</f>
        <v>0</v>
      </c>
    </row>
    <row r="40" spans="1:8" s="13" customFormat="1" ht="12" customHeight="1">
      <c r="A40" s="30" t="s">
        <v>27</v>
      </c>
      <c r="B40" s="20" t="s">
        <v>168</v>
      </c>
      <c r="C40" s="43"/>
      <c r="D40" s="43"/>
      <c r="E40" s="43"/>
      <c r="F40" s="43">
        <f t="shared" si="0"/>
        <v>0</v>
      </c>
      <c r="G40" s="43"/>
      <c r="H40" s="43"/>
    </row>
    <row r="41" spans="1:8" s="13" customFormat="1" ht="12" customHeight="1">
      <c r="A41" s="17" t="s">
        <v>28</v>
      </c>
      <c r="B41" s="26" t="s">
        <v>169</v>
      </c>
      <c r="C41" s="27">
        <v>171</v>
      </c>
      <c r="D41" s="100">
        <v>231</v>
      </c>
      <c r="E41" s="100">
        <v>226</v>
      </c>
      <c r="F41" s="100">
        <f t="shared" si="0"/>
        <v>0</v>
      </c>
      <c r="G41" s="100">
        <v>226</v>
      </c>
      <c r="H41" s="100"/>
    </row>
    <row r="42" spans="1:8" s="13" customFormat="1" ht="12" customHeight="1" thickBot="1">
      <c r="A42" s="28" t="s">
        <v>166</v>
      </c>
      <c r="B42" s="44" t="s">
        <v>170</v>
      </c>
      <c r="C42" s="45">
        <v>248</v>
      </c>
      <c r="D42" s="45">
        <v>62</v>
      </c>
      <c r="E42" s="45">
        <v>62</v>
      </c>
      <c r="F42" s="45">
        <f t="shared" si="0"/>
        <v>62</v>
      </c>
      <c r="G42" s="45"/>
      <c r="H42" s="45"/>
    </row>
    <row r="43" spans="1:8" s="13" customFormat="1" ht="12" customHeight="1" thickBot="1">
      <c r="A43" s="14" t="s">
        <v>77</v>
      </c>
      <c r="B43" s="48" t="s">
        <v>174</v>
      </c>
      <c r="C43" s="16">
        <f>SUM(C44:C45)</f>
        <v>0</v>
      </c>
      <c r="D43" s="16">
        <f>SUM(D44:D45)</f>
        <v>3125</v>
      </c>
      <c r="E43" s="16">
        <f>SUM(E44:E45)</f>
        <v>3125</v>
      </c>
      <c r="F43" s="16">
        <f t="shared" si="0"/>
        <v>3125</v>
      </c>
      <c r="G43" s="16"/>
      <c r="H43" s="16"/>
    </row>
    <row r="44" spans="1:8" s="13" customFormat="1" ht="12" customHeight="1">
      <c r="A44" s="23" t="s">
        <v>29</v>
      </c>
      <c r="B44" s="20" t="s">
        <v>171</v>
      </c>
      <c r="C44" s="45"/>
      <c r="D44" s="105">
        <v>3125</v>
      </c>
      <c r="E44" s="105">
        <v>3125</v>
      </c>
      <c r="F44" s="105">
        <f t="shared" si="0"/>
        <v>0</v>
      </c>
      <c r="G44" s="105">
        <v>3125</v>
      </c>
      <c r="H44" s="105"/>
    </row>
    <row r="45" spans="1:8" s="13" customFormat="1" ht="12" customHeight="1" thickBot="1">
      <c r="A45" s="30" t="s">
        <v>30</v>
      </c>
      <c r="B45" s="21" t="s">
        <v>172</v>
      </c>
      <c r="C45" s="103"/>
      <c r="D45" s="104"/>
      <c r="E45" s="104"/>
      <c r="F45" s="104">
        <f t="shared" si="0"/>
        <v>0</v>
      </c>
      <c r="G45" s="104"/>
      <c r="H45" s="104"/>
    </row>
    <row r="46" spans="1:8" s="13" customFormat="1" ht="12" customHeight="1" thickBot="1">
      <c r="A46" s="14" t="s">
        <v>31</v>
      </c>
      <c r="B46" s="42" t="s">
        <v>173</v>
      </c>
      <c r="C46" s="16">
        <f>SUM(C47:C49)</f>
        <v>1748</v>
      </c>
      <c r="D46" s="16">
        <f>SUM(D47:D49)</f>
        <v>1160</v>
      </c>
      <c r="E46" s="16">
        <f>SUM(E47:E49)</f>
        <v>444</v>
      </c>
      <c r="F46" s="16">
        <f t="shared" si="0"/>
        <v>411</v>
      </c>
      <c r="G46" s="16">
        <f>SUM(G47:G49)</f>
        <v>33</v>
      </c>
      <c r="H46" s="16">
        <f>SUM(H47:H49)</f>
        <v>0</v>
      </c>
    </row>
    <row r="47" spans="1:9" s="13" customFormat="1" ht="12" customHeight="1">
      <c r="A47" s="30" t="s">
        <v>32</v>
      </c>
      <c r="B47" s="20" t="s">
        <v>220</v>
      </c>
      <c r="C47" s="46"/>
      <c r="D47" s="46">
        <v>100</v>
      </c>
      <c r="E47" s="46">
        <v>100</v>
      </c>
      <c r="F47" s="46">
        <f t="shared" si="0"/>
        <v>100</v>
      </c>
      <c r="G47" s="46"/>
      <c r="H47" s="46"/>
      <c r="I47" s="99"/>
    </row>
    <row r="48" spans="1:8" s="13" customFormat="1" ht="12" customHeight="1">
      <c r="A48" s="17" t="s">
        <v>33</v>
      </c>
      <c r="B48" s="40" t="s">
        <v>176</v>
      </c>
      <c r="C48" s="35">
        <v>356</v>
      </c>
      <c r="D48" s="35">
        <v>357</v>
      </c>
      <c r="E48" s="35">
        <v>33</v>
      </c>
      <c r="F48" s="35">
        <f t="shared" si="0"/>
        <v>0</v>
      </c>
      <c r="G48" s="35">
        <v>33</v>
      </c>
      <c r="H48" s="35"/>
    </row>
    <row r="49" spans="1:8" s="13" customFormat="1" ht="12" customHeight="1" thickBot="1">
      <c r="A49" s="28" t="s">
        <v>34</v>
      </c>
      <c r="B49" s="44" t="s">
        <v>177</v>
      </c>
      <c r="C49" s="47">
        <v>1392</v>
      </c>
      <c r="D49" s="47">
        <v>703</v>
      </c>
      <c r="E49" s="47">
        <v>311</v>
      </c>
      <c r="F49" s="47">
        <f t="shared" si="0"/>
        <v>311</v>
      </c>
      <c r="G49" s="47"/>
      <c r="H49" s="47"/>
    </row>
    <row r="50" spans="1:8" s="13" customFormat="1" ht="12" customHeight="1" thickBot="1">
      <c r="A50" s="14" t="s">
        <v>79</v>
      </c>
      <c r="B50" s="49" t="s">
        <v>178</v>
      </c>
      <c r="C50" s="50">
        <f>SUM(C46,C43,C39,C28,C6,C20)</f>
        <v>232773</v>
      </c>
      <c r="D50" s="50">
        <f>SUM(D46,D43,D39,D28,D6,D20)</f>
        <v>273853</v>
      </c>
      <c r="E50" s="50">
        <f>SUM(E46,E43,E39,E28,E6,E20)</f>
        <v>265230</v>
      </c>
      <c r="F50" s="50">
        <f t="shared" si="0"/>
        <v>242420</v>
      </c>
      <c r="G50" s="50">
        <f>SUM(G46,G43,G39,G28,G6,G20)</f>
        <v>22810</v>
      </c>
      <c r="H50" s="50">
        <f>SUM(H46,H43,H39,H28,H6,H20)</f>
        <v>0</v>
      </c>
    </row>
    <row r="51" spans="1:8" s="13" customFormat="1" ht="12" customHeight="1" thickBot="1">
      <c r="A51" s="51" t="s">
        <v>35</v>
      </c>
      <c r="B51" s="15" t="s">
        <v>179</v>
      </c>
      <c r="C51" s="52">
        <f>SUM(C52,C62)</f>
        <v>34000</v>
      </c>
      <c r="D51" s="52">
        <f>SUM(D52,D62)</f>
        <v>41087</v>
      </c>
      <c r="E51" s="52">
        <f>SUM(E52,E62)</f>
        <v>41087</v>
      </c>
      <c r="F51" s="52">
        <f t="shared" si="0"/>
        <v>20503</v>
      </c>
      <c r="G51" s="52">
        <f>SUM(G52,G62)</f>
        <v>20584</v>
      </c>
      <c r="H51" s="52">
        <f>SUM(H52,H62)</f>
        <v>0</v>
      </c>
    </row>
    <row r="52" spans="1:8" ht="12" customHeight="1" thickBot="1">
      <c r="A52" s="78" t="s">
        <v>180</v>
      </c>
      <c r="B52" s="79" t="s">
        <v>117</v>
      </c>
      <c r="C52" s="80">
        <f>SUM(C53:C61)</f>
        <v>34000</v>
      </c>
      <c r="D52" s="80">
        <f>SUM(D53:D61)</f>
        <v>41087</v>
      </c>
      <c r="E52" s="80">
        <f>SUM(E53:E61)</f>
        <v>41087</v>
      </c>
      <c r="F52" s="80">
        <f t="shared" si="0"/>
        <v>20503</v>
      </c>
      <c r="G52" s="80">
        <f>SUM(G53:G61)</f>
        <v>20584</v>
      </c>
      <c r="H52" s="80">
        <f>SUM(H53:H61)</f>
        <v>0</v>
      </c>
    </row>
    <row r="53" spans="1:8" ht="12" customHeight="1">
      <c r="A53" s="81" t="s">
        <v>181</v>
      </c>
      <c r="B53" s="20" t="s">
        <v>193</v>
      </c>
      <c r="C53" s="82"/>
      <c r="D53" s="82"/>
      <c r="E53" s="82"/>
      <c r="F53" s="82"/>
      <c r="G53" s="82"/>
      <c r="H53" s="82"/>
    </row>
    <row r="54" spans="1:8" ht="12" customHeight="1">
      <c r="A54" s="53" t="s">
        <v>182</v>
      </c>
      <c r="B54" s="40" t="s">
        <v>194</v>
      </c>
      <c r="C54" s="83"/>
      <c r="D54" s="83"/>
      <c r="E54" s="83"/>
      <c r="F54" s="83"/>
      <c r="G54" s="83"/>
      <c r="H54" s="83"/>
    </row>
    <row r="55" spans="1:8" ht="12" customHeight="1">
      <c r="A55" s="53" t="s">
        <v>183</v>
      </c>
      <c r="B55" s="40" t="s">
        <v>198</v>
      </c>
      <c r="C55" s="83">
        <v>34000</v>
      </c>
      <c r="D55" s="83">
        <v>35280</v>
      </c>
      <c r="E55" s="83">
        <v>35280</v>
      </c>
      <c r="F55" s="83">
        <f t="shared" si="0"/>
        <v>14696</v>
      </c>
      <c r="G55" s="246">
        <v>20584</v>
      </c>
      <c r="H55" s="83"/>
    </row>
    <row r="56" spans="1:8" ht="12" customHeight="1">
      <c r="A56" s="53" t="s">
        <v>184</v>
      </c>
      <c r="B56" s="40" t="s">
        <v>199</v>
      </c>
      <c r="C56" s="83"/>
      <c r="D56" s="83"/>
      <c r="E56" s="83"/>
      <c r="F56" s="83"/>
      <c r="G56" s="83"/>
      <c r="H56" s="83"/>
    </row>
    <row r="57" spans="1:8" ht="12" customHeight="1">
      <c r="A57" s="53" t="s">
        <v>185</v>
      </c>
      <c r="B57" s="40" t="s">
        <v>200</v>
      </c>
      <c r="C57" s="83"/>
      <c r="D57" s="83">
        <v>5807</v>
      </c>
      <c r="E57" s="83">
        <v>5807</v>
      </c>
      <c r="F57" s="83">
        <f t="shared" si="0"/>
        <v>5807</v>
      </c>
      <c r="G57" s="83"/>
      <c r="H57" s="83"/>
    </row>
    <row r="58" spans="1:8" ht="12" customHeight="1">
      <c r="A58" s="53" t="s">
        <v>186</v>
      </c>
      <c r="B58" s="40" t="s">
        <v>201</v>
      </c>
      <c r="C58" s="83"/>
      <c r="D58" s="83"/>
      <c r="E58" s="83"/>
      <c r="F58" s="83"/>
      <c r="G58" s="83"/>
      <c r="H58" s="83"/>
    </row>
    <row r="59" spans="1:8" ht="12" customHeight="1">
      <c r="A59" s="53" t="s">
        <v>196</v>
      </c>
      <c r="B59" s="40" t="s">
        <v>202</v>
      </c>
      <c r="C59" s="83"/>
      <c r="D59" s="83"/>
      <c r="E59" s="83"/>
      <c r="F59" s="83"/>
      <c r="G59" s="83"/>
      <c r="H59" s="83"/>
    </row>
    <row r="60" spans="1:8" ht="12" customHeight="1">
      <c r="A60" s="53" t="s">
        <v>197</v>
      </c>
      <c r="B60" s="40" t="s">
        <v>203</v>
      </c>
      <c r="C60" s="83"/>
      <c r="D60" s="83"/>
      <c r="E60" s="83"/>
      <c r="F60" s="83"/>
      <c r="G60" s="83"/>
      <c r="H60" s="83"/>
    </row>
    <row r="61" spans="1:8" ht="12" customHeight="1" thickBot="1">
      <c r="A61" s="84" t="s">
        <v>195</v>
      </c>
      <c r="B61" s="85" t="s">
        <v>204</v>
      </c>
      <c r="C61" s="86"/>
      <c r="D61" s="86"/>
      <c r="E61" s="86"/>
      <c r="F61" s="86"/>
      <c r="G61" s="86"/>
      <c r="H61" s="86"/>
    </row>
    <row r="62" spans="1:8" ht="12" customHeight="1" thickBot="1">
      <c r="A62" s="78" t="s">
        <v>187</v>
      </c>
      <c r="B62" s="79" t="s">
        <v>123</v>
      </c>
      <c r="C62" s="80">
        <f>SUM(C63:C67)</f>
        <v>0</v>
      </c>
      <c r="D62" s="80">
        <f>SUM(D63:D67)</f>
        <v>0</v>
      </c>
      <c r="E62" s="80">
        <f>SUM(E63:E67)</f>
        <v>0</v>
      </c>
      <c r="F62" s="80">
        <f t="shared" si="0"/>
        <v>0</v>
      </c>
      <c r="G62" s="80"/>
      <c r="H62" s="80"/>
    </row>
    <row r="63" spans="1:8" ht="12" customHeight="1">
      <c r="A63" s="81" t="s">
        <v>188</v>
      </c>
      <c r="B63" s="20" t="s">
        <v>205</v>
      </c>
      <c r="C63" s="82"/>
      <c r="D63" s="82"/>
      <c r="E63" s="82"/>
      <c r="F63" s="82"/>
      <c r="G63" s="82"/>
      <c r="H63" s="82"/>
    </row>
    <row r="64" spans="1:8" ht="12" customHeight="1">
      <c r="A64" s="53" t="s">
        <v>189</v>
      </c>
      <c r="B64" s="40" t="s">
        <v>206</v>
      </c>
      <c r="C64" s="83"/>
      <c r="D64" s="83"/>
      <c r="E64" s="83"/>
      <c r="F64" s="83"/>
      <c r="G64" s="83"/>
      <c r="H64" s="83"/>
    </row>
    <row r="65" spans="1:8" ht="12" customHeight="1">
      <c r="A65" s="53" t="s">
        <v>190</v>
      </c>
      <c r="B65" s="40" t="s">
        <v>207</v>
      </c>
      <c r="C65" s="83"/>
      <c r="D65" s="83"/>
      <c r="E65" s="83"/>
      <c r="F65" s="83"/>
      <c r="G65" s="83"/>
      <c r="H65" s="83"/>
    </row>
    <row r="66" spans="1:8" ht="12" customHeight="1">
      <c r="A66" s="53" t="s">
        <v>191</v>
      </c>
      <c r="B66" s="40" t="s">
        <v>208</v>
      </c>
      <c r="C66" s="83"/>
      <c r="D66" s="83"/>
      <c r="E66" s="83"/>
      <c r="F66" s="83"/>
      <c r="G66" s="83"/>
      <c r="H66" s="83"/>
    </row>
    <row r="67" spans="1:8" ht="12" customHeight="1" thickBot="1">
      <c r="A67" s="53" t="s">
        <v>192</v>
      </c>
      <c r="B67" s="40" t="s">
        <v>204</v>
      </c>
      <c r="C67" s="83"/>
      <c r="D67" s="83"/>
      <c r="E67" s="83"/>
      <c r="F67" s="83"/>
      <c r="G67" s="83"/>
      <c r="H67" s="83"/>
    </row>
    <row r="68" spans="1:8" s="13" customFormat="1" ht="12" customHeight="1" thickBot="1">
      <c r="A68" s="54" t="s">
        <v>36</v>
      </c>
      <c r="B68" s="55" t="s">
        <v>209</v>
      </c>
      <c r="C68" s="52">
        <f>SUM(C50,C51)</f>
        <v>266773</v>
      </c>
      <c r="D68" s="52">
        <f>SUM(D50,D51)</f>
        <v>314940</v>
      </c>
      <c r="E68" s="52">
        <f>SUM(E50,E51)</f>
        <v>306317</v>
      </c>
      <c r="F68" s="52">
        <f t="shared" si="0"/>
        <v>262923</v>
      </c>
      <c r="G68" s="52">
        <f>SUM(G50,G51)</f>
        <v>43394</v>
      </c>
      <c r="H68" s="52">
        <f>SUM(H50,H51)</f>
        <v>0</v>
      </c>
    </row>
    <row r="69" spans="1:8" s="13" customFormat="1" ht="13.5" customHeight="1" thickBot="1">
      <c r="A69" s="106" t="s">
        <v>37</v>
      </c>
      <c r="B69" s="56" t="s">
        <v>210</v>
      </c>
      <c r="C69" s="57"/>
      <c r="D69" s="57"/>
      <c r="E69" s="57"/>
      <c r="F69" s="57">
        <f t="shared" si="0"/>
        <v>0</v>
      </c>
      <c r="G69" s="57"/>
      <c r="H69" s="57"/>
    </row>
    <row r="70" spans="1:8" s="13" customFormat="1" ht="12" customHeight="1" thickBot="1">
      <c r="A70" s="54" t="s">
        <v>38</v>
      </c>
      <c r="B70" s="55" t="s">
        <v>211</v>
      </c>
      <c r="C70" s="58">
        <f>SUM(C68:C69)</f>
        <v>266773</v>
      </c>
      <c r="D70" s="58">
        <f>SUM(D68:D69)</f>
        <v>314940</v>
      </c>
      <c r="E70" s="58">
        <f>SUM(E68:E69)</f>
        <v>306317</v>
      </c>
      <c r="F70" s="58">
        <f t="shared" si="0"/>
        <v>262923</v>
      </c>
      <c r="G70" s="58">
        <f>SUM(G68:G69)</f>
        <v>43394</v>
      </c>
      <c r="H70" s="58">
        <f>SUM(H68:H69)</f>
        <v>0</v>
      </c>
    </row>
    <row r="71" spans="1:5" s="13" customFormat="1" ht="125.25" customHeight="1">
      <c r="A71" s="59"/>
      <c r="B71" s="60"/>
      <c r="C71" s="61"/>
      <c r="D71" s="61"/>
      <c r="E71" s="61"/>
    </row>
    <row r="72" spans="1:8" ht="16.5" customHeight="1">
      <c r="A72" s="383" t="s">
        <v>39</v>
      </c>
      <c r="B72" s="383"/>
      <c r="C72" s="383"/>
      <c r="D72" s="383"/>
      <c r="E72" s="383"/>
      <c r="F72" s="383"/>
      <c r="G72" s="383"/>
      <c r="H72" s="383"/>
    </row>
    <row r="73" spans="1:8" s="63" customFormat="1" ht="16.5" customHeight="1" thickBot="1">
      <c r="A73" s="381" t="s">
        <v>40</v>
      </c>
      <c r="B73" s="381"/>
      <c r="C73" s="62"/>
      <c r="D73" s="62"/>
      <c r="H73" s="62" t="s">
        <v>2</v>
      </c>
    </row>
    <row r="74" spans="1:8" ht="37.5" customHeight="1" thickBot="1">
      <c r="A74" s="3" t="s">
        <v>41</v>
      </c>
      <c r="B74" s="4" t="s">
        <v>42</v>
      </c>
      <c r="C74" s="5" t="s">
        <v>109</v>
      </c>
      <c r="D74" s="5" t="s">
        <v>110</v>
      </c>
      <c r="E74" s="5" t="s">
        <v>218</v>
      </c>
      <c r="F74" s="125" t="s">
        <v>215</v>
      </c>
      <c r="G74" s="125" t="s">
        <v>216</v>
      </c>
      <c r="H74" s="125" t="s">
        <v>217</v>
      </c>
    </row>
    <row r="75" spans="1:8" s="9" customFormat="1" ht="12" customHeight="1" thickBot="1">
      <c r="A75" s="6">
        <v>1</v>
      </c>
      <c r="B75" s="7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>
        <v>8</v>
      </c>
    </row>
    <row r="76" spans="1:8" ht="12" customHeight="1" thickBot="1">
      <c r="A76" s="10" t="s">
        <v>5</v>
      </c>
      <c r="B76" s="64" t="s">
        <v>43</v>
      </c>
      <c r="C76" s="12">
        <f>SUM(C77:C81)</f>
        <v>214869</v>
      </c>
      <c r="D76" s="12">
        <f>SUM(D77:D81)</f>
        <v>250793</v>
      </c>
      <c r="E76" s="12">
        <f>SUM(E77:E81)</f>
        <v>207864</v>
      </c>
      <c r="F76" s="12">
        <f>E76-G76</f>
        <v>172366</v>
      </c>
      <c r="G76" s="12">
        <f>SUM(G77:G81)</f>
        <v>35498</v>
      </c>
      <c r="H76" s="12">
        <f>SUM(H77:H81)</f>
        <v>0</v>
      </c>
    </row>
    <row r="77" spans="1:8" ht="12" customHeight="1">
      <c r="A77" s="23" t="s">
        <v>44</v>
      </c>
      <c r="B77" s="24" t="s">
        <v>45</v>
      </c>
      <c r="C77" s="25">
        <v>26930</v>
      </c>
      <c r="D77" s="25">
        <v>35864</v>
      </c>
      <c r="E77" s="25">
        <v>35864</v>
      </c>
      <c r="F77" s="25">
        <f aca="true" t="shared" si="1" ref="F77:F118">E77-G77</f>
        <v>17354</v>
      </c>
      <c r="G77" s="25">
        <v>18510</v>
      </c>
      <c r="H77" s="25"/>
    </row>
    <row r="78" spans="1:8" ht="12" customHeight="1">
      <c r="A78" s="17" t="s">
        <v>46</v>
      </c>
      <c r="B78" s="26" t="s">
        <v>47</v>
      </c>
      <c r="C78" s="27">
        <v>7538</v>
      </c>
      <c r="D78" s="27">
        <v>6752</v>
      </c>
      <c r="E78" s="27">
        <v>6752</v>
      </c>
      <c r="F78" s="27">
        <f t="shared" si="1"/>
        <v>4071</v>
      </c>
      <c r="G78" s="27">
        <v>2681</v>
      </c>
      <c r="H78" s="27"/>
    </row>
    <row r="79" spans="1:8" ht="12" customHeight="1">
      <c r="A79" s="17" t="s">
        <v>48</v>
      </c>
      <c r="B79" s="26" t="s">
        <v>49</v>
      </c>
      <c r="C79" s="34">
        <v>57825</v>
      </c>
      <c r="D79" s="34">
        <v>63827</v>
      </c>
      <c r="E79" s="34">
        <v>61321</v>
      </c>
      <c r="F79" s="34">
        <f t="shared" si="1"/>
        <v>50468</v>
      </c>
      <c r="G79" s="34">
        <v>10853</v>
      </c>
      <c r="H79" s="34"/>
    </row>
    <row r="80" spans="1:8" ht="12" customHeight="1">
      <c r="A80" s="17" t="s">
        <v>50</v>
      </c>
      <c r="B80" s="65" t="s">
        <v>51</v>
      </c>
      <c r="C80" s="34">
        <v>15492</v>
      </c>
      <c r="D80" s="34">
        <v>13247</v>
      </c>
      <c r="E80" s="34">
        <v>13247</v>
      </c>
      <c r="F80" s="34">
        <f t="shared" si="1"/>
        <v>9793</v>
      </c>
      <c r="G80" s="34">
        <v>3454</v>
      </c>
      <c r="H80" s="34"/>
    </row>
    <row r="81" spans="1:8" ht="12" customHeight="1">
      <c r="A81" s="17" t="s">
        <v>52</v>
      </c>
      <c r="B81" s="66" t="s">
        <v>53</v>
      </c>
      <c r="C81" s="34">
        <f>SUM(C82:C88)</f>
        <v>107084</v>
      </c>
      <c r="D81" s="34">
        <f>SUM(D82:D88)</f>
        <v>131103</v>
      </c>
      <c r="E81" s="34">
        <f>SUM(E82:E88)</f>
        <v>90680</v>
      </c>
      <c r="F81" s="34">
        <f t="shared" si="1"/>
        <v>90680</v>
      </c>
      <c r="G81" s="34"/>
      <c r="H81" s="34"/>
    </row>
    <row r="82" spans="1:8" ht="12" customHeight="1">
      <c r="A82" s="17" t="s">
        <v>54</v>
      </c>
      <c r="B82" s="26" t="s">
        <v>90</v>
      </c>
      <c r="C82" s="34"/>
      <c r="D82" s="34">
        <v>1418</v>
      </c>
      <c r="E82" s="34">
        <v>1418</v>
      </c>
      <c r="F82" s="34">
        <f t="shared" si="1"/>
        <v>512</v>
      </c>
      <c r="G82" s="34">
        <v>906</v>
      </c>
      <c r="H82" s="34"/>
    </row>
    <row r="83" spans="1:8" ht="12" customHeight="1">
      <c r="A83" s="17" t="s">
        <v>55</v>
      </c>
      <c r="B83" s="67" t="s">
        <v>91</v>
      </c>
      <c r="C83" s="34"/>
      <c r="D83" s="34">
        <v>134</v>
      </c>
      <c r="E83" s="34">
        <v>134</v>
      </c>
      <c r="F83" s="34">
        <f t="shared" si="1"/>
        <v>0</v>
      </c>
      <c r="G83" s="34">
        <v>134</v>
      </c>
      <c r="H83" s="34"/>
    </row>
    <row r="84" spans="1:8" ht="12" customHeight="1">
      <c r="A84" s="17" t="s">
        <v>56</v>
      </c>
      <c r="B84" s="67" t="s">
        <v>57</v>
      </c>
      <c r="C84" s="34">
        <v>80757</v>
      </c>
      <c r="D84" s="34">
        <v>89139</v>
      </c>
      <c r="E84" s="34">
        <v>89058</v>
      </c>
      <c r="F84" s="34">
        <f t="shared" si="1"/>
        <v>79422</v>
      </c>
      <c r="G84" s="34">
        <v>9636</v>
      </c>
      <c r="H84" s="34"/>
    </row>
    <row r="85" spans="1:8" ht="12" customHeight="1">
      <c r="A85" s="17" t="s">
        <v>58</v>
      </c>
      <c r="B85" s="68" t="s">
        <v>59</v>
      </c>
      <c r="C85" s="34"/>
      <c r="D85" s="34">
        <v>70</v>
      </c>
      <c r="E85" s="34">
        <v>70</v>
      </c>
      <c r="F85" s="34">
        <f t="shared" si="1"/>
        <v>0</v>
      </c>
      <c r="G85" s="34">
        <v>70</v>
      </c>
      <c r="H85" s="34"/>
    </row>
    <row r="86" spans="1:8" ht="12" customHeight="1">
      <c r="A86" s="28" t="s">
        <v>60</v>
      </c>
      <c r="B86" s="69" t="s">
        <v>61</v>
      </c>
      <c r="C86" s="34"/>
      <c r="D86" s="34"/>
      <c r="E86" s="34"/>
      <c r="F86" s="34">
        <f t="shared" si="1"/>
        <v>0</v>
      </c>
      <c r="G86" s="34"/>
      <c r="H86" s="34"/>
    </row>
    <row r="87" spans="1:8" ht="12" customHeight="1">
      <c r="A87" s="17" t="s">
        <v>62</v>
      </c>
      <c r="B87" s="69" t="s">
        <v>92</v>
      </c>
      <c r="C87" s="34"/>
      <c r="D87" s="34"/>
      <c r="E87" s="34"/>
      <c r="F87" s="34">
        <f t="shared" si="1"/>
        <v>0</v>
      </c>
      <c r="G87" s="34"/>
      <c r="H87" s="34"/>
    </row>
    <row r="88" spans="1:8" ht="12" customHeight="1" thickBot="1">
      <c r="A88" s="70" t="s">
        <v>63</v>
      </c>
      <c r="B88" s="71" t="s">
        <v>85</v>
      </c>
      <c r="C88" s="72">
        <v>26327</v>
      </c>
      <c r="D88" s="72">
        <v>40342</v>
      </c>
      <c r="E88" s="72"/>
      <c r="F88" s="72">
        <f t="shared" si="1"/>
        <v>0</v>
      </c>
      <c r="G88" s="72"/>
      <c r="H88" s="72"/>
    </row>
    <row r="89" spans="1:8" ht="12" customHeight="1" thickBot="1">
      <c r="A89" s="14" t="s">
        <v>6</v>
      </c>
      <c r="B89" s="73" t="s">
        <v>64</v>
      </c>
      <c r="C89" s="22">
        <f>SUM(C90:C92)</f>
        <v>10468</v>
      </c>
      <c r="D89" s="22">
        <f>SUM(D90:D92)</f>
        <v>25434</v>
      </c>
      <c r="E89" s="22">
        <f>SUM(E90:E92)</f>
        <v>22301</v>
      </c>
      <c r="F89" s="22">
        <f t="shared" si="1"/>
        <v>14405</v>
      </c>
      <c r="G89" s="22">
        <f>SUM(G90:G92)</f>
        <v>7896</v>
      </c>
      <c r="H89" s="22">
        <f>SUM(H90:H92)</f>
        <v>0</v>
      </c>
    </row>
    <row r="90" spans="1:8" ht="12" customHeight="1">
      <c r="A90" s="30" t="s">
        <v>7</v>
      </c>
      <c r="B90" s="26" t="s">
        <v>65</v>
      </c>
      <c r="C90" s="32">
        <v>127</v>
      </c>
      <c r="D90" s="32">
        <v>10717</v>
      </c>
      <c r="E90" s="32">
        <v>10717</v>
      </c>
      <c r="F90" s="32">
        <f t="shared" si="1"/>
        <v>3800</v>
      </c>
      <c r="G90" s="32">
        <v>6917</v>
      </c>
      <c r="H90" s="32"/>
    </row>
    <row r="91" spans="1:8" ht="12" customHeight="1">
      <c r="A91" s="30" t="s">
        <v>8</v>
      </c>
      <c r="B91" s="36" t="s">
        <v>66</v>
      </c>
      <c r="C91" s="27">
        <v>8099</v>
      </c>
      <c r="D91" s="27">
        <v>13406</v>
      </c>
      <c r="E91" s="27">
        <v>10273</v>
      </c>
      <c r="F91" s="27">
        <f t="shared" si="1"/>
        <v>9294</v>
      </c>
      <c r="G91" s="27">
        <v>979</v>
      </c>
      <c r="H91" s="27"/>
    </row>
    <row r="92" spans="1:8" ht="12" customHeight="1">
      <c r="A92" s="30" t="s">
        <v>9</v>
      </c>
      <c r="B92" s="40" t="s">
        <v>86</v>
      </c>
      <c r="C92" s="19">
        <f>SUM(C93:C99)</f>
        <v>2242</v>
      </c>
      <c r="D92" s="19">
        <f>SUM(D93:D99)</f>
        <v>1311</v>
      </c>
      <c r="E92" s="19">
        <f>SUM(E93:E99)</f>
        <v>1311</v>
      </c>
      <c r="F92" s="19">
        <f t="shared" si="1"/>
        <v>1311</v>
      </c>
      <c r="G92" s="19"/>
      <c r="H92" s="19"/>
    </row>
    <row r="93" spans="1:8" ht="12" customHeight="1">
      <c r="A93" s="30" t="s">
        <v>10</v>
      </c>
      <c r="B93" s="40" t="s">
        <v>67</v>
      </c>
      <c r="C93" s="19">
        <v>1242</v>
      </c>
      <c r="D93" s="19">
        <v>311</v>
      </c>
      <c r="E93" s="19">
        <v>311</v>
      </c>
      <c r="F93" s="19">
        <f t="shared" si="1"/>
        <v>311</v>
      </c>
      <c r="G93" s="19"/>
      <c r="H93" s="19"/>
    </row>
    <row r="94" spans="1:8" ht="12.75" customHeight="1">
      <c r="A94" s="30" t="s">
        <v>68</v>
      </c>
      <c r="B94" s="40" t="s">
        <v>69</v>
      </c>
      <c r="C94" s="19">
        <v>1000</v>
      </c>
      <c r="D94" s="19">
        <v>1000</v>
      </c>
      <c r="E94" s="19">
        <v>1000</v>
      </c>
      <c r="F94" s="19">
        <f t="shared" si="1"/>
        <v>0</v>
      </c>
      <c r="G94" s="19">
        <v>1000</v>
      </c>
      <c r="H94" s="19"/>
    </row>
    <row r="95" spans="1:8" ht="12.75" customHeight="1">
      <c r="A95" s="30" t="s">
        <v>70</v>
      </c>
      <c r="B95" s="40" t="s">
        <v>87</v>
      </c>
      <c r="C95" s="19"/>
      <c r="D95" s="19"/>
      <c r="E95" s="19"/>
      <c r="F95" s="19">
        <f t="shared" si="1"/>
        <v>0</v>
      </c>
      <c r="G95" s="19"/>
      <c r="H95" s="19"/>
    </row>
    <row r="96" spans="1:8" ht="12.75" customHeight="1">
      <c r="A96" s="30" t="s">
        <v>71</v>
      </c>
      <c r="B96" s="40" t="s">
        <v>87</v>
      </c>
      <c r="C96" s="19"/>
      <c r="D96" s="19"/>
      <c r="E96" s="19"/>
      <c r="F96" s="19">
        <f t="shared" si="1"/>
        <v>0</v>
      </c>
      <c r="G96" s="19"/>
      <c r="H96" s="19"/>
    </row>
    <row r="97" spans="1:8" ht="12.75" customHeight="1">
      <c r="A97" s="30" t="s">
        <v>73</v>
      </c>
      <c r="B97" s="74" t="s">
        <v>72</v>
      </c>
      <c r="C97" s="19"/>
      <c r="D97" s="19"/>
      <c r="E97" s="19"/>
      <c r="F97" s="19">
        <f t="shared" si="1"/>
        <v>0</v>
      </c>
      <c r="G97" s="19"/>
      <c r="H97" s="19"/>
    </row>
    <row r="98" spans="1:8" ht="12.75" customHeight="1">
      <c r="A98" s="30" t="s">
        <v>74</v>
      </c>
      <c r="B98" s="74" t="s">
        <v>88</v>
      </c>
      <c r="C98" s="19"/>
      <c r="D98" s="19"/>
      <c r="E98" s="19"/>
      <c r="F98" s="19">
        <f t="shared" si="1"/>
        <v>0</v>
      </c>
      <c r="G98" s="19"/>
      <c r="H98" s="19"/>
    </row>
    <row r="99" spans="1:8" ht="12.75" customHeight="1" thickBot="1">
      <c r="A99" s="28" t="s">
        <v>75</v>
      </c>
      <c r="B99" s="75" t="s">
        <v>89</v>
      </c>
      <c r="C99" s="76"/>
      <c r="D99" s="76"/>
      <c r="E99" s="76"/>
      <c r="F99" s="76">
        <f t="shared" si="1"/>
        <v>0</v>
      </c>
      <c r="G99" s="76"/>
      <c r="H99" s="76"/>
    </row>
    <row r="100" spans="1:8" ht="12" customHeight="1" thickBot="1">
      <c r="A100" s="14" t="s">
        <v>11</v>
      </c>
      <c r="B100" s="77" t="s">
        <v>93</v>
      </c>
      <c r="C100" s="12">
        <f>SUM(C76,C89)</f>
        <v>225337</v>
      </c>
      <c r="D100" s="12">
        <f>SUM(D76,D89)</f>
        <v>276227</v>
      </c>
      <c r="E100" s="12">
        <f>SUM(E76,E89)</f>
        <v>230165</v>
      </c>
      <c r="F100" s="12">
        <f t="shared" si="1"/>
        <v>186771</v>
      </c>
      <c r="G100" s="12">
        <f>SUM(G76,G89)</f>
        <v>43394</v>
      </c>
      <c r="H100" s="12">
        <f>SUM(H76,H89)</f>
        <v>0</v>
      </c>
    </row>
    <row r="101" spans="1:8" ht="12" customHeight="1" thickBot="1">
      <c r="A101" s="51" t="s">
        <v>76</v>
      </c>
      <c r="B101" s="15" t="s">
        <v>94</v>
      </c>
      <c r="C101" s="22">
        <f>SUM(C110,C102)</f>
        <v>41436</v>
      </c>
      <c r="D101" s="22">
        <f>SUM(D110,D102)</f>
        <v>38713</v>
      </c>
      <c r="E101" s="22">
        <f>SUM(E110,E102)</f>
        <v>32906</v>
      </c>
      <c r="F101" s="22">
        <f t="shared" si="1"/>
        <v>32906</v>
      </c>
      <c r="G101" s="22">
        <f>SUM(G110,G102)</f>
        <v>0</v>
      </c>
      <c r="H101" s="22">
        <f>SUM(H110,H102)</f>
        <v>0</v>
      </c>
    </row>
    <row r="102" spans="1:8" ht="12" customHeight="1" thickBot="1">
      <c r="A102" s="78" t="s">
        <v>95</v>
      </c>
      <c r="B102" s="79" t="s">
        <v>117</v>
      </c>
      <c r="C102" s="80">
        <f>SUM(C103:C109)</f>
        <v>41436</v>
      </c>
      <c r="D102" s="80">
        <f>SUM(D103:D109)</f>
        <v>38713</v>
      </c>
      <c r="E102" s="80">
        <f>SUM(E103:E109)</f>
        <v>32906</v>
      </c>
      <c r="F102" s="80">
        <f t="shared" si="1"/>
        <v>32906</v>
      </c>
      <c r="G102" s="80">
        <f>SUM(G103:G109)</f>
        <v>0</v>
      </c>
      <c r="H102" s="80">
        <f>SUM(H103:H109)</f>
        <v>0</v>
      </c>
    </row>
    <row r="103" spans="1:8" ht="12" customHeight="1">
      <c r="A103" s="81" t="s">
        <v>96</v>
      </c>
      <c r="B103" s="20" t="s">
        <v>111</v>
      </c>
      <c r="C103" s="82"/>
      <c r="D103" s="82"/>
      <c r="E103" s="82"/>
      <c r="F103" s="82"/>
      <c r="G103" s="82"/>
      <c r="H103" s="82"/>
    </row>
    <row r="104" spans="1:8" ht="12" customHeight="1">
      <c r="A104" s="53" t="s">
        <v>97</v>
      </c>
      <c r="B104" s="40" t="s">
        <v>112</v>
      </c>
      <c r="C104" s="83"/>
      <c r="D104" s="83"/>
      <c r="E104" s="83"/>
      <c r="F104" s="83"/>
      <c r="G104" s="83"/>
      <c r="H104" s="83"/>
    </row>
    <row r="105" spans="1:8" ht="12" customHeight="1">
      <c r="A105" s="53" t="s">
        <v>98</v>
      </c>
      <c r="B105" s="40" t="s">
        <v>113</v>
      </c>
      <c r="C105" s="83"/>
      <c r="D105" s="83">
        <v>5807</v>
      </c>
      <c r="E105" s="83"/>
      <c r="F105" s="83"/>
      <c r="G105" s="83"/>
      <c r="H105" s="83"/>
    </row>
    <row r="106" spans="1:8" ht="12" customHeight="1">
      <c r="A106" s="53" t="s">
        <v>99</v>
      </c>
      <c r="B106" s="40" t="s">
        <v>114</v>
      </c>
      <c r="C106" s="83">
        <v>41436</v>
      </c>
      <c r="D106" s="83">
        <v>32906</v>
      </c>
      <c r="E106" s="83">
        <v>32906</v>
      </c>
      <c r="F106" s="83">
        <f t="shared" si="1"/>
        <v>32906</v>
      </c>
      <c r="G106" s="83"/>
      <c r="H106" s="83"/>
    </row>
    <row r="107" spans="1:8" ht="12" customHeight="1">
      <c r="A107" s="53" t="s">
        <v>100</v>
      </c>
      <c r="B107" s="40" t="s">
        <v>115</v>
      </c>
      <c r="C107" s="83"/>
      <c r="D107" s="83"/>
      <c r="E107" s="83"/>
      <c r="F107" s="83"/>
      <c r="G107" s="83"/>
      <c r="H107" s="83"/>
    </row>
    <row r="108" spans="1:8" ht="12" customHeight="1">
      <c r="A108" s="53" t="s">
        <v>101</v>
      </c>
      <c r="B108" s="40" t="s">
        <v>116</v>
      </c>
      <c r="C108" s="83"/>
      <c r="D108" s="83"/>
      <c r="E108" s="83"/>
      <c r="F108" s="83"/>
      <c r="G108" s="83"/>
      <c r="H108" s="83"/>
    </row>
    <row r="109" spans="1:8" ht="12" customHeight="1" thickBot="1">
      <c r="A109" s="84" t="s">
        <v>102</v>
      </c>
      <c r="B109" s="85" t="s">
        <v>118</v>
      </c>
      <c r="C109" s="86"/>
      <c r="D109" s="86"/>
      <c r="E109" s="86"/>
      <c r="F109" s="86"/>
      <c r="G109" s="86"/>
      <c r="H109" s="86"/>
    </row>
    <row r="110" spans="1:8" ht="12" customHeight="1" thickBot="1">
      <c r="A110" s="78" t="s">
        <v>103</v>
      </c>
      <c r="B110" s="79" t="s">
        <v>123</v>
      </c>
      <c r="C110" s="80">
        <f>SUM(C111:C115)</f>
        <v>0</v>
      </c>
      <c r="D110" s="80">
        <f>SUM(D111:D115)</f>
        <v>0</v>
      </c>
      <c r="E110" s="80">
        <f>SUM(E111:E115)</f>
        <v>0</v>
      </c>
      <c r="F110" s="80">
        <f t="shared" si="1"/>
        <v>0</v>
      </c>
      <c r="G110" s="80"/>
      <c r="H110" s="80"/>
    </row>
    <row r="111" spans="1:8" ht="12" customHeight="1">
      <c r="A111" s="81" t="s">
        <v>104</v>
      </c>
      <c r="B111" s="20" t="s">
        <v>119</v>
      </c>
      <c r="C111" s="82"/>
      <c r="D111" s="82"/>
      <c r="E111" s="82"/>
      <c r="F111" s="82"/>
      <c r="G111" s="82"/>
      <c r="H111" s="82"/>
    </row>
    <row r="112" spans="1:8" ht="12" customHeight="1">
      <c r="A112" s="53" t="s">
        <v>105</v>
      </c>
      <c r="B112" s="40" t="s">
        <v>120</v>
      </c>
      <c r="C112" s="83"/>
      <c r="D112" s="83"/>
      <c r="E112" s="83"/>
      <c r="F112" s="83"/>
      <c r="G112" s="83"/>
      <c r="H112" s="83"/>
    </row>
    <row r="113" spans="1:8" ht="12" customHeight="1">
      <c r="A113" s="53" t="s">
        <v>106</v>
      </c>
      <c r="B113" s="40" t="s">
        <v>121</v>
      </c>
      <c r="C113" s="83"/>
      <c r="D113" s="83"/>
      <c r="E113" s="83"/>
      <c r="F113" s="83"/>
      <c r="G113" s="83"/>
      <c r="H113" s="83"/>
    </row>
    <row r="114" spans="1:8" ht="12" customHeight="1">
      <c r="A114" s="53" t="s">
        <v>107</v>
      </c>
      <c r="B114" s="40" t="s">
        <v>122</v>
      </c>
      <c r="C114" s="83"/>
      <c r="D114" s="83"/>
      <c r="E114" s="83"/>
      <c r="F114" s="83"/>
      <c r="G114" s="83"/>
      <c r="H114" s="83"/>
    </row>
    <row r="115" spans="1:8" ht="12" customHeight="1" thickBot="1">
      <c r="A115" s="53" t="s">
        <v>108</v>
      </c>
      <c r="B115" s="40" t="s">
        <v>118</v>
      </c>
      <c r="C115" s="83"/>
      <c r="D115" s="83"/>
      <c r="E115" s="83"/>
      <c r="F115" s="83"/>
      <c r="G115" s="83"/>
      <c r="H115" s="83"/>
    </row>
    <row r="116" spans="1:8" ht="12" customHeight="1" thickBot="1">
      <c r="A116" s="51" t="s">
        <v>17</v>
      </c>
      <c r="B116" s="55" t="s">
        <v>124</v>
      </c>
      <c r="C116" s="87">
        <f>SUM(C100,C101)</f>
        <v>266773</v>
      </c>
      <c r="D116" s="87">
        <f>SUM(D100,D101)</f>
        <v>314940</v>
      </c>
      <c r="E116" s="87">
        <f>SUM(E100,E101)</f>
        <v>263071</v>
      </c>
      <c r="F116" s="87">
        <f t="shared" si="1"/>
        <v>219677</v>
      </c>
      <c r="G116" s="87">
        <f>SUM(G100,G101)</f>
        <v>43394</v>
      </c>
      <c r="H116" s="87">
        <f>SUM(H100,H101)</f>
        <v>0</v>
      </c>
    </row>
    <row r="117" spans="1:9" ht="15" customHeight="1" thickBot="1">
      <c r="A117" s="51" t="s">
        <v>26</v>
      </c>
      <c r="B117" s="55" t="s">
        <v>78</v>
      </c>
      <c r="C117" s="88"/>
      <c r="D117" s="88"/>
      <c r="E117" s="88"/>
      <c r="F117" s="88"/>
      <c r="G117" s="88"/>
      <c r="H117" s="88"/>
      <c r="I117" s="89"/>
    </row>
    <row r="118" spans="1:8" s="13" customFormat="1" ht="12.75" customHeight="1" thickBot="1">
      <c r="A118" s="90" t="s">
        <v>77</v>
      </c>
      <c r="B118" s="56" t="s">
        <v>125</v>
      </c>
      <c r="C118" s="52">
        <f>SUM(C116:C117)</f>
        <v>266773</v>
      </c>
      <c r="D118" s="52">
        <f>SUM(D116:D117)</f>
        <v>314940</v>
      </c>
      <c r="E118" s="52">
        <f>SUM(E116:E117)</f>
        <v>263071</v>
      </c>
      <c r="F118" s="52">
        <f t="shared" si="1"/>
        <v>219677</v>
      </c>
      <c r="G118" s="52">
        <f>SUM(G116:G117)</f>
        <v>43394</v>
      </c>
      <c r="H118" s="52">
        <f>SUM(H116:H117)</f>
        <v>0</v>
      </c>
    </row>
    <row r="119" spans="1:5" ht="7.5" customHeight="1">
      <c r="A119" s="91"/>
      <c r="B119" s="91"/>
      <c r="C119" s="92"/>
      <c r="D119" s="92"/>
      <c r="E119" s="92"/>
    </row>
    <row r="120" spans="1:8" ht="15.75">
      <c r="A120" s="379" t="s">
        <v>80</v>
      </c>
      <c r="B120" s="379"/>
      <c r="C120" s="379"/>
      <c r="D120" s="379"/>
      <c r="E120" s="379"/>
      <c r="F120" s="379"/>
      <c r="G120" s="379"/>
      <c r="H120" s="379"/>
    </row>
    <row r="121" spans="1:8" ht="15" customHeight="1" thickBot="1">
      <c r="A121" s="380" t="s">
        <v>81</v>
      </c>
      <c r="B121" s="380"/>
      <c r="C121" s="2"/>
      <c r="D121" s="2"/>
      <c r="H121" s="2" t="s">
        <v>2</v>
      </c>
    </row>
    <row r="122" spans="1:8" ht="13.5" customHeight="1" thickBot="1">
      <c r="A122" s="14">
        <v>1</v>
      </c>
      <c r="B122" s="73" t="s">
        <v>212</v>
      </c>
      <c r="C122" s="93">
        <f aca="true" t="shared" si="2" ref="C122:H122">+C50-C100</f>
        <v>7436</v>
      </c>
      <c r="D122" s="22">
        <f t="shared" si="2"/>
        <v>-2374</v>
      </c>
      <c r="E122" s="22">
        <f t="shared" si="2"/>
        <v>35065</v>
      </c>
      <c r="F122" s="22">
        <f t="shared" si="2"/>
        <v>55649</v>
      </c>
      <c r="G122" s="22">
        <f t="shared" si="2"/>
        <v>-20584</v>
      </c>
      <c r="H122" s="22">
        <f t="shared" si="2"/>
        <v>0</v>
      </c>
    </row>
    <row r="123" spans="1:5" ht="7.5" customHeight="1">
      <c r="A123" s="91"/>
      <c r="B123" s="91"/>
      <c r="C123" s="92"/>
      <c r="D123" s="92"/>
      <c r="E123" s="92"/>
    </row>
  </sheetData>
  <sheetProtection/>
  <mergeCells count="7">
    <mergeCell ref="A72:H72"/>
    <mergeCell ref="A121:B121"/>
    <mergeCell ref="A3:B3"/>
    <mergeCell ref="A73:B73"/>
    <mergeCell ref="A1:H1"/>
    <mergeCell ref="A2:H2"/>
    <mergeCell ref="A120:H120"/>
  </mergeCells>
  <printOptions/>
  <pageMargins left="0.31496062992125984" right="0.31496062992125984" top="0.9448818897637796" bottom="0.9448818897637796" header="0.31496062992125984" footer="0.31496062992125984"/>
  <pageSetup fitToHeight="2" fitToWidth="1" horizontalDpi="600" verticalDpi="600" orientation="portrait" paperSize="9" scale="74" r:id="rId1"/>
  <headerFooter>
    <oddHeader>&amp;C5/2015./V.29./ önkormányzati rendelet 2.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view="pageLayout" workbookViewId="0" topLeftCell="A71">
      <selection activeCell="B71" sqref="B71"/>
    </sheetView>
  </sheetViews>
  <sheetFormatPr defaultColWidth="9.140625" defaultRowHeight="15"/>
  <cols>
    <col min="1" max="1" width="5.7109375" style="94" customWidth="1"/>
    <col min="2" max="2" width="67.28125" style="94" customWidth="1"/>
    <col min="3" max="5" width="11.57421875" style="95" customWidth="1"/>
    <col min="6" max="16384" width="9.140625" style="1" customWidth="1"/>
  </cols>
  <sheetData>
    <row r="1" spans="1:8" ht="26.25" customHeight="1">
      <c r="A1" s="382" t="s">
        <v>82</v>
      </c>
      <c r="B1" s="382"/>
      <c r="C1" s="382"/>
      <c r="D1" s="382"/>
      <c r="E1" s="382"/>
      <c r="F1" s="382"/>
      <c r="G1" s="382"/>
      <c r="H1" s="382"/>
    </row>
    <row r="2" spans="1:8" ht="31.5" customHeight="1">
      <c r="A2" s="383" t="s">
        <v>0</v>
      </c>
      <c r="B2" s="383"/>
      <c r="C2" s="383"/>
      <c r="D2" s="383"/>
      <c r="E2" s="383"/>
      <c r="F2" s="383"/>
      <c r="G2" s="383"/>
      <c r="H2" s="383"/>
    </row>
    <row r="3" spans="1:8" ht="15.75" customHeight="1" thickBot="1">
      <c r="A3" s="380" t="s">
        <v>1</v>
      </c>
      <c r="B3" s="380"/>
      <c r="C3" s="2"/>
      <c r="D3" s="2"/>
      <c r="H3" s="2" t="s">
        <v>2</v>
      </c>
    </row>
    <row r="4" spans="1:8" ht="48" customHeight="1" thickBot="1">
      <c r="A4" s="3" t="s">
        <v>3</v>
      </c>
      <c r="B4" s="4" t="s">
        <v>4</v>
      </c>
      <c r="C4" s="5" t="s">
        <v>109</v>
      </c>
      <c r="D4" s="5" t="s">
        <v>110</v>
      </c>
      <c r="E4" s="5" t="s">
        <v>218</v>
      </c>
      <c r="F4" s="125" t="s">
        <v>215</v>
      </c>
      <c r="G4" s="125" t="s">
        <v>216</v>
      </c>
      <c r="H4" s="125" t="s">
        <v>217</v>
      </c>
    </row>
    <row r="5" spans="1:8" s="9" customFormat="1" ht="12" customHeight="1" thickBot="1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13" customFormat="1" ht="12" customHeight="1" thickBot="1">
      <c r="A6" s="10" t="s">
        <v>5</v>
      </c>
      <c r="B6" s="11" t="s">
        <v>126</v>
      </c>
      <c r="C6" s="12">
        <f aca="true" t="shared" si="0" ref="C6:H6">SUM(C7,C14)</f>
        <v>0</v>
      </c>
      <c r="D6" s="12">
        <f t="shared" si="0"/>
        <v>1720</v>
      </c>
      <c r="E6" s="12">
        <f t="shared" si="0"/>
        <v>1720</v>
      </c>
      <c r="F6" s="12">
        <f t="shared" si="0"/>
        <v>1720</v>
      </c>
      <c r="G6" s="12">
        <f t="shared" si="0"/>
        <v>0</v>
      </c>
      <c r="H6" s="12">
        <f t="shared" si="0"/>
        <v>0</v>
      </c>
    </row>
    <row r="7" spans="1:8" s="13" customFormat="1" ht="12" customHeight="1" thickBot="1">
      <c r="A7" s="14" t="s">
        <v>6</v>
      </c>
      <c r="B7" s="15" t="s">
        <v>133</v>
      </c>
      <c r="C7" s="16">
        <f>SUM(C8:C13)</f>
        <v>0</v>
      </c>
      <c r="D7" s="16">
        <f>SUM(D8:D13)</f>
        <v>0</v>
      </c>
      <c r="E7" s="16">
        <f>SUM(E8:E13)</f>
        <v>0</v>
      </c>
      <c r="F7" s="16"/>
      <c r="G7" s="16"/>
      <c r="H7" s="16"/>
    </row>
    <row r="8" spans="1:8" s="13" customFormat="1" ht="12" customHeight="1">
      <c r="A8" s="17" t="s">
        <v>7</v>
      </c>
      <c r="B8" s="18" t="s">
        <v>127</v>
      </c>
      <c r="C8" s="19"/>
      <c r="D8" s="19"/>
      <c r="E8" s="19"/>
      <c r="F8" s="19"/>
      <c r="G8" s="19"/>
      <c r="H8" s="19"/>
    </row>
    <row r="9" spans="1:8" s="13" customFormat="1" ht="12" customHeight="1">
      <c r="A9" s="17" t="s">
        <v>8</v>
      </c>
      <c r="B9" s="20" t="s">
        <v>128</v>
      </c>
      <c r="C9" s="19"/>
      <c r="D9" s="19"/>
      <c r="E9" s="19"/>
      <c r="F9" s="19"/>
      <c r="G9" s="19"/>
      <c r="H9" s="19"/>
    </row>
    <row r="10" spans="1:8" s="13" customFormat="1" ht="12" customHeight="1">
      <c r="A10" s="17" t="s">
        <v>9</v>
      </c>
      <c r="B10" s="20" t="s">
        <v>129</v>
      </c>
      <c r="C10" s="19"/>
      <c r="D10" s="19"/>
      <c r="E10" s="19"/>
      <c r="F10" s="19"/>
      <c r="G10" s="19"/>
      <c r="H10" s="19"/>
    </row>
    <row r="11" spans="1:8" s="13" customFormat="1" ht="12" customHeight="1">
      <c r="A11" s="17" t="s">
        <v>10</v>
      </c>
      <c r="B11" s="20" t="s">
        <v>130</v>
      </c>
      <c r="C11" s="19"/>
      <c r="D11" s="19"/>
      <c r="E11" s="19"/>
      <c r="F11" s="19"/>
      <c r="G11" s="19"/>
      <c r="H11" s="19"/>
    </row>
    <row r="12" spans="1:8" s="13" customFormat="1" ht="12" customHeight="1">
      <c r="A12" s="17" t="s">
        <v>68</v>
      </c>
      <c r="B12" s="20" t="s">
        <v>131</v>
      </c>
      <c r="C12" s="19"/>
      <c r="D12" s="19"/>
      <c r="E12" s="19"/>
      <c r="F12" s="19"/>
      <c r="G12" s="19"/>
      <c r="H12" s="19"/>
    </row>
    <row r="13" spans="1:8" s="13" customFormat="1" ht="12" customHeight="1" thickBot="1">
      <c r="A13" s="28" t="s">
        <v>70</v>
      </c>
      <c r="B13" s="21" t="s">
        <v>132</v>
      </c>
      <c r="C13" s="45"/>
      <c r="D13" s="45"/>
      <c r="E13" s="45"/>
      <c r="F13" s="45"/>
      <c r="G13" s="45"/>
      <c r="H13" s="45"/>
    </row>
    <row r="14" spans="1:8" s="13" customFormat="1" ht="12" customHeight="1" thickBot="1">
      <c r="A14" s="14" t="s">
        <v>11</v>
      </c>
      <c r="B14" s="11" t="s">
        <v>139</v>
      </c>
      <c r="C14" s="22">
        <f aca="true" t="shared" si="1" ref="C14:H14">SUM(C15:C19)</f>
        <v>0</v>
      </c>
      <c r="D14" s="22">
        <f t="shared" si="1"/>
        <v>1720</v>
      </c>
      <c r="E14" s="22">
        <f t="shared" si="1"/>
        <v>1720</v>
      </c>
      <c r="F14" s="22">
        <f t="shared" si="1"/>
        <v>1720</v>
      </c>
      <c r="G14" s="22">
        <f t="shared" si="1"/>
        <v>0</v>
      </c>
      <c r="H14" s="22">
        <f t="shared" si="1"/>
        <v>0</v>
      </c>
    </row>
    <row r="15" spans="1:8" s="13" customFormat="1" ht="12" customHeight="1">
      <c r="A15" s="23" t="s">
        <v>12</v>
      </c>
      <c r="B15" s="24" t="s">
        <v>134</v>
      </c>
      <c r="C15" s="25"/>
      <c r="D15" s="25"/>
      <c r="E15" s="25"/>
      <c r="F15" s="25"/>
      <c r="G15" s="25"/>
      <c r="H15" s="25"/>
    </row>
    <row r="16" spans="1:8" s="13" customFormat="1" ht="12" customHeight="1">
      <c r="A16" s="17" t="s">
        <v>13</v>
      </c>
      <c r="B16" s="26" t="s">
        <v>135</v>
      </c>
      <c r="C16" s="27"/>
      <c r="D16" s="27"/>
      <c r="E16" s="27"/>
      <c r="F16" s="27"/>
      <c r="G16" s="27"/>
      <c r="H16" s="27"/>
    </row>
    <row r="17" spans="1:8" s="13" customFormat="1" ht="12" customHeight="1">
      <c r="A17" s="17" t="s">
        <v>14</v>
      </c>
      <c r="B17" s="26" t="s">
        <v>136</v>
      </c>
      <c r="C17" s="27"/>
      <c r="D17" s="27"/>
      <c r="E17" s="27"/>
      <c r="F17" s="27"/>
      <c r="G17" s="27"/>
      <c r="H17" s="27"/>
    </row>
    <row r="18" spans="1:8" s="13" customFormat="1" ht="12" customHeight="1">
      <c r="A18" s="17" t="s">
        <v>15</v>
      </c>
      <c r="B18" s="26" t="s">
        <v>137</v>
      </c>
      <c r="C18" s="27"/>
      <c r="D18" s="34"/>
      <c r="E18" s="34"/>
      <c r="F18" s="34"/>
      <c r="G18" s="34"/>
      <c r="H18" s="34"/>
    </row>
    <row r="19" spans="1:8" s="13" customFormat="1" ht="12" customHeight="1" thickBot="1">
      <c r="A19" s="28" t="s">
        <v>16</v>
      </c>
      <c r="B19" s="97" t="s">
        <v>138</v>
      </c>
      <c r="C19" s="98"/>
      <c r="D19" s="34">
        <v>1720</v>
      </c>
      <c r="E19" s="34">
        <v>1720</v>
      </c>
      <c r="F19" s="34">
        <v>1720</v>
      </c>
      <c r="G19" s="34"/>
      <c r="H19" s="34"/>
    </row>
    <row r="20" spans="1:8" s="13" customFormat="1" ht="12" customHeight="1" thickBot="1">
      <c r="A20" s="14" t="s">
        <v>76</v>
      </c>
      <c r="B20" s="11" t="s">
        <v>175</v>
      </c>
      <c r="C20" s="22">
        <f aca="true" t="shared" si="2" ref="C20:H20">SUM(C21:C27)</f>
        <v>0</v>
      </c>
      <c r="D20" s="22">
        <f t="shared" si="2"/>
        <v>12</v>
      </c>
      <c r="E20" s="22">
        <f t="shared" si="2"/>
        <v>12</v>
      </c>
      <c r="F20" s="22">
        <f t="shared" si="2"/>
        <v>12</v>
      </c>
      <c r="G20" s="22">
        <f t="shared" si="2"/>
        <v>0</v>
      </c>
      <c r="H20" s="22">
        <f t="shared" si="2"/>
        <v>0</v>
      </c>
    </row>
    <row r="21" spans="1:8" s="13" customFormat="1" ht="12" customHeight="1">
      <c r="A21" s="30" t="s">
        <v>95</v>
      </c>
      <c r="B21" s="31" t="s">
        <v>145</v>
      </c>
      <c r="C21" s="32"/>
      <c r="D21" s="32"/>
      <c r="E21" s="32"/>
      <c r="F21" s="32"/>
      <c r="G21" s="32"/>
      <c r="H21" s="32"/>
    </row>
    <row r="22" spans="1:8" s="13" customFormat="1" ht="12" customHeight="1">
      <c r="A22" s="17" t="s">
        <v>103</v>
      </c>
      <c r="B22" s="26" t="s">
        <v>146</v>
      </c>
      <c r="C22" s="27"/>
      <c r="D22" s="27"/>
      <c r="E22" s="27"/>
      <c r="F22" s="27"/>
      <c r="G22" s="27"/>
      <c r="H22" s="27"/>
    </row>
    <row r="23" spans="1:8" s="13" customFormat="1" ht="12" customHeight="1">
      <c r="A23" s="17" t="s">
        <v>140</v>
      </c>
      <c r="B23" s="26" t="s">
        <v>147</v>
      </c>
      <c r="C23" s="27"/>
      <c r="D23" s="27"/>
      <c r="E23" s="27"/>
      <c r="F23" s="27"/>
      <c r="G23" s="27"/>
      <c r="H23" s="27"/>
    </row>
    <row r="24" spans="1:8" s="13" customFormat="1" ht="12" customHeight="1">
      <c r="A24" s="33" t="s">
        <v>141</v>
      </c>
      <c r="B24" s="26" t="s">
        <v>148</v>
      </c>
      <c r="C24" s="34"/>
      <c r="D24" s="34"/>
      <c r="E24" s="34"/>
      <c r="F24" s="34"/>
      <c r="G24" s="34"/>
      <c r="H24" s="34"/>
    </row>
    <row r="25" spans="1:8" s="13" customFormat="1" ht="12" customHeight="1">
      <c r="A25" s="33" t="s">
        <v>142</v>
      </c>
      <c r="B25" s="26" t="s">
        <v>150</v>
      </c>
      <c r="C25" s="34"/>
      <c r="D25" s="34"/>
      <c r="E25" s="34"/>
      <c r="F25" s="34"/>
      <c r="G25" s="34"/>
      <c r="H25" s="34"/>
    </row>
    <row r="26" spans="1:8" s="13" customFormat="1" ht="12" customHeight="1">
      <c r="A26" s="17" t="s">
        <v>143</v>
      </c>
      <c r="B26" s="26" t="s">
        <v>149</v>
      </c>
      <c r="C26" s="27"/>
      <c r="D26" s="27"/>
      <c r="E26" s="27"/>
      <c r="F26" s="27"/>
      <c r="G26" s="27"/>
      <c r="H26" s="27"/>
    </row>
    <row r="27" spans="1:8" s="13" customFormat="1" ht="12" customHeight="1" thickBot="1">
      <c r="A27" s="96" t="s">
        <v>144</v>
      </c>
      <c r="B27" s="29" t="s">
        <v>151</v>
      </c>
      <c r="C27" s="45"/>
      <c r="D27" s="45">
        <v>12</v>
      </c>
      <c r="E27" s="45">
        <v>12</v>
      </c>
      <c r="F27" s="45">
        <v>12</v>
      </c>
      <c r="G27" s="45"/>
      <c r="H27" s="45"/>
    </row>
    <row r="28" spans="1:8" s="13" customFormat="1" ht="12" customHeight="1" thickBot="1">
      <c r="A28" s="37" t="s">
        <v>17</v>
      </c>
      <c r="B28" s="11" t="s">
        <v>164</v>
      </c>
      <c r="C28" s="16">
        <f>SUM(C29:C38)</f>
        <v>0</v>
      </c>
      <c r="D28" s="16">
        <f>SUM(D29:D38)</f>
        <v>42</v>
      </c>
      <c r="E28" s="16">
        <f>SUM(E29:E38)</f>
        <v>0</v>
      </c>
      <c r="F28" s="16"/>
      <c r="G28" s="16"/>
      <c r="H28" s="16"/>
    </row>
    <row r="29" spans="1:8" s="13" customFormat="1" ht="12" customHeight="1">
      <c r="A29" s="38" t="s">
        <v>18</v>
      </c>
      <c r="B29" s="20" t="s">
        <v>152</v>
      </c>
      <c r="C29" s="101"/>
      <c r="D29" s="101"/>
      <c r="E29" s="101"/>
      <c r="F29" s="101"/>
      <c r="G29" s="101"/>
      <c r="H29" s="101"/>
    </row>
    <row r="30" spans="1:8" s="13" customFormat="1" ht="12" customHeight="1">
      <c r="A30" s="39" t="s">
        <v>19</v>
      </c>
      <c r="B30" s="40" t="s">
        <v>153</v>
      </c>
      <c r="C30" s="41"/>
      <c r="D30" s="41">
        <v>42</v>
      </c>
      <c r="E30" s="41"/>
      <c r="F30" s="41"/>
      <c r="G30" s="41"/>
      <c r="H30" s="41"/>
    </row>
    <row r="31" spans="1:8" s="13" customFormat="1" ht="12" customHeight="1">
      <c r="A31" s="39" t="s">
        <v>20</v>
      </c>
      <c r="B31" s="40" t="s">
        <v>154</v>
      </c>
      <c r="C31" s="41"/>
      <c r="D31" s="41"/>
      <c r="E31" s="41"/>
      <c r="F31" s="41"/>
      <c r="G31" s="41"/>
      <c r="H31" s="41"/>
    </row>
    <row r="32" spans="1:8" s="13" customFormat="1" ht="12" customHeight="1">
      <c r="A32" s="39" t="s">
        <v>21</v>
      </c>
      <c r="B32" s="40" t="s">
        <v>155</v>
      </c>
      <c r="C32" s="41"/>
      <c r="D32" s="41"/>
      <c r="E32" s="41"/>
      <c r="F32" s="41"/>
      <c r="G32" s="41"/>
      <c r="H32" s="41"/>
    </row>
    <row r="33" spans="1:8" s="13" customFormat="1" ht="12" customHeight="1">
      <c r="A33" s="39" t="s">
        <v>22</v>
      </c>
      <c r="B33" s="40" t="s">
        <v>156</v>
      </c>
      <c r="C33" s="41"/>
      <c r="D33" s="41"/>
      <c r="E33" s="41"/>
      <c r="F33" s="41"/>
      <c r="G33" s="41"/>
      <c r="H33" s="41"/>
    </row>
    <row r="34" spans="1:8" s="13" customFormat="1" ht="12" customHeight="1">
      <c r="A34" s="39" t="s">
        <v>23</v>
      </c>
      <c r="B34" s="40" t="s">
        <v>157</v>
      </c>
      <c r="C34" s="41"/>
      <c r="D34" s="41"/>
      <c r="E34" s="41"/>
      <c r="F34" s="41"/>
      <c r="G34" s="41"/>
      <c r="H34" s="41"/>
    </row>
    <row r="35" spans="1:8" s="13" customFormat="1" ht="12" customHeight="1">
      <c r="A35" s="39" t="s">
        <v>24</v>
      </c>
      <c r="B35" s="40" t="s">
        <v>158</v>
      </c>
      <c r="C35" s="102"/>
      <c r="D35" s="102"/>
      <c r="E35" s="102"/>
      <c r="F35" s="102"/>
      <c r="G35" s="102"/>
      <c r="H35" s="102"/>
    </row>
    <row r="36" spans="1:8" s="13" customFormat="1" ht="12" customHeight="1">
      <c r="A36" s="39" t="s">
        <v>25</v>
      </c>
      <c r="B36" s="40" t="s">
        <v>159</v>
      </c>
      <c r="C36" s="41"/>
      <c r="D36" s="41"/>
      <c r="E36" s="41"/>
      <c r="F36" s="41"/>
      <c r="G36" s="41"/>
      <c r="H36" s="41"/>
    </row>
    <row r="37" spans="1:8" s="13" customFormat="1" ht="12" customHeight="1">
      <c r="A37" s="39" t="s">
        <v>162</v>
      </c>
      <c r="B37" s="40" t="s">
        <v>160</v>
      </c>
      <c r="C37" s="41"/>
      <c r="D37" s="41"/>
      <c r="E37" s="41"/>
      <c r="F37" s="41"/>
      <c r="G37" s="41"/>
      <c r="H37" s="41"/>
    </row>
    <row r="38" spans="1:8" s="13" customFormat="1" ht="12" customHeight="1" thickBot="1">
      <c r="A38" s="39" t="s">
        <v>163</v>
      </c>
      <c r="B38" s="44" t="s">
        <v>161</v>
      </c>
      <c r="C38" s="41"/>
      <c r="D38" s="41"/>
      <c r="E38" s="41"/>
      <c r="F38" s="41"/>
      <c r="G38" s="41"/>
      <c r="H38" s="41"/>
    </row>
    <row r="39" spans="1:8" s="13" customFormat="1" ht="12" customHeight="1" thickBot="1">
      <c r="A39" s="14" t="s">
        <v>165</v>
      </c>
      <c r="B39" s="48" t="s">
        <v>167</v>
      </c>
      <c r="C39" s="16">
        <f>SUM(C40:C42)</f>
        <v>0</v>
      </c>
      <c r="D39" s="16">
        <f>SUM(D40:D42)</f>
        <v>0</v>
      </c>
      <c r="E39" s="16">
        <f>SUM(E40:E42)</f>
        <v>0</v>
      </c>
      <c r="F39" s="16"/>
      <c r="G39" s="16"/>
      <c r="H39" s="16"/>
    </row>
    <row r="40" spans="1:8" s="13" customFormat="1" ht="12" customHeight="1">
      <c r="A40" s="30" t="s">
        <v>27</v>
      </c>
      <c r="B40" s="20" t="s">
        <v>168</v>
      </c>
      <c r="C40" s="43"/>
      <c r="D40" s="43"/>
      <c r="E40" s="43"/>
      <c r="F40" s="43"/>
      <c r="G40" s="43"/>
      <c r="H40" s="43"/>
    </row>
    <row r="41" spans="1:8" s="13" customFormat="1" ht="12" customHeight="1">
      <c r="A41" s="17" t="s">
        <v>28</v>
      </c>
      <c r="B41" s="26" t="s">
        <v>169</v>
      </c>
      <c r="C41" s="27"/>
      <c r="D41" s="100"/>
      <c r="E41" s="100"/>
      <c r="F41" s="100"/>
      <c r="G41" s="100"/>
      <c r="H41" s="100"/>
    </row>
    <row r="42" spans="1:8" s="13" customFormat="1" ht="12" customHeight="1" thickBot="1">
      <c r="A42" s="28" t="s">
        <v>166</v>
      </c>
      <c r="B42" s="44" t="s">
        <v>170</v>
      </c>
      <c r="C42" s="45"/>
      <c r="D42" s="45"/>
      <c r="E42" s="45"/>
      <c r="F42" s="45"/>
      <c r="G42" s="45"/>
      <c r="H42" s="45"/>
    </row>
    <row r="43" spans="1:8" s="13" customFormat="1" ht="12" customHeight="1" thickBot="1">
      <c r="A43" s="14" t="s">
        <v>77</v>
      </c>
      <c r="B43" s="48" t="s">
        <v>174</v>
      </c>
      <c r="C43" s="16">
        <f>SUM(C44:C45)</f>
        <v>0</v>
      </c>
      <c r="D43" s="16">
        <f>SUM(D44:D45)</f>
        <v>0</v>
      </c>
      <c r="E43" s="16">
        <f>SUM(E44:E45)</f>
        <v>0</v>
      </c>
      <c r="F43" s="16"/>
      <c r="G43" s="16"/>
      <c r="H43" s="16"/>
    </row>
    <row r="44" spans="1:8" s="13" customFormat="1" ht="12" customHeight="1">
      <c r="A44" s="23" t="s">
        <v>29</v>
      </c>
      <c r="B44" s="20" t="s">
        <v>171</v>
      </c>
      <c r="C44" s="45"/>
      <c r="D44" s="105"/>
      <c r="E44" s="105"/>
      <c r="F44" s="105"/>
      <c r="G44" s="105"/>
      <c r="H44" s="105"/>
    </row>
    <row r="45" spans="1:8" s="13" customFormat="1" ht="12" customHeight="1" thickBot="1">
      <c r="A45" s="30" t="s">
        <v>30</v>
      </c>
      <c r="B45" s="21" t="s">
        <v>172</v>
      </c>
      <c r="C45" s="103"/>
      <c r="D45" s="104"/>
      <c r="E45" s="104"/>
      <c r="F45" s="104"/>
      <c r="G45" s="104"/>
      <c r="H45" s="104"/>
    </row>
    <row r="46" spans="1:8" s="13" customFormat="1" ht="12" customHeight="1" thickBot="1">
      <c r="A46" s="14" t="s">
        <v>31</v>
      </c>
      <c r="B46" s="42" t="s">
        <v>173</v>
      </c>
      <c r="C46" s="16">
        <f>SUM(C47:C49)</f>
        <v>0</v>
      </c>
      <c r="D46" s="16">
        <f>SUM(D47:D49)</f>
        <v>0</v>
      </c>
      <c r="E46" s="16">
        <f>SUM(E47:E49)</f>
        <v>0</v>
      </c>
      <c r="F46" s="16"/>
      <c r="G46" s="16"/>
      <c r="H46" s="16"/>
    </row>
    <row r="47" spans="1:9" s="13" customFormat="1" ht="12" customHeight="1">
      <c r="A47" s="30" t="s">
        <v>32</v>
      </c>
      <c r="B47" s="20" t="s">
        <v>220</v>
      </c>
      <c r="C47" s="46"/>
      <c r="D47" s="46"/>
      <c r="E47" s="46"/>
      <c r="F47" s="46"/>
      <c r="G47" s="46"/>
      <c r="H47" s="46"/>
      <c r="I47" s="99"/>
    </row>
    <row r="48" spans="1:8" s="13" customFormat="1" ht="12" customHeight="1">
      <c r="A48" s="17" t="s">
        <v>33</v>
      </c>
      <c r="B48" s="40" t="s">
        <v>176</v>
      </c>
      <c r="C48" s="35"/>
      <c r="D48" s="35"/>
      <c r="E48" s="35"/>
      <c r="F48" s="35"/>
      <c r="G48" s="35"/>
      <c r="H48" s="35"/>
    </row>
    <row r="49" spans="1:8" s="13" customFormat="1" ht="12" customHeight="1" thickBot="1">
      <c r="A49" s="28" t="s">
        <v>34</v>
      </c>
      <c r="B49" s="44" t="s">
        <v>177</v>
      </c>
      <c r="C49" s="47"/>
      <c r="D49" s="47"/>
      <c r="E49" s="47"/>
      <c r="F49" s="47"/>
      <c r="G49" s="47"/>
      <c r="H49" s="47"/>
    </row>
    <row r="50" spans="1:8" s="13" customFormat="1" ht="12" customHeight="1" thickBot="1">
      <c r="A50" s="14" t="s">
        <v>79</v>
      </c>
      <c r="B50" s="49" t="s">
        <v>178</v>
      </c>
      <c r="C50" s="50">
        <f aca="true" t="shared" si="3" ref="C50:H50">SUM(C46,C43,C39,C28,C6,C20)</f>
        <v>0</v>
      </c>
      <c r="D50" s="50">
        <f t="shared" si="3"/>
        <v>1774</v>
      </c>
      <c r="E50" s="50">
        <f t="shared" si="3"/>
        <v>1732</v>
      </c>
      <c r="F50" s="50">
        <f t="shared" si="3"/>
        <v>1732</v>
      </c>
      <c r="G50" s="50">
        <f t="shared" si="3"/>
        <v>0</v>
      </c>
      <c r="H50" s="50">
        <f t="shared" si="3"/>
        <v>0</v>
      </c>
    </row>
    <row r="51" spans="1:8" s="13" customFormat="1" ht="12" customHeight="1" thickBot="1">
      <c r="A51" s="51" t="s">
        <v>35</v>
      </c>
      <c r="B51" s="15" t="s">
        <v>179</v>
      </c>
      <c r="C51" s="52">
        <f aca="true" t="shared" si="4" ref="C51:H51">SUM(C52,C62)</f>
        <v>27833</v>
      </c>
      <c r="D51" s="52">
        <f t="shared" si="4"/>
        <v>25708</v>
      </c>
      <c r="E51" s="52">
        <f t="shared" si="4"/>
        <v>25708</v>
      </c>
      <c r="F51" s="52">
        <f t="shared" si="4"/>
        <v>22116</v>
      </c>
      <c r="G51" s="52">
        <f t="shared" si="4"/>
        <v>0</v>
      </c>
      <c r="H51" s="52">
        <f t="shared" si="4"/>
        <v>3592</v>
      </c>
    </row>
    <row r="52" spans="1:8" ht="12" customHeight="1" thickBot="1">
      <c r="A52" s="78" t="s">
        <v>180</v>
      </c>
      <c r="B52" s="79" t="s">
        <v>117</v>
      </c>
      <c r="C52" s="80">
        <f aca="true" t="shared" si="5" ref="C52:H52">SUM(C53:C61)</f>
        <v>27833</v>
      </c>
      <c r="D52" s="80">
        <f t="shared" si="5"/>
        <v>25708</v>
      </c>
      <c r="E52" s="80">
        <f t="shared" si="5"/>
        <v>25708</v>
      </c>
      <c r="F52" s="80">
        <f t="shared" si="5"/>
        <v>22116</v>
      </c>
      <c r="G52" s="80">
        <f t="shared" si="5"/>
        <v>0</v>
      </c>
      <c r="H52" s="80">
        <f t="shared" si="5"/>
        <v>3592</v>
      </c>
    </row>
    <row r="53" spans="1:8" ht="12" customHeight="1">
      <c r="A53" s="81" t="s">
        <v>181</v>
      </c>
      <c r="B53" s="20" t="s">
        <v>193</v>
      </c>
      <c r="C53" s="82"/>
      <c r="D53" s="82"/>
      <c r="E53" s="82"/>
      <c r="F53" s="82"/>
      <c r="G53" s="82"/>
      <c r="H53" s="82"/>
    </row>
    <row r="54" spans="1:8" ht="12" customHeight="1">
      <c r="A54" s="53" t="s">
        <v>182</v>
      </c>
      <c r="B54" s="40" t="s">
        <v>194</v>
      </c>
      <c r="C54" s="83"/>
      <c r="D54" s="83"/>
      <c r="E54" s="83"/>
      <c r="F54" s="83"/>
      <c r="G54" s="83"/>
      <c r="H54" s="83"/>
    </row>
    <row r="55" spans="1:8" ht="12" customHeight="1">
      <c r="A55" s="53" t="s">
        <v>183</v>
      </c>
      <c r="B55" s="40" t="s">
        <v>198</v>
      </c>
      <c r="C55" s="83"/>
      <c r="D55" s="83">
        <v>12</v>
      </c>
      <c r="E55" s="83">
        <v>12</v>
      </c>
      <c r="F55" s="83">
        <v>12</v>
      </c>
      <c r="G55" s="83"/>
      <c r="H55" s="83"/>
    </row>
    <row r="56" spans="1:8" ht="12" customHeight="1">
      <c r="A56" s="53" t="s">
        <v>184</v>
      </c>
      <c r="B56" s="40" t="s">
        <v>199</v>
      </c>
      <c r="C56" s="83"/>
      <c r="D56" s="83"/>
      <c r="E56" s="83"/>
      <c r="F56" s="83"/>
      <c r="G56" s="83"/>
      <c r="H56" s="83"/>
    </row>
    <row r="57" spans="1:8" ht="12" customHeight="1">
      <c r="A57" s="53" t="s">
        <v>185</v>
      </c>
      <c r="B57" s="40" t="s">
        <v>200</v>
      </c>
      <c r="C57" s="83"/>
      <c r="D57" s="83"/>
      <c r="E57" s="83"/>
      <c r="F57" s="83"/>
      <c r="G57" s="83"/>
      <c r="H57" s="83"/>
    </row>
    <row r="58" spans="1:8" ht="12" customHeight="1">
      <c r="A58" s="53" t="s">
        <v>186</v>
      </c>
      <c r="B58" s="40" t="s">
        <v>201</v>
      </c>
      <c r="C58" s="83">
        <v>27833</v>
      </c>
      <c r="D58" s="83">
        <v>25696</v>
      </c>
      <c r="E58" s="83">
        <v>25696</v>
      </c>
      <c r="F58" s="246">
        <v>22104</v>
      </c>
      <c r="G58" s="246"/>
      <c r="H58" s="246">
        <v>3592</v>
      </c>
    </row>
    <row r="59" spans="1:8" ht="12" customHeight="1">
      <c r="A59" s="53" t="s">
        <v>196</v>
      </c>
      <c r="B59" s="40" t="s">
        <v>202</v>
      </c>
      <c r="C59" s="83"/>
      <c r="D59" s="83"/>
      <c r="E59" s="83"/>
      <c r="F59" s="83"/>
      <c r="G59" s="83"/>
      <c r="H59" s="83"/>
    </row>
    <row r="60" spans="1:8" ht="12" customHeight="1">
      <c r="A60" s="53" t="s">
        <v>197</v>
      </c>
      <c r="B60" s="40" t="s">
        <v>203</v>
      </c>
      <c r="C60" s="83"/>
      <c r="D60" s="83"/>
      <c r="E60" s="83"/>
      <c r="F60" s="83"/>
      <c r="G60" s="83"/>
      <c r="H60" s="83"/>
    </row>
    <row r="61" spans="1:8" ht="12" customHeight="1" thickBot="1">
      <c r="A61" s="84" t="s">
        <v>195</v>
      </c>
      <c r="B61" s="85" t="s">
        <v>204</v>
      </c>
      <c r="C61" s="86"/>
      <c r="D61" s="86"/>
      <c r="E61" s="86"/>
      <c r="F61" s="86"/>
      <c r="G61" s="86"/>
      <c r="H61" s="86"/>
    </row>
    <row r="62" spans="1:8" ht="12" customHeight="1" thickBot="1">
      <c r="A62" s="78" t="s">
        <v>187</v>
      </c>
      <c r="B62" s="79" t="s">
        <v>123</v>
      </c>
      <c r="C62" s="80">
        <f>SUM(C63:C67)</f>
        <v>0</v>
      </c>
      <c r="D62" s="80">
        <f>SUM(D63:D67)</f>
        <v>0</v>
      </c>
      <c r="E62" s="80">
        <f>SUM(E63:E67)</f>
        <v>0</v>
      </c>
      <c r="F62" s="80"/>
      <c r="G62" s="80"/>
      <c r="H62" s="80"/>
    </row>
    <row r="63" spans="1:8" ht="12" customHeight="1">
      <c r="A63" s="81" t="s">
        <v>188</v>
      </c>
      <c r="B63" s="20" t="s">
        <v>205</v>
      </c>
      <c r="C63" s="82"/>
      <c r="D63" s="82"/>
      <c r="E63" s="82"/>
      <c r="F63" s="82"/>
      <c r="G63" s="82"/>
      <c r="H63" s="82"/>
    </row>
    <row r="64" spans="1:8" ht="12" customHeight="1">
      <c r="A64" s="53" t="s">
        <v>189</v>
      </c>
      <c r="B64" s="40" t="s">
        <v>206</v>
      </c>
      <c r="C64" s="83"/>
      <c r="D64" s="83"/>
      <c r="E64" s="83"/>
      <c r="F64" s="83"/>
      <c r="G64" s="83"/>
      <c r="H64" s="83"/>
    </row>
    <row r="65" spans="1:8" ht="12" customHeight="1">
      <c r="A65" s="53" t="s">
        <v>190</v>
      </c>
      <c r="B65" s="40" t="s">
        <v>207</v>
      </c>
      <c r="C65" s="83"/>
      <c r="D65" s="83"/>
      <c r="E65" s="83"/>
      <c r="F65" s="83"/>
      <c r="G65" s="83"/>
      <c r="H65" s="83"/>
    </row>
    <row r="66" spans="1:8" ht="12" customHeight="1">
      <c r="A66" s="53" t="s">
        <v>191</v>
      </c>
      <c r="B66" s="40" t="s">
        <v>208</v>
      </c>
      <c r="C66" s="83"/>
      <c r="D66" s="83"/>
      <c r="E66" s="83"/>
      <c r="F66" s="83"/>
      <c r="G66" s="83"/>
      <c r="H66" s="83"/>
    </row>
    <row r="67" spans="1:8" ht="12" customHeight="1" thickBot="1">
      <c r="A67" s="53" t="s">
        <v>192</v>
      </c>
      <c r="B67" s="40" t="s">
        <v>204</v>
      </c>
      <c r="C67" s="83"/>
      <c r="D67" s="83"/>
      <c r="E67" s="83"/>
      <c r="F67" s="83"/>
      <c r="G67" s="83"/>
      <c r="H67" s="83"/>
    </row>
    <row r="68" spans="1:8" s="13" customFormat="1" ht="12" customHeight="1" thickBot="1">
      <c r="A68" s="54" t="s">
        <v>36</v>
      </c>
      <c r="B68" s="55" t="s">
        <v>209</v>
      </c>
      <c r="C68" s="52">
        <f aca="true" t="shared" si="6" ref="C68:H68">SUM(C50,C51)</f>
        <v>27833</v>
      </c>
      <c r="D68" s="52">
        <f t="shared" si="6"/>
        <v>27482</v>
      </c>
      <c r="E68" s="52">
        <f t="shared" si="6"/>
        <v>27440</v>
      </c>
      <c r="F68" s="52">
        <f t="shared" si="6"/>
        <v>23848</v>
      </c>
      <c r="G68" s="52">
        <f t="shared" si="6"/>
        <v>0</v>
      </c>
      <c r="H68" s="52">
        <f t="shared" si="6"/>
        <v>3592</v>
      </c>
    </row>
    <row r="69" spans="1:8" s="13" customFormat="1" ht="13.5" customHeight="1" thickBot="1">
      <c r="A69" s="106" t="s">
        <v>37</v>
      </c>
      <c r="B69" s="56" t="s">
        <v>210</v>
      </c>
      <c r="C69" s="57"/>
      <c r="D69" s="57"/>
      <c r="E69" s="57"/>
      <c r="F69" s="57"/>
      <c r="G69" s="57"/>
      <c r="H69" s="57"/>
    </row>
    <row r="70" spans="1:8" s="13" customFormat="1" ht="12" customHeight="1" thickBot="1">
      <c r="A70" s="54" t="s">
        <v>38</v>
      </c>
      <c r="B70" s="55" t="s">
        <v>211</v>
      </c>
      <c r="C70" s="58">
        <f aca="true" t="shared" si="7" ref="C70:H70">SUM(C68:C69)</f>
        <v>27833</v>
      </c>
      <c r="D70" s="58">
        <f t="shared" si="7"/>
        <v>27482</v>
      </c>
      <c r="E70" s="58">
        <f t="shared" si="7"/>
        <v>27440</v>
      </c>
      <c r="F70" s="58">
        <f t="shared" si="7"/>
        <v>23848</v>
      </c>
      <c r="G70" s="58">
        <f t="shared" si="7"/>
        <v>0</v>
      </c>
      <c r="H70" s="58">
        <f t="shared" si="7"/>
        <v>3592</v>
      </c>
    </row>
    <row r="71" spans="1:5" s="13" customFormat="1" ht="126" customHeight="1">
      <c r="A71" s="59"/>
      <c r="B71" s="60"/>
      <c r="C71" s="61"/>
      <c r="D71" s="61"/>
      <c r="E71" s="61"/>
    </row>
    <row r="72" spans="1:8" ht="16.5" customHeight="1">
      <c r="A72" s="383" t="s">
        <v>39</v>
      </c>
      <c r="B72" s="383"/>
      <c r="C72" s="383"/>
      <c r="D72" s="383"/>
      <c r="E72" s="383"/>
      <c r="F72" s="383"/>
      <c r="G72" s="383"/>
      <c r="H72" s="383"/>
    </row>
    <row r="73" spans="1:8" s="63" customFormat="1" ht="16.5" customHeight="1" thickBot="1">
      <c r="A73" s="381" t="s">
        <v>40</v>
      </c>
      <c r="B73" s="381"/>
      <c r="C73" s="62"/>
      <c r="D73" s="62"/>
      <c r="H73" s="62" t="s">
        <v>2</v>
      </c>
    </row>
    <row r="74" spans="1:8" ht="37.5" customHeight="1" thickBot="1">
      <c r="A74" s="3" t="s">
        <v>41</v>
      </c>
      <c r="B74" s="4" t="s">
        <v>42</v>
      </c>
      <c r="C74" s="5" t="s">
        <v>109</v>
      </c>
      <c r="D74" s="5" t="s">
        <v>110</v>
      </c>
      <c r="E74" s="5" t="s">
        <v>219</v>
      </c>
      <c r="F74" s="125" t="s">
        <v>215</v>
      </c>
      <c r="G74" s="125" t="s">
        <v>216</v>
      </c>
      <c r="H74" s="125" t="s">
        <v>217</v>
      </c>
    </row>
    <row r="75" spans="1:8" s="9" customFormat="1" ht="12" customHeight="1" thickBot="1">
      <c r="A75" s="6">
        <v>1</v>
      </c>
      <c r="B75" s="7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>
        <v>8</v>
      </c>
    </row>
    <row r="76" spans="1:8" ht="12" customHeight="1" thickBot="1">
      <c r="A76" s="10" t="s">
        <v>5</v>
      </c>
      <c r="B76" s="64" t="s">
        <v>43</v>
      </c>
      <c r="C76" s="12">
        <f aca="true" t="shared" si="8" ref="C76:H76">SUM(C77:C81)</f>
        <v>26673</v>
      </c>
      <c r="D76" s="12">
        <f t="shared" si="8"/>
        <v>27482</v>
      </c>
      <c r="E76" s="12">
        <f t="shared" si="8"/>
        <v>27348</v>
      </c>
      <c r="F76" s="12">
        <f t="shared" si="8"/>
        <v>23756</v>
      </c>
      <c r="G76" s="12">
        <f t="shared" si="8"/>
        <v>0</v>
      </c>
      <c r="H76" s="12">
        <f t="shared" si="8"/>
        <v>3592</v>
      </c>
    </row>
    <row r="77" spans="1:8" ht="12" customHeight="1">
      <c r="A77" s="23" t="s">
        <v>44</v>
      </c>
      <c r="B77" s="24" t="s">
        <v>45</v>
      </c>
      <c r="C77" s="25">
        <v>18958</v>
      </c>
      <c r="D77" s="25">
        <v>18976</v>
      </c>
      <c r="E77" s="25">
        <v>18976</v>
      </c>
      <c r="F77" s="25">
        <v>16176</v>
      </c>
      <c r="G77" s="25"/>
      <c r="H77" s="25">
        <v>2800</v>
      </c>
    </row>
    <row r="78" spans="1:8" ht="12" customHeight="1">
      <c r="A78" s="17" t="s">
        <v>46</v>
      </c>
      <c r="B78" s="26" t="s">
        <v>47</v>
      </c>
      <c r="C78" s="27">
        <v>5168</v>
      </c>
      <c r="D78" s="27">
        <v>4661</v>
      </c>
      <c r="E78" s="27">
        <v>4661</v>
      </c>
      <c r="F78" s="27">
        <v>3905</v>
      </c>
      <c r="G78" s="27"/>
      <c r="H78" s="27">
        <v>756</v>
      </c>
    </row>
    <row r="79" spans="1:8" ht="12" customHeight="1">
      <c r="A79" s="17" t="s">
        <v>48</v>
      </c>
      <c r="B79" s="26" t="s">
        <v>49</v>
      </c>
      <c r="C79" s="34">
        <v>2547</v>
      </c>
      <c r="D79" s="34">
        <v>3374</v>
      </c>
      <c r="E79" s="34">
        <v>3240</v>
      </c>
      <c r="F79" s="34">
        <v>3204</v>
      </c>
      <c r="G79" s="34"/>
      <c r="H79" s="34">
        <v>36</v>
      </c>
    </row>
    <row r="80" spans="1:8" ht="12" customHeight="1">
      <c r="A80" s="17" t="s">
        <v>50</v>
      </c>
      <c r="B80" s="65" t="s">
        <v>51</v>
      </c>
      <c r="C80" s="34"/>
      <c r="D80" s="34"/>
      <c r="E80" s="34"/>
      <c r="F80" s="34"/>
      <c r="G80" s="34"/>
      <c r="H80" s="34"/>
    </row>
    <row r="81" spans="1:8" ht="12" customHeight="1">
      <c r="A81" s="17" t="s">
        <v>52</v>
      </c>
      <c r="B81" s="66" t="s">
        <v>53</v>
      </c>
      <c r="C81" s="34"/>
      <c r="D81" s="34">
        <v>471</v>
      </c>
      <c r="E81" s="34">
        <v>471</v>
      </c>
      <c r="F81" s="34">
        <v>471</v>
      </c>
      <c r="G81" s="34"/>
      <c r="H81" s="34"/>
    </row>
    <row r="82" spans="1:8" ht="12" customHeight="1">
      <c r="A82" s="17" t="s">
        <v>54</v>
      </c>
      <c r="B82" s="26" t="s">
        <v>90</v>
      </c>
      <c r="C82" s="34"/>
      <c r="D82" s="34"/>
      <c r="E82" s="34"/>
      <c r="F82" s="34"/>
      <c r="G82" s="34"/>
      <c r="H82" s="34"/>
    </row>
    <row r="83" spans="1:8" ht="12" customHeight="1">
      <c r="A83" s="17" t="s">
        <v>55</v>
      </c>
      <c r="B83" s="67" t="s">
        <v>91</v>
      </c>
      <c r="C83" s="34"/>
      <c r="D83" s="34"/>
      <c r="E83" s="34"/>
      <c r="F83" s="34"/>
      <c r="G83" s="34"/>
      <c r="H83" s="34"/>
    </row>
    <row r="84" spans="1:8" ht="12" customHeight="1">
      <c r="A84" s="17" t="s">
        <v>56</v>
      </c>
      <c r="B84" s="67" t="s">
        <v>57</v>
      </c>
      <c r="C84" s="34"/>
      <c r="D84" s="34"/>
      <c r="E84" s="34"/>
      <c r="F84" s="34"/>
      <c r="G84" s="34"/>
      <c r="H84" s="34"/>
    </row>
    <row r="85" spans="1:8" ht="12" customHeight="1">
      <c r="A85" s="17" t="s">
        <v>58</v>
      </c>
      <c r="B85" s="68" t="s">
        <v>59</v>
      </c>
      <c r="C85" s="34"/>
      <c r="D85" s="34"/>
      <c r="E85" s="34"/>
      <c r="F85" s="34"/>
      <c r="G85" s="34"/>
      <c r="H85" s="34"/>
    </row>
    <row r="86" spans="1:8" ht="12" customHeight="1">
      <c r="A86" s="28" t="s">
        <v>60</v>
      </c>
      <c r="B86" s="69" t="s">
        <v>61</v>
      </c>
      <c r="C86" s="34"/>
      <c r="D86" s="34"/>
      <c r="E86" s="34"/>
      <c r="F86" s="34"/>
      <c r="G86" s="34"/>
      <c r="H86" s="34"/>
    </row>
    <row r="87" spans="1:8" ht="12" customHeight="1">
      <c r="A87" s="17" t="s">
        <v>62</v>
      </c>
      <c r="B87" s="69" t="s">
        <v>92</v>
      </c>
      <c r="C87" s="34"/>
      <c r="D87" s="34"/>
      <c r="E87" s="34"/>
      <c r="F87" s="34"/>
      <c r="G87" s="34"/>
      <c r="H87" s="34"/>
    </row>
    <row r="88" spans="1:8" ht="12" customHeight="1" thickBot="1">
      <c r="A88" s="70" t="s">
        <v>63</v>
      </c>
      <c r="B88" s="71" t="s">
        <v>85</v>
      </c>
      <c r="C88" s="72"/>
      <c r="D88" s="72"/>
      <c r="E88" s="72"/>
      <c r="F88" s="72"/>
      <c r="G88" s="72"/>
      <c r="H88" s="72"/>
    </row>
    <row r="89" spans="1:8" ht="12" customHeight="1" thickBot="1">
      <c r="A89" s="14" t="s">
        <v>6</v>
      </c>
      <c r="B89" s="73" t="s">
        <v>64</v>
      </c>
      <c r="C89" s="22">
        <f>SUM(C90:C92)</f>
        <v>1160</v>
      </c>
      <c r="D89" s="22">
        <f>SUM(D90:D92)</f>
        <v>0</v>
      </c>
      <c r="E89" s="22">
        <f>SUM(E90:E92)</f>
        <v>0</v>
      </c>
      <c r="F89" s="22"/>
      <c r="G89" s="22"/>
      <c r="H89" s="22"/>
    </row>
    <row r="90" spans="1:8" ht="12" customHeight="1">
      <c r="A90" s="30" t="s">
        <v>7</v>
      </c>
      <c r="B90" s="26" t="s">
        <v>65</v>
      </c>
      <c r="C90" s="32">
        <v>1160</v>
      </c>
      <c r="D90" s="32"/>
      <c r="E90" s="32"/>
      <c r="F90" s="32"/>
      <c r="G90" s="32"/>
      <c r="H90" s="32"/>
    </row>
    <row r="91" spans="1:8" ht="12" customHeight="1">
      <c r="A91" s="30" t="s">
        <v>8</v>
      </c>
      <c r="B91" s="36" t="s">
        <v>66</v>
      </c>
      <c r="C91" s="27"/>
      <c r="D91" s="27"/>
      <c r="E91" s="27"/>
      <c r="F91" s="27"/>
      <c r="G91" s="27"/>
      <c r="H91" s="27"/>
    </row>
    <row r="92" spans="1:8" ht="12" customHeight="1">
      <c r="A92" s="30" t="s">
        <v>9</v>
      </c>
      <c r="B92" s="40" t="s">
        <v>86</v>
      </c>
      <c r="C92" s="19"/>
      <c r="D92" s="19"/>
      <c r="E92" s="19"/>
      <c r="F92" s="19"/>
      <c r="G92" s="19"/>
      <c r="H92" s="19"/>
    </row>
    <row r="93" spans="1:8" ht="12" customHeight="1">
      <c r="A93" s="30" t="s">
        <v>10</v>
      </c>
      <c r="B93" s="40" t="s">
        <v>67</v>
      </c>
      <c r="C93" s="19"/>
      <c r="D93" s="19"/>
      <c r="E93" s="19"/>
      <c r="F93" s="19"/>
      <c r="G93" s="19"/>
      <c r="H93" s="19"/>
    </row>
    <row r="94" spans="1:8" ht="12.75" customHeight="1">
      <c r="A94" s="30" t="s">
        <v>68</v>
      </c>
      <c r="B94" s="40" t="s">
        <v>69</v>
      </c>
      <c r="C94" s="19"/>
      <c r="D94" s="19"/>
      <c r="E94" s="19"/>
      <c r="F94" s="19"/>
      <c r="G94" s="19"/>
      <c r="H94" s="19"/>
    </row>
    <row r="95" spans="1:8" ht="12.75" customHeight="1">
      <c r="A95" s="30" t="s">
        <v>70</v>
      </c>
      <c r="B95" s="40" t="s">
        <v>87</v>
      </c>
      <c r="C95" s="19"/>
      <c r="D95" s="19"/>
      <c r="E95" s="19"/>
      <c r="F95" s="19"/>
      <c r="G95" s="19"/>
      <c r="H95" s="19"/>
    </row>
    <row r="96" spans="1:8" ht="12.75" customHeight="1">
      <c r="A96" s="30" t="s">
        <v>71</v>
      </c>
      <c r="B96" s="40" t="s">
        <v>87</v>
      </c>
      <c r="C96" s="19"/>
      <c r="D96" s="19"/>
      <c r="E96" s="19"/>
      <c r="F96" s="19"/>
      <c r="G96" s="19"/>
      <c r="H96" s="19"/>
    </row>
    <row r="97" spans="1:8" ht="12.75" customHeight="1">
      <c r="A97" s="30" t="s">
        <v>73</v>
      </c>
      <c r="B97" s="74" t="s">
        <v>72</v>
      </c>
      <c r="C97" s="19"/>
      <c r="D97" s="19"/>
      <c r="E97" s="19"/>
      <c r="F97" s="19"/>
      <c r="G97" s="19"/>
      <c r="H97" s="19"/>
    </row>
    <row r="98" spans="1:8" ht="12.75" customHeight="1">
      <c r="A98" s="30" t="s">
        <v>74</v>
      </c>
      <c r="B98" s="74" t="s">
        <v>88</v>
      </c>
      <c r="C98" s="19"/>
      <c r="D98" s="19"/>
      <c r="E98" s="19"/>
      <c r="F98" s="19"/>
      <c r="G98" s="19"/>
      <c r="H98" s="19"/>
    </row>
    <row r="99" spans="1:8" ht="12.75" customHeight="1" thickBot="1">
      <c r="A99" s="28" t="s">
        <v>75</v>
      </c>
      <c r="B99" s="75" t="s">
        <v>89</v>
      </c>
      <c r="C99" s="76"/>
      <c r="D99" s="76"/>
      <c r="E99" s="76"/>
      <c r="F99" s="76"/>
      <c r="G99" s="76"/>
      <c r="H99" s="76"/>
    </row>
    <row r="100" spans="1:8" ht="12" customHeight="1" thickBot="1">
      <c r="A100" s="14" t="s">
        <v>11</v>
      </c>
      <c r="B100" s="77" t="s">
        <v>93</v>
      </c>
      <c r="C100" s="12">
        <f aca="true" t="shared" si="9" ref="C100:H100">SUM(C76,C89)</f>
        <v>27833</v>
      </c>
      <c r="D100" s="12">
        <f t="shared" si="9"/>
        <v>27482</v>
      </c>
      <c r="E100" s="12">
        <f t="shared" si="9"/>
        <v>27348</v>
      </c>
      <c r="F100" s="12">
        <f t="shared" si="9"/>
        <v>23756</v>
      </c>
      <c r="G100" s="12">
        <f t="shared" si="9"/>
        <v>0</v>
      </c>
      <c r="H100" s="12">
        <f t="shared" si="9"/>
        <v>3592</v>
      </c>
    </row>
    <row r="101" spans="1:8" ht="12" customHeight="1" thickBot="1">
      <c r="A101" s="51" t="s">
        <v>76</v>
      </c>
      <c r="B101" s="15" t="s">
        <v>94</v>
      </c>
      <c r="C101" s="22">
        <f>SUM(C110,C102)</f>
        <v>0</v>
      </c>
      <c r="D101" s="22">
        <f>SUM(D110,D102)</f>
        <v>0</v>
      </c>
      <c r="E101" s="22">
        <f>SUM(E110,E102)</f>
        <v>0</v>
      </c>
      <c r="F101" s="22"/>
      <c r="G101" s="22"/>
      <c r="H101" s="22"/>
    </row>
    <row r="102" spans="1:8" ht="12" customHeight="1" thickBot="1">
      <c r="A102" s="78" t="s">
        <v>95</v>
      </c>
      <c r="B102" s="79" t="s">
        <v>117</v>
      </c>
      <c r="C102" s="80">
        <f>SUM(C103:C109)</f>
        <v>0</v>
      </c>
      <c r="D102" s="80">
        <f>SUM(D103:D109)</f>
        <v>0</v>
      </c>
      <c r="E102" s="80">
        <f>SUM(E103:E109)</f>
        <v>0</v>
      </c>
      <c r="F102" s="80"/>
      <c r="G102" s="80"/>
      <c r="H102" s="80"/>
    </row>
    <row r="103" spans="1:8" ht="12" customHeight="1">
      <c r="A103" s="81" t="s">
        <v>96</v>
      </c>
      <c r="B103" s="20" t="s">
        <v>111</v>
      </c>
      <c r="C103" s="82"/>
      <c r="D103" s="82"/>
      <c r="E103" s="82"/>
      <c r="F103" s="82"/>
      <c r="G103" s="82"/>
      <c r="H103" s="82"/>
    </row>
    <row r="104" spans="1:8" ht="12" customHeight="1">
      <c r="A104" s="53" t="s">
        <v>97</v>
      </c>
      <c r="B104" s="40" t="s">
        <v>112</v>
      </c>
      <c r="C104" s="83"/>
      <c r="D104" s="83"/>
      <c r="E104" s="83"/>
      <c r="F104" s="83"/>
      <c r="G104" s="83"/>
      <c r="H104" s="83"/>
    </row>
    <row r="105" spans="1:8" ht="12" customHeight="1">
      <c r="A105" s="53" t="s">
        <v>98</v>
      </c>
      <c r="B105" s="40" t="s">
        <v>113</v>
      </c>
      <c r="C105" s="83"/>
      <c r="D105" s="83"/>
      <c r="E105" s="83"/>
      <c r="F105" s="83"/>
      <c r="G105" s="83"/>
      <c r="H105" s="83"/>
    </row>
    <row r="106" spans="1:8" ht="12" customHeight="1">
      <c r="A106" s="53" t="s">
        <v>99</v>
      </c>
      <c r="B106" s="40" t="s">
        <v>114</v>
      </c>
      <c r="C106" s="83"/>
      <c r="D106" s="83"/>
      <c r="E106" s="83"/>
      <c r="F106" s="83"/>
      <c r="G106" s="83"/>
      <c r="H106" s="83"/>
    </row>
    <row r="107" spans="1:8" ht="12" customHeight="1">
      <c r="A107" s="53" t="s">
        <v>100</v>
      </c>
      <c r="B107" s="40" t="s">
        <v>115</v>
      </c>
      <c r="C107" s="83"/>
      <c r="D107" s="83"/>
      <c r="E107" s="83"/>
      <c r="F107" s="83"/>
      <c r="G107" s="83"/>
      <c r="H107" s="83"/>
    </row>
    <row r="108" spans="1:8" ht="12" customHeight="1">
      <c r="A108" s="53" t="s">
        <v>101</v>
      </c>
      <c r="B108" s="40" t="s">
        <v>116</v>
      </c>
      <c r="C108" s="83"/>
      <c r="D108" s="83"/>
      <c r="E108" s="83"/>
      <c r="F108" s="83"/>
      <c r="G108" s="83"/>
      <c r="H108" s="83"/>
    </row>
    <row r="109" spans="1:8" ht="12" customHeight="1" thickBot="1">
      <c r="A109" s="84" t="s">
        <v>102</v>
      </c>
      <c r="B109" s="85" t="s">
        <v>118</v>
      </c>
      <c r="C109" s="86"/>
      <c r="D109" s="86"/>
      <c r="E109" s="86"/>
      <c r="F109" s="86"/>
      <c r="G109" s="86"/>
      <c r="H109" s="86"/>
    </row>
    <row r="110" spans="1:8" ht="12" customHeight="1" thickBot="1">
      <c r="A110" s="78" t="s">
        <v>103</v>
      </c>
      <c r="B110" s="79" t="s">
        <v>123</v>
      </c>
      <c r="C110" s="80">
        <f>SUM(C111:C115)</f>
        <v>0</v>
      </c>
      <c r="D110" s="80">
        <f>SUM(D111:D115)</f>
        <v>0</v>
      </c>
      <c r="E110" s="80">
        <f>SUM(E111:E115)</f>
        <v>0</v>
      </c>
      <c r="F110" s="80"/>
      <c r="G110" s="80"/>
      <c r="H110" s="80"/>
    </row>
    <row r="111" spans="1:8" ht="12" customHeight="1">
      <c r="A111" s="81" t="s">
        <v>104</v>
      </c>
      <c r="B111" s="20" t="s">
        <v>119</v>
      </c>
      <c r="C111" s="82"/>
      <c r="D111" s="82"/>
      <c r="E111" s="82"/>
      <c r="F111" s="82"/>
      <c r="G111" s="82"/>
      <c r="H111" s="82"/>
    </row>
    <row r="112" spans="1:8" ht="12" customHeight="1">
      <c r="A112" s="53" t="s">
        <v>105</v>
      </c>
      <c r="B112" s="40" t="s">
        <v>120</v>
      </c>
      <c r="C112" s="83"/>
      <c r="D112" s="83"/>
      <c r="E112" s="83"/>
      <c r="F112" s="83"/>
      <c r="G112" s="83"/>
      <c r="H112" s="83"/>
    </row>
    <row r="113" spans="1:8" ht="12" customHeight="1">
      <c r="A113" s="53" t="s">
        <v>106</v>
      </c>
      <c r="B113" s="40" t="s">
        <v>121</v>
      </c>
      <c r="C113" s="83"/>
      <c r="D113" s="83"/>
      <c r="E113" s="83"/>
      <c r="F113" s="83"/>
      <c r="G113" s="83"/>
      <c r="H113" s="83"/>
    </row>
    <row r="114" spans="1:8" ht="12" customHeight="1">
      <c r="A114" s="53" t="s">
        <v>107</v>
      </c>
      <c r="B114" s="40" t="s">
        <v>122</v>
      </c>
      <c r="C114" s="83"/>
      <c r="D114" s="83"/>
      <c r="E114" s="83"/>
      <c r="F114" s="83"/>
      <c r="G114" s="83"/>
      <c r="H114" s="83"/>
    </row>
    <row r="115" spans="1:8" ht="12" customHeight="1" thickBot="1">
      <c r="A115" s="53" t="s">
        <v>108</v>
      </c>
      <c r="B115" s="40" t="s">
        <v>118</v>
      </c>
      <c r="C115" s="83"/>
      <c r="D115" s="83"/>
      <c r="E115" s="83"/>
      <c r="F115" s="83"/>
      <c r="G115" s="83"/>
      <c r="H115" s="83"/>
    </row>
    <row r="116" spans="1:8" ht="12" customHeight="1" thickBot="1">
      <c r="A116" s="51" t="s">
        <v>17</v>
      </c>
      <c r="B116" s="55" t="s">
        <v>124</v>
      </c>
      <c r="C116" s="87">
        <f aca="true" t="shared" si="10" ref="C116:H116">SUM(C100,C101)</f>
        <v>27833</v>
      </c>
      <c r="D116" s="87">
        <f t="shared" si="10"/>
        <v>27482</v>
      </c>
      <c r="E116" s="87">
        <f t="shared" si="10"/>
        <v>27348</v>
      </c>
      <c r="F116" s="87">
        <f t="shared" si="10"/>
        <v>23756</v>
      </c>
      <c r="G116" s="87">
        <f t="shared" si="10"/>
        <v>0</v>
      </c>
      <c r="H116" s="87">
        <f t="shared" si="10"/>
        <v>3592</v>
      </c>
    </row>
    <row r="117" spans="1:9" ht="15" customHeight="1" thickBot="1">
      <c r="A117" s="51" t="s">
        <v>26</v>
      </c>
      <c r="B117" s="55" t="s">
        <v>78</v>
      </c>
      <c r="C117" s="88"/>
      <c r="D117" s="88"/>
      <c r="E117" s="88"/>
      <c r="F117" s="88"/>
      <c r="G117" s="88"/>
      <c r="H117" s="88"/>
      <c r="I117" s="89"/>
    </row>
    <row r="118" spans="1:8" s="13" customFormat="1" ht="12.75" customHeight="1" thickBot="1">
      <c r="A118" s="90" t="s">
        <v>77</v>
      </c>
      <c r="B118" s="56" t="s">
        <v>125</v>
      </c>
      <c r="C118" s="52">
        <f aca="true" t="shared" si="11" ref="C118:H118">SUM(C116:C117)</f>
        <v>27833</v>
      </c>
      <c r="D118" s="52">
        <f t="shared" si="11"/>
        <v>27482</v>
      </c>
      <c r="E118" s="52">
        <f t="shared" si="11"/>
        <v>27348</v>
      </c>
      <c r="F118" s="52">
        <f t="shared" si="11"/>
        <v>23756</v>
      </c>
      <c r="G118" s="52">
        <f t="shared" si="11"/>
        <v>0</v>
      </c>
      <c r="H118" s="52">
        <f t="shared" si="11"/>
        <v>3592</v>
      </c>
    </row>
    <row r="119" spans="1:5" ht="7.5" customHeight="1">
      <c r="A119" s="91"/>
      <c r="B119" s="91"/>
      <c r="C119" s="92"/>
      <c r="D119" s="92"/>
      <c r="E119" s="92"/>
    </row>
    <row r="120" spans="1:8" ht="15.75">
      <c r="A120" s="379" t="s">
        <v>80</v>
      </c>
      <c r="B120" s="379"/>
      <c r="C120" s="379"/>
      <c r="D120" s="379"/>
      <c r="E120" s="379"/>
      <c r="F120" s="379"/>
      <c r="G120" s="379"/>
      <c r="H120" s="379"/>
    </row>
    <row r="121" spans="1:8" ht="15" customHeight="1" thickBot="1">
      <c r="A121" s="380" t="s">
        <v>81</v>
      </c>
      <c r="B121" s="380"/>
      <c r="C121" s="2"/>
      <c r="D121" s="2"/>
      <c r="H121" s="2" t="s">
        <v>2</v>
      </c>
    </row>
    <row r="122" spans="1:8" ht="13.5" customHeight="1" thickBot="1">
      <c r="A122" s="14">
        <v>1</v>
      </c>
      <c r="B122" s="73" t="s">
        <v>212</v>
      </c>
      <c r="C122" s="93">
        <f aca="true" t="shared" si="12" ref="C122:H122">+C50-C100</f>
        <v>-27833</v>
      </c>
      <c r="D122" s="93">
        <f t="shared" si="12"/>
        <v>-25708</v>
      </c>
      <c r="E122" s="93">
        <f t="shared" si="12"/>
        <v>-25616</v>
      </c>
      <c r="F122" s="93">
        <f t="shared" si="12"/>
        <v>-22024</v>
      </c>
      <c r="G122" s="93">
        <f t="shared" si="12"/>
        <v>0</v>
      </c>
      <c r="H122" s="22">
        <f t="shared" si="12"/>
        <v>-3592</v>
      </c>
    </row>
    <row r="123" spans="1:5" ht="7.5" customHeight="1">
      <c r="A123" s="91"/>
      <c r="B123" s="91"/>
      <c r="C123" s="92"/>
      <c r="D123" s="92"/>
      <c r="E123" s="92"/>
    </row>
  </sheetData>
  <sheetProtection/>
  <mergeCells count="7">
    <mergeCell ref="A121:B121"/>
    <mergeCell ref="A3:B3"/>
    <mergeCell ref="A73:B73"/>
    <mergeCell ref="A1:H1"/>
    <mergeCell ref="A2:H2"/>
    <mergeCell ref="A72:H72"/>
    <mergeCell ref="A120:H120"/>
  </mergeCells>
  <printOptions/>
  <pageMargins left="0.31496062992125984" right="0.31496062992125984" top="0.9448818897637796" bottom="0.9448818897637796" header="0.31496062992125984" footer="0.31496062992125984"/>
  <pageSetup fitToHeight="2" fitToWidth="1" horizontalDpi="600" verticalDpi="600" orientation="portrait" paperSize="9" scale="73" r:id="rId1"/>
  <headerFooter>
    <oddHeader>&amp;C5/2015./V.29./ önkormányzati rendelet 3. sz. melléklete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view="pageLayout" workbookViewId="0" topLeftCell="A4">
      <selection activeCell="A2" sqref="A2:H2"/>
    </sheetView>
  </sheetViews>
  <sheetFormatPr defaultColWidth="9.140625" defaultRowHeight="15"/>
  <cols>
    <col min="1" max="1" width="5.00390625" style="94" customWidth="1"/>
    <col min="2" max="2" width="67.28125" style="94" customWidth="1"/>
    <col min="3" max="5" width="11.140625" style="95" customWidth="1"/>
    <col min="6" max="16384" width="9.140625" style="1" customWidth="1"/>
  </cols>
  <sheetData>
    <row r="1" spans="1:8" ht="26.25" customHeight="1">
      <c r="A1" s="382" t="s">
        <v>213</v>
      </c>
      <c r="B1" s="382"/>
      <c r="C1" s="382"/>
      <c r="D1" s="382"/>
      <c r="E1" s="382"/>
      <c r="F1" s="382"/>
      <c r="G1" s="382"/>
      <c r="H1" s="382"/>
    </row>
    <row r="2" spans="1:8" ht="31.5" customHeight="1">
      <c r="A2" s="383" t="s">
        <v>0</v>
      </c>
      <c r="B2" s="383"/>
      <c r="C2" s="383"/>
      <c r="D2" s="383"/>
      <c r="E2" s="383"/>
      <c r="F2" s="383"/>
      <c r="G2" s="383"/>
      <c r="H2" s="383"/>
    </row>
    <row r="3" spans="1:8" ht="15.75" customHeight="1" thickBot="1">
      <c r="A3" s="380" t="s">
        <v>1</v>
      </c>
      <c r="B3" s="380"/>
      <c r="C3" s="2"/>
      <c r="D3" s="2"/>
      <c r="H3" s="2" t="s">
        <v>2</v>
      </c>
    </row>
    <row r="4" spans="1:8" ht="48" customHeight="1" thickBot="1">
      <c r="A4" s="3" t="s">
        <v>3</v>
      </c>
      <c r="B4" s="4" t="s">
        <v>4</v>
      </c>
      <c r="C4" s="5" t="s">
        <v>109</v>
      </c>
      <c r="D4" s="5" t="s">
        <v>110</v>
      </c>
      <c r="E4" s="5" t="s">
        <v>218</v>
      </c>
      <c r="F4" s="125" t="s">
        <v>215</v>
      </c>
      <c r="G4" s="125" t="s">
        <v>216</v>
      </c>
      <c r="H4" s="125" t="s">
        <v>217</v>
      </c>
    </row>
    <row r="5" spans="1:8" s="9" customFormat="1" ht="12" customHeight="1" thickBot="1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13" customFormat="1" ht="12" customHeight="1" thickBot="1">
      <c r="A6" s="10" t="s">
        <v>5</v>
      </c>
      <c r="B6" s="11" t="s">
        <v>126</v>
      </c>
      <c r="C6" s="12">
        <f aca="true" t="shared" si="0" ref="C6:H6">SUM(C7,C14)</f>
        <v>6822</v>
      </c>
      <c r="D6" s="12">
        <f t="shared" si="0"/>
        <v>7907</v>
      </c>
      <c r="E6" s="12">
        <f t="shared" si="0"/>
        <v>7907</v>
      </c>
      <c r="F6" s="12">
        <f t="shared" si="0"/>
        <v>0</v>
      </c>
      <c r="G6" s="12">
        <f t="shared" si="0"/>
        <v>7907</v>
      </c>
      <c r="H6" s="12">
        <f t="shared" si="0"/>
        <v>0</v>
      </c>
    </row>
    <row r="7" spans="1:8" s="13" customFormat="1" ht="12" customHeight="1" thickBot="1">
      <c r="A7" s="14" t="s">
        <v>6</v>
      </c>
      <c r="B7" s="15" t="s">
        <v>133</v>
      </c>
      <c r="C7" s="16">
        <f>SUM(C8:C13)</f>
        <v>0</v>
      </c>
      <c r="D7" s="16">
        <f>SUM(D8:D13)</f>
        <v>0</v>
      </c>
      <c r="E7" s="16">
        <f>SUM(E8:E13)</f>
        <v>0</v>
      </c>
      <c r="F7" s="16"/>
      <c r="G7" s="16"/>
      <c r="H7" s="16"/>
    </row>
    <row r="8" spans="1:8" s="13" customFormat="1" ht="12" customHeight="1">
      <c r="A8" s="17" t="s">
        <v>7</v>
      </c>
      <c r="B8" s="18" t="s">
        <v>127</v>
      </c>
      <c r="C8" s="19"/>
      <c r="D8" s="19"/>
      <c r="E8" s="19"/>
      <c r="F8" s="19"/>
      <c r="G8" s="19"/>
      <c r="H8" s="19"/>
    </row>
    <row r="9" spans="1:8" s="13" customFormat="1" ht="12" customHeight="1">
      <c r="A9" s="17" t="s">
        <v>8</v>
      </c>
      <c r="B9" s="20" t="s">
        <v>128</v>
      </c>
      <c r="C9" s="19"/>
      <c r="D9" s="19"/>
      <c r="E9" s="19"/>
      <c r="F9" s="19"/>
      <c r="G9" s="19"/>
      <c r="H9" s="19"/>
    </row>
    <row r="10" spans="1:8" s="13" customFormat="1" ht="12" customHeight="1">
      <c r="A10" s="17" t="s">
        <v>9</v>
      </c>
      <c r="B10" s="20" t="s">
        <v>129</v>
      </c>
      <c r="C10" s="19"/>
      <c r="D10" s="19"/>
      <c r="E10" s="19"/>
      <c r="F10" s="19"/>
      <c r="G10" s="19"/>
      <c r="H10" s="19"/>
    </row>
    <row r="11" spans="1:8" s="13" customFormat="1" ht="12" customHeight="1">
      <c r="A11" s="17" t="s">
        <v>10</v>
      </c>
      <c r="B11" s="20" t="s">
        <v>130</v>
      </c>
      <c r="C11" s="19"/>
      <c r="D11" s="19"/>
      <c r="E11" s="19"/>
      <c r="F11" s="19"/>
      <c r="G11" s="19"/>
      <c r="H11" s="19"/>
    </row>
    <row r="12" spans="1:8" s="13" customFormat="1" ht="12" customHeight="1">
      <c r="A12" s="17" t="s">
        <v>68</v>
      </c>
      <c r="B12" s="20" t="s">
        <v>131</v>
      </c>
      <c r="C12" s="19"/>
      <c r="D12" s="19"/>
      <c r="E12" s="19"/>
      <c r="F12" s="19"/>
      <c r="G12" s="19"/>
      <c r="H12" s="19"/>
    </row>
    <row r="13" spans="1:8" s="13" customFormat="1" ht="12" customHeight="1" thickBot="1">
      <c r="A13" s="28" t="s">
        <v>70</v>
      </c>
      <c r="B13" s="21" t="s">
        <v>132</v>
      </c>
      <c r="C13" s="45"/>
      <c r="D13" s="45"/>
      <c r="E13" s="45"/>
      <c r="F13" s="45"/>
      <c r="G13" s="45"/>
      <c r="H13" s="45"/>
    </row>
    <row r="14" spans="1:8" s="13" customFormat="1" ht="12" customHeight="1" thickBot="1">
      <c r="A14" s="14" t="s">
        <v>11</v>
      </c>
      <c r="B14" s="11" t="s">
        <v>139</v>
      </c>
      <c r="C14" s="22">
        <f aca="true" t="shared" si="1" ref="C14:H14">SUM(C15:C19)</f>
        <v>6822</v>
      </c>
      <c r="D14" s="22">
        <f t="shared" si="1"/>
        <v>7907</v>
      </c>
      <c r="E14" s="22">
        <f t="shared" si="1"/>
        <v>7907</v>
      </c>
      <c r="F14" s="22">
        <f t="shared" si="1"/>
        <v>0</v>
      </c>
      <c r="G14" s="22">
        <f t="shared" si="1"/>
        <v>7907</v>
      </c>
      <c r="H14" s="22">
        <f t="shared" si="1"/>
        <v>0</v>
      </c>
    </row>
    <row r="15" spans="1:8" s="13" customFormat="1" ht="12" customHeight="1">
      <c r="A15" s="23" t="s">
        <v>12</v>
      </c>
      <c r="B15" s="24" t="s">
        <v>134</v>
      </c>
      <c r="C15" s="25"/>
      <c r="D15" s="25"/>
      <c r="E15" s="25"/>
      <c r="F15" s="25"/>
      <c r="G15" s="25"/>
      <c r="H15" s="25"/>
    </row>
    <row r="16" spans="1:8" s="13" customFormat="1" ht="12" customHeight="1">
      <c r="A16" s="17" t="s">
        <v>13</v>
      </c>
      <c r="B16" s="26" t="s">
        <v>135</v>
      </c>
      <c r="C16" s="27"/>
      <c r="D16" s="27"/>
      <c r="E16" s="27"/>
      <c r="F16" s="27"/>
      <c r="G16" s="27"/>
      <c r="H16" s="27"/>
    </row>
    <row r="17" spans="1:8" s="13" customFormat="1" ht="12" customHeight="1">
      <c r="A17" s="17" t="s">
        <v>14</v>
      </c>
      <c r="B17" s="26" t="s">
        <v>136</v>
      </c>
      <c r="C17" s="27"/>
      <c r="D17" s="27"/>
      <c r="E17" s="27"/>
      <c r="F17" s="27"/>
      <c r="G17" s="27"/>
      <c r="H17" s="27"/>
    </row>
    <row r="18" spans="1:8" s="13" customFormat="1" ht="12" customHeight="1">
      <c r="A18" s="17" t="s">
        <v>15</v>
      </c>
      <c r="B18" s="26" t="s">
        <v>137</v>
      </c>
      <c r="C18" s="27"/>
      <c r="D18" s="34"/>
      <c r="E18" s="34"/>
      <c r="F18" s="34"/>
      <c r="G18" s="34"/>
      <c r="H18" s="34"/>
    </row>
    <row r="19" spans="1:8" s="13" customFormat="1" ht="12" customHeight="1" thickBot="1">
      <c r="A19" s="28" t="s">
        <v>16</v>
      </c>
      <c r="B19" s="97" t="s">
        <v>138</v>
      </c>
      <c r="C19" s="27">
        <v>6822</v>
      </c>
      <c r="D19" s="27">
        <v>7907</v>
      </c>
      <c r="E19" s="27">
        <v>7907</v>
      </c>
      <c r="F19" s="27"/>
      <c r="G19" s="27">
        <v>7907</v>
      </c>
      <c r="H19" s="27"/>
    </row>
    <row r="20" spans="1:8" s="13" customFormat="1" ht="12" customHeight="1" thickBot="1">
      <c r="A20" s="14" t="s">
        <v>76</v>
      </c>
      <c r="B20" s="11" t="s">
        <v>175</v>
      </c>
      <c r="C20" s="22">
        <f>SUM(C21:C27)</f>
        <v>0</v>
      </c>
      <c r="D20" s="22">
        <f>SUM(D21:D27)</f>
        <v>0</v>
      </c>
      <c r="E20" s="22">
        <f>SUM(E21:E27)</f>
        <v>0</v>
      </c>
      <c r="F20" s="22"/>
      <c r="G20" s="22"/>
      <c r="H20" s="22"/>
    </row>
    <row r="21" spans="1:8" s="13" customFormat="1" ht="12" customHeight="1">
      <c r="A21" s="30" t="s">
        <v>95</v>
      </c>
      <c r="B21" s="31" t="s">
        <v>145</v>
      </c>
      <c r="C21" s="32"/>
      <c r="D21" s="32"/>
      <c r="E21" s="32"/>
      <c r="F21" s="32"/>
      <c r="G21" s="32"/>
      <c r="H21" s="32"/>
    </row>
    <row r="22" spans="1:8" s="13" customFormat="1" ht="12" customHeight="1">
      <c r="A22" s="17" t="s">
        <v>103</v>
      </c>
      <c r="B22" s="26" t="s">
        <v>146</v>
      </c>
      <c r="C22" s="27"/>
      <c r="D22" s="27"/>
      <c r="E22" s="27"/>
      <c r="F22" s="27"/>
      <c r="G22" s="27"/>
      <c r="H22" s="27"/>
    </row>
    <row r="23" spans="1:8" s="13" customFormat="1" ht="12" customHeight="1">
      <c r="A23" s="17" t="s">
        <v>140</v>
      </c>
      <c r="B23" s="26" t="s">
        <v>147</v>
      </c>
      <c r="C23" s="27"/>
      <c r="D23" s="27"/>
      <c r="E23" s="27"/>
      <c r="F23" s="27"/>
      <c r="G23" s="27"/>
      <c r="H23" s="27"/>
    </row>
    <row r="24" spans="1:8" s="13" customFormat="1" ht="12" customHeight="1">
      <c r="A24" s="33" t="s">
        <v>141</v>
      </c>
      <c r="B24" s="26" t="s">
        <v>148</v>
      </c>
      <c r="C24" s="34"/>
      <c r="D24" s="34"/>
      <c r="E24" s="34"/>
      <c r="F24" s="34"/>
      <c r="G24" s="34"/>
      <c r="H24" s="34"/>
    </row>
    <row r="25" spans="1:8" s="13" customFormat="1" ht="12" customHeight="1">
      <c r="A25" s="33" t="s">
        <v>142</v>
      </c>
      <c r="B25" s="26" t="s">
        <v>150</v>
      </c>
      <c r="C25" s="34"/>
      <c r="D25" s="34"/>
      <c r="E25" s="34"/>
      <c r="F25" s="34"/>
      <c r="G25" s="34"/>
      <c r="H25" s="34"/>
    </row>
    <row r="26" spans="1:8" s="13" customFormat="1" ht="12" customHeight="1">
      <c r="A26" s="17" t="s">
        <v>143</v>
      </c>
      <c r="B26" s="26" t="s">
        <v>149</v>
      </c>
      <c r="C26" s="27"/>
      <c r="D26" s="27"/>
      <c r="E26" s="27"/>
      <c r="F26" s="27"/>
      <c r="G26" s="27"/>
      <c r="H26" s="27"/>
    </row>
    <row r="27" spans="1:8" s="13" customFormat="1" ht="12" customHeight="1" thickBot="1">
      <c r="A27" s="96" t="s">
        <v>144</v>
      </c>
      <c r="B27" s="29" t="s">
        <v>151</v>
      </c>
      <c r="C27" s="45"/>
      <c r="D27" s="45"/>
      <c r="E27" s="45"/>
      <c r="F27" s="45"/>
      <c r="G27" s="45"/>
      <c r="H27" s="45"/>
    </row>
    <row r="28" spans="1:8" s="13" customFormat="1" ht="12" customHeight="1" thickBot="1">
      <c r="A28" s="37" t="s">
        <v>17</v>
      </c>
      <c r="B28" s="11" t="s">
        <v>164</v>
      </c>
      <c r="C28" s="16">
        <f aca="true" t="shared" si="2" ref="C28:H28">SUM(C29:C38)</f>
        <v>120</v>
      </c>
      <c r="D28" s="16">
        <f t="shared" si="2"/>
        <v>224</v>
      </c>
      <c r="E28" s="16">
        <f t="shared" si="2"/>
        <v>196</v>
      </c>
      <c r="F28" s="16">
        <f t="shared" si="2"/>
        <v>9</v>
      </c>
      <c r="G28" s="16">
        <f t="shared" si="2"/>
        <v>187</v>
      </c>
      <c r="H28" s="16">
        <f t="shared" si="2"/>
        <v>0</v>
      </c>
    </row>
    <row r="29" spans="1:8" s="13" customFormat="1" ht="12" customHeight="1">
      <c r="A29" s="38" t="s">
        <v>18</v>
      </c>
      <c r="B29" s="20" t="s">
        <v>152</v>
      </c>
      <c r="C29" s="101"/>
      <c r="D29" s="101"/>
      <c r="E29" s="101"/>
      <c r="F29" s="101"/>
      <c r="G29" s="101"/>
      <c r="H29" s="101"/>
    </row>
    <row r="30" spans="1:8" s="13" customFormat="1" ht="12" customHeight="1">
      <c r="A30" s="39" t="s">
        <v>19</v>
      </c>
      <c r="B30" s="40" t="s">
        <v>153</v>
      </c>
      <c r="C30" s="41">
        <v>120</v>
      </c>
      <c r="D30" s="41">
        <v>224</v>
      </c>
      <c r="E30" s="41">
        <v>196</v>
      </c>
      <c r="F30" s="41">
        <v>9</v>
      </c>
      <c r="G30" s="41">
        <v>187</v>
      </c>
      <c r="H30" s="41"/>
    </row>
    <row r="31" spans="1:8" s="13" customFormat="1" ht="12" customHeight="1">
      <c r="A31" s="39" t="s">
        <v>20</v>
      </c>
      <c r="B31" s="40" t="s">
        <v>154</v>
      </c>
      <c r="C31" s="41"/>
      <c r="D31" s="41"/>
      <c r="E31" s="41"/>
      <c r="F31" s="41"/>
      <c r="G31" s="41"/>
      <c r="H31" s="41"/>
    </row>
    <row r="32" spans="1:8" s="13" customFormat="1" ht="12" customHeight="1">
      <c r="A32" s="39" t="s">
        <v>21</v>
      </c>
      <c r="B32" s="40" t="s">
        <v>155</v>
      </c>
      <c r="C32" s="41"/>
      <c r="D32" s="41"/>
      <c r="E32" s="41"/>
      <c r="F32" s="41"/>
      <c r="G32" s="41"/>
      <c r="H32" s="41"/>
    </row>
    <row r="33" spans="1:8" s="13" customFormat="1" ht="12" customHeight="1">
      <c r="A33" s="39" t="s">
        <v>22</v>
      </c>
      <c r="B33" s="40" t="s">
        <v>156</v>
      </c>
      <c r="C33" s="41"/>
      <c r="D33" s="41"/>
      <c r="E33" s="41"/>
      <c r="F33" s="41"/>
      <c r="G33" s="41"/>
      <c r="H33" s="41"/>
    </row>
    <row r="34" spans="1:8" s="13" customFormat="1" ht="12" customHeight="1">
      <c r="A34" s="39" t="s">
        <v>23</v>
      </c>
      <c r="B34" s="40" t="s">
        <v>157</v>
      </c>
      <c r="C34" s="41"/>
      <c r="D34" s="41"/>
      <c r="E34" s="41"/>
      <c r="F34" s="41"/>
      <c r="G34" s="41"/>
      <c r="H34" s="41"/>
    </row>
    <row r="35" spans="1:8" s="13" customFormat="1" ht="12" customHeight="1">
      <c r="A35" s="39" t="s">
        <v>24</v>
      </c>
      <c r="B35" s="40" t="s">
        <v>158</v>
      </c>
      <c r="C35" s="102"/>
      <c r="D35" s="102"/>
      <c r="E35" s="102"/>
      <c r="F35" s="102"/>
      <c r="G35" s="102"/>
      <c r="H35" s="102"/>
    </row>
    <row r="36" spans="1:8" s="13" customFormat="1" ht="12" customHeight="1">
      <c r="A36" s="39" t="s">
        <v>25</v>
      </c>
      <c r="B36" s="40" t="s">
        <v>159</v>
      </c>
      <c r="C36" s="41"/>
      <c r="D36" s="41"/>
      <c r="E36" s="41"/>
      <c r="F36" s="41"/>
      <c r="G36" s="41"/>
      <c r="H36" s="41"/>
    </row>
    <row r="37" spans="1:8" s="13" customFormat="1" ht="12" customHeight="1">
      <c r="A37" s="39" t="s">
        <v>162</v>
      </c>
      <c r="B37" s="40" t="s">
        <v>160</v>
      </c>
      <c r="C37" s="41"/>
      <c r="D37" s="41"/>
      <c r="E37" s="41"/>
      <c r="F37" s="41"/>
      <c r="G37" s="41"/>
      <c r="H37" s="41"/>
    </row>
    <row r="38" spans="1:8" s="13" customFormat="1" ht="12" customHeight="1" thickBot="1">
      <c r="A38" s="39" t="s">
        <v>163</v>
      </c>
      <c r="B38" s="44" t="s">
        <v>161</v>
      </c>
      <c r="C38" s="41"/>
      <c r="D38" s="41"/>
      <c r="E38" s="41"/>
      <c r="F38" s="41"/>
      <c r="G38" s="41"/>
      <c r="H38" s="41"/>
    </row>
    <row r="39" spans="1:8" s="13" customFormat="1" ht="12" customHeight="1" thickBot="1">
      <c r="A39" s="14" t="s">
        <v>165</v>
      </c>
      <c r="B39" s="48" t="s">
        <v>167</v>
      </c>
      <c r="C39" s="16">
        <f>SUM(C40:C42)</f>
        <v>0</v>
      </c>
      <c r="D39" s="16">
        <f>SUM(D40:D42)</f>
        <v>0</v>
      </c>
      <c r="E39" s="16">
        <f>SUM(E40:E42)</f>
        <v>0</v>
      </c>
      <c r="F39" s="16"/>
      <c r="G39" s="16"/>
      <c r="H39" s="16"/>
    </row>
    <row r="40" spans="1:8" s="13" customFormat="1" ht="12" customHeight="1">
      <c r="A40" s="30" t="s">
        <v>27</v>
      </c>
      <c r="B40" s="20" t="s">
        <v>168</v>
      </c>
      <c r="C40" s="43"/>
      <c r="D40" s="43"/>
      <c r="E40" s="43"/>
      <c r="F40" s="43"/>
      <c r="G40" s="43"/>
      <c r="H40" s="43"/>
    </row>
    <row r="41" spans="1:8" s="13" customFormat="1" ht="12" customHeight="1">
      <c r="A41" s="17" t="s">
        <v>28</v>
      </c>
      <c r="B41" s="26" t="s">
        <v>169</v>
      </c>
      <c r="C41" s="27"/>
      <c r="D41" s="100"/>
      <c r="E41" s="100"/>
      <c r="F41" s="100"/>
      <c r="G41" s="100"/>
      <c r="H41" s="100"/>
    </row>
    <row r="42" spans="1:8" s="13" customFormat="1" ht="12" customHeight="1" thickBot="1">
      <c r="A42" s="28" t="s">
        <v>166</v>
      </c>
      <c r="B42" s="44" t="s">
        <v>170</v>
      </c>
      <c r="C42" s="45"/>
      <c r="D42" s="45"/>
      <c r="E42" s="45"/>
      <c r="F42" s="45"/>
      <c r="G42" s="45"/>
      <c r="H42" s="45"/>
    </row>
    <row r="43" spans="1:8" s="13" customFormat="1" ht="12" customHeight="1" thickBot="1">
      <c r="A43" s="14" t="s">
        <v>77</v>
      </c>
      <c r="B43" s="48" t="s">
        <v>174</v>
      </c>
      <c r="C43" s="16">
        <f>SUM(C44:C45)</f>
        <v>0</v>
      </c>
      <c r="D43" s="16">
        <f>SUM(D44:D45)</f>
        <v>0</v>
      </c>
      <c r="E43" s="16">
        <f>SUM(E44:E45)</f>
        <v>0</v>
      </c>
      <c r="F43" s="16"/>
      <c r="G43" s="16"/>
      <c r="H43" s="16"/>
    </row>
    <row r="44" spans="1:8" s="13" customFormat="1" ht="12" customHeight="1">
      <c r="A44" s="23" t="s">
        <v>29</v>
      </c>
      <c r="B44" s="20" t="s">
        <v>171</v>
      </c>
      <c r="C44" s="45"/>
      <c r="D44" s="105"/>
      <c r="E44" s="105"/>
      <c r="F44" s="105"/>
      <c r="G44" s="105"/>
      <c r="H44" s="105"/>
    </row>
    <row r="45" spans="1:8" s="13" customFormat="1" ht="12" customHeight="1" thickBot="1">
      <c r="A45" s="30" t="s">
        <v>30</v>
      </c>
      <c r="B45" s="21" t="s">
        <v>172</v>
      </c>
      <c r="C45" s="103"/>
      <c r="D45" s="104"/>
      <c r="E45" s="104"/>
      <c r="F45" s="104"/>
      <c r="G45" s="104"/>
      <c r="H45" s="104"/>
    </row>
    <row r="46" spans="1:8" s="13" customFormat="1" ht="12" customHeight="1" thickBot="1">
      <c r="A46" s="14" t="s">
        <v>31</v>
      </c>
      <c r="B46" s="42" t="s">
        <v>173</v>
      </c>
      <c r="C46" s="16">
        <f>SUM(C47:C49)</f>
        <v>0</v>
      </c>
      <c r="D46" s="16">
        <f>SUM(D47:D49)</f>
        <v>0</v>
      </c>
      <c r="E46" s="16">
        <f>SUM(E47:E49)</f>
        <v>0</v>
      </c>
      <c r="F46" s="16"/>
      <c r="G46" s="16"/>
      <c r="H46" s="16"/>
    </row>
    <row r="47" spans="1:9" s="13" customFormat="1" ht="12" customHeight="1">
      <c r="A47" s="30" t="s">
        <v>32</v>
      </c>
      <c r="B47" s="20" t="s">
        <v>220</v>
      </c>
      <c r="C47" s="46"/>
      <c r="D47" s="46"/>
      <c r="E47" s="46"/>
      <c r="F47" s="46"/>
      <c r="G47" s="46"/>
      <c r="H47" s="46"/>
      <c r="I47" s="99"/>
    </row>
    <row r="48" spans="1:8" s="13" customFormat="1" ht="12" customHeight="1">
      <c r="A48" s="17" t="s">
        <v>33</v>
      </c>
      <c r="B48" s="40" t="s">
        <v>176</v>
      </c>
      <c r="C48" s="35"/>
      <c r="D48" s="35"/>
      <c r="E48" s="35"/>
      <c r="F48" s="35"/>
      <c r="G48" s="35"/>
      <c r="H48" s="35"/>
    </row>
    <row r="49" spans="1:8" s="13" customFormat="1" ht="12" customHeight="1" thickBot="1">
      <c r="A49" s="28" t="s">
        <v>34</v>
      </c>
      <c r="B49" s="44" t="s">
        <v>177</v>
      </c>
      <c r="C49" s="47"/>
      <c r="D49" s="47"/>
      <c r="E49" s="47"/>
      <c r="F49" s="47"/>
      <c r="G49" s="47"/>
      <c r="H49" s="47"/>
    </row>
    <row r="50" spans="1:8" s="13" customFormat="1" ht="12" customHeight="1" thickBot="1">
      <c r="A50" s="14" t="s">
        <v>79</v>
      </c>
      <c r="B50" s="49" t="s">
        <v>178</v>
      </c>
      <c r="C50" s="50">
        <f aca="true" t="shared" si="3" ref="C50:H50">SUM(C46,C43,C39,C28,C6,C20)</f>
        <v>6942</v>
      </c>
      <c r="D50" s="50">
        <f t="shared" si="3"/>
        <v>8131</v>
      </c>
      <c r="E50" s="50">
        <f t="shared" si="3"/>
        <v>8103</v>
      </c>
      <c r="F50" s="50">
        <f t="shared" si="3"/>
        <v>9</v>
      </c>
      <c r="G50" s="50">
        <f t="shared" si="3"/>
        <v>8094</v>
      </c>
      <c r="H50" s="50">
        <f t="shared" si="3"/>
        <v>0</v>
      </c>
    </row>
    <row r="51" spans="1:8" s="13" customFormat="1" ht="12" customHeight="1" thickBot="1">
      <c r="A51" s="51" t="s">
        <v>35</v>
      </c>
      <c r="B51" s="15" t="s">
        <v>179</v>
      </c>
      <c r="C51" s="52">
        <f aca="true" t="shared" si="4" ref="C51:H51">SUM(C52,C62)</f>
        <v>13603</v>
      </c>
      <c r="D51" s="52">
        <f t="shared" si="4"/>
        <v>7328</v>
      </c>
      <c r="E51" s="52">
        <f t="shared" si="4"/>
        <v>7328</v>
      </c>
      <c r="F51" s="52">
        <f t="shared" si="4"/>
        <v>7015</v>
      </c>
      <c r="G51" s="52">
        <f t="shared" si="4"/>
        <v>313</v>
      </c>
      <c r="H51" s="52">
        <f t="shared" si="4"/>
        <v>0</v>
      </c>
    </row>
    <row r="52" spans="1:8" ht="12" customHeight="1" thickBot="1">
      <c r="A52" s="78" t="s">
        <v>180</v>
      </c>
      <c r="B52" s="79" t="s">
        <v>117</v>
      </c>
      <c r="C52" s="80">
        <f aca="true" t="shared" si="5" ref="C52:H52">SUM(C53:C61)</f>
        <v>13603</v>
      </c>
      <c r="D52" s="80">
        <f t="shared" si="5"/>
        <v>7328</v>
      </c>
      <c r="E52" s="80">
        <f t="shared" si="5"/>
        <v>7328</v>
      </c>
      <c r="F52" s="80">
        <f t="shared" si="5"/>
        <v>7015</v>
      </c>
      <c r="G52" s="80">
        <f t="shared" si="5"/>
        <v>313</v>
      </c>
      <c r="H52" s="80">
        <f t="shared" si="5"/>
        <v>0</v>
      </c>
    </row>
    <row r="53" spans="1:8" ht="12" customHeight="1">
      <c r="A53" s="81" t="s">
        <v>181</v>
      </c>
      <c r="B53" s="20" t="s">
        <v>193</v>
      </c>
      <c r="C53" s="82"/>
      <c r="D53" s="82"/>
      <c r="E53" s="82"/>
      <c r="F53" s="82"/>
      <c r="G53" s="82"/>
      <c r="H53" s="82"/>
    </row>
    <row r="54" spans="1:8" ht="12" customHeight="1">
      <c r="A54" s="53" t="s">
        <v>182</v>
      </c>
      <c r="B54" s="40" t="s">
        <v>194</v>
      </c>
      <c r="C54" s="83"/>
      <c r="D54" s="83"/>
      <c r="E54" s="83"/>
      <c r="F54" s="83"/>
      <c r="G54" s="83"/>
      <c r="H54" s="83"/>
    </row>
    <row r="55" spans="1:8" ht="12" customHeight="1">
      <c r="A55" s="53" t="s">
        <v>183</v>
      </c>
      <c r="B55" s="40" t="s">
        <v>198</v>
      </c>
      <c r="C55" s="83"/>
      <c r="D55" s="83">
        <v>118</v>
      </c>
      <c r="E55" s="83">
        <v>118</v>
      </c>
      <c r="F55" s="83">
        <v>118</v>
      </c>
      <c r="G55" s="83"/>
      <c r="H55" s="83"/>
    </row>
    <row r="56" spans="1:8" ht="12" customHeight="1">
      <c r="A56" s="53" t="s">
        <v>184</v>
      </c>
      <c r="B56" s="40" t="s">
        <v>199</v>
      </c>
      <c r="C56" s="83"/>
      <c r="D56" s="83"/>
      <c r="E56" s="83"/>
      <c r="F56" s="83"/>
      <c r="G56" s="83"/>
      <c r="H56" s="83"/>
    </row>
    <row r="57" spans="1:8" ht="12" customHeight="1">
      <c r="A57" s="53" t="s">
        <v>185</v>
      </c>
      <c r="B57" s="40" t="s">
        <v>200</v>
      </c>
      <c r="C57" s="83"/>
      <c r="D57" s="83"/>
      <c r="E57" s="83"/>
      <c r="F57" s="83"/>
      <c r="G57" s="83"/>
      <c r="H57" s="83"/>
    </row>
    <row r="58" spans="1:8" ht="12" customHeight="1">
      <c r="A58" s="53" t="s">
        <v>186</v>
      </c>
      <c r="B58" s="40" t="s">
        <v>201</v>
      </c>
      <c r="C58" s="83">
        <v>13603</v>
      </c>
      <c r="D58" s="83">
        <v>7210</v>
      </c>
      <c r="E58" s="83">
        <v>7210</v>
      </c>
      <c r="F58" s="83">
        <v>6897</v>
      </c>
      <c r="G58" s="83">
        <v>313</v>
      </c>
      <c r="H58" s="83"/>
    </row>
    <row r="59" spans="1:8" ht="12" customHeight="1">
      <c r="A59" s="53" t="s">
        <v>196</v>
      </c>
      <c r="B59" s="40" t="s">
        <v>202</v>
      </c>
      <c r="C59" s="83"/>
      <c r="D59" s="83"/>
      <c r="E59" s="83"/>
      <c r="F59" s="83"/>
      <c r="G59" s="83"/>
      <c r="H59" s="83"/>
    </row>
    <row r="60" spans="1:8" ht="12" customHeight="1">
      <c r="A60" s="53" t="s">
        <v>197</v>
      </c>
      <c r="B60" s="40" t="s">
        <v>203</v>
      </c>
      <c r="C60" s="83"/>
      <c r="D60" s="83"/>
      <c r="E60" s="83"/>
      <c r="F60" s="83"/>
      <c r="G60" s="83"/>
      <c r="H60" s="83"/>
    </row>
    <row r="61" spans="1:8" ht="12" customHeight="1" thickBot="1">
      <c r="A61" s="84" t="s">
        <v>195</v>
      </c>
      <c r="B61" s="85" t="s">
        <v>204</v>
      </c>
      <c r="C61" s="86"/>
      <c r="D61" s="86"/>
      <c r="E61" s="86"/>
      <c r="F61" s="86"/>
      <c r="G61" s="86"/>
      <c r="H61" s="86"/>
    </row>
    <row r="62" spans="1:8" ht="12" customHeight="1" thickBot="1">
      <c r="A62" s="78" t="s">
        <v>187</v>
      </c>
      <c r="B62" s="79" t="s">
        <v>123</v>
      </c>
      <c r="C62" s="80">
        <f>SUM(C63:C67)</f>
        <v>0</v>
      </c>
      <c r="D62" s="80">
        <f>SUM(D63:D67)</f>
        <v>0</v>
      </c>
      <c r="E62" s="80">
        <f>SUM(E63:E67)</f>
        <v>0</v>
      </c>
      <c r="F62" s="80"/>
      <c r="G62" s="80"/>
      <c r="H62" s="80"/>
    </row>
    <row r="63" spans="1:8" ht="12" customHeight="1">
      <c r="A63" s="81" t="s">
        <v>188</v>
      </c>
      <c r="B63" s="20" t="s">
        <v>205</v>
      </c>
      <c r="C63" s="82"/>
      <c r="D63" s="82"/>
      <c r="E63" s="82"/>
      <c r="F63" s="82"/>
      <c r="G63" s="82"/>
      <c r="H63" s="82"/>
    </row>
    <row r="64" spans="1:8" ht="12" customHeight="1">
      <c r="A64" s="53" t="s">
        <v>189</v>
      </c>
      <c r="B64" s="40" t="s">
        <v>206</v>
      </c>
      <c r="C64" s="83"/>
      <c r="D64" s="83"/>
      <c r="E64" s="83"/>
      <c r="F64" s="83"/>
      <c r="G64" s="83"/>
      <c r="H64" s="83"/>
    </row>
    <row r="65" spans="1:8" ht="12" customHeight="1">
      <c r="A65" s="53" t="s">
        <v>190</v>
      </c>
      <c r="B65" s="40" t="s">
        <v>207</v>
      </c>
      <c r="C65" s="83"/>
      <c r="D65" s="83"/>
      <c r="E65" s="83"/>
      <c r="F65" s="83"/>
      <c r="G65" s="83"/>
      <c r="H65" s="83"/>
    </row>
    <row r="66" spans="1:8" ht="12" customHeight="1">
      <c r="A66" s="53" t="s">
        <v>191</v>
      </c>
      <c r="B66" s="40" t="s">
        <v>208</v>
      </c>
      <c r="C66" s="83"/>
      <c r="D66" s="83"/>
      <c r="E66" s="83"/>
      <c r="F66" s="83"/>
      <c r="G66" s="83"/>
      <c r="H66" s="83"/>
    </row>
    <row r="67" spans="1:8" ht="12" customHeight="1" thickBot="1">
      <c r="A67" s="53" t="s">
        <v>192</v>
      </c>
      <c r="B67" s="40" t="s">
        <v>204</v>
      </c>
      <c r="C67" s="83"/>
      <c r="D67" s="83"/>
      <c r="E67" s="83"/>
      <c r="F67" s="83"/>
      <c r="G67" s="83"/>
      <c r="H67" s="83"/>
    </row>
    <row r="68" spans="1:8" s="13" customFormat="1" ht="12" customHeight="1" thickBot="1">
      <c r="A68" s="54" t="s">
        <v>36</v>
      </c>
      <c r="B68" s="55" t="s">
        <v>209</v>
      </c>
      <c r="C68" s="52">
        <f aca="true" t="shared" si="6" ref="C68:H68">SUM(C50,C51)</f>
        <v>20545</v>
      </c>
      <c r="D68" s="52">
        <f t="shared" si="6"/>
        <v>15459</v>
      </c>
      <c r="E68" s="52">
        <f t="shared" si="6"/>
        <v>15431</v>
      </c>
      <c r="F68" s="52">
        <f t="shared" si="6"/>
        <v>7024</v>
      </c>
      <c r="G68" s="52">
        <f t="shared" si="6"/>
        <v>8407</v>
      </c>
      <c r="H68" s="52">
        <f t="shared" si="6"/>
        <v>0</v>
      </c>
    </row>
    <row r="69" spans="1:8" s="13" customFormat="1" ht="13.5" customHeight="1" thickBot="1">
      <c r="A69" s="106" t="s">
        <v>37</v>
      </c>
      <c r="B69" s="56" t="s">
        <v>210</v>
      </c>
      <c r="C69" s="57"/>
      <c r="D69" s="57"/>
      <c r="E69" s="57"/>
      <c r="F69" s="57"/>
      <c r="G69" s="57"/>
      <c r="H69" s="57"/>
    </row>
    <row r="70" spans="1:8" s="13" customFormat="1" ht="12" customHeight="1" thickBot="1">
      <c r="A70" s="54" t="s">
        <v>38</v>
      </c>
      <c r="B70" s="55" t="s">
        <v>211</v>
      </c>
      <c r="C70" s="58">
        <f aca="true" t="shared" si="7" ref="C70:H70">SUM(C68:C69)</f>
        <v>20545</v>
      </c>
      <c r="D70" s="58">
        <f t="shared" si="7"/>
        <v>15459</v>
      </c>
      <c r="E70" s="58">
        <f t="shared" si="7"/>
        <v>15431</v>
      </c>
      <c r="F70" s="58">
        <f t="shared" si="7"/>
        <v>7024</v>
      </c>
      <c r="G70" s="58">
        <f t="shared" si="7"/>
        <v>8407</v>
      </c>
      <c r="H70" s="58">
        <f t="shared" si="7"/>
        <v>0</v>
      </c>
    </row>
    <row r="71" spans="1:5" s="13" customFormat="1" ht="77.25" customHeight="1">
      <c r="A71" s="59"/>
      <c r="B71" s="60"/>
      <c r="C71" s="61"/>
      <c r="D71" s="61"/>
      <c r="E71" s="61"/>
    </row>
    <row r="72" spans="1:8" ht="16.5" customHeight="1">
      <c r="A72" s="383" t="s">
        <v>39</v>
      </c>
      <c r="B72" s="383"/>
      <c r="C72" s="383"/>
      <c r="D72" s="383"/>
      <c r="E72" s="383"/>
      <c r="F72" s="383"/>
      <c r="G72" s="383"/>
      <c r="H72" s="383"/>
    </row>
    <row r="73" spans="1:8" s="63" customFormat="1" ht="16.5" customHeight="1" thickBot="1">
      <c r="A73" s="381" t="s">
        <v>40</v>
      </c>
      <c r="B73" s="381"/>
      <c r="C73" s="62"/>
      <c r="D73" s="62"/>
      <c r="H73" s="62" t="s">
        <v>2</v>
      </c>
    </row>
    <row r="74" spans="1:8" ht="37.5" customHeight="1" thickBot="1">
      <c r="A74" s="3" t="s">
        <v>41</v>
      </c>
      <c r="B74" s="4" t="s">
        <v>42</v>
      </c>
      <c r="C74" s="5" t="s">
        <v>109</v>
      </c>
      <c r="D74" s="5" t="s">
        <v>110</v>
      </c>
      <c r="E74" s="5" t="s">
        <v>218</v>
      </c>
      <c r="F74" s="125" t="s">
        <v>215</v>
      </c>
      <c r="G74" s="125" t="s">
        <v>216</v>
      </c>
      <c r="H74" s="125" t="s">
        <v>217</v>
      </c>
    </row>
    <row r="75" spans="1:8" s="9" customFormat="1" ht="12" customHeight="1" thickBot="1">
      <c r="A75" s="6">
        <v>1</v>
      </c>
      <c r="B75" s="7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>
        <v>8</v>
      </c>
    </row>
    <row r="76" spans="1:8" ht="12" customHeight="1" thickBot="1">
      <c r="A76" s="10" t="s">
        <v>5</v>
      </c>
      <c r="B76" s="64" t="s">
        <v>43</v>
      </c>
      <c r="C76" s="108">
        <f aca="true" t="shared" si="8" ref="C76:H76">SUM(C77:C81)</f>
        <v>20418</v>
      </c>
      <c r="D76" s="108">
        <f t="shared" si="8"/>
        <v>15459</v>
      </c>
      <c r="E76" s="108">
        <f t="shared" si="8"/>
        <v>15424</v>
      </c>
      <c r="F76" s="108">
        <f t="shared" si="8"/>
        <v>7017</v>
      </c>
      <c r="G76" s="108">
        <f t="shared" si="8"/>
        <v>8407</v>
      </c>
      <c r="H76" s="108">
        <f t="shared" si="8"/>
        <v>0</v>
      </c>
    </row>
    <row r="77" spans="1:8" ht="12" customHeight="1">
      <c r="A77" s="23" t="s">
        <v>44</v>
      </c>
      <c r="B77" s="24" t="s">
        <v>45</v>
      </c>
      <c r="C77" s="109">
        <v>2653</v>
      </c>
      <c r="D77" s="109">
        <v>3055</v>
      </c>
      <c r="E77" s="109">
        <v>3055</v>
      </c>
      <c r="F77" s="109">
        <v>2134</v>
      </c>
      <c r="G77" s="109">
        <v>921</v>
      </c>
      <c r="H77" s="109"/>
    </row>
    <row r="78" spans="1:8" ht="12" customHeight="1">
      <c r="A78" s="17" t="s">
        <v>46</v>
      </c>
      <c r="B78" s="26" t="s">
        <v>47</v>
      </c>
      <c r="C78" s="110">
        <v>750</v>
      </c>
      <c r="D78" s="110">
        <v>820</v>
      </c>
      <c r="E78" s="110">
        <v>820</v>
      </c>
      <c r="F78" s="110">
        <v>594</v>
      </c>
      <c r="G78" s="110">
        <v>226</v>
      </c>
      <c r="H78" s="110"/>
    </row>
    <row r="79" spans="1:8" ht="12" customHeight="1">
      <c r="A79" s="17" t="s">
        <v>48</v>
      </c>
      <c r="B79" s="26" t="s">
        <v>49</v>
      </c>
      <c r="C79" s="111">
        <v>17015</v>
      </c>
      <c r="D79" s="111">
        <v>11584</v>
      </c>
      <c r="E79" s="111">
        <v>11549</v>
      </c>
      <c r="F79" s="111">
        <v>4289</v>
      </c>
      <c r="G79" s="111">
        <v>7260</v>
      </c>
      <c r="H79" s="111"/>
    </row>
    <row r="80" spans="1:8" ht="12" customHeight="1">
      <c r="A80" s="17" t="s">
        <v>50</v>
      </c>
      <c r="B80" s="65" t="s">
        <v>51</v>
      </c>
      <c r="C80" s="111"/>
      <c r="D80" s="111"/>
      <c r="E80" s="111"/>
      <c r="F80" s="111"/>
      <c r="G80" s="111"/>
      <c r="H80" s="111"/>
    </row>
    <row r="81" spans="1:8" ht="12" customHeight="1">
      <c r="A81" s="17" t="s">
        <v>52</v>
      </c>
      <c r="B81" s="66" t="s">
        <v>53</v>
      </c>
      <c r="C81" s="111"/>
      <c r="D81" s="111"/>
      <c r="E81" s="111"/>
      <c r="F81" s="111"/>
      <c r="G81" s="111"/>
      <c r="H81" s="111"/>
    </row>
    <row r="82" spans="1:8" ht="12" customHeight="1">
      <c r="A82" s="17" t="s">
        <v>54</v>
      </c>
      <c r="B82" s="26" t="s">
        <v>90</v>
      </c>
      <c r="C82" s="111"/>
      <c r="D82" s="111"/>
      <c r="E82" s="111"/>
      <c r="F82" s="111"/>
      <c r="G82" s="111"/>
      <c r="H82" s="111"/>
    </row>
    <row r="83" spans="1:8" ht="12" customHeight="1">
      <c r="A83" s="17" t="s">
        <v>55</v>
      </c>
      <c r="B83" s="67" t="s">
        <v>91</v>
      </c>
      <c r="C83" s="111"/>
      <c r="D83" s="111"/>
      <c r="E83" s="111"/>
      <c r="F83" s="111"/>
      <c r="G83" s="111"/>
      <c r="H83" s="111"/>
    </row>
    <row r="84" spans="1:8" ht="12" customHeight="1">
      <c r="A84" s="17" t="s">
        <v>56</v>
      </c>
      <c r="B84" s="67" t="s">
        <v>57</v>
      </c>
      <c r="C84" s="111"/>
      <c r="D84" s="111"/>
      <c r="E84" s="111"/>
      <c r="F84" s="111"/>
      <c r="G84" s="111"/>
      <c r="H84" s="111"/>
    </row>
    <row r="85" spans="1:8" ht="12" customHeight="1">
      <c r="A85" s="17" t="s">
        <v>58</v>
      </c>
      <c r="B85" s="68" t="s">
        <v>59</v>
      </c>
      <c r="C85" s="111"/>
      <c r="D85" s="111"/>
      <c r="E85" s="111"/>
      <c r="F85" s="111"/>
      <c r="G85" s="111"/>
      <c r="H85" s="111"/>
    </row>
    <row r="86" spans="1:8" ht="12" customHeight="1">
      <c r="A86" s="28" t="s">
        <v>60</v>
      </c>
      <c r="B86" s="69" t="s">
        <v>61</v>
      </c>
      <c r="C86" s="111"/>
      <c r="D86" s="111"/>
      <c r="E86" s="111"/>
      <c r="F86" s="111"/>
      <c r="G86" s="111"/>
      <c r="H86" s="111"/>
    </row>
    <row r="87" spans="1:8" ht="12" customHeight="1">
      <c r="A87" s="17" t="s">
        <v>62</v>
      </c>
      <c r="B87" s="69" t="s">
        <v>92</v>
      </c>
      <c r="C87" s="111"/>
      <c r="D87" s="111"/>
      <c r="E87" s="111"/>
      <c r="F87" s="111"/>
      <c r="G87" s="111"/>
      <c r="H87" s="111"/>
    </row>
    <row r="88" spans="1:8" ht="12" customHeight="1" thickBot="1">
      <c r="A88" s="70" t="s">
        <v>63</v>
      </c>
      <c r="B88" s="71" t="s">
        <v>85</v>
      </c>
      <c r="C88" s="112"/>
      <c r="D88" s="112"/>
      <c r="E88" s="112"/>
      <c r="F88" s="112"/>
      <c r="G88" s="112"/>
      <c r="H88" s="112"/>
    </row>
    <row r="89" spans="1:8" ht="12" customHeight="1" thickBot="1">
      <c r="A89" s="14" t="s">
        <v>6</v>
      </c>
      <c r="B89" s="73" t="s">
        <v>64</v>
      </c>
      <c r="C89" s="113">
        <f>SUM(C90:C92)</f>
        <v>127</v>
      </c>
      <c r="D89" s="113">
        <f>SUM(D90:D92)</f>
        <v>0</v>
      </c>
      <c r="E89" s="113">
        <f>SUM(E90:E92)</f>
        <v>0</v>
      </c>
      <c r="F89" s="113"/>
      <c r="G89" s="113"/>
      <c r="H89" s="113"/>
    </row>
    <row r="90" spans="1:8" ht="12" customHeight="1">
      <c r="A90" s="30" t="s">
        <v>7</v>
      </c>
      <c r="B90" s="26" t="s">
        <v>65</v>
      </c>
      <c r="C90" s="114">
        <v>127</v>
      </c>
      <c r="D90" s="114"/>
      <c r="E90" s="114"/>
      <c r="F90" s="114"/>
      <c r="G90" s="114"/>
      <c r="H90" s="114"/>
    </row>
    <row r="91" spans="1:8" ht="12" customHeight="1">
      <c r="A91" s="30" t="s">
        <v>8</v>
      </c>
      <c r="B91" s="36" t="s">
        <v>66</v>
      </c>
      <c r="C91" s="110"/>
      <c r="D91" s="110"/>
      <c r="E91" s="110"/>
      <c r="F91" s="110"/>
      <c r="G91" s="110"/>
      <c r="H91" s="110"/>
    </row>
    <row r="92" spans="1:8" ht="12" customHeight="1">
      <c r="A92" s="30" t="s">
        <v>9</v>
      </c>
      <c r="B92" s="40" t="s">
        <v>86</v>
      </c>
      <c r="C92" s="115"/>
      <c r="D92" s="115"/>
      <c r="E92" s="115"/>
      <c r="F92" s="115"/>
      <c r="G92" s="115"/>
      <c r="H92" s="115"/>
    </row>
    <row r="93" spans="1:8" ht="12" customHeight="1">
      <c r="A93" s="30" t="s">
        <v>10</v>
      </c>
      <c r="B93" s="40" t="s">
        <v>67</v>
      </c>
      <c r="C93" s="115"/>
      <c r="D93" s="115"/>
      <c r="E93" s="115"/>
      <c r="F93" s="115"/>
      <c r="G93" s="115"/>
      <c r="H93" s="115"/>
    </row>
    <row r="94" spans="1:8" ht="12.75" customHeight="1">
      <c r="A94" s="30" t="s">
        <v>68</v>
      </c>
      <c r="B94" s="40" t="s">
        <v>69</v>
      </c>
      <c r="C94" s="115"/>
      <c r="D94" s="115"/>
      <c r="E94" s="115"/>
      <c r="F94" s="115"/>
      <c r="G94" s="115"/>
      <c r="H94" s="115"/>
    </row>
    <row r="95" spans="1:8" ht="12.75" customHeight="1">
      <c r="A95" s="30" t="s">
        <v>70</v>
      </c>
      <c r="B95" s="40" t="s">
        <v>87</v>
      </c>
      <c r="C95" s="115"/>
      <c r="D95" s="115"/>
      <c r="E95" s="115"/>
      <c r="F95" s="115"/>
      <c r="G95" s="115"/>
      <c r="H95" s="115"/>
    </row>
    <row r="96" spans="1:8" ht="12.75" customHeight="1">
      <c r="A96" s="30" t="s">
        <v>71</v>
      </c>
      <c r="B96" s="40" t="s">
        <v>87</v>
      </c>
      <c r="C96" s="115"/>
      <c r="D96" s="115"/>
      <c r="E96" s="115"/>
      <c r="F96" s="115"/>
      <c r="G96" s="115"/>
      <c r="H96" s="115"/>
    </row>
    <row r="97" spans="1:8" ht="12.75" customHeight="1">
      <c r="A97" s="30" t="s">
        <v>73</v>
      </c>
      <c r="B97" s="74" t="s">
        <v>72</v>
      </c>
      <c r="C97" s="115"/>
      <c r="D97" s="115"/>
      <c r="E97" s="115"/>
      <c r="F97" s="115"/>
      <c r="G97" s="115"/>
      <c r="H97" s="115"/>
    </row>
    <row r="98" spans="1:8" ht="12.75" customHeight="1">
      <c r="A98" s="30" t="s">
        <v>74</v>
      </c>
      <c r="B98" s="74" t="s">
        <v>88</v>
      </c>
      <c r="C98" s="115"/>
      <c r="D98" s="115"/>
      <c r="E98" s="115"/>
      <c r="F98" s="115"/>
      <c r="G98" s="115"/>
      <c r="H98" s="115"/>
    </row>
    <row r="99" spans="1:8" ht="12.75" customHeight="1" thickBot="1">
      <c r="A99" s="28" t="s">
        <v>75</v>
      </c>
      <c r="B99" s="75" t="s">
        <v>89</v>
      </c>
      <c r="C99" s="116"/>
      <c r="D99" s="116"/>
      <c r="E99" s="116"/>
      <c r="F99" s="116"/>
      <c r="G99" s="116"/>
      <c r="H99" s="116"/>
    </row>
    <row r="100" spans="1:8" ht="12" customHeight="1" thickBot="1">
      <c r="A100" s="14" t="s">
        <v>11</v>
      </c>
      <c r="B100" s="77" t="s">
        <v>93</v>
      </c>
      <c r="C100" s="108">
        <f aca="true" t="shared" si="9" ref="C100:H100">SUM(C76,C89)</f>
        <v>20545</v>
      </c>
      <c r="D100" s="108">
        <f t="shared" si="9"/>
        <v>15459</v>
      </c>
      <c r="E100" s="108">
        <f t="shared" si="9"/>
        <v>15424</v>
      </c>
      <c r="F100" s="108">
        <f t="shared" si="9"/>
        <v>7017</v>
      </c>
      <c r="G100" s="108">
        <f t="shared" si="9"/>
        <v>8407</v>
      </c>
      <c r="H100" s="108">
        <f t="shared" si="9"/>
        <v>0</v>
      </c>
    </row>
    <row r="101" spans="1:8" ht="12" customHeight="1" thickBot="1">
      <c r="A101" s="51" t="s">
        <v>76</v>
      </c>
      <c r="B101" s="15" t="s">
        <v>94</v>
      </c>
      <c r="C101" s="113">
        <f>SUM(C110,C102)</f>
        <v>0</v>
      </c>
      <c r="D101" s="113">
        <f>SUM(D110,D102)</f>
        <v>0</v>
      </c>
      <c r="E101" s="113">
        <f>SUM(E110,E102)</f>
        <v>0</v>
      </c>
      <c r="F101" s="113"/>
      <c r="G101" s="113"/>
      <c r="H101" s="113"/>
    </row>
    <row r="102" spans="1:8" ht="12" customHeight="1" thickBot="1">
      <c r="A102" s="78" t="s">
        <v>95</v>
      </c>
      <c r="B102" s="79" t="s">
        <v>117</v>
      </c>
      <c r="C102" s="117">
        <f>SUM(C103:C109)</f>
        <v>0</v>
      </c>
      <c r="D102" s="117">
        <f>SUM(D103:D109)</f>
        <v>0</v>
      </c>
      <c r="E102" s="117">
        <f>SUM(E103:E109)</f>
        <v>0</v>
      </c>
      <c r="F102" s="117"/>
      <c r="G102" s="117"/>
      <c r="H102" s="117"/>
    </row>
    <row r="103" spans="1:8" ht="12" customHeight="1">
      <c r="A103" s="81" t="s">
        <v>96</v>
      </c>
      <c r="B103" s="20" t="s">
        <v>111</v>
      </c>
      <c r="C103" s="118"/>
      <c r="D103" s="118"/>
      <c r="E103" s="118"/>
      <c r="F103" s="118"/>
      <c r="G103" s="118"/>
      <c r="H103" s="118"/>
    </row>
    <row r="104" spans="1:8" ht="12" customHeight="1">
      <c r="A104" s="53" t="s">
        <v>97</v>
      </c>
      <c r="B104" s="40" t="s">
        <v>112</v>
      </c>
      <c r="C104" s="119"/>
      <c r="D104" s="119"/>
      <c r="E104" s="119"/>
      <c r="F104" s="119"/>
      <c r="G104" s="119"/>
      <c r="H104" s="119"/>
    </row>
    <row r="105" spans="1:8" ht="12" customHeight="1">
      <c r="A105" s="53" t="s">
        <v>98</v>
      </c>
      <c r="B105" s="40" t="s">
        <v>113</v>
      </c>
      <c r="C105" s="119"/>
      <c r="D105" s="119"/>
      <c r="E105" s="119"/>
      <c r="F105" s="119"/>
      <c r="G105" s="119"/>
      <c r="H105" s="119"/>
    </row>
    <row r="106" spans="1:8" ht="12" customHeight="1">
      <c r="A106" s="53" t="s">
        <v>99</v>
      </c>
      <c r="B106" s="40" t="s">
        <v>114</v>
      </c>
      <c r="C106" s="119"/>
      <c r="D106" s="119"/>
      <c r="E106" s="119"/>
      <c r="F106" s="119"/>
      <c r="G106" s="119"/>
      <c r="H106" s="119"/>
    </row>
    <row r="107" spans="1:8" ht="12" customHeight="1">
      <c r="A107" s="53" t="s">
        <v>100</v>
      </c>
      <c r="B107" s="40" t="s">
        <v>115</v>
      </c>
      <c r="C107" s="119"/>
      <c r="D107" s="119"/>
      <c r="E107" s="119"/>
      <c r="F107" s="119"/>
      <c r="G107" s="119"/>
      <c r="H107" s="119"/>
    </row>
    <row r="108" spans="1:8" ht="12" customHeight="1">
      <c r="A108" s="53" t="s">
        <v>101</v>
      </c>
      <c r="B108" s="40" t="s">
        <v>116</v>
      </c>
      <c r="C108" s="119"/>
      <c r="D108" s="119"/>
      <c r="E108" s="119"/>
      <c r="F108" s="119"/>
      <c r="G108" s="119"/>
      <c r="H108" s="119"/>
    </row>
    <row r="109" spans="1:8" ht="12" customHeight="1" thickBot="1">
      <c r="A109" s="84" t="s">
        <v>102</v>
      </c>
      <c r="B109" s="85" t="s">
        <v>118</v>
      </c>
      <c r="C109" s="120"/>
      <c r="D109" s="120"/>
      <c r="E109" s="120"/>
      <c r="F109" s="120"/>
      <c r="G109" s="120"/>
      <c r="H109" s="120"/>
    </row>
    <row r="110" spans="1:8" ht="12" customHeight="1" thickBot="1">
      <c r="A110" s="78" t="s">
        <v>103</v>
      </c>
      <c r="B110" s="79" t="s">
        <v>123</v>
      </c>
      <c r="C110" s="117">
        <f>SUM(C111:C115)</f>
        <v>0</v>
      </c>
      <c r="D110" s="117">
        <f>SUM(D111:D115)</f>
        <v>0</v>
      </c>
      <c r="E110" s="117">
        <f>SUM(E111:E115)</f>
        <v>0</v>
      </c>
      <c r="F110" s="117"/>
      <c r="G110" s="117"/>
      <c r="H110" s="117"/>
    </row>
    <row r="111" spans="1:8" ht="12" customHeight="1">
      <c r="A111" s="81" t="s">
        <v>104</v>
      </c>
      <c r="B111" s="20" t="s">
        <v>119</v>
      </c>
      <c r="C111" s="118"/>
      <c r="D111" s="118"/>
      <c r="E111" s="118"/>
      <c r="F111" s="118"/>
      <c r="G111" s="118"/>
      <c r="H111" s="118"/>
    </row>
    <row r="112" spans="1:8" ht="12" customHeight="1">
      <c r="A112" s="53" t="s">
        <v>105</v>
      </c>
      <c r="B112" s="40" t="s">
        <v>120</v>
      </c>
      <c r="C112" s="119"/>
      <c r="D112" s="119"/>
      <c r="E112" s="119"/>
      <c r="F112" s="119"/>
      <c r="G112" s="119"/>
      <c r="H112" s="119"/>
    </row>
    <row r="113" spans="1:8" ht="12" customHeight="1">
      <c r="A113" s="53" t="s">
        <v>106</v>
      </c>
      <c r="B113" s="40" t="s">
        <v>121</v>
      </c>
      <c r="C113" s="119"/>
      <c r="D113" s="119"/>
      <c r="E113" s="119"/>
      <c r="F113" s="119"/>
      <c r="G113" s="119"/>
      <c r="H113" s="119"/>
    </row>
    <row r="114" spans="1:8" ht="12" customHeight="1">
      <c r="A114" s="53" t="s">
        <v>107</v>
      </c>
      <c r="B114" s="40" t="s">
        <v>122</v>
      </c>
      <c r="C114" s="119"/>
      <c r="D114" s="119"/>
      <c r="E114" s="119"/>
      <c r="F114" s="119"/>
      <c r="G114" s="119"/>
      <c r="H114" s="119"/>
    </row>
    <row r="115" spans="1:8" ht="12" customHeight="1" thickBot="1">
      <c r="A115" s="53" t="s">
        <v>108</v>
      </c>
      <c r="B115" s="40" t="s">
        <v>118</v>
      </c>
      <c r="C115" s="119"/>
      <c r="D115" s="119"/>
      <c r="E115" s="119"/>
      <c r="F115" s="119"/>
      <c r="G115" s="119"/>
      <c r="H115" s="119"/>
    </row>
    <row r="116" spans="1:8" ht="12" customHeight="1" thickBot="1">
      <c r="A116" s="51" t="s">
        <v>17</v>
      </c>
      <c r="B116" s="55" t="s">
        <v>124</v>
      </c>
      <c r="C116" s="121">
        <f aca="true" t="shared" si="10" ref="C116:H116">SUM(C100,C101)</f>
        <v>20545</v>
      </c>
      <c r="D116" s="121">
        <f t="shared" si="10"/>
        <v>15459</v>
      </c>
      <c r="E116" s="121">
        <f t="shared" si="10"/>
        <v>15424</v>
      </c>
      <c r="F116" s="121">
        <f t="shared" si="10"/>
        <v>7017</v>
      </c>
      <c r="G116" s="121">
        <f t="shared" si="10"/>
        <v>8407</v>
      </c>
      <c r="H116" s="121">
        <f t="shared" si="10"/>
        <v>0</v>
      </c>
    </row>
    <row r="117" spans="1:9" ht="15" customHeight="1" thickBot="1">
      <c r="A117" s="51" t="s">
        <v>26</v>
      </c>
      <c r="B117" s="55" t="s">
        <v>78</v>
      </c>
      <c r="C117" s="122"/>
      <c r="D117" s="122"/>
      <c r="E117" s="122"/>
      <c r="F117" s="122"/>
      <c r="G117" s="122"/>
      <c r="H117" s="122"/>
      <c r="I117" s="89"/>
    </row>
    <row r="118" spans="1:8" s="13" customFormat="1" ht="12.75" customHeight="1" thickBot="1">
      <c r="A118" s="90" t="s">
        <v>77</v>
      </c>
      <c r="B118" s="56" t="s">
        <v>125</v>
      </c>
      <c r="C118" s="123">
        <f aca="true" t="shared" si="11" ref="C118:H118">SUM(C116:C117)</f>
        <v>20545</v>
      </c>
      <c r="D118" s="123">
        <f t="shared" si="11"/>
        <v>15459</v>
      </c>
      <c r="E118" s="123">
        <f t="shared" si="11"/>
        <v>15424</v>
      </c>
      <c r="F118" s="123">
        <f t="shared" si="11"/>
        <v>7017</v>
      </c>
      <c r="G118" s="123">
        <f t="shared" si="11"/>
        <v>8407</v>
      </c>
      <c r="H118" s="123">
        <f t="shared" si="11"/>
        <v>0</v>
      </c>
    </row>
    <row r="119" spans="1:5" ht="7.5" customHeight="1">
      <c r="A119" s="91"/>
      <c r="B119" s="91"/>
      <c r="C119" s="92"/>
      <c r="D119" s="92"/>
      <c r="E119" s="92"/>
    </row>
    <row r="120" spans="1:8" ht="15.75">
      <c r="A120" s="379" t="s">
        <v>80</v>
      </c>
      <c r="B120" s="379"/>
      <c r="C120" s="379"/>
      <c r="D120" s="379"/>
      <c r="E120" s="379"/>
      <c r="F120" s="379"/>
      <c r="G120" s="379"/>
      <c r="H120" s="379"/>
    </row>
    <row r="121" spans="1:8" ht="15" customHeight="1" thickBot="1">
      <c r="A121" s="380" t="s">
        <v>81</v>
      </c>
      <c r="B121" s="380"/>
      <c r="C121" s="2"/>
      <c r="D121" s="2"/>
      <c r="H121" s="2" t="s">
        <v>2</v>
      </c>
    </row>
    <row r="122" spans="1:8" ht="13.5" customHeight="1" thickBot="1">
      <c r="A122" s="14">
        <v>1</v>
      </c>
      <c r="B122" s="73" t="s">
        <v>212</v>
      </c>
      <c r="C122" s="93">
        <f aca="true" t="shared" si="12" ref="C122:H122">+C50-C100</f>
        <v>-13603</v>
      </c>
      <c r="D122" s="22">
        <f t="shared" si="12"/>
        <v>-7328</v>
      </c>
      <c r="E122" s="22">
        <f t="shared" si="12"/>
        <v>-7321</v>
      </c>
      <c r="F122" s="22">
        <f t="shared" si="12"/>
        <v>-7008</v>
      </c>
      <c r="G122" s="22">
        <f t="shared" si="12"/>
        <v>-313</v>
      </c>
      <c r="H122" s="22">
        <f t="shared" si="12"/>
        <v>0</v>
      </c>
    </row>
    <row r="123" spans="1:5" ht="7.5" customHeight="1">
      <c r="A123" s="91"/>
      <c r="B123" s="91"/>
      <c r="C123" s="92"/>
      <c r="D123" s="92"/>
      <c r="E123" s="92"/>
    </row>
  </sheetData>
  <sheetProtection/>
  <mergeCells count="7">
    <mergeCell ref="A120:H120"/>
    <mergeCell ref="A121:B121"/>
    <mergeCell ref="A3:B3"/>
    <mergeCell ref="A73:B73"/>
    <mergeCell ref="A1:H1"/>
    <mergeCell ref="A2:H2"/>
    <mergeCell ref="A72:H72"/>
  </mergeCells>
  <printOptions/>
  <pageMargins left="0.31496062992125984" right="0.31496062992125984" top="0.9448818897637796" bottom="0.9448818897637796" header="0.31496062992125984" footer="0.31496062992125984"/>
  <pageSetup fitToHeight="2" fitToWidth="1" horizontalDpi="600" verticalDpi="600" orientation="portrait" paperSize="9" scale="74" r:id="rId1"/>
  <headerFooter>
    <oddHeader>&amp;C5/2015./V.29./ önkormányzati rendelet 4.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SheetLayoutView="100" zoomScalePageLayoutView="0" workbookViewId="0" topLeftCell="A1">
      <selection activeCell="B3" sqref="B3:H3"/>
    </sheetView>
  </sheetViews>
  <sheetFormatPr defaultColWidth="9.140625" defaultRowHeight="15"/>
  <cols>
    <col min="1" max="1" width="2.7109375" style="255" bestFit="1" customWidth="1"/>
    <col min="2" max="2" width="52.28125" style="254" customWidth="1"/>
    <col min="3" max="3" width="15.57421875" style="253" customWidth="1"/>
    <col min="4" max="6" width="15.7109375" style="253" customWidth="1"/>
    <col min="7" max="7" width="16.7109375" style="253" customWidth="1"/>
    <col min="8" max="8" width="15.421875" style="253" bestFit="1" customWidth="1"/>
    <col min="9" max="16384" width="9.140625" style="252" customWidth="1"/>
  </cols>
  <sheetData>
    <row r="1" spans="1:8" s="280" customFormat="1" ht="21.75" customHeight="1">
      <c r="A1" s="260"/>
      <c r="B1" s="384" t="s">
        <v>380</v>
      </c>
      <c r="C1" s="384"/>
      <c r="D1" s="282"/>
      <c r="E1" s="282"/>
      <c r="F1" s="282"/>
      <c r="G1" s="282"/>
      <c r="H1" s="281"/>
    </row>
    <row r="2" spans="1:8" s="280" customFormat="1" ht="21.75" customHeight="1">
      <c r="A2" s="260"/>
      <c r="B2" s="385" t="s">
        <v>376</v>
      </c>
      <c r="C2" s="385"/>
      <c r="D2" s="385"/>
      <c r="E2" s="385"/>
      <c r="F2" s="385"/>
      <c r="G2" s="385"/>
      <c r="H2" s="385"/>
    </row>
    <row r="3" spans="1:8" s="280" customFormat="1" ht="21.75" customHeight="1">
      <c r="A3" s="260"/>
      <c r="B3" s="385" t="s">
        <v>375</v>
      </c>
      <c r="C3" s="385"/>
      <c r="D3" s="385"/>
      <c r="E3" s="385"/>
      <c r="F3" s="385"/>
      <c r="G3" s="385"/>
      <c r="H3" s="385"/>
    </row>
    <row r="4" spans="1:8" s="276" customFormat="1" ht="14.25">
      <c r="A4" s="255"/>
      <c r="B4" s="279"/>
      <c r="C4" s="278"/>
      <c r="D4" s="278"/>
      <c r="E4" s="278"/>
      <c r="F4" s="278"/>
      <c r="G4" s="278"/>
      <c r="H4" s="277" t="s">
        <v>374</v>
      </c>
    </row>
    <row r="5" spans="2:8" s="255" customFormat="1" ht="15" thickBot="1">
      <c r="B5" s="275" t="s">
        <v>373</v>
      </c>
      <c r="C5" s="274" t="s">
        <v>372</v>
      </c>
      <c r="D5" s="274" t="s">
        <v>371</v>
      </c>
      <c r="E5" s="274" t="s">
        <v>370</v>
      </c>
      <c r="F5" s="274" t="s">
        <v>369</v>
      </c>
      <c r="G5" s="274" t="s">
        <v>368</v>
      </c>
      <c r="H5" s="273" t="s">
        <v>367</v>
      </c>
    </row>
    <row r="6" spans="2:8" s="255" customFormat="1" ht="105.75" thickBot="1">
      <c r="B6" s="272" t="s">
        <v>366</v>
      </c>
      <c r="C6" s="270" t="s">
        <v>365</v>
      </c>
      <c r="D6" s="271" t="s">
        <v>364</v>
      </c>
      <c r="E6" s="270" t="s">
        <v>363</v>
      </c>
      <c r="F6" s="270" t="s">
        <v>362</v>
      </c>
      <c r="G6" s="270" t="s">
        <v>361</v>
      </c>
      <c r="H6" s="270" t="s">
        <v>360</v>
      </c>
    </row>
    <row r="7" spans="1:8" s="265" customFormat="1" ht="21.75" customHeight="1">
      <c r="A7" s="260">
        <v>1</v>
      </c>
      <c r="B7" s="269" t="s">
        <v>377</v>
      </c>
      <c r="C7" s="267">
        <v>-25616</v>
      </c>
      <c r="D7" s="267">
        <v>25708</v>
      </c>
      <c r="E7" s="267">
        <f>C7+D7</f>
        <v>92</v>
      </c>
      <c r="F7" s="267">
        <v>23</v>
      </c>
      <c r="G7" s="267"/>
      <c r="H7" s="266">
        <f>E7-F7</f>
        <v>69</v>
      </c>
    </row>
    <row r="8" spans="1:8" s="265" customFormat="1" ht="21.75" customHeight="1" thickBot="1">
      <c r="A8" s="260">
        <v>2</v>
      </c>
      <c r="B8" s="269" t="s">
        <v>378</v>
      </c>
      <c r="C8" s="267">
        <v>-7321</v>
      </c>
      <c r="D8" s="267">
        <v>7328</v>
      </c>
      <c r="E8" s="267">
        <f>C8+D8</f>
        <v>7</v>
      </c>
      <c r="F8" s="267">
        <v>7</v>
      </c>
      <c r="G8" s="267"/>
      <c r="H8" s="266">
        <f>E8-F8</f>
        <v>0</v>
      </c>
    </row>
    <row r="9" spans="1:8" s="261" customFormat="1" ht="24.75" customHeight="1" thickBot="1">
      <c r="A9" s="260">
        <v>18</v>
      </c>
      <c r="B9" s="264" t="s">
        <v>359</v>
      </c>
      <c r="C9" s="263">
        <f aca="true" t="shared" si="0" ref="C9:H9">SUM(C7:C8)</f>
        <v>-32937</v>
      </c>
      <c r="D9" s="263">
        <f t="shared" si="0"/>
        <v>33036</v>
      </c>
      <c r="E9" s="263">
        <f t="shared" si="0"/>
        <v>99</v>
      </c>
      <c r="F9" s="263">
        <f t="shared" si="0"/>
        <v>30</v>
      </c>
      <c r="G9" s="263">
        <f t="shared" si="0"/>
        <v>0</v>
      </c>
      <c r="H9" s="262">
        <f t="shared" si="0"/>
        <v>69</v>
      </c>
    </row>
    <row r="10" spans="1:8" s="265" customFormat="1" ht="21.75" customHeight="1" thickBot="1">
      <c r="A10" s="260">
        <v>19</v>
      </c>
      <c r="B10" s="268" t="s">
        <v>379</v>
      </c>
      <c r="C10" s="267">
        <v>35065</v>
      </c>
      <c r="D10" s="267">
        <v>8181</v>
      </c>
      <c r="E10" s="267">
        <f>C10+D10</f>
        <v>43246</v>
      </c>
      <c r="F10" s="267">
        <v>5660</v>
      </c>
      <c r="G10" s="267"/>
      <c r="H10" s="266">
        <f>E10-F10-G10</f>
        <v>37586</v>
      </c>
    </row>
    <row r="11" spans="1:8" s="261" customFormat="1" ht="24.75" customHeight="1" thickBot="1">
      <c r="A11" s="260">
        <v>20</v>
      </c>
      <c r="B11" s="264" t="s">
        <v>358</v>
      </c>
      <c r="C11" s="263">
        <f aca="true" t="shared" si="1" ref="C11:H11">SUM(C9:C10)</f>
        <v>2128</v>
      </c>
      <c r="D11" s="263">
        <f t="shared" si="1"/>
        <v>41217</v>
      </c>
      <c r="E11" s="263">
        <f t="shared" si="1"/>
        <v>43345</v>
      </c>
      <c r="F11" s="263">
        <f t="shared" si="1"/>
        <v>5690</v>
      </c>
      <c r="G11" s="263">
        <f t="shared" si="1"/>
        <v>0</v>
      </c>
      <c r="H11" s="262">
        <f t="shared" si="1"/>
        <v>37655</v>
      </c>
    </row>
    <row r="12" spans="1:7" ht="15.75">
      <c r="A12" s="260"/>
      <c r="B12" s="257"/>
      <c r="C12" s="256"/>
      <c r="D12" s="256"/>
      <c r="E12" s="256"/>
      <c r="F12" s="256"/>
      <c r="G12" s="256"/>
    </row>
    <row r="13" spans="2:7" ht="15.75">
      <c r="B13" s="257"/>
      <c r="C13" s="256"/>
      <c r="D13" s="256"/>
      <c r="E13" s="256"/>
      <c r="F13" s="256"/>
      <c r="G13" s="256"/>
    </row>
    <row r="14" spans="2:7" ht="15.75">
      <c r="B14" s="257"/>
      <c r="C14" s="256"/>
      <c r="D14" s="256"/>
      <c r="E14" s="256"/>
      <c r="F14" s="256"/>
      <c r="G14" s="256"/>
    </row>
    <row r="15" spans="2:7" ht="15.75">
      <c r="B15" s="257"/>
      <c r="C15" s="258"/>
      <c r="D15" s="258"/>
      <c r="E15" s="256"/>
      <c r="F15" s="256"/>
      <c r="G15" s="256"/>
    </row>
    <row r="16" spans="2:7" ht="15.75">
      <c r="B16" s="257"/>
      <c r="C16" s="256"/>
      <c r="D16" s="256"/>
      <c r="E16" s="256"/>
      <c r="F16" s="256"/>
      <c r="G16" s="256"/>
    </row>
    <row r="17" spans="2:7" ht="15.75">
      <c r="B17" s="259"/>
      <c r="C17" s="256"/>
      <c r="D17" s="256"/>
      <c r="E17" s="256"/>
      <c r="F17" s="256"/>
      <c r="G17" s="256"/>
    </row>
    <row r="18" spans="1:8" ht="15.75">
      <c r="A18" s="252"/>
      <c r="B18" s="257"/>
      <c r="C18" s="256"/>
      <c r="D18" s="256"/>
      <c r="E18" s="256"/>
      <c r="F18" s="256"/>
      <c r="G18" s="256"/>
      <c r="H18" s="252"/>
    </row>
    <row r="19" spans="1:8" ht="15.75">
      <c r="A19" s="252"/>
      <c r="B19" s="257"/>
      <c r="C19" s="256"/>
      <c r="D19" s="256"/>
      <c r="E19" s="256"/>
      <c r="F19" s="256"/>
      <c r="G19" s="256"/>
      <c r="H19" s="252"/>
    </row>
    <row r="20" spans="1:8" ht="15.75">
      <c r="A20" s="252"/>
      <c r="B20" s="257"/>
      <c r="C20" s="256"/>
      <c r="D20" s="256"/>
      <c r="E20" s="256"/>
      <c r="F20" s="256"/>
      <c r="G20" s="256"/>
      <c r="H20" s="252"/>
    </row>
    <row r="21" spans="1:8" ht="15.75">
      <c r="A21" s="252"/>
      <c r="B21" s="257"/>
      <c r="C21" s="258"/>
      <c r="D21" s="258"/>
      <c r="E21" s="256"/>
      <c r="F21" s="256"/>
      <c r="G21" s="256"/>
      <c r="H21" s="252"/>
    </row>
    <row r="22" spans="1:8" ht="15.75">
      <c r="A22" s="252"/>
      <c r="B22" s="259"/>
      <c r="C22" s="256"/>
      <c r="D22" s="256"/>
      <c r="E22" s="256"/>
      <c r="F22" s="256"/>
      <c r="G22" s="256"/>
      <c r="H22" s="252"/>
    </row>
    <row r="23" spans="1:8" ht="15.75">
      <c r="A23" s="252"/>
      <c r="B23" s="257"/>
      <c r="C23" s="256"/>
      <c r="D23" s="256"/>
      <c r="E23" s="256"/>
      <c r="F23" s="256"/>
      <c r="G23" s="256"/>
      <c r="H23" s="252"/>
    </row>
    <row r="24" spans="1:8" ht="15.75">
      <c r="A24" s="252"/>
      <c r="B24" s="257"/>
      <c r="C24" s="256"/>
      <c r="D24" s="256"/>
      <c r="E24" s="256"/>
      <c r="F24" s="256"/>
      <c r="G24" s="256"/>
      <c r="H24" s="252"/>
    </row>
    <row r="25" spans="1:8" ht="15.75">
      <c r="A25" s="252"/>
      <c r="B25" s="257"/>
      <c r="C25" s="256"/>
      <c r="D25" s="256"/>
      <c r="E25" s="256"/>
      <c r="F25" s="256"/>
      <c r="G25" s="256"/>
      <c r="H25" s="252"/>
    </row>
    <row r="26" spans="1:8" ht="15.75">
      <c r="A26" s="252"/>
      <c r="B26" s="257"/>
      <c r="C26" s="256"/>
      <c r="D26" s="256"/>
      <c r="E26" s="256"/>
      <c r="F26" s="256"/>
      <c r="G26" s="256"/>
      <c r="H26" s="252"/>
    </row>
    <row r="27" spans="1:8" ht="15.75">
      <c r="A27" s="252"/>
      <c r="B27" s="257"/>
      <c r="C27" s="256"/>
      <c r="D27" s="256"/>
      <c r="E27" s="256"/>
      <c r="F27" s="256"/>
      <c r="G27" s="256"/>
      <c r="H27" s="252"/>
    </row>
    <row r="28" spans="1:8" ht="15.75">
      <c r="A28" s="252"/>
      <c r="B28" s="259"/>
      <c r="C28" s="256"/>
      <c r="D28" s="256"/>
      <c r="E28" s="256"/>
      <c r="F28" s="256"/>
      <c r="G28" s="256"/>
      <c r="H28" s="252"/>
    </row>
    <row r="29" spans="1:8" ht="15.75">
      <c r="A29" s="252"/>
      <c r="B29" s="257"/>
      <c r="C29" s="258"/>
      <c r="D29" s="258"/>
      <c r="E29" s="258"/>
      <c r="F29" s="256"/>
      <c r="G29" s="256"/>
      <c r="H29" s="252"/>
    </row>
    <row r="30" spans="1:8" ht="15.75">
      <c r="A30" s="252"/>
      <c r="B30" s="257"/>
      <c r="C30" s="256"/>
      <c r="D30" s="256"/>
      <c r="E30" s="256"/>
      <c r="F30" s="258"/>
      <c r="G30" s="258"/>
      <c r="H30" s="252"/>
    </row>
    <row r="31" spans="1:8" ht="15.75">
      <c r="A31" s="252"/>
      <c r="B31" s="257"/>
      <c r="C31" s="258"/>
      <c r="D31" s="258"/>
      <c r="E31" s="256"/>
      <c r="F31" s="256"/>
      <c r="G31" s="256"/>
      <c r="H31" s="252"/>
    </row>
    <row r="32" spans="1:8" ht="15.75">
      <c r="A32" s="252"/>
      <c r="B32" s="257"/>
      <c r="C32" s="258"/>
      <c r="D32" s="258"/>
      <c r="E32" s="256"/>
      <c r="F32" s="256"/>
      <c r="G32" s="256"/>
      <c r="H32" s="252"/>
    </row>
    <row r="33" spans="1:8" ht="15.75">
      <c r="A33" s="252"/>
      <c r="B33" s="257"/>
      <c r="C33" s="256"/>
      <c r="D33" s="256"/>
      <c r="E33" s="256"/>
      <c r="F33" s="256"/>
      <c r="G33" s="256"/>
      <c r="H33" s="252"/>
    </row>
    <row r="34" spans="1:8" ht="15.75">
      <c r="A34" s="252"/>
      <c r="B34" s="257"/>
      <c r="C34" s="256"/>
      <c r="D34" s="256"/>
      <c r="E34" s="256"/>
      <c r="F34" s="256"/>
      <c r="G34" s="256"/>
      <c r="H34" s="252"/>
    </row>
    <row r="35" spans="1:8" ht="15.75">
      <c r="A35" s="252"/>
      <c r="B35" s="259"/>
      <c r="C35" s="256"/>
      <c r="D35" s="256"/>
      <c r="E35" s="256"/>
      <c r="F35" s="256"/>
      <c r="G35" s="256"/>
      <c r="H35" s="252"/>
    </row>
    <row r="36" spans="1:8" ht="15.75">
      <c r="A36" s="252"/>
      <c r="B36" s="257"/>
      <c r="C36" s="256"/>
      <c r="D36" s="256"/>
      <c r="E36" s="256"/>
      <c r="F36" s="256"/>
      <c r="G36" s="256"/>
      <c r="H36" s="252"/>
    </row>
    <row r="37" spans="1:8" ht="15.75">
      <c r="A37" s="252"/>
      <c r="B37" s="257"/>
      <c r="C37" s="256"/>
      <c r="D37" s="256"/>
      <c r="E37" s="256"/>
      <c r="F37" s="256"/>
      <c r="G37" s="256"/>
      <c r="H37" s="252"/>
    </row>
    <row r="38" spans="1:8" ht="15.75">
      <c r="A38" s="252"/>
      <c r="B38" s="259"/>
      <c r="C38" s="256"/>
      <c r="D38" s="256"/>
      <c r="E38" s="258"/>
      <c r="F38" s="256"/>
      <c r="G38" s="256"/>
      <c r="H38" s="252"/>
    </row>
    <row r="39" spans="1:8" ht="15.75">
      <c r="A39" s="252"/>
      <c r="B39" s="257"/>
      <c r="C39" s="256"/>
      <c r="D39" s="256"/>
      <c r="E39" s="258"/>
      <c r="F39" s="258"/>
      <c r="G39" s="258"/>
      <c r="H39" s="252"/>
    </row>
    <row r="40" spans="1:8" ht="15.75">
      <c r="A40" s="252"/>
      <c r="B40" s="257"/>
      <c r="C40" s="256"/>
      <c r="D40" s="256"/>
      <c r="E40" s="258"/>
      <c r="F40" s="258"/>
      <c r="G40" s="258"/>
      <c r="H40" s="252"/>
    </row>
    <row r="41" spans="1:8" ht="15.75">
      <c r="A41" s="252"/>
      <c r="B41" s="257"/>
      <c r="C41" s="256"/>
      <c r="D41" s="256"/>
      <c r="E41" s="258"/>
      <c r="F41" s="258"/>
      <c r="G41" s="258"/>
      <c r="H41" s="252"/>
    </row>
    <row r="42" spans="1:8" ht="15.75">
      <c r="A42" s="252"/>
      <c r="B42" s="259"/>
      <c r="C42" s="258"/>
      <c r="D42" s="258"/>
      <c r="E42" s="256"/>
      <c r="F42" s="256"/>
      <c r="G42" s="256"/>
      <c r="H42" s="252"/>
    </row>
    <row r="43" spans="1:8" ht="15.75">
      <c r="A43" s="252"/>
      <c r="B43" s="257"/>
      <c r="C43" s="258"/>
      <c r="D43" s="258"/>
      <c r="E43" s="258"/>
      <c r="F43" s="258"/>
      <c r="G43" s="258"/>
      <c r="H43" s="252"/>
    </row>
    <row r="44" spans="1:8" ht="15.75">
      <c r="A44" s="252"/>
      <c r="B44" s="259"/>
      <c r="C44" s="258"/>
      <c r="D44" s="258"/>
      <c r="E44" s="258"/>
      <c r="F44" s="258"/>
      <c r="G44" s="258"/>
      <c r="H44" s="252"/>
    </row>
    <row r="45" spans="1:8" ht="15.75">
      <c r="A45" s="252"/>
      <c r="B45" s="257"/>
      <c r="C45" s="256"/>
      <c r="D45" s="256"/>
      <c r="E45" s="256"/>
      <c r="F45" s="256"/>
      <c r="G45" s="256"/>
      <c r="H45" s="252"/>
    </row>
    <row r="46" spans="1:8" ht="15.75">
      <c r="A46" s="252"/>
      <c r="B46" s="257"/>
      <c r="C46" s="256"/>
      <c r="D46" s="256"/>
      <c r="E46" s="256"/>
      <c r="F46" s="256"/>
      <c r="G46" s="256"/>
      <c r="H46" s="252"/>
    </row>
    <row r="47" spans="1:8" ht="15.75">
      <c r="A47" s="252"/>
      <c r="B47" s="257"/>
      <c r="C47" s="256"/>
      <c r="D47" s="256"/>
      <c r="E47" s="256"/>
      <c r="F47" s="256"/>
      <c r="G47" s="256"/>
      <c r="H47" s="252"/>
    </row>
    <row r="48" spans="1:8" ht="15.75">
      <c r="A48" s="252"/>
      <c r="B48" s="257"/>
      <c r="C48" s="256"/>
      <c r="D48" s="256"/>
      <c r="E48" s="256"/>
      <c r="F48" s="256"/>
      <c r="G48" s="256"/>
      <c r="H48" s="252"/>
    </row>
    <row r="49" spans="1:8" ht="15.75">
      <c r="A49" s="252"/>
      <c r="B49" s="257"/>
      <c r="C49" s="256"/>
      <c r="D49" s="256"/>
      <c r="E49" s="256"/>
      <c r="F49" s="256"/>
      <c r="G49" s="256"/>
      <c r="H49" s="252"/>
    </row>
    <row r="50" spans="1:8" ht="15.75">
      <c r="A50" s="252"/>
      <c r="B50" s="257"/>
      <c r="C50" s="256"/>
      <c r="D50" s="256"/>
      <c r="E50" s="256"/>
      <c r="F50" s="256"/>
      <c r="G50" s="256"/>
      <c r="H50" s="252"/>
    </row>
    <row r="51" spans="1:8" ht="15.75">
      <c r="A51" s="252"/>
      <c r="B51" s="257"/>
      <c r="C51" s="256"/>
      <c r="D51" s="256"/>
      <c r="E51" s="256"/>
      <c r="F51" s="256"/>
      <c r="G51" s="256"/>
      <c r="H51" s="252"/>
    </row>
    <row r="52" spans="1:8" ht="15.75">
      <c r="A52" s="252"/>
      <c r="B52" s="257"/>
      <c r="C52" s="256"/>
      <c r="D52" s="256"/>
      <c r="E52" s="256"/>
      <c r="F52" s="256"/>
      <c r="G52" s="256"/>
      <c r="H52" s="252"/>
    </row>
    <row r="53" spans="1:8" ht="15.75">
      <c r="A53" s="252"/>
      <c r="B53" s="257"/>
      <c r="C53" s="256"/>
      <c r="D53" s="256"/>
      <c r="E53" s="256"/>
      <c r="F53" s="256"/>
      <c r="G53" s="256"/>
      <c r="H53" s="252"/>
    </row>
    <row r="54" spans="1:8" ht="15.75">
      <c r="A54" s="252"/>
      <c r="B54" s="257"/>
      <c r="C54" s="256"/>
      <c r="D54" s="256"/>
      <c r="E54" s="256"/>
      <c r="F54" s="256"/>
      <c r="G54" s="256"/>
      <c r="H54" s="252"/>
    </row>
    <row r="55" spans="1:8" ht="15.75">
      <c r="A55" s="252"/>
      <c r="B55" s="257"/>
      <c r="C55" s="256"/>
      <c r="D55" s="256"/>
      <c r="E55" s="256"/>
      <c r="F55" s="256"/>
      <c r="G55" s="256"/>
      <c r="H55" s="252"/>
    </row>
    <row r="56" spans="1:8" ht="15.75">
      <c r="A56" s="252"/>
      <c r="B56" s="257"/>
      <c r="C56" s="256"/>
      <c r="D56" s="256"/>
      <c r="E56" s="256"/>
      <c r="F56" s="256"/>
      <c r="G56" s="256"/>
      <c r="H56" s="252"/>
    </row>
    <row r="57" spans="1:8" ht="15.75">
      <c r="A57" s="252"/>
      <c r="B57" s="257"/>
      <c r="C57" s="256"/>
      <c r="D57" s="256"/>
      <c r="E57" s="256"/>
      <c r="F57" s="256"/>
      <c r="G57" s="256"/>
      <c r="H57" s="252"/>
    </row>
    <row r="58" spans="1:8" ht="15.75">
      <c r="A58" s="252"/>
      <c r="B58" s="257"/>
      <c r="C58" s="256"/>
      <c r="D58" s="256"/>
      <c r="E58" s="256"/>
      <c r="F58" s="256"/>
      <c r="G58" s="256"/>
      <c r="H58" s="252"/>
    </row>
    <row r="59" spans="1:8" ht="15.75">
      <c r="A59" s="252"/>
      <c r="B59" s="257"/>
      <c r="C59" s="256"/>
      <c r="D59" s="256"/>
      <c r="E59" s="256"/>
      <c r="F59" s="256"/>
      <c r="G59" s="256"/>
      <c r="H59" s="252"/>
    </row>
    <row r="60" spans="1:8" ht="15.75">
      <c r="A60" s="252"/>
      <c r="B60" s="257"/>
      <c r="C60" s="256"/>
      <c r="D60" s="256"/>
      <c r="E60" s="256"/>
      <c r="F60" s="256"/>
      <c r="G60" s="256"/>
      <c r="H60" s="252"/>
    </row>
    <row r="61" spans="1:8" ht="15.75">
      <c r="A61" s="252"/>
      <c r="B61" s="257"/>
      <c r="C61" s="256"/>
      <c r="D61" s="256"/>
      <c r="E61" s="256"/>
      <c r="F61" s="256"/>
      <c r="G61" s="256"/>
      <c r="H61" s="252"/>
    </row>
    <row r="62" spans="1:8" ht="15.75">
      <c r="A62" s="252"/>
      <c r="B62" s="257"/>
      <c r="C62" s="256"/>
      <c r="D62" s="256"/>
      <c r="E62" s="256"/>
      <c r="F62" s="256"/>
      <c r="G62" s="256"/>
      <c r="H62" s="252"/>
    </row>
    <row r="63" spans="1:8" ht="15.75">
      <c r="A63" s="252"/>
      <c r="B63" s="257"/>
      <c r="C63" s="256"/>
      <c r="D63" s="256"/>
      <c r="E63" s="256"/>
      <c r="F63" s="256"/>
      <c r="G63" s="256"/>
      <c r="H63" s="252"/>
    </row>
    <row r="64" spans="1:8" ht="15.75">
      <c r="A64" s="252"/>
      <c r="B64" s="257"/>
      <c r="C64" s="256"/>
      <c r="D64" s="256"/>
      <c r="E64" s="256"/>
      <c r="F64" s="256"/>
      <c r="G64" s="256"/>
      <c r="H64" s="252"/>
    </row>
    <row r="65" spans="1:8" ht="15.75">
      <c r="A65" s="252"/>
      <c r="B65" s="257"/>
      <c r="C65" s="256"/>
      <c r="D65" s="256"/>
      <c r="E65" s="256"/>
      <c r="F65" s="256"/>
      <c r="G65" s="256"/>
      <c r="H65" s="252"/>
    </row>
    <row r="66" spans="1:8" ht="15.75">
      <c r="A66" s="252"/>
      <c r="B66" s="257"/>
      <c r="C66" s="256"/>
      <c r="D66" s="256"/>
      <c r="E66" s="256"/>
      <c r="F66" s="256"/>
      <c r="G66" s="256"/>
      <c r="H66" s="252"/>
    </row>
    <row r="67" spans="1:8" ht="15.75">
      <c r="A67" s="252"/>
      <c r="B67" s="257"/>
      <c r="C67" s="256"/>
      <c r="D67" s="256"/>
      <c r="E67" s="256"/>
      <c r="F67" s="256"/>
      <c r="G67" s="256"/>
      <c r="H67" s="252"/>
    </row>
    <row r="68" spans="1:8" ht="15.75">
      <c r="A68" s="252"/>
      <c r="B68" s="257"/>
      <c r="C68" s="256"/>
      <c r="D68" s="256"/>
      <c r="E68" s="256"/>
      <c r="F68" s="256"/>
      <c r="G68" s="256"/>
      <c r="H68" s="252"/>
    </row>
    <row r="69" spans="1:8" ht="15.75">
      <c r="A69" s="252"/>
      <c r="B69" s="257"/>
      <c r="C69" s="256"/>
      <c r="D69" s="256"/>
      <c r="E69" s="256"/>
      <c r="F69" s="256"/>
      <c r="G69" s="256"/>
      <c r="H69" s="252"/>
    </row>
    <row r="70" spans="1:8" ht="15.75">
      <c r="A70" s="252"/>
      <c r="B70" s="257"/>
      <c r="C70" s="256"/>
      <c r="D70" s="256"/>
      <c r="E70" s="256"/>
      <c r="F70" s="256"/>
      <c r="G70" s="256"/>
      <c r="H70" s="252"/>
    </row>
    <row r="71" spans="1:8" ht="15.75">
      <c r="A71" s="252"/>
      <c r="B71" s="257"/>
      <c r="C71" s="256"/>
      <c r="D71" s="256"/>
      <c r="E71" s="256"/>
      <c r="F71" s="256"/>
      <c r="G71" s="256"/>
      <c r="H71" s="252"/>
    </row>
    <row r="72" spans="1:8" ht="15.75">
      <c r="A72" s="252"/>
      <c r="B72" s="257"/>
      <c r="C72" s="256"/>
      <c r="D72" s="256"/>
      <c r="E72" s="256"/>
      <c r="F72" s="256"/>
      <c r="G72" s="256"/>
      <c r="H72" s="252"/>
    </row>
    <row r="73" spans="1:8" ht="15.75">
      <c r="A73" s="252"/>
      <c r="B73" s="257"/>
      <c r="C73" s="256"/>
      <c r="D73" s="256"/>
      <c r="E73" s="256"/>
      <c r="F73" s="256"/>
      <c r="G73" s="256"/>
      <c r="H73" s="252"/>
    </row>
    <row r="74" spans="1:8" ht="15.75">
      <c r="A74" s="252"/>
      <c r="B74" s="257"/>
      <c r="C74" s="256"/>
      <c r="D74" s="256"/>
      <c r="E74" s="256"/>
      <c r="F74" s="256"/>
      <c r="G74" s="256"/>
      <c r="H74" s="252"/>
    </row>
    <row r="75" spans="1:8" ht="15.75">
      <c r="A75" s="252"/>
      <c r="B75" s="257"/>
      <c r="C75" s="256"/>
      <c r="D75" s="256"/>
      <c r="E75" s="256"/>
      <c r="F75" s="256"/>
      <c r="G75" s="256"/>
      <c r="H75" s="252"/>
    </row>
    <row r="76" spans="1:8" ht="15.75">
      <c r="A76" s="252"/>
      <c r="B76" s="257"/>
      <c r="C76" s="256"/>
      <c r="D76" s="256"/>
      <c r="E76" s="256"/>
      <c r="F76" s="256"/>
      <c r="G76" s="256"/>
      <c r="H76" s="252"/>
    </row>
    <row r="77" spans="1:8" ht="15.75">
      <c r="A77" s="252"/>
      <c r="B77" s="257"/>
      <c r="C77" s="256"/>
      <c r="D77" s="256"/>
      <c r="E77" s="256"/>
      <c r="F77" s="256"/>
      <c r="G77" s="256"/>
      <c r="H77" s="252"/>
    </row>
    <row r="78" spans="1:8" ht="15.75">
      <c r="A78" s="252"/>
      <c r="B78" s="257"/>
      <c r="C78" s="256"/>
      <c r="D78" s="256"/>
      <c r="E78" s="256"/>
      <c r="F78" s="256"/>
      <c r="G78" s="256"/>
      <c r="H78" s="252"/>
    </row>
    <row r="79" spans="1:8" ht="15.75">
      <c r="A79" s="252"/>
      <c r="B79" s="257"/>
      <c r="C79" s="256"/>
      <c r="D79" s="256"/>
      <c r="E79" s="256"/>
      <c r="F79" s="256"/>
      <c r="G79" s="256"/>
      <c r="H79" s="252"/>
    </row>
    <row r="80" spans="1:8" ht="15.75">
      <c r="A80" s="252"/>
      <c r="B80" s="257"/>
      <c r="C80" s="256"/>
      <c r="D80" s="256"/>
      <c r="E80" s="256"/>
      <c r="F80" s="256"/>
      <c r="G80" s="256"/>
      <c r="H80" s="252"/>
    </row>
    <row r="81" spans="1:8" ht="15.75">
      <c r="A81" s="252"/>
      <c r="B81" s="257"/>
      <c r="C81" s="256"/>
      <c r="D81" s="256"/>
      <c r="E81" s="256"/>
      <c r="F81" s="256"/>
      <c r="G81" s="256"/>
      <c r="H81" s="252"/>
    </row>
    <row r="82" spans="1:8" ht="15.75">
      <c r="A82" s="252"/>
      <c r="B82" s="257"/>
      <c r="C82" s="256"/>
      <c r="D82" s="256"/>
      <c r="E82" s="256"/>
      <c r="F82" s="256"/>
      <c r="G82" s="256"/>
      <c r="H82" s="252"/>
    </row>
    <row r="83" spans="1:8" ht="15.75">
      <c r="A83" s="252"/>
      <c r="B83" s="257"/>
      <c r="C83" s="256"/>
      <c r="D83" s="256"/>
      <c r="E83" s="256"/>
      <c r="F83" s="256"/>
      <c r="G83" s="256"/>
      <c r="H83" s="252"/>
    </row>
    <row r="84" spans="1:8" ht="15.75">
      <c r="A84" s="252"/>
      <c r="B84" s="257"/>
      <c r="C84" s="256"/>
      <c r="D84" s="256"/>
      <c r="E84" s="256"/>
      <c r="F84" s="256"/>
      <c r="G84" s="256"/>
      <c r="H84" s="252"/>
    </row>
    <row r="85" spans="1:8" ht="15.75">
      <c r="A85" s="252"/>
      <c r="B85" s="257"/>
      <c r="C85" s="256"/>
      <c r="D85" s="256"/>
      <c r="E85" s="256"/>
      <c r="F85" s="256"/>
      <c r="G85" s="256"/>
      <c r="H85" s="252"/>
    </row>
    <row r="86" spans="1:8" ht="15.75">
      <c r="A86" s="252"/>
      <c r="B86" s="257"/>
      <c r="C86" s="256"/>
      <c r="D86" s="256"/>
      <c r="E86" s="256"/>
      <c r="F86" s="256"/>
      <c r="G86" s="256"/>
      <c r="H86" s="252"/>
    </row>
    <row r="87" spans="1:8" ht="15.75">
      <c r="A87" s="252"/>
      <c r="B87" s="257"/>
      <c r="C87" s="256"/>
      <c r="D87" s="256"/>
      <c r="E87" s="256"/>
      <c r="F87" s="256"/>
      <c r="G87" s="256"/>
      <c r="H87" s="252"/>
    </row>
    <row r="88" spans="1:8" ht="15.75">
      <c r="A88" s="252"/>
      <c r="B88" s="257"/>
      <c r="C88" s="256"/>
      <c r="D88" s="256"/>
      <c r="E88" s="256"/>
      <c r="F88" s="256"/>
      <c r="G88" s="256"/>
      <c r="H88" s="252"/>
    </row>
    <row r="89" spans="1:8" ht="15.75">
      <c r="A89" s="252"/>
      <c r="B89" s="257"/>
      <c r="C89" s="256"/>
      <c r="D89" s="256"/>
      <c r="E89" s="256"/>
      <c r="F89" s="256"/>
      <c r="G89" s="256"/>
      <c r="H89" s="252"/>
    </row>
    <row r="90" spans="1:8" ht="15.75">
      <c r="A90" s="252"/>
      <c r="B90" s="257"/>
      <c r="C90" s="256"/>
      <c r="D90" s="256"/>
      <c r="E90" s="256"/>
      <c r="F90" s="256"/>
      <c r="G90" s="256"/>
      <c r="H90" s="252"/>
    </row>
    <row r="91" spans="1:8" ht="15.75">
      <c r="A91" s="252"/>
      <c r="B91" s="257"/>
      <c r="C91" s="256"/>
      <c r="D91" s="256"/>
      <c r="E91" s="256"/>
      <c r="F91" s="256"/>
      <c r="G91" s="256"/>
      <c r="H91" s="252"/>
    </row>
    <row r="92" spans="1:8" ht="15.75">
      <c r="A92" s="252"/>
      <c r="B92" s="257"/>
      <c r="C92" s="256"/>
      <c r="D92" s="256"/>
      <c r="E92" s="256"/>
      <c r="F92" s="256"/>
      <c r="G92" s="256"/>
      <c r="H92" s="252"/>
    </row>
    <row r="93" spans="1:8" ht="15.75">
      <c r="A93" s="252"/>
      <c r="B93" s="257"/>
      <c r="C93" s="256"/>
      <c r="D93" s="256"/>
      <c r="E93" s="256"/>
      <c r="F93" s="256"/>
      <c r="G93" s="256"/>
      <c r="H93" s="252"/>
    </row>
    <row r="94" spans="1:8" ht="15.75">
      <c r="A94" s="252"/>
      <c r="B94" s="257"/>
      <c r="C94" s="256"/>
      <c r="D94" s="256"/>
      <c r="E94" s="256"/>
      <c r="F94" s="256"/>
      <c r="G94" s="256"/>
      <c r="H94" s="252"/>
    </row>
    <row r="95" spans="1:8" ht="15.75">
      <c r="A95" s="252"/>
      <c r="B95" s="257"/>
      <c r="C95" s="256"/>
      <c r="D95" s="256"/>
      <c r="E95" s="256"/>
      <c r="F95" s="256"/>
      <c r="G95" s="256"/>
      <c r="H95" s="252"/>
    </row>
    <row r="96" spans="1:8" ht="15.75">
      <c r="A96" s="252"/>
      <c r="B96" s="257"/>
      <c r="C96" s="256"/>
      <c r="D96" s="256"/>
      <c r="E96" s="256"/>
      <c r="F96" s="256"/>
      <c r="G96" s="256"/>
      <c r="H96" s="252"/>
    </row>
    <row r="97" spans="1:8" ht="15.75">
      <c r="A97" s="252"/>
      <c r="B97" s="257"/>
      <c r="C97" s="256"/>
      <c r="D97" s="256"/>
      <c r="E97" s="256"/>
      <c r="F97" s="256"/>
      <c r="G97" s="256"/>
      <c r="H97" s="252"/>
    </row>
    <row r="98" spans="1:8" ht="15.75">
      <c r="A98" s="252"/>
      <c r="B98" s="257"/>
      <c r="C98" s="256"/>
      <c r="D98" s="256"/>
      <c r="E98" s="256"/>
      <c r="F98" s="256"/>
      <c r="G98" s="256"/>
      <c r="H98" s="252"/>
    </row>
    <row r="99" spans="1:8" ht="15.75">
      <c r="A99" s="252"/>
      <c r="B99" s="257"/>
      <c r="C99" s="256"/>
      <c r="D99" s="256"/>
      <c r="E99" s="256"/>
      <c r="F99" s="256"/>
      <c r="G99" s="256"/>
      <c r="H99" s="252"/>
    </row>
    <row r="100" spans="1:8" ht="15.75">
      <c r="A100" s="252"/>
      <c r="B100" s="257"/>
      <c r="C100" s="256"/>
      <c r="D100" s="256"/>
      <c r="E100" s="256"/>
      <c r="F100" s="256"/>
      <c r="G100" s="256"/>
      <c r="H100" s="252"/>
    </row>
    <row r="101" spans="1:8" ht="15.75">
      <c r="A101" s="252"/>
      <c r="B101" s="257"/>
      <c r="C101" s="256"/>
      <c r="D101" s="256"/>
      <c r="E101" s="256"/>
      <c r="F101" s="256"/>
      <c r="G101" s="256"/>
      <c r="H101" s="252"/>
    </row>
    <row r="102" spans="1:8" ht="15.75">
      <c r="A102" s="252"/>
      <c r="B102" s="257"/>
      <c r="C102" s="256"/>
      <c r="D102" s="256"/>
      <c r="E102" s="256"/>
      <c r="F102" s="256"/>
      <c r="G102" s="256"/>
      <c r="H102" s="252"/>
    </row>
    <row r="103" spans="1:8" ht="15.75">
      <c r="A103" s="252"/>
      <c r="B103" s="257"/>
      <c r="C103" s="256"/>
      <c r="D103" s="256"/>
      <c r="E103" s="256"/>
      <c r="F103" s="256"/>
      <c r="G103" s="256"/>
      <c r="H103" s="252"/>
    </row>
    <row r="104" spans="1:8" ht="15.75">
      <c r="A104" s="252"/>
      <c r="B104" s="257"/>
      <c r="C104" s="256"/>
      <c r="D104" s="256"/>
      <c r="E104" s="256"/>
      <c r="F104" s="256"/>
      <c r="G104" s="256"/>
      <c r="H104" s="252"/>
    </row>
    <row r="105" spans="1:8" ht="15.75">
      <c r="A105" s="252"/>
      <c r="B105" s="257"/>
      <c r="C105" s="256"/>
      <c r="D105" s="256"/>
      <c r="E105" s="256"/>
      <c r="F105" s="256"/>
      <c r="G105" s="256"/>
      <c r="H105" s="252"/>
    </row>
    <row r="106" spans="1:8" ht="15.75">
      <c r="A106" s="252"/>
      <c r="B106" s="257"/>
      <c r="C106" s="256"/>
      <c r="D106" s="256"/>
      <c r="E106" s="256"/>
      <c r="F106" s="256"/>
      <c r="G106" s="256"/>
      <c r="H106" s="252"/>
    </row>
    <row r="107" spans="1:8" ht="15.75">
      <c r="A107" s="252"/>
      <c r="B107" s="257"/>
      <c r="C107" s="256"/>
      <c r="D107" s="256"/>
      <c r="E107" s="256"/>
      <c r="F107" s="256"/>
      <c r="G107" s="256"/>
      <c r="H107" s="252"/>
    </row>
    <row r="108" spans="1:8" ht="15.75">
      <c r="A108" s="252"/>
      <c r="B108" s="257"/>
      <c r="C108" s="256"/>
      <c r="D108" s="256"/>
      <c r="E108" s="256"/>
      <c r="F108" s="256"/>
      <c r="G108" s="256"/>
      <c r="H108" s="252"/>
    </row>
    <row r="109" spans="1:8" ht="15.75">
      <c r="A109" s="252"/>
      <c r="B109" s="257"/>
      <c r="C109" s="256"/>
      <c r="D109" s="256"/>
      <c r="E109" s="256"/>
      <c r="F109" s="256"/>
      <c r="G109" s="256"/>
      <c r="H109" s="252"/>
    </row>
    <row r="110" spans="1:8" ht="15.75">
      <c r="A110" s="252"/>
      <c r="B110" s="257"/>
      <c r="C110" s="256"/>
      <c r="D110" s="256"/>
      <c r="E110" s="256"/>
      <c r="F110" s="256"/>
      <c r="G110" s="256"/>
      <c r="H110" s="252"/>
    </row>
    <row r="111" spans="1:8" ht="15.75">
      <c r="A111" s="252"/>
      <c r="B111" s="257"/>
      <c r="C111" s="256"/>
      <c r="D111" s="256"/>
      <c r="E111" s="256"/>
      <c r="F111" s="256"/>
      <c r="G111" s="256"/>
      <c r="H111" s="252"/>
    </row>
    <row r="112" spans="1:8" ht="15.75">
      <c r="A112" s="252"/>
      <c r="B112" s="257"/>
      <c r="C112" s="256"/>
      <c r="D112" s="256"/>
      <c r="E112" s="256"/>
      <c r="F112" s="256"/>
      <c r="G112" s="256"/>
      <c r="H112" s="252"/>
    </row>
    <row r="113" spans="1:8" ht="15.75">
      <c r="A113" s="252"/>
      <c r="B113" s="257"/>
      <c r="C113" s="256"/>
      <c r="D113" s="256"/>
      <c r="E113" s="256"/>
      <c r="F113" s="256"/>
      <c r="G113" s="256"/>
      <c r="H113" s="252"/>
    </row>
    <row r="114" spans="1:8" ht="15.75">
      <c r="A114" s="252"/>
      <c r="B114" s="257"/>
      <c r="C114" s="256"/>
      <c r="D114" s="256"/>
      <c r="E114" s="256"/>
      <c r="F114" s="256"/>
      <c r="G114" s="256"/>
      <c r="H114" s="252"/>
    </row>
    <row r="115" spans="1:8" ht="15.75">
      <c r="A115" s="252"/>
      <c r="B115" s="257"/>
      <c r="C115" s="256"/>
      <c r="D115" s="256"/>
      <c r="E115" s="256"/>
      <c r="F115" s="256"/>
      <c r="G115" s="256"/>
      <c r="H115" s="252"/>
    </row>
    <row r="116" spans="1:8" ht="15.75">
      <c r="A116" s="252"/>
      <c r="B116" s="257"/>
      <c r="C116" s="256"/>
      <c r="D116" s="256"/>
      <c r="E116" s="256"/>
      <c r="F116" s="256"/>
      <c r="G116" s="256"/>
      <c r="H116" s="252"/>
    </row>
    <row r="117" spans="1:8" ht="15.75">
      <c r="A117" s="252"/>
      <c r="B117" s="257"/>
      <c r="C117" s="256"/>
      <c r="D117" s="256"/>
      <c r="E117" s="256"/>
      <c r="F117" s="256"/>
      <c r="G117" s="256"/>
      <c r="H117" s="252"/>
    </row>
    <row r="118" spans="1:8" ht="15.75">
      <c r="A118" s="252"/>
      <c r="B118" s="257"/>
      <c r="C118" s="256"/>
      <c r="D118" s="256"/>
      <c r="E118" s="256"/>
      <c r="F118" s="256"/>
      <c r="G118" s="256"/>
      <c r="H118" s="252"/>
    </row>
    <row r="119" spans="1:8" ht="15.75">
      <c r="A119" s="252"/>
      <c r="B119" s="257"/>
      <c r="C119" s="256"/>
      <c r="D119" s="256"/>
      <c r="E119" s="256"/>
      <c r="F119" s="256"/>
      <c r="G119" s="256"/>
      <c r="H119" s="252"/>
    </row>
    <row r="120" spans="1:8" ht="15.75">
      <c r="A120" s="252"/>
      <c r="B120" s="257"/>
      <c r="C120" s="256"/>
      <c r="D120" s="256"/>
      <c r="E120" s="256"/>
      <c r="F120" s="256"/>
      <c r="G120" s="256"/>
      <c r="H120" s="252"/>
    </row>
    <row r="121" spans="1:8" ht="15.75">
      <c r="A121" s="252"/>
      <c r="B121" s="257"/>
      <c r="C121" s="256"/>
      <c r="D121" s="256"/>
      <c r="E121" s="256"/>
      <c r="F121" s="256"/>
      <c r="G121" s="256"/>
      <c r="H121" s="252"/>
    </row>
    <row r="122" spans="1:8" ht="15.75">
      <c r="A122" s="252"/>
      <c r="B122" s="257"/>
      <c r="C122" s="256"/>
      <c r="D122" s="256"/>
      <c r="E122" s="256"/>
      <c r="F122" s="256"/>
      <c r="G122" s="256"/>
      <c r="H122" s="252"/>
    </row>
    <row r="123" spans="1:8" ht="15.75">
      <c r="A123" s="252"/>
      <c r="B123" s="257"/>
      <c r="C123" s="256"/>
      <c r="D123" s="256"/>
      <c r="E123" s="256"/>
      <c r="F123" s="256"/>
      <c r="G123" s="256"/>
      <c r="H123" s="252"/>
    </row>
    <row r="124" spans="1:8" ht="15.75">
      <c r="A124" s="252"/>
      <c r="B124" s="257"/>
      <c r="C124" s="256"/>
      <c r="D124" s="256"/>
      <c r="E124" s="256"/>
      <c r="F124" s="256"/>
      <c r="G124" s="256"/>
      <c r="H124" s="252"/>
    </row>
    <row r="125" spans="1:8" ht="15.75">
      <c r="A125" s="252"/>
      <c r="B125" s="257"/>
      <c r="C125" s="256"/>
      <c r="D125" s="256"/>
      <c r="E125" s="256"/>
      <c r="F125" s="256"/>
      <c r="G125" s="256"/>
      <c r="H125" s="252"/>
    </row>
    <row r="126" spans="1:8" ht="15.75">
      <c r="A126" s="252"/>
      <c r="B126" s="257"/>
      <c r="C126" s="256"/>
      <c r="D126" s="256"/>
      <c r="E126" s="256"/>
      <c r="F126" s="256"/>
      <c r="G126" s="256"/>
      <c r="H126" s="252"/>
    </row>
    <row r="127" spans="1:8" ht="15.75">
      <c r="A127" s="252"/>
      <c r="B127" s="257"/>
      <c r="C127" s="256"/>
      <c r="D127" s="256"/>
      <c r="E127" s="256"/>
      <c r="F127" s="256"/>
      <c r="G127" s="256"/>
      <c r="H127" s="252"/>
    </row>
    <row r="128" spans="1:8" ht="15.75">
      <c r="A128" s="252"/>
      <c r="B128" s="257"/>
      <c r="C128" s="256"/>
      <c r="D128" s="256"/>
      <c r="E128" s="256"/>
      <c r="F128" s="256"/>
      <c r="G128" s="256"/>
      <c r="H128" s="252"/>
    </row>
  </sheetData>
  <sheetProtection/>
  <mergeCells count="3">
    <mergeCell ref="B1:C1"/>
    <mergeCell ref="B2:H2"/>
    <mergeCell ref="B3:H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="80" zoomScaleNormal="80" zoomScalePageLayoutView="0" workbookViewId="0" topLeftCell="A79">
      <selection activeCell="M107" sqref="M107"/>
    </sheetView>
  </sheetViews>
  <sheetFormatPr defaultColWidth="9.140625" defaultRowHeight="15"/>
  <cols>
    <col min="1" max="1" width="5.140625" style="94" customWidth="1"/>
    <col min="2" max="2" width="68.8515625" style="94" customWidth="1"/>
    <col min="3" max="5" width="10.7109375" style="95" customWidth="1"/>
    <col min="6" max="16384" width="9.140625" style="1" customWidth="1"/>
  </cols>
  <sheetData>
    <row r="1" spans="1:8" ht="26.25" customHeight="1">
      <c r="A1" s="382" t="s">
        <v>214</v>
      </c>
      <c r="B1" s="382"/>
      <c r="C1" s="382"/>
      <c r="D1" s="382"/>
      <c r="E1" s="382"/>
      <c r="F1" s="382"/>
      <c r="G1" s="382"/>
      <c r="H1" s="382"/>
    </row>
    <row r="2" spans="1:8" ht="23.25" customHeight="1">
      <c r="A2" s="383" t="s">
        <v>0</v>
      </c>
      <c r="B2" s="383"/>
      <c r="C2" s="383"/>
      <c r="D2" s="383"/>
      <c r="E2" s="383"/>
      <c r="F2" s="383"/>
      <c r="G2" s="383"/>
      <c r="H2" s="383"/>
    </row>
    <row r="3" spans="1:8" ht="15.75" customHeight="1" thickBot="1">
      <c r="A3" s="380" t="s">
        <v>1</v>
      </c>
      <c r="B3" s="380"/>
      <c r="C3" s="2"/>
      <c r="D3" s="2"/>
      <c r="H3" s="2" t="s">
        <v>2</v>
      </c>
    </row>
    <row r="4" spans="1:8" ht="48" customHeight="1" thickBot="1">
      <c r="A4" s="3" t="s">
        <v>3</v>
      </c>
      <c r="B4" s="4" t="s">
        <v>4</v>
      </c>
      <c r="C4" s="5" t="s">
        <v>109</v>
      </c>
      <c r="D4" s="5" t="s">
        <v>110</v>
      </c>
      <c r="E4" s="5" t="s">
        <v>218</v>
      </c>
      <c r="F4" s="125" t="s">
        <v>215</v>
      </c>
      <c r="G4" s="125" t="s">
        <v>216</v>
      </c>
      <c r="H4" s="125" t="s">
        <v>217</v>
      </c>
    </row>
    <row r="5" spans="1:8" s="9" customFormat="1" ht="12" customHeight="1" thickBot="1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13" customFormat="1" ht="12" customHeight="1" thickBot="1">
      <c r="A6" s="10" t="s">
        <v>5</v>
      </c>
      <c r="B6" s="11" t="s">
        <v>126</v>
      </c>
      <c r="C6" s="12">
        <f>SUM('3.sz.melléklet'!C6,'4.sz.melléklet'!C6,'2.sz.melléklet'!C6)</f>
        <v>167480</v>
      </c>
      <c r="D6" s="12">
        <f>SUM('3.sz.melléklet'!D6,'4.sz.melléklet'!D6,'2.sz.melléklet'!D6)</f>
        <v>189536</v>
      </c>
      <c r="E6" s="12">
        <f>SUM('3.sz.melléklet'!E6,'4.sz.melléklet'!E6,'2.sz.melléklet'!E6)</f>
        <v>189536</v>
      </c>
      <c r="F6" s="12">
        <f>SUM('3.sz.melléklet'!F6,'4.sz.melléklet'!F6,'2.sz.melléklet'!F6)</f>
        <v>169214</v>
      </c>
      <c r="G6" s="12">
        <f>SUM('3.sz.melléklet'!G6,'4.sz.melléklet'!G6,'2.sz.melléklet'!G6)</f>
        <v>20322</v>
      </c>
      <c r="H6" s="12">
        <f>SUM('3.sz.melléklet'!H6,'4.sz.melléklet'!H6,'2.sz.melléklet'!H6)</f>
        <v>0</v>
      </c>
    </row>
    <row r="7" spans="1:8" s="13" customFormat="1" ht="12" customHeight="1" thickBot="1">
      <c r="A7" s="14" t="s">
        <v>6</v>
      </c>
      <c r="B7" s="15" t="s">
        <v>133</v>
      </c>
      <c r="C7" s="16">
        <f>SUM('3.sz.melléklet'!C7,'4.sz.melléklet'!C7,'2.sz.melléklet'!C7)</f>
        <v>156493</v>
      </c>
      <c r="D7" s="16">
        <f>SUM('3.sz.melléklet'!D7,'4.sz.melléklet'!D7,'2.sz.melléklet'!D7)</f>
        <v>165416</v>
      </c>
      <c r="E7" s="16">
        <f>SUM('3.sz.melléklet'!E7,'4.sz.melléklet'!E7,'2.sz.melléklet'!E7)</f>
        <v>165416</v>
      </c>
      <c r="F7" s="16">
        <f>SUM('3.sz.melléklet'!F7,'4.sz.melléklet'!F7,'2.sz.melléklet'!F7)</f>
        <v>165416</v>
      </c>
      <c r="G7" s="16">
        <f>SUM('3.sz.melléklet'!G7,'4.sz.melléklet'!G7,'2.sz.melléklet'!G7)</f>
        <v>0</v>
      </c>
      <c r="H7" s="16">
        <f>SUM('3.sz.melléklet'!H7,'4.sz.melléklet'!H7,'2.sz.melléklet'!H7)</f>
        <v>0</v>
      </c>
    </row>
    <row r="8" spans="1:8" s="13" customFormat="1" ht="12" customHeight="1">
      <c r="A8" s="17" t="s">
        <v>7</v>
      </c>
      <c r="B8" s="18" t="s">
        <v>127</v>
      </c>
      <c r="C8" s="19">
        <f>SUM('3.sz.melléklet'!C8,'4.sz.melléklet'!C8,'2.sz.melléklet'!C8)</f>
        <v>58119</v>
      </c>
      <c r="D8" s="19">
        <f>SUM('3.sz.melléklet'!D8,'4.sz.melléklet'!D8,'2.sz.melléklet'!D8)</f>
        <v>58119</v>
      </c>
      <c r="E8" s="19">
        <f>SUM('3.sz.melléklet'!E8,'4.sz.melléklet'!E8,'2.sz.melléklet'!E8)</f>
        <v>58119</v>
      </c>
      <c r="F8" s="19">
        <f>SUM('3.sz.melléklet'!F8,'4.sz.melléklet'!F8,'2.sz.melléklet'!F8)</f>
        <v>58119</v>
      </c>
      <c r="G8" s="19">
        <f>SUM('3.sz.melléklet'!G8,'4.sz.melléklet'!G8,'2.sz.melléklet'!G8)</f>
        <v>0</v>
      </c>
      <c r="H8" s="19">
        <f>SUM('3.sz.melléklet'!H8,'4.sz.melléklet'!H8,'2.sz.melléklet'!H8)</f>
        <v>0</v>
      </c>
    </row>
    <row r="9" spans="1:8" s="13" customFormat="1" ht="12" customHeight="1">
      <c r="A9" s="17" t="s">
        <v>8</v>
      </c>
      <c r="B9" s="20" t="s">
        <v>128</v>
      </c>
      <c r="C9" s="19">
        <f>SUM('3.sz.melléklet'!C9,'4.sz.melléklet'!C9,'2.sz.melléklet'!C9)</f>
        <v>55923</v>
      </c>
      <c r="D9" s="19">
        <f>SUM('3.sz.melléklet'!D9,'4.sz.melléklet'!D9,'2.sz.melléklet'!D9)</f>
        <v>56141</v>
      </c>
      <c r="E9" s="19">
        <f>SUM('3.sz.melléklet'!E9,'4.sz.melléklet'!E9,'2.sz.melléklet'!E9)</f>
        <v>56141</v>
      </c>
      <c r="F9" s="19">
        <f>SUM('3.sz.melléklet'!F9,'4.sz.melléklet'!F9,'2.sz.melléklet'!F9)</f>
        <v>56141</v>
      </c>
      <c r="G9" s="19">
        <f>SUM('3.sz.melléklet'!G9,'4.sz.melléklet'!G9,'2.sz.melléklet'!G9)</f>
        <v>0</v>
      </c>
      <c r="H9" s="19">
        <f>SUM('3.sz.melléklet'!H9,'4.sz.melléklet'!H9,'2.sz.melléklet'!H9)</f>
        <v>0</v>
      </c>
    </row>
    <row r="10" spans="1:8" s="13" customFormat="1" ht="12" customHeight="1">
      <c r="A10" s="17" t="s">
        <v>9</v>
      </c>
      <c r="B10" s="20" t="s">
        <v>129</v>
      </c>
      <c r="C10" s="19">
        <f>SUM('3.sz.melléklet'!C10,'4.sz.melléklet'!C10,'2.sz.melléklet'!C10)</f>
        <v>39462</v>
      </c>
      <c r="D10" s="19">
        <f>SUM('3.sz.melléklet'!D10,'4.sz.melléklet'!D10,'2.sz.melléklet'!D10)</f>
        <v>38366</v>
      </c>
      <c r="E10" s="19">
        <f>SUM('3.sz.melléklet'!E10,'4.sz.melléklet'!E10,'2.sz.melléklet'!E10)</f>
        <v>38366</v>
      </c>
      <c r="F10" s="19">
        <f>SUM('3.sz.melléklet'!F10,'4.sz.melléklet'!F10,'2.sz.melléklet'!F10)</f>
        <v>38366</v>
      </c>
      <c r="G10" s="19">
        <f>SUM('3.sz.melléklet'!G10,'4.sz.melléklet'!G10,'2.sz.melléklet'!G10)</f>
        <v>0</v>
      </c>
      <c r="H10" s="19">
        <f>SUM('3.sz.melléklet'!H10,'4.sz.melléklet'!H10,'2.sz.melléklet'!H10)</f>
        <v>0</v>
      </c>
    </row>
    <row r="11" spans="1:8" s="13" customFormat="1" ht="12" customHeight="1">
      <c r="A11" s="17" t="s">
        <v>10</v>
      </c>
      <c r="B11" s="20" t="s">
        <v>130</v>
      </c>
      <c r="C11" s="19">
        <f>SUM('3.sz.melléklet'!C11,'4.sz.melléklet'!C11,'2.sz.melléklet'!C11)</f>
        <v>2989</v>
      </c>
      <c r="D11" s="19">
        <f>SUM('3.sz.melléklet'!D11,'4.sz.melléklet'!D11,'2.sz.melléklet'!D11)</f>
        <v>2989</v>
      </c>
      <c r="E11" s="19">
        <f>SUM('3.sz.melléklet'!E11,'4.sz.melléklet'!E11,'2.sz.melléklet'!E11)</f>
        <v>2989</v>
      </c>
      <c r="F11" s="19">
        <f>SUM('3.sz.melléklet'!F11,'4.sz.melléklet'!F11,'2.sz.melléklet'!F11)</f>
        <v>2989</v>
      </c>
      <c r="G11" s="19">
        <f>SUM('3.sz.melléklet'!G11,'4.sz.melléklet'!G11,'2.sz.melléklet'!G11)</f>
        <v>0</v>
      </c>
      <c r="H11" s="19">
        <f>SUM('3.sz.melléklet'!H11,'4.sz.melléklet'!H11,'2.sz.melléklet'!H11)</f>
        <v>0</v>
      </c>
    </row>
    <row r="12" spans="1:8" s="13" customFormat="1" ht="12" customHeight="1">
      <c r="A12" s="17" t="s">
        <v>68</v>
      </c>
      <c r="B12" s="20" t="s">
        <v>131</v>
      </c>
      <c r="C12" s="19">
        <f>SUM('3.sz.melléklet'!C12,'4.sz.melléklet'!C12,'2.sz.melléklet'!C12)</f>
        <v>0</v>
      </c>
      <c r="D12" s="19">
        <f>SUM('3.sz.melléklet'!D12,'4.sz.melléklet'!D12,'2.sz.melléklet'!D12)</f>
        <v>1070</v>
      </c>
      <c r="E12" s="19">
        <f>SUM('3.sz.melléklet'!E12,'4.sz.melléklet'!E12,'2.sz.melléklet'!E12)</f>
        <v>1070</v>
      </c>
      <c r="F12" s="19">
        <f>SUM('3.sz.melléklet'!F12,'4.sz.melléklet'!F12,'2.sz.melléklet'!F12)</f>
        <v>1070</v>
      </c>
      <c r="G12" s="19">
        <f>SUM('3.sz.melléklet'!G12,'4.sz.melléklet'!G12,'2.sz.melléklet'!G12)</f>
        <v>0</v>
      </c>
      <c r="H12" s="19">
        <f>SUM('3.sz.melléklet'!H12,'4.sz.melléklet'!H12,'2.sz.melléklet'!H12)</f>
        <v>0</v>
      </c>
    </row>
    <row r="13" spans="1:8" s="13" customFormat="1" ht="12" customHeight="1" thickBot="1">
      <c r="A13" s="28" t="s">
        <v>70</v>
      </c>
      <c r="B13" s="21" t="s">
        <v>132</v>
      </c>
      <c r="C13" s="45">
        <f>SUM('3.sz.melléklet'!C13,'4.sz.melléklet'!C13,'2.sz.melléklet'!C13)</f>
        <v>0</v>
      </c>
      <c r="D13" s="45">
        <f>SUM('3.sz.melléklet'!D13,'4.sz.melléklet'!D13,'2.sz.melléklet'!D13)</f>
        <v>8731</v>
      </c>
      <c r="E13" s="45">
        <f>SUM('3.sz.melléklet'!E13,'4.sz.melléklet'!E13,'2.sz.melléklet'!E13)</f>
        <v>8731</v>
      </c>
      <c r="F13" s="45">
        <f>SUM('3.sz.melléklet'!F13,'4.sz.melléklet'!F13,'2.sz.melléklet'!F13)</f>
        <v>8731</v>
      </c>
      <c r="G13" s="45">
        <f>SUM('3.sz.melléklet'!G13,'4.sz.melléklet'!G13,'2.sz.melléklet'!G13)</f>
        <v>0</v>
      </c>
      <c r="H13" s="45">
        <f>SUM('3.sz.melléklet'!H13,'4.sz.melléklet'!H13,'2.sz.melléklet'!H13)</f>
        <v>0</v>
      </c>
    </row>
    <row r="14" spans="1:8" s="13" customFormat="1" ht="12" customHeight="1" thickBot="1">
      <c r="A14" s="14" t="s">
        <v>11</v>
      </c>
      <c r="B14" s="11" t="s">
        <v>139</v>
      </c>
      <c r="C14" s="22">
        <f>SUM('3.sz.melléklet'!C14,'4.sz.melléklet'!C14,'2.sz.melléklet'!C14)</f>
        <v>10987</v>
      </c>
      <c r="D14" s="22">
        <f>SUM('3.sz.melléklet'!D14,'4.sz.melléklet'!D14,'2.sz.melléklet'!D14)</f>
        <v>24120</v>
      </c>
      <c r="E14" s="22">
        <f>SUM('3.sz.melléklet'!E14,'4.sz.melléklet'!E14,'2.sz.melléklet'!E14)</f>
        <v>24120</v>
      </c>
      <c r="F14" s="22">
        <f>SUM('3.sz.melléklet'!F14,'4.sz.melléklet'!F14,'2.sz.melléklet'!F14)</f>
        <v>3798</v>
      </c>
      <c r="G14" s="22">
        <f>SUM('3.sz.melléklet'!G14,'4.sz.melléklet'!G14,'2.sz.melléklet'!G14)</f>
        <v>20322</v>
      </c>
      <c r="H14" s="22">
        <f>SUM('3.sz.melléklet'!H14,'4.sz.melléklet'!H14,'2.sz.melléklet'!H14)</f>
        <v>0</v>
      </c>
    </row>
    <row r="15" spans="1:8" s="13" customFormat="1" ht="12" customHeight="1">
      <c r="A15" s="23" t="s">
        <v>12</v>
      </c>
      <c r="B15" s="24" t="s">
        <v>134</v>
      </c>
      <c r="C15" s="25">
        <f>SUM('3.sz.melléklet'!C15,'4.sz.melléklet'!C15,'2.sz.melléklet'!C15)</f>
        <v>0</v>
      </c>
      <c r="D15" s="25">
        <f>SUM('3.sz.melléklet'!D15,'4.sz.melléklet'!D15,'2.sz.melléklet'!D15)</f>
        <v>0</v>
      </c>
      <c r="E15" s="25">
        <f>SUM('3.sz.melléklet'!E15,'4.sz.melléklet'!E15,'2.sz.melléklet'!E15)</f>
        <v>0</v>
      </c>
      <c r="F15" s="25">
        <f>SUM('3.sz.melléklet'!F15,'4.sz.melléklet'!F15,'2.sz.melléklet'!F15)</f>
        <v>0</v>
      </c>
      <c r="G15" s="25">
        <f>SUM('3.sz.melléklet'!G15,'4.sz.melléklet'!G15,'2.sz.melléklet'!G15)</f>
        <v>0</v>
      </c>
      <c r="H15" s="25">
        <f>SUM('3.sz.melléklet'!H15,'4.sz.melléklet'!H15,'2.sz.melléklet'!H15)</f>
        <v>0</v>
      </c>
    </row>
    <row r="16" spans="1:8" s="13" customFormat="1" ht="12" customHeight="1">
      <c r="A16" s="17" t="s">
        <v>13</v>
      </c>
      <c r="B16" s="26" t="s">
        <v>135</v>
      </c>
      <c r="C16" s="27">
        <f>SUM('3.sz.melléklet'!C16,'4.sz.melléklet'!C16,'2.sz.melléklet'!C16)</f>
        <v>0</v>
      </c>
      <c r="D16" s="27">
        <f>SUM('3.sz.melléklet'!D16,'4.sz.melléklet'!D16,'2.sz.melléklet'!D16)</f>
        <v>0</v>
      </c>
      <c r="E16" s="27">
        <f>SUM('3.sz.melléklet'!E16,'4.sz.melléklet'!E16,'2.sz.melléklet'!E16)</f>
        <v>0</v>
      </c>
      <c r="F16" s="27">
        <f>SUM('3.sz.melléklet'!F16,'4.sz.melléklet'!F16,'2.sz.melléklet'!F16)</f>
        <v>0</v>
      </c>
      <c r="G16" s="27">
        <f>SUM('3.sz.melléklet'!G16,'4.sz.melléklet'!G16,'2.sz.melléklet'!G16)</f>
        <v>0</v>
      </c>
      <c r="H16" s="27">
        <f>SUM('3.sz.melléklet'!H16,'4.sz.melléklet'!H16,'2.sz.melléklet'!H16)</f>
        <v>0</v>
      </c>
    </row>
    <row r="17" spans="1:8" s="13" customFormat="1" ht="12" customHeight="1">
      <c r="A17" s="17" t="s">
        <v>14</v>
      </c>
      <c r="B17" s="26" t="s">
        <v>136</v>
      </c>
      <c r="C17" s="27">
        <f>SUM('3.sz.melléklet'!C17,'4.sz.melléklet'!C17,'2.sz.melléklet'!C17)</f>
        <v>0</v>
      </c>
      <c r="D17" s="27">
        <f>SUM('3.sz.melléklet'!D17,'4.sz.melléklet'!D17,'2.sz.melléklet'!D17)</f>
        <v>0</v>
      </c>
      <c r="E17" s="27">
        <f>SUM('3.sz.melléklet'!E17,'4.sz.melléklet'!E17,'2.sz.melléklet'!E17)</f>
        <v>0</v>
      </c>
      <c r="F17" s="27">
        <f>SUM('3.sz.melléklet'!F17,'4.sz.melléklet'!F17,'2.sz.melléklet'!F17)</f>
        <v>0</v>
      </c>
      <c r="G17" s="27">
        <f>SUM('3.sz.melléklet'!G17,'4.sz.melléklet'!G17,'2.sz.melléklet'!G17)</f>
        <v>0</v>
      </c>
      <c r="H17" s="27">
        <f>SUM('3.sz.melléklet'!H17,'4.sz.melléklet'!H17,'2.sz.melléklet'!H17)</f>
        <v>0</v>
      </c>
    </row>
    <row r="18" spans="1:8" s="13" customFormat="1" ht="12" customHeight="1">
      <c r="A18" s="17" t="s">
        <v>15</v>
      </c>
      <c r="B18" s="26" t="s">
        <v>137</v>
      </c>
      <c r="C18" s="27">
        <f>SUM('3.sz.melléklet'!C18,'4.sz.melléklet'!C18,'2.sz.melléklet'!C18)</f>
        <v>0</v>
      </c>
      <c r="D18" s="34">
        <f>SUM('3.sz.melléklet'!D18,'4.sz.melléklet'!D18,'2.sz.melléklet'!D18)</f>
        <v>0</v>
      </c>
      <c r="E18" s="34">
        <f>SUM('3.sz.melléklet'!E18,'4.sz.melléklet'!E18,'2.sz.melléklet'!E18)</f>
        <v>0</v>
      </c>
      <c r="F18" s="34">
        <f>SUM('3.sz.melléklet'!F18,'4.sz.melléklet'!F18,'2.sz.melléklet'!F18)</f>
        <v>0</v>
      </c>
      <c r="G18" s="34">
        <f>SUM('3.sz.melléklet'!G18,'4.sz.melléklet'!G18,'2.sz.melléklet'!G18)</f>
        <v>0</v>
      </c>
      <c r="H18" s="34">
        <f>SUM('3.sz.melléklet'!H18,'4.sz.melléklet'!H18,'2.sz.melléklet'!H18)</f>
        <v>0</v>
      </c>
    </row>
    <row r="19" spans="1:8" s="13" customFormat="1" ht="12" customHeight="1" thickBot="1">
      <c r="A19" s="28" t="s">
        <v>16</v>
      </c>
      <c r="B19" s="97" t="s">
        <v>138</v>
      </c>
      <c r="C19" s="72">
        <f>SUM('3.sz.melléklet'!C19,'4.sz.melléklet'!C19,'2.sz.melléklet'!C19)</f>
        <v>10987</v>
      </c>
      <c r="D19" s="107">
        <f>SUM('3.sz.melléklet'!D19,'4.sz.melléklet'!D19,'2.sz.melléklet'!D19)</f>
        <v>24120</v>
      </c>
      <c r="E19" s="107">
        <f>SUM('3.sz.melléklet'!E19,'4.sz.melléklet'!E19,'2.sz.melléklet'!E19)</f>
        <v>24120</v>
      </c>
      <c r="F19" s="107">
        <f>SUM('3.sz.melléklet'!F19,'4.sz.melléklet'!F19,'2.sz.melléklet'!F19)</f>
        <v>3798</v>
      </c>
      <c r="G19" s="107">
        <f>SUM('3.sz.melléklet'!G19,'4.sz.melléklet'!G19,'2.sz.melléklet'!G19)</f>
        <v>20322</v>
      </c>
      <c r="H19" s="107">
        <f>SUM('3.sz.melléklet'!H19,'4.sz.melléklet'!H19,'2.sz.melléklet'!H19)</f>
        <v>0</v>
      </c>
    </row>
    <row r="20" spans="1:8" s="13" customFormat="1" ht="12" customHeight="1" thickBot="1">
      <c r="A20" s="14" t="s">
        <v>76</v>
      </c>
      <c r="B20" s="11" t="s">
        <v>175</v>
      </c>
      <c r="C20" s="22">
        <f>SUM('3.sz.melléklet'!C20,'4.sz.melléklet'!C20,'2.sz.melléklet'!C20)</f>
        <v>36550</v>
      </c>
      <c r="D20" s="22">
        <f>SUM('3.sz.melléklet'!D20,'4.sz.melléklet'!D20,'2.sz.melléklet'!D20)</f>
        <v>49738</v>
      </c>
      <c r="E20" s="22">
        <f>SUM('3.sz.melléklet'!E20,'4.sz.melléklet'!E20,'2.sz.melléklet'!E20)</f>
        <v>45865</v>
      </c>
      <c r="F20" s="22">
        <f>SUM('3.sz.melléklet'!F20,'4.sz.melléklet'!F20,'2.sz.melléklet'!F20)</f>
        <v>45865</v>
      </c>
      <c r="G20" s="22">
        <f>SUM('3.sz.melléklet'!G20,'4.sz.melléklet'!G20,'2.sz.melléklet'!G20)</f>
        <v>0</v>
      </c>
      <c r="H20" s="22">
        <f>SUM('3.sz.melléklet'!H20,'4.sz.melléklet'!H20,'2.sz.melléklet'!H20)</f>
        <v>0</v>
      </c>
    </row>
    <row r="21" spans="1:8" s="13" customFormat="1" ht="12" customHeight="1">
      <c r="A21" s="30" t="s">
        <v>95</v>
      </c>
      <c r="B21" s="31" t="s">
        <v>145</v>
      </c>
      <c r="C21" s="32">
        <f>SUM('3.sz.melléklet'!C21,'4.sz.melléklet'!C21,'2.sz.melléklet'!C21)</f>
        <v>50</v>
      </c>
      <c r="D21" s="32">
        <f>SUM('3.sz.melléklet'!D21,'4.sz.melléklet'!D21,'2.sz.melléklet'!D21)</f>
        <v>0</v>
      </c>
      <c r="E21" s="32">
        <f>SUM('3.sz.melléklet'!E21,'4.sz.melléklet'!E21,'2.sz.melléklet'!E21)</f>
        <v>0</v>
      </c>
      <c r="F21" s="32">
        <f>SUM('3.sz.melléklet'!F21,'4.sz.melléklet'!F21,'2.sz.melléklet'!F21)</f>
        <v>0</v>
      </c>
      <c r="G21" s="32">
        <f>SUM('3.sz.melléklet'!G21,'4.sz.melléklet'!G21,'2.sz.melléklet'!G21)</f>
        <v>0</v>
      </c>
      <c r="H21" s="32">
        <f>SUM('3.sz.melléklet'!H21,'4.sz.melléklet'!H21,'2.sz.melléklet'!H21)</f>
        <v>0</v>
      </c>
    </row>
    <row r="22" spans="1:8" s="13" customFormat="1" ht="12" customHeight="1">
      <c r="A22" s="17" t="s">
        <v>103</v>
      </c>
      <c r="B22" s="26" t="s">
        <v>146</v>
      </c>
      <c r="C22" s="27">
        <f>SUM('3.sz.melléklet'!C22,'4.sz.melléklet'!C22,'2.sz.melléklet'!C22)</f>
        <v>0</v>
      </c>
      <c r="D22" s="27">
        <f>SUM('3.sz.melléklet'!D22,'4.sz.melléklet'!D22,'2.sz.melléklet'!D22)</f>
        <v>0</v>
      </c>
      <c r="E22" s="27">
        <f>SUM('3.sz.melléklet'!E22,'4.sz.melléklet'!E22,'2.sz.melléklet'!E22)</f>
        <v>0</v>
      </c>
      <c r="F22" s="27">
        <f>SUM('3.sz.melléklet'!F22,'4.sz.melléklet'!F22,'2.sz.melléklet'!F22)</f>
        <v>0</v>
      </c>
      <c r="G22" s="27">
        <f>SUM('3.sz.melléklet'!G22,'4.sz.melléklet'!G22,'2.sz.melléklet'!G22)</f>
        <v>0</v>
      </c>
      <c r="H22" s="27">
        <f>SUM('3.sz.melléklet'!H22,'4.sz.melléklet'!H22,'2.sz.melléklet'!H22)</f>
        <v>0</v>
      </c>
    </row>
    <row r="23" spans="1:8" s="13" customFormat="1" ht="12" customHeight="1">
      <c r="A23" s="17" t="s">
        <v>140</v>
      </c>
      <c r="B23" s="26" t="s">
        <v>147</v>
      </c>
      <c r="C23" s="27">
        <f>SUM('3.sz.melléklet'!C23,'4.sz.melléklet'!C23,'2.sz.melléklet'!C23)</f>
        <v>28000</v>
      </c>
      <c r="D23" s="27">
        <f>SUM('3.sz.melléklet'!D23,'4.sz.melléklet'!D23,'2.sz.melléklet'!D23)</f>
        <v>38272</v>
      </c>
      <c r="E23" s="27">
        <f>SUM('3.sz.melléklet'!E23,'4.sz.melléklet'!E23,'2.sz.melléklet'!E23)</f>
        <v>36874</v>
      </c>
      <c r="F23" s="27">
        <f>SUM('3.sz.melléklet'!F23,'4.sz.melléklet'!F23,'2.sz.melléklet'!F23)</f>
        <v>36874</v>
      </c>
      <c r="G23" s="27">
        <f>SUM('3.sz.melléklet'!G23,'4.sz.melléklet'!G23,'2.sz.melléklet'!G23)</f>
        <v>0</v>
      </c>
      <c r="H23" s="27">
        <f>SUM('3.sz.melléklet'!H23,'4.sz.melléklet'!H23,'2.sz.melléklet'!H23)</f>
        <v>0</v>
      </c>
    </row>
    <row r="24" spans="1:8" s="13" customFormat="1" ht="12" customHeight="1">
      <c r="A24" s="33" t="s">
        <v>141</v>
      </c>
      <c r="B24" s="26" t="s">
        <v>148</v>
      </c>
      <c r="C24" s="34">
        <f>SUM('3.sz.melléklet'!C24,'4.sz.melléklet'!C24,'2.sz.melléklet'!C24)</f>
        <v>8000</v>
      </c>
      <c r="D24" s="34">
        <f>SUM('3.sz.melléklet'!D24,'4.sz.melléklet'!D24,'2.sz.melléklet'!D24)</f>
        <v>9641</v>
      </c>
      <c r="E24" s="34">
        <f>SUM('3.sz.melléklet'!E24,'4.sz.melléklet'!E24,'2.sz.melléklet'!E24)</f>
        <v>8306</v>
      </c>
      <c r="F24" s="34">
        <f>SUM('3.sz.melléklet'!F24,'4.sz.melléklet'!F24,'2.sz.melléklet'!F24)</f>
        <v>8306</v>
      </c>
      <c r="G24" s="34">
        <f>SUM('3.sz.melléklet'!G24,'4.sz.melléklet'!G24,'2.sz.melléklet'!G24)</f>
        <v>0</v>
      </c>
      <c r="H24" s="34">
        <f>SUM('3.sz.melléklet'!H24,'4.sz.melléklet'!H24,'2.sz.melléklet'!H24)</f>
        <v>0</v>
      </c>
    </row>
    <row r="25" spans="1:8" s="13" customFormat="1" ht="12" customHeight="1">
      <c r="A25" s="33" t="s">
        <v>142</v>
      </c>
      <c r="B25" s="26" t="s">
        <v>150</v>
      </c>
      <c r="C25" s="34">
        <f>SUM('3.sz.melléklet'!C25,'4.sz.melléklet'!C25,'2.sz.melléklet'!C25)</f>
        <v>500</v>
      </c>
      <c r="D25" s="34">
        <f>SUM('3.sz.melléklet'!D25,'4.sz.melléklet'!D25,'2.sz.melléklet'!D25)</f>
        <v>951</v>
      </c>
      <c r="E25" s="34">
        <f>SUM('3.sz.melléklet'!E25,'4.sz.melléklet'!E25,'2.sz.melléklet'!E25)</f>
        <v>530</v>
      </c>
      <c r="F25" s="34">
        <f>SUM('3.sz.melléklet'!F25,'4.sz.melléklet'!F25,'2.sz.melléklet'!F25)</f>
        <v>530</v>
      </c>
      <c r="G25" s="34">
        <f>SUM('3.sz.melléklet'!G25,'4.sz.melléklet'!G25,'2.sz.melléklet'!G25)</f>
        <v>0</v>
      </c>
      <c r="H25" s="34">
        <f>SUM('3.sz.melléklet'!H25,'4.sz.melléklet'!H25,'2.sz.melléklet'!H25)</f>
        <v>0</v>
      </c>
    </row>
    <row r="26" spans="1:8" s="13" customFormat="1" ht="12" customHeight="1">
      <c r="A26" s="17" t="s">
        <v>143</v>
      </c>
      <c r="B26" s="26" t="s">
        <v>149</v>
      </c>
      <c r="C26" s="27">
        <f>SUM('3.sz.melléklet'!C26,'4.sz.melléklet'!C26,'2.sz.melléklet'!C26)</f>
        <v>0</v>
      </c>
      <c r="D26" s="27">
        <f>SUM('3.sz.melléklet'!D26,'4.sz.melléklet'!D26,'2.sz.melléklet'!D26)</f>
        <v>0</v>
      </c>
      <c r="E26" s="27">
        <f>SUM('3.sz.melléklet'!E26,'4.sz.melléklet'!E26,'2.sz.melléklet'!E26)</f>
        <v>0</v>
      </c>
      <c r="F26" s="27">
        <f>SUM('3.sz.melléklet'!F26,'4.sz.melléklet'!F26,'2.sz.melléklet'!F26)</f>
        <v>0</v>
      </c>
      <c r="G26" s="27">
        <f>SUM('3.sz.melléklet'!G26,'4.sz.melléklet'!G26,'2.sz.melléklet'!G26)</f>
        <v>0</v>
      </c>
      <c r="H26" s="27">
        <f>SUM('3.sz.melléklet'!H26,'4.sz.melléklet'!H26,'2.sz.melléklet'!H26)</f>
        <v>0</v>
      </c>
    </row>
    <row r="27" spans="1:8" s="13" customFormat="1" ht="12" customHeight="1" thickBot="1">
      <c r="A27" s="96" t="s">
        <v>144</v>
      </c>
      <c r="B27" s="29" t="s">
        <v>151</v>
      </c>
      <c r="C27" s="45">
        <f>SUM('3.sz.melléklet'!C27,'4.sz.melléklet'!C27,'2.sz.melléklet'!C27)</f>
        <v>0</v>
      </c>
      <c r="D27" s="45">
        <f>SUM('3.sz.melléklet'!D27,'4.sz.melléklet'!D27,'2.sz.melléklet'!D27)</f>
        <v>874</v>
      </c>
      <c r="E27" s="45">
        <f>SUM('3.sz.melléklet'!E27,'4.sz.melléklet'!E27,'2.sz.melléklet'!E27)</f>
        <v>155</v>
      </c>
      <c r="F27" s="45">
        <f>SUM('3.sz.melléklet'!F27,'4.sz.melléklet'!F27,'2.sz.melléklet'!F27)</f>
        <v>155</v>
      </c>
      <c r="G27" s="45">
        <f>SUM('3.sz.melléklet'!G27,'4.sz.melléklet'!G27,'2.sz.melléklet'!G27)</f>
        <v>0</v>
      </c>
      <c r="H27" s="45">
        <f>SUM('3.sz.melléklet'!H27,'4.sz.melléklet'!H27,'2.sz.melléklet'!H27)</f>
        <v>0</v>
      </c>
    </row>
    <row r="28" spans="1:8" s="13" customFormat="1" ht="12" customHeight="1" thickBot="1">
      <c r="A28" s="37" t="s">
        <v>17</v>
      </c>
      <c r="B28" s="11" t="s">
        <v>164</v>
      </c>
      <c r="C28" s="16">
        <f>SUM('3.sz.melléklet'!C28,'4.sz.melléklet'!C28,'2.sz.melléklet'!C28)</f>
        <v>33518</v>
      </c>
      <c r="D28" s="16">
        <f>SUM('3.sz.melléklet'!D28,'4.sz.melléklet'!D28,'2.sz.melléklet'!D28)</f>
        <v>39906</v>
      </c>
      <c r="E28" s="16">
        <f>SUM('3.sz.melléklet'!E28,'4.sz.melléklet'!E28,'2.sz.melléklet'!E28)</f>
        <v>35807</v>
      </c>
      <c r="F28" s="16">
        <f>SUM('3.sz.melléklet'!F28,'4.sz.melléklet'!F28,'2.sz.melléklet'!F28)</f>
        <v>25484</v>
      </c>
      <c r="G28" s="16">
        <f>SUM('3.sz.melléklet'!G28,'4.sz.melléklet'!G28,'2.sz.melléklet'!G28)</f>
        <v>10323</v>
      </c>
      <c r="H28" s="16">
        <f>SUM('3.sz.melléklet'!H28,'4.sz.melléklet'!H28,'2.sz.melléklet'!H28)</f>
        <v>0</v>
      </c>
    </row>
    <row r="29" spans="1:8" s="13" customFormat="1" ht="12" customHeight="1">
      <c r="A29" s="38" t="s">
        <v>18</v>
      </c>
      <c r="B29" s="20" t="s">
        <v>152</v>
      </c>
      <c r="C29" s="101">
        <f>SUM('3.sz.melléklet'!C29,'4.sz.melléklet'!C29,'2.sz.melléklet'!C29)</f>
        <v>0</v>
      </c>
      <c r="D29" s="101">
        <f>SUM('3.sz.melléklet'!D29,'4.sz.melléklet'!D29,'2.sz.melléklet'!D29)</f>
        <v>3</v>
      </c>
      <c r="E29" s="101">
        <f>SUM('3.sz.melléklet'!E29,'4.sz.melléklet'!E29,'2.sz.melléklet'!E29)</f>
        <v>3</v>
      </c>
      <c r="F29" s="101">
        <f>SUM('3.sz.melléklet'!F29,'4.sz.melléklet'!F29,'2.sz.melléklet'!F29)</f>
        <v>0</v>
      </c>
      <c r="G29" s="101">
        <f>SUM('3.sz.melléklet'!G29,'4.sz.melléklet'!G29,'2.sz.melléklet'!G29)</f>
        <v>3</v>
      </c>
      <c r="H29" s="101">
        <f>SUM('3.sz.melléklet'!H29,'4.sz.melléklet'!H29,'2.sz.melléklet'!H29)</f>
        <v>0</v>
      </c>
    </row>
    <row r="30" spans="1:8" s="13" customFormat="1" ht="12" customHeight="1">
      <c r="A30" s="39" t="s">
        <v>19</v>
      </c>
      <c r="B30" s="40" t="s">
        <v>153</v>
      </c>
      <c r="C30" s="41">
        <f>SUM('3.sz.melléklet'!C30,'4.sz.melléklet'!C30,'2.sz.melléklet'!C30)</f>
        <v>5835</v>
      </c>
      <c r="D30" s="41">
        <f>SUM('3.sz.melléklet'!D30,'4.sz.melléklet'!D30,'2.sz.melléklet'!D30)</f>
        <v>13507</v>
      </c>
      <c r="E30" s="41">
        <f>SUM('3.sz.melléklet'!E30,'4.sz.melléklet'!E30,'2.sz.melléklet'!E30)</f>
        <v>10645</v>
      </c>
      <c r="F30" s="41">
        <f>SUM('3.sz.melléklet'!F30,'4.sz.melléklet'!F30,'2.sz.melléklet'!F30)</f>
        <v>4244</v>
      </c>
      <c r="G30" s="41">
        <f>SUM('3.sz.melléklet'!G30,'4.sz.melléklet'!G30,'2.sz.melléklet'!G30)</f>
        <v>6401</v>
      </c>
      <c r="H30" s="41">
        <f>SUM('3.sz.melléklet'!H30,'4.sz.melléklet'!H30,'2.sz.melléklet'!H30)</f>
        <v>0</v>
      </c>
    </row>
    <row r="31" spans="1:8" s="13" customFormat="1" ht="12" customHeight="1">
      <c r="A31" s="39" t="s">
        <v>20</v>
      </c>
      <c r="B31" s="40" t="s">
        <v>154</v>
      </c>
      <c r="C31" s="41">
        <f>SUM('3.sz.melléklet'!C31,'4.sz.melléklet'!C31,'2.sz.melléklet'!C31)</f>
        <v>640</v>
      </c>
      <c r="D31" s="41">
        <f>SUM('3.sz.melléklet'!D31,'4.sz.melléklet'!D31,'2.sz.melléklet'!D31)</f>
        <v>487</v>
      </c>
      <c r="E31" s="41">
        <f>SUM('3.sz.melléklet'!E31,'4.sz.melléklet'!E31,'2.sz.melléklet'!E31)</f>
        <v>487</v>
      </c>
      <c r="F31" s="41">
        <f>SUM('3.sz.melléklet'!F31,'4.sz.melléklet'!F31,'2.sz.melléklet'!F31)</f>
        <v>0</v>
      </c>
      <c r="G31" s="41">
        <f>SUM('3.sz.melléklet'!G31,'4.sz.melléklet'!G31,'2.sz.melléklet'!G31)</f>
        <v>487</v>
      </c>
      <c r="H31" s="41">
        <f>SUM('3.sz.melléklet'!H31,'4.sz.melléklet'!H31,'2.sz.melléklet'!H31)</f>
        <v>0</v>
      </c>
    </row>
    <row r="32" spans="1:8" s="13" customFormat="1" ht="12" customHeight="1">
      <c r="A32" s="39" t="s">
        <v>21</v>
      </c>
      <c r="B32" s="40" t="s">
        <v>155</v>
      </c>
      <c r="C32" s="41">
        <f>SUM('3.sz.melléklet'!C32,'4.sz.melléklet'!C32,'2.sz.melléklet'!C32)</f>
        <v>0</v>
      </c>
      <c r="D32" s="41">
        <f>SUM('3.sz.melléklet'!D32,'4.sz.melléklet'!D32,'2.sz.melléklet'!D32)</f>
        <v>0</v>
      </c>
      <c r="E32" s="41">
        <f>SUM('3.sz.melléklet'!E32,'4.sz.melléklet'!E32,'2.sz.melléklet'!E32)</f>
        <v>0</v>
      </c>
      <c r="F32" s="41">
        <f>SUM('3.sz.melléklet'!F32,'4.sz.melléklet'!F32,'2.sz.melléklet'!F32)</f>
        <v>0</v>
      </c>
      <c r="G32" s="41">
        <f>SUM('3.sz.melléklet'!G32,'4.sz.melléklet'!G32,'2.sz.melléklet'!G32)</f>
        <v>0</v>
      </c>
      <c r="H32" s="41">
        <f>SUM('3.sz.melléklet'!H32,'4.sz.melléklet'!H32,'2.sz.melléklet'!H32)</f>
        <v>0</v>
      </c>
    </row>
    <row r="33" spans="1:8" s="13" customFormat="1" ht="12" customHeight="1">
      <c r="A33" s="39" t="s">
        <v>22</v>
      </c>
      <c r="B33" s="40" t="s">
        <v>156</v>
      </c>
      <c r="C33" s="41">
        <f>SUM('3.sz.melléklet'!C33,'4.sz.melléklet'!C33,'2.sz.melléklet'!C33)</f>
        <v>16112</v>
      </c>
      <c r="D33" s="41">
        <f>SUM('3.sz.melléklet'!D33,'4.sz.melléklet'!D33,'2.sz.melléklet'!D33)</f>
        <v>17591</v>
      </c>
      <c r="E33" s="41">
        <f>SUM('3.sz.melléklet'!E33,'4.sz.melléklet'!E33,'2.sz.melléklet'!E33)</f>
        <v>16919</v>
      </c>
      <c r="F33" s="41">
        <f>SUM('3.sz.melléklet'!F33,'4.sz.melléklet'!F33,'2.sz.melléklet'!F33)</f>
        <v>15627</v>
      </c>
      <c r="G33" s="41">
        <f>SUM('3.sz.melléklet'!G33,'4.sz.melléklet'!G33,'2.sz.melléklet'!G33)</f>
        <v>1292</v>
      </c>
      <c r="H33" s="41">
        <f>SUM('3.sz.melléklet'!H33,'4.sz.melléklet'!H33,'2.sz.melléklet'!H33)</f>
        <v>0</v>
      </c>
    </row>
    <row r="34" spans="1:8" s="13" customFormat="1" ht="12" customHeight="1">
      <c r="A34" s="39" t="s">
        <v>23</v>
      </c>
      <c r="B34" s="40" t="s">
        <v>157</v>
      </c>
      <c r="C34" s="41">
        <f>SUM('3.sz.melléklet'!C34,'4.sz.melléklet'!C34,'2.sz.melléklet'!C34)</f>
        <v>5281</v>
      </c>
      <c r="D34" s="41">
        <f>SUM('3.sz.melléklet'!D34,'4.sz.melléklet'!D34,'2.sz.melléklet'!D34)</f>
        <v>6628</v>
      </c>
      <c r="E34" s="41">
        <f>SUM('3.sz.melléklet'!E34,'4.sz.melléklet'!E34,'2.sz.melléklet'!E34)</f>
        <v>6374</v>
      </c>
      <c r="F34" s="41">
        <f>SUM('3.sz.melléklet'!F34,'4.sz.melléklet'!F34,'2.sz.melléklet'!F34)</f>
        <v>4234</v>
      </c>
      <c r="G34" s="41">
        <f>SUM('3.sz.melléklet'!G34,'4.sz.melléklet'!G34,'2.sz.melléklet'!G34)</f>
        <v>2140</v>
      </c>
      <c r="H34" s="41">
        <f>SUM('3.sz.melléklet'!H34,'4.sz.melléklet'!H34,'2.sz.melléklet'!H34)</f>
        <v>0</v>
      </c>
    </row>
    <row r="35" spans="1:8" s="13" customFormat="1" ht="12" customHeight="1">
      <c r="A35" s="39" t="s">
        <v>24</v>
      </c>
      <c r="B35" s="40" t="s">
        <v>158</v>
      </c>
      <c r="C35" s="102">
        <f>SUM('3.sz.melléklet'!C35,'4.sz.melléklet'!C35,'2.sz.melléklet'!C35)</f>
        <v>5150</v>
      </c>
      <c r="D35" s="102">
        <f>SUM('3.sz.melléklet'!D35,'4.sz.melléklet'!D35,'2.sz.melléklet'!D35)</f>
        <v>60</v>
      </c>
      <c r="E35" s="102">
        <f>SUM('3.sz.melléklet'!E35,'4.sz.melléklet'!E35,'2.sz.melléklet'!E35)</f>
        <v>60</v>
      </c>
      <c r="F35" s="102">
        <f>SUM('3.sz.melléklet'!F35,'4.sz.melléklet'!F35,'2.sz.melléklet'!F35)</f>
        <v>60</v>
      </c>
      <c r="G35" s="102">
        <f>SUM('3.sz.melléklet'!G35,'4.sz.melléklet'!G35,'2.sz.melléklet'!G35)</f>
        <v>0</v>
      </c>
      <c r="H35" s="102">
        <f>SUM('3.sz.melléklet'!H35,'4.sz.melléklet'!H35,'2.sz.melléklet'!H35)</f>
        <v>0</v>
      </c>
    </row>
    <row r="36" spans="1:8" s="13" customFormat="1" ht="12" customHeight="1">
      <c r="A36" s="39" t="s">
        <v>25</v>
      </c>
      <c r="B36" s="40" t="s">
        <v>159</v>
      </c>
      <c r="C36" s="41">
        <f>SUM('3.sz.melléklet'!C36,'4.sz.melléklet'!C36,'2.sz.melléklet'!C36)</f>
        <v>0</v>
      </c>
      <c r="D36" s="41">
        <f>SUM('3.sz.melléklet'!D36,'4.sz.melléklet'!D36,'2.sz.melléklet'!D36)</f>
        <v>211</v>
      </c>
      <c r="E36" s="41">
        <f>SUM('3.sz.melléklet'!E36,'4.sz.melléklet'!E36,'2.sz.melléklet'!E36)</f>
        <v>211</v>
      </c>
      <c r="F36" s="41">
        <f>SUM('3.sz.melléklet'!F36,'4.sz.melléklet'!F36,'2.sz.melléklet'!F36)</f>
        <v>211</v>
      </c>
      <c r="G36" s="41">
        <f>SUM('3.sz.melléklet'!G36,'4.sz.melléklet'!G36,'2.sz.melléklet'!G36)</f>
        <v>0</v>
      </c>
      <c r="H36" s="41">
        <f>SUM('3.sz.melléklet'!H36,'4.sz.melléklet'!H36,'2.sz.melléklet'!H36)</f>
        <v>0</v>
      </c>
    </row>
    <row r="37" spans="1:8" s="13" customFormat="1" ht="12" customHeight="1">
      <c r="A37" s="39" t="s">
        <v>162</v>
      </c>
      <c r="B37" s="40" t="s">
        <v>160</v>
      </c>
      <c r="C37" s="41">
        <f>SUM('3.sz.melléklet'!C37,'4.sz.melléklet'!C37,'2.sz.melléklet'!C37)</f>
        <v>0</v>
      </c>
      <c r="D37" s="41">
        <f>SUM('3.sz.melléklet'!D37,'4.sz.melléklet'!D37,'2.sz.melléklet'!D37)</f>
        <v>0</v>
      </c>
      <c r="E37" s="41">
        <f>SUM('3.sz.melléklet'!E37,'4.sz.melléklet'!E37,'2.sz.melléklet'!E37)</f>
        <v>0</v>
      </c>
      <c r="F37" s="41">
        <f>SUM('3.sz.melléklet'!F37,'4.sz.melléklet'!F37,'2.sz.melléklet'!F37)</f>
        <v>0</v>
      </c>
      <c r="G37" s="41">
        <f>SUM('3.sz.melléklet'!G37,'4.sz.melléklet'!G37,'2.sz.melléklet'!G37)</f>
        <v>0</v>
      </c>
      <c r="H37" s="41">
        <f>SUM('3.sz.melléklet'!H37,'4.sz.melléklet'!H37,'2.sz.melléklet'!H37)</f>
        <v>0</v>
      </c>
    </row>
    <row r="38" spans="1:8" s="13" customFormat="1" ht="12" customHeight="1" thickBot="1">
      <c r="A38" s="39" t="s">
        <v>163</v>
      </c>
      <c r="B38" s="44" t="s">
        <v>161</v>
      </c>
      <c r="C38" s="41">
        <f>SUM('3.sz.melléklet'!C38,'4.sz.melléklet'!C38,'2.sz.melléklet'!C38)</f>
        <v>500</v>
      </c>
      <c r="D38" s="41">
        <f>SUM('3.sz.melléklet'!D38,'4.sz.melléklet'!D38,'2.sz.melléklet'!D38)</f>
        <v>1419</v>
      </c>
      <c r="E38" s="41">
        <f>SUM('3.sz.melléklet'!E38,'4.sz.melléklet'!E38,'2.sz.melléklet'!E38)</f>
        <v>1108</v>
      </c>
      <c r="F38" s="41">
        <f>SUM('3.sz.melléklet'!F38,'4.sz.melléklet'!F38,'2.sz.melléklet'!F38)</f>
        <v>1108</v>
      </c>
      <c r="G38" s="41">
        <f>SUM('3.sz.melléklet'!G38,'4.sz.melléklet'!G38,'2.sz.melléklet'!G38)</f>
        <v>0</v>
      </c>
      <c r="H38" s="41">
        <f>SUM('3.sz.melléklet'!H38,'4.sz.melléklet'!H38,'2.sz.melléklet'!H38)</f>
        <v>0</v>
      </c>
    </row>
    <row r="39" spans="1:8" s="13" customFormat="1" ht="12" customHeight="1" thickBot="1">
      <c r="A39" s="14" t="s">
        <v>165</v>
      </c>
      <c r="B39" s="48" t="s">
        <v>167</v>
      </c>
      <c r="C39" s="16">
        <f>SUM('3.sz.melléklet'!C39,'4.sz.melléklet'!C39,'2.sz.melléklet'!C39)</f>
        <v>419</v>
      </c>
      <c r="D39" s="16">
        <f>SUM('3.sz.melléklet'!D39,'4.sz.melléklet'!D39,'2.sz.melléklet'!D39)</f>
        <v>293</v>
      </c>
      <c r="E39" s="16">
        <f>SUM('3.sz.melléklet'!E39,'4.sz.melléklet'!E39,'2.sz.melléklet'!E39)</f>
        <v>288</v>
      </c>
      <c r="F39" s="16">
        <f>SUM('3.sz.melléklet'!F39,'4.sz.melléklet'!F39,'2.sz.melléklet'!F39)</f>
        <v>62</v>
      </c>
      <c r="G39" s="16">
        <f>SUM('3.sz.melléklet'!G39,'4.sz.melléklet'!G39,'2.sz.melléklet'!G39)</f>
        <v>226</v>
      </c>
      <c r="H39" s="16">
        <f>SUM('3.sz.melléklet'!H39,'4.sz.melléklet'!H39,'2.sz.melléklet'!H39)</f>
        <v>0</v>
      </c>
    </row>
    <row r="40" spans="1:8" s="13" customFormat="1" ht="12" customHeight="1">
      <c r="A40" s="30" t="s">
        <v>27</v>
      </c>
      <c r="B40" s="20" t="s">
        <v>168</v>
      </c>
      <c r="C40" s="43">
        <f>SUM('3.sz.melléklet'!C40,'4.sz.melléklet'!C40,'2.sz.melléklet'!C40)</f>
        <v>0</v>
      </c>
      <c r="D40" s="43">
        <f>SUM('3.sz.melléklet'!D40,'4.sz.melléklet'!D40,'2.sz.melléklet'!D40)</f>
        <v>0</v>
      </c>
      <c r="E40" s="43">
        <f>SUM('3.sz.melléklet'!E40,'4.sz.melléklet'!E40,'2.sz.melléklet'!E40)</f>
        <v>0</v>
      </c>
      <c r="F40" s="43">
        <f>SUM('3.sz.melléklet'!F40,'4.sz.melléklet'!F40,'2.sz.melléklet'!F40)</f>
        <v>0</v>
      </c>
      <c r="G40" s="43">
        <f>SUM('3.sz.melléklet'!G40,'4.sz.melléklet'!G40,'2.sz.melléklet'!G40)</f>
        <v>0</v>
      </c>
      <c r="H40" s="43">
        <f>SUM('3.sz.melléklet'!H40,'4.sz.melléklet'!H40,'2.sz.melléklet'!H40)</f>
        <v>0</v>
      </c>
    </row>
    <row r="41" spans="1:8" s="13" customFormat="1" ht="12" customHeight="1">
      <c r="A41" s="17" t="s">
        <v>28</v>
      </c>
      <c r="B41" s="26" t="s">
        <v>169</v>
      </c>
      <c r="C41" s="27">
        <f>SUM('3.sz.melléklet'!C41,'4.sz.melléklet'!C41,'2.sz.melléklet'!C41)</f>
        <v>171</v>
      </c>
      <c r="D41" s="100">
        <f>SUM('3.sz.melléklet'!D41,'4.sz.melléklet'!D41,'2.sz.melléklet'!D41)</f>
        <v>231</v>
      </c>
      <c r="E41" s="100">
        <f>SUM('3.sz.melléklet'!E41,'4.sz.melléklet'!E41,'2.sz.melléklet'!E41)</f>
        <v>226</v>
      </c>
      <c r="F41" s="100">
        <f>SUM('3.sz.melléklet'!F41,'4.sz.melléklet'!F41,'2.sz.melléklet'!F41)</f>
        <v>0</v>
      </c>
      <c r="G41" s="100">
        <f>SUM('3.sz.melléklet'!G41,'4.sz.melléklet'!G41,'2.sz.melléklet'!G41)</f>
        <v>226</v>
      </c>
      <c r="H41" s="100">
        <f>SUM('3.sz.melléklet'!H41,'4.sz.melléklet'!H41,'2.sz.melléklet'!H41)</f>
        <v>0</v>
      </c>
    </row>
    <row r="42" spans="1:8" s="13" customFormat="1" ht="12" customHeight="1" thickBot="1">
      <c r="A42" s="28" t="s">
        <v>166</v>
      </c>
      <c r="B42" s="44" t="s">
        <v>170</v>
      </c>
      <c r="C42" s="45">
        <f>SUM('3.sz.melléklet'!C42,'4.sz.melléklet'!C42,'2.sz.melléklet'!C42)</f>
        <v>248</v>
      </c>
      <c r="D42" s="45">
        <f>SUM('3.sz.melléklet'!D42,'4.sz.melléklet'!D42,'2.sz.melléklet'!D42)</f>
        <v>62</v>
      </c>
      <c r="E42" s="45">
        <f>SUM('3.sz.melléklet'!E42,'4.sz.melléklet'!E42,'2.sz.melléklet'!E42)</f>
        <v>62</v>
      </c>
      <c r="F42" s="45">
        <f>SUM('3.sz.melléklet'!F42,'4.sz.melléklet'!F42,'2.sz.melléklet'!F42)</f>
        <v>62</v>
      </c>
      <c r="G42" s="45">
        <f>SUM('3.sz.melléklet'!G42,'4.sz.melléklet'!G42,'2.sz.melléklet'!G42)</f>
        <v>0</v>
      </c>
      <c r="H42" s="45">
        <f>SUM('3.sz.melléklet'!H42,'4.sz.melléklet'!H42,'2.sz.melléklet'!H42)</f>
        <v>0</v>
      </c>
    </row>
    <row r="43" spans="1:8" s="13" customFormat="1" ht="12" customHeight="1" thickBot="1">
      <c r="A43" s="14" t="s">
        <v>77</v>
      </c>
      <c r="B43" s="48" t="s">
        <v>174</v>
      </c>
      <c r="C43" s="16">
        <f>SUM('3.sz.melléklet'!C43,'4.sz.melléklet'!C43,'2.sz.melléklet'!C43)</f>
        <v>0</v>
      </c>
      <c r="D43" s="16">
        <f>SUM('3.sz.melléklet'!D43,'4.sz.melléklet'!D43,'2.sz.melléklet'!D43)</f>
        <v>3125</v>
      </c>
      <c r="E43" s="16">
        <f>SUM('3.sz.melléklet'!E43,'4.sz.melléklet'!E43,'2.sz.melléklet'!E43)</f>
        <v>3125</v>
      </c>
      <c r="F43" s="16">
        <f>SUM('3.sz.melléklet'!F43,'4.sz.melléklet'!F43,'2.sz.melléklet'!F43)</f>
        <v>3125</v>
      </c>
      <c r="G43" s="16">
        <f>SUM('3.sz.melléklet'!G43,'4.sz.melléklet'!G43,'2.sz.melléklet'!G43)</f>
        <v>0</v>
      </c>
      <c r="H43" s="16">
        <f>SUM('3.sz.melléklet'!H43,'4.sz.melléklet'!H43,'2.sz.melléklet'!H43)</f>
        <v>0</v>
      </c>
    </row>
    <row r="44" spans="1:8" s="13" customFormat="1" ht="12" customHeight="1">
      <c r="A44" s="23" t="s">
        <v>29</v>
      </c>
      <c r="B44" s="20" t="s">
        <v>171</v>
      </c>
      <c r="C44" s="45">
        <f>SUM('3.sz.melléklet'!C44,'4.sz.melléklet'!C44,'2.sz.melléklet'!C44)</f>
        <v>0</v>
      </c>
      <c r="D44" s="105">
        <f>SUM('3.sz.melléklet'!D44,'4.sz.melléklet'!D44,'2.sz.melléklet'!D44)</f>
        <v>3125</v>
      </c>
      <c r="E44" s="105">
        <f>SUM('3.sz.melléklet'!E44,'4.sz.melléklet'!E44,'2.sz.melléklet'!E44)</f>
        <v>3125</v>
      </c>
      <c r="F44" s="105">
        <f>SUM('3.sz.melléklet'!F44,'4.sz.melléklet'!F44,'2.sz.melléklet'!F44)</f>
        <v>0</v>
      </c>
      <c r="G44" s="105">
        <f>SUM('3.sz.melléklet'!G44,'4.sz.melléklet'!G44,'2.sz.melléklet'!G44)</f>
        <v>3125</v>
      </c>
      <c r="H44" s="105">
        <f>SUM('3.sz.melléklet'!H44,'4.sz.melléklet'!H44,'2.sz.melléklet'!H44)</f>
        <v>0</v>
      </c>
    </row>
    <row r="45" spans="1:8" s="13" customFormat="1" ht="12" customHeight="1" thickBot="1">
      <c r="A45" s="30" t="s">
        <v>30</v>
      </c>
      <c r="B45" s="21" t="s">
        <v>172</v>
      </c>
      <c r="C45" s="103">
        <f>SUM('3.sz.melléklet'!C45,'4.sz.melléklet'!C45,'2.sz.melléklet'!C45)</f>
        <v>0</v>
      </c>
      <c r="D45" s="104">
        <f>SUM('3.sz.melléklet'!D45,'4.sz.melléklet'!D45,'2.sz.melléklet'!D45)</f>
        <v>0</v>
      </c>
      <c r="E45" s="104">
        <f>SUM('3.sz.melléklet'!E45,'4.sz.melléklet'!E45,'2.sz.melléklet'!E45)</f>
        <v>0</v>
      </c>
      <c r="F45" s="104">
        <f>SUM('3.sz.melléklet'!F45,'4.sz.melléklet'!F45,'2.sz.melléklet'!F45)</f>
        <v>0</v>
      </c>
      <c r="G45" s="104">
        <f>SUM('3.sz.melléklet'!G45,'4.sz.melléklet'!G45,'2.sz.melléklet'!G45)</f>
        <v>0</v>
      </c>
      <c r="H45" s="104">
        <f>SUM('3.sz.melléklet'!H45,'4.sz.melléklet'!H45,'2.sz.melléklet'!H45)</f>
        <v>0</v>
      </c>
    </row>
    <row r="46" spans="1:8" s="13" customFormat="1" ht="12" customHeight="1" thickBot="1">
      <c r="A46" s="14" t="s">
        <v>31</v>
      </c>
      <c r="B46" s="42" t="s">
        <v>173</v>
      </c>
      <c r="C46" s="16">
        <f>SUM('3.sz.melléklet'!C46,'4.sz.melléklet'!C46,'2.sz.melléklet'!C46)</f>
        <v>1748</v>
      </c>
      <c r="D46" s="16">
        <f>SUM('3.sz.melléklet'!D46,'4.sz.melléklet'!D46,'2.sz.melléklet'!D46)</f>
        <v>1160</v>
      </c>
      <c r="E46" s="16">
        <f>SUM('3.sz.melléklet'!E46,'4.sz.melléklet'!E46,'2.sz.melléklet'!E46)</f>
        <v>444</v>
      </c>
      <c r="F46" s="16">
        <f>SUM('3.sz.melléklet'!F46,'4.sz.melléklet'!F46,'2.sz.melléklet'!F46)</f>
        <v>411</v>
      </c>
      <c r="G46" s="16">
        <f>SUM('3.sz.melléklet'!G46,'4.sz.melléklet'!G46,'2.sz.melléklet'!G46)</f>
        <v>33</v>
      </c>
      <c r="H46" s="16">
        <f>SUM('3.sz.melléklet'!H46,'4.sz.melléklet'!H46,'2.sz.melléklet'!H46)</f>
        <v>0</v>
      </c>
    </row>
    <row r="47" spans="1:9" s="13" customFormat="1" ht="12" customHeight="1">
      <c r="A47" s="30" t="s">
        <v>32</v>
      </c>
      <c r="B47" s="20" t="s">
        <v>220</v>
      </c>
      <c r="C47" s="46">
        <f>SUM('3.sz.melléklet'!C47,'4.sz.melléklet'!C47,'2.sz.melléklet'!C47)</f>
        <v>0</v>
      </c>
      <c r="D47" s="46">
        <f>SUM('3.sz.melléklet'!D47,'4.sz.melléklet'!D47,'2.sz.melléklet'!D47)</f>
        <v>100</v>
      </c>
      <c r="E47" s="46">
        <f>SUM('3.sz.melléklet'!E47,'4.sz.melléklet'!E47,'2.sz.melléklet'!E47)</f>
        <v>100</v>
      </c>
      <c r="F47" s="46">
        <f>SUM('3.sz.melléklet'!F47,'4.sz.melléklet'!F47,'2.sz.melléklet'!F47)</f>
        <v>100</v>
      </c>
      <c r="G47" s="46">
        <f>SUM('3.sz.melléklet'!G47,'4.sz.melléklet'!G47,'2.sz.melléklet'!G47)</f>
        <v>0</v>
      </c>
      <c r="H47" s="46">
        <f>SUM('3.sz.melléklet'!H47,'4.sz.melléklet'!H47,'2.sz.melléklet'!H47)</f>
        <v>0</v>
      </c>
      <c r="I47" s="99"/>
    </row>
    <row r="48" spans="1:8" s="13" customFormat="1" ht="12" customHeight="1">
      <c r="A48" s="17" t="s">
        <v>33</v>
      </c>
      <c r="B48" s="40" t="s">
        <v>176</v>
      </c>
      <c r="C48" s="35">
        <f>SUM('3.sz.melléklet'!C48,'4.sz.melléklet'!C48,'2.sz.melléklet'!C48)</f>
        <v>356</v>
      </c>
      <c r="D48" s="35">
        <f>SUM('3.sz.melléklet'!D48,'4.sz.melléklet'!D48,'2.sz.melléklet'!D48)</f>
        <v>357</v>
      </c>
      <c r="E48" s="35">
        <f>SUM('3.sz.melléklet'!E48,'4.sz.melléklet'!E48,'2.sz.melléklet'!E48)</f>
        <v>33</v>
      </c>
      <c r="F48" s="35">
        <f>SUM('3.sz.melléklet'!F48,'4.sz.melléklet'!F48,'2.sz.melléklet'!F48)</f>
        <v>0</v>
      </c>
      <c r="G48" s="35">
        <f>SUM('3.sz.melléklet'!G48,'4.sz.melléklet'!G48,'2.sz.melléklet'!G48)</f>
        <v>33</v>
      </c>
      <c r="H48" s="35">
        <f>SUM('3.sz.melléklet'!H48,'4.sz.melléklet'!H48,'2.sz.melléklet'!H48)</f>
        <v>0</v>
      </c>
    </row>
    <row r="49" spans="1:8" s="13" customFormat="1" ht="12" customHeight="1" thickBot="1">
      <c r="A49" s="28" t="s">
        <v>34</v>
      </c>
      <c r="B49" s="44" t="s">
        <v>177</v>
      </c>
      <c r="C49" s="47">
        <f>SUM('3.sz.melléklet'!C49,'4.sz.melléklet'!C49,'2.sz.melléklet'!C49)</f>
        <v>1392</v>
      </c>
      <c r="D49" s="47">
        <f>SUM('3.sz.melléklet'!D49,'4.sz.melléklet'!D49,'2.sz.melléklet'!D49)</f>
        <v>703</v>
      </c>
      <c r="E49" s="47">
        <f>SUM('3.sz.melléklet'!E49,'4.sz.melléklet'!E49,'2.sz.melléklet'!E49)</f>
        <v>311</v>
      </c>
      <c r="F49" s="47">
        <f>SUM('3.sz.melléklet'!F49,'4.sz.melléklet'!F49,'2.sz.melléklet'!F49)</f>
        <v>311</v>
      </c>
      <c r="G49" s="47">
        <f>SUM('3.sz.melléklet'!G49,'4.sz.melléklet'!G49,'2.sz.melléklet'!G49)</f>
        <v>0</v>
      </c>
      <c r="H49" s="47">
        <f>SUM('3.sz.melléklet'!H49,'4.sz.melléklet'!H49,'2.sz.melléklet'!H49)</f>
        <v>0</v>
      </c>
    </row>
    <row r="50" spans="1:8" s="13" customFormat="1" ht="12" customHeight="1" thickBot="1">
      <c r="A50" s="14" t="s">
        <v>79</v>
      </c>
      <c r="B50" s="49" t="s">
        <v>178</v>
      </c>
      <c r="C50" s="50">
        <f>SUM('3.sz.melléklet'!C50,'4.sz.melléklet'!C50,'2.sz.melléklet'!C50)</f>
        <v>239715</v>
      </c>
      <c r="D50" s="50">
        <f>SUM('3.sz.melléklet'!D50,'4.sz.melléklet'!D50,'2.sz.melléklet'!D50)</f>
        <v>283758</v>
      </c>
      <c r="E50" s="50">
        <f>SUM('3.sz.melléklet'!E50,'4.sz.melléklet'!E50,'2.sz.melléklet'!E50)</f>
        <v>275065</v>
      </c>
      <c r="F50" s="50">
        <f>SUM('3.sz.melléklet'!F50,'4.sz.melléklet'!F50,'2.sz.melléklet'!F50)</f>
        <v>244161</v>
      </c>
      <c r="G50" s="50">
        <f>SUM('3.sz.melléklet'!G50,'4.sz.melléklet'!G50,'2.sz.melléklet'!G50)</f>
        <v>30904</v>
      </c>
      <c r="H50" s="50">
        <f>SUM('3.sz.melléklet'!H50,'4.sz.melléklet'!H50,'2.sz.melléklet'!H50)</f>
        <v>0</v>
      </c>
    </row>
    <row r="51" spans="1:8" s="13" customFormat="1" ht="12" customHeight="1" thickBot="1">
      <c r="A51" s="51" t="s">
        <v>35</v>
      </c>
      <c r="B51" s="15" t="s">
        <v>179</v>
      </c>
      <c r="C51" s="52">
        <f aca="true" t="shared" si="0" ref="C51:H51">SUM(C52,C62)</f>
        <v>34000</v>
      </c>
      <c r="D51" s="52">
        <f t="shared" si="0"/>
        <v>41217</v>
      </c>
      <c r="E51" s="52">
        <f t="shared" si="0"/>
        <v>41217</v>
      </c>
      <c r="F51" s="52">
        <f t="shared" si="0"/>
        <v>20633</v>
      </c>
      <c r="G51" s="52">
        <f t="shared" si="0"/>
        <v>20584</v>
      </c>
      <c r="H51" s="52">
        <f t="shared" si="0"/>
        <v>0</v>
      </c>
    </row>
    <row r="52" spans="1:8" ht="12" customHeight="1" thickBot="1">
      <c r="A52" s="78" t="s">
        <v>180</v>
      </c>
      <c r="B52" s="79" t="s">
        <v>117</v>
      </c>
      <c r="C52" s="80">
        <f aca="true" t="shared" si="1" ref="C52:H52">SUM(C53:C61)</f>
        <v>34000</v>
      </c>
      <c r="D52" s="80">
        <f t="shared" si="1"/>
        <v>41217</v>
      </c>
      <c r="E52" s="80">
        <f t="shared" si="1"/>
        <v>41217</v>
      </c>
      <c r="F52" s="80">
        <f t="shared" si="1"/>
        <v>20633</v>
      </c>
      <c r="G52" s="80">
        <f t="shared" si="1"/>
        <v>20584</v>
      </c>
      <c r="H52" s="80">
        <f t="shared" si="1"/>
        <v>0</v>
      </c>
    </row>
    <row r="53" spans="1:8" ht="12" customHeight="1">
      <c r="A53" s="81" t="s">
        <v>181</v>
      </c>
      <c r="B53" s="20" t="s">
        <v>193</v>
      </c>
      <c r="C53" s="46">
        <f>SUM('3.sz.melléklet'!C53,'4.sz.melléklet'!C53,'2.sz.melléklet'!C53)</f>
        <v>0</v>
      </c>
      <c r="D53" s="46">
        <f>SUM('3.sz.melléklet'!D53,'4.sz.melléklet'!D53,'2.sz.melléklet'!D53)</f>
        <v>0</v>
      </c>
      <c r="E53" s="46">
        <f>SUM('3.sz.melléklet'!E53,'4.sz.melléklet'!E53,'2.sz.melléklet'!E53)</f>
        <v>0</v>
      </c>
      <c r="F53" s="46">
        <f>SUM('3.sz.melléklet'!F53,'4.sz.melléklet'!F53,'2.sz.melléklet'!F53)</f>
        <v>0</v>
      </c>
      <c r="G53" s="46">
        <f>SUM('3.sz.melléklet'!G53,'4.sz.melléklet'!G53,'2.sz.melléklet'!G53)</f>
        <v>0</v>
      </c>
      <c r="H53" s="46">
        <f>SUM('3.sz.melléklet'!H53,'4.sz.melléklet'!H53,'2.sz.melléklet'!H53)</f>
        <v>0</v>
      </c>
    </row>
    <row r="54" spans="1:8" ht="12" customHeight="1">
      <c r="A54" s="53" t="s">
        <v>182</v>
      </c>
      <c r="B54" s="40" t="s">
        <v>194</v>
      </c>
      <c r="C54" s="35">
        <f>SUM('3.sz.melléklet'!C54,'4.sz.melléklet'!C54,'2.sz.melléklet'!C54)</f>
        <v>0</v>
      </c>
      <c r="D54" s="35">
        <f>SUM('3.sz.melléklet'!D54,'4.sz.melléklet'!D54,'2.sz.melléklet'!D54)</f>
        <v>0</v>
      </c>
      <c r="E54" s="35">
        <f>SUM('3.sz.melléklet'!E54,'4.sz.melléklet'!E54,'2.sz.melléklet'!E54)</f>
        <v>0</v>
      </c>
      <c r="F54" s="35">
        <f>SUM('3.sz.melléklet'!F54,'4.sz.melléklet'!F54,'2.sz.melléklet'!F54)</f>
        <v>0</v>
      </c>
      <c r="G54" s="35">
        <f>SUM('3.sz.melléklet'!G54,'4.sz.melléklet'!G54,'2.sz.melléklet'!G54)</f>
        <v>0</v>
      </c>
      <c r="H54" s="35">
        <f>SUM('3.sz.melléklet'!H54,'4.sz.melléklet'!H54,'2.sz.melléklet'!H54)</f>
        <v>0</v>
      </c>
    </row>
    <row r="55" spans="1:8" ht="12" customHeight="1">
      <c r="A55" s="53" t="s">
        <v>183</v>
      </c>
      <c r="B55" s="40" t="s">
        <v>198</v>
      </c>
      <c r="C55" s="35">
        <f>SUM('3.sz.melléklet'!C55,'4.sz.melléklet'!C55,'2.sz.melléklet'!C55)</f>
        <v>34000</v>
      </c>
      <c r="D55" s="35">
        <f>SUM('3.sz.melléklet'!D55,'4.sz.melléklet'!D55,'2.sz.melléklet'!D55)</f>
        <v>35410</v>
      </c>
      <c r="E55" s="35">
        <f>SUM('3.sz.melléklet'!E55,'4.sz.melléklet'!E55,'2.sz.melléklet'!E55)</f>
        <v>35410</v>
      </c>
      <c r="F55" s="35">
        <f>SUM('3.sz.melléklet'!F55,'4.sz.melléklet'!F55,'2.sz.melléklet'!F55)</f>
        <v>14826</v>
      </c>
      <c r="G55" s="35">
        <f>SUM('3.sz.melléklet'!G55,'4.sz.melléklet'!G55,'2.sz.melléklet'!G55)</f>
        <v>20584</v>
      </c>
      <c r="H55" s="35">
        <f>SUM('3.sz.melléklet'!H55,'4.sz.melléklet'!H55,'2.sz.melléklet'!H55)</f>
        <v>0</v>
      </c>
    </row>
    <row r="56" spans="1:8" ht="12" customHeight="1">
      <c r="A56" s="53" t="s">
        <v>184</v>
      </c>
      <c r="B56" s="40" t="s">
        <v>199</v>
      </c>
      <c r="C56" s="35">
        <f>SUM('3.sz.melléklet'!C56,'4.sz.melléklet'!C56,'2.sz.melléklet'!C56)</f>
        <v>0</v>
      </c>
      <c r="D56" s="35">
        <f>SUM('3.sz.melléklet'!D56,'4.sz.melléklet'!D56,'2.sz.melléklet'!D56)</f>
        <v>0</v>
      </c>
      <c r="E56" s="35">
        <f>SUM('3.sz.melléklet'!E56,'4.sz.melléklet'!E56,'2.sz.melléklet'!E56)</f>
        <v>0</v>
      </c>
      <c r="F56" s="35">
        <f>SUM('3.sz.melléklet'!F56,'4.sz.melléklet'!F56,'2.sz.melléklet'!F56)</f>
        <v>0</v>
      </c>
      <c r="G56" s="35">
        <f>SUM('3.sz.melléklet'!G56,'4.sz.melléklet'!G56,'2.sz.melléklet'!G56)</f>
        <v>0</v>
      </c>
      <c r="H56" s="35">
        <f>SUM('3.sz.melléklet'!H56,'4.sz.melléklet'!H56,'2.sz.melléklet'!H56)</f>
        <v>0</v>
      </c>
    </row>
    <row r="57" spans="1:8" ht="12" customHeight="1">
      <c r="A57" s="53" t="s">
        <v>185</v>
      </c>
      <c r="B57" s="40" t="s">
        <v>200</v>
      </c>
      <c r="C57" s="35">
        <f>SUM('3.sz.melléklet'!C57,'4.sz.melléklet'!C57,'2.sz.melléklet'!C57)</f>
        <v>0</v>
      </c>
      <c r="D57" s="35">
        <f>SUM('3.sz.melléklet'!D57,'4.sz.melléklet'!D57,'2.sz.melléklet'!D57)</f>
        <v>5807</v>
      </c>
      <c r="E57" s="35">
        <f>SUM('3.sz.melléklet'!E57,'4.sz.melléklet'!E57,'2.sz.melléklet'!E57)</f>
        <v>5807</v>
      </c>
      <c r="F57" s="35">
        <f>SUM('3.sz.melléklet'!F57,'4.sz.melléklet'!F57,'2.sz.melléklet'!F57)</f>
        <v>5807</v>
      </c>
      <c r="G57" s="35">
        <f>SUM('3.sz.melléklet'!G57,'4.sz.melléklet'!G57,'2.sz.melléklet'!G57)</f>
        <v>0</v>
      </c>
      <c r="H57" s="35">
        <f>SUM('3.sz.melléklet'!H57,'4.sz.melléklet'!H57,'2.sz.melléklet'!H57)</f>
        <v>0</v>
      </c>
    </row>
    <row r="58" spans="1:8" ht="12" customHeight="1">
      <c r="A58" s="53" t="s">
        <v>186</v>
      </c>
      <c r="B58" s="40" t="s">
        <v>201</v>
      </c>
      <c r="C58" s="35"/>
      <c r="D58" s="35"/>
      <c r="E58" s="35"/>
      <c r="F58" s="35"/>
      <c r="G58" s="35"/>
      <c r="H58" s="35"/>
    </row>
    <row r="59" spans="1:8" ht="12" customHeight="1">
      <c r="A59" s="53" t="s">
        <v>196</v>
      </c>
      <c r="B59" s="40" t="s">
        <v>202</v>
      </c>
      <c r="C59" s="35">
        <f>SUM('3.sz.melléklet'!C59,'4.sz.melléklet'!C59,'2.sz.melléklet'!C59)</f>
        <v>0</v>
      </c>
      <c r="D59" s="35">
        <f>SUM('3.sz.melléklet'!D59,'4.sz.melléklet'!D59,'2.sz.melléklet'!D59)</f>
        <v>0</v>
      </c>
      <c r="E59" s="35">
        <f>SUM('3.sz.melléklet'!E59,'4.sz.melléklet'!E59,'2.sz.melléklet'!E59)</f>
        <v>0</v>
      </c>
      <c r="F59" s="35">
        <f>SUM('3.sz.melléklet'!F59,'4.sz.melléklet'!F59,'2.sz.melléklet'!F59)</f>
        <v>0</v>
      </c>
      <c r="G59" s="35">
        <f>SUM('3.sz.melléklet'!G59,'4.sz.melléklet'!G59,'2.sz.melléklet'!G59)</f>
        <v>0</v>
      </c>
      <c r="H59" s="35">
        <f>SUM('3.sz.melléklet'!H59,'4.sz.melléklet'!H59,'2.sz.melléklet'!H59)</f>
        <v>0</v>
      </c>
    </row>
    <row r="60" spans="1:8" ht="12" customHeight="1">
      <c r="A60" s="53" t="s">
        <v>197</v>
      </c>
      <c r="B60" s="40" t="s">
        <v>203</v>
      </c>
      <c r="C60" s="35">
        <f>SUM('3.sz.melléklet'!C60,'4.sz.melléklet'!C60,'2.sz.melléklet'!C60)</f>
        <v>0</v>
      </c>
      <c r="D60" s="35">
        <f>SUM('3.sz.melléklet'!D60,'4.sz.melléklet'!D60,'2.sz.melléklet'!D60)</f>
        <v>0</v>
      </c>
      <c r="E60" s="35">
        <f>SUM('3.sz.melléklet'!E60,'4.sz.melléklet'!E60,'2.sz.melléklet'!E60)</f>
        <v>0</v>
      </c>
      <c r="F60" s="35">
        <f>SUM('3.sz.melléklet'!F60,'4.sz.melléklet'!F60,'2.sz.melléklet'!F60)</f>
        <v>0</v>
      </c>
      <c r="G60" s="35">
        <f>SUM('3.sz.melléklet'!G60,'4.sz.melléklet'!G60,'2.sz.melléklet'!G60)</f>
        <v>0</v>
      </c>
      <c r="H60" s="35">
        <f>SUM('3.sz.melléklet'!H60,'4.sz.melléklet'!H60,'2.sz.melléklet'!H60)</f>
        <v>0</v>
      </c>
    </row>
    <row r="61" spans="1:8" ht="12" customHeight="1" thickBot="1">
      <c r="A61" s="84" t="s">
        <v>195</v>
      </c>
      <c r="B61" s="85" t="s">
        <v>204</v>
      </c>
      <c r="C61" s="47">
        <f>SUM('3.sz.melléklet'!C61,'4.sz.melléklet'!C61,'2.sz.melléklet'!C61)</f>
        <v>0</v>
      </c>
      <c r="D61" s="47">
        <f>SUM('3.sz.melléklet'!D61,'4.sz.melléklet'!D61,'2.sz.melléklet'!D61)</f>
        <v>0</v>
      </c>
      <c r="E61" s="47">
        <f>SUM('3.sz.melléklet'!E61,'4.sz.melléklet'!E61,'2.sz.melléklet'!E61)</f>
        <v>0</v>
      </c>
      <c r="F61" s="47">
        <f>SUM('3.sz.melléklet'!F61,'4.sz.melléklet'!F61,'2.sz.melléklet'!F61)</f>
        <v>0</v>
      </c>
      <c r="G61" s="47">
        <f>SUM('3.sz.melléklet'!G61,'4.sz.melléklet'!G61,'2.sz.melléklet'!G61)</f>
        <v>0</v>
      </c>
      <c r="H61" s="47">
        <f>SUM('3.sz.melléklet'!H61,'4.sz.melléklet'!H61,'2.sz.melléklet'!H61)</f>
        <v>0</v>
      </c>
    </row>
    <row r="62" spans="1:8" ht="12" customHeight="1" thickBot="1">
      <c r="A62" s="78" t="s">
        <v>187</v>
      </c>
      <c r="B62" s="79" t="s">
        <v>123</v>
      </c>
      <c r="C62" s="80">
        <f>SUM(C63:C67)</f>
        <v>0</v>
      </c>
      <c r="D62" s="80">
        <f>SUM(D63:D67)</f>
        <v>0</v>
      </c>
      <c r="E62" s="80">
        <f>SUM(E63:E67)</f>
        <v>0</v>
      </c>
      <c r="F62" s="80">
        <f>SUM('3.sz.melléklet'!F62,'4.sz.melléklet'!F62,'2.sz.melléklet'!F62)</f>
        <v>0</v>
      </c>
      <c r="G62" s="80">
        <f>SUM('3.sz.melléklet'!G62,'4.sz.melléklet'!G62,'2.sz.melléklet'!G62)</f>
        <v>0</v>
      </c>
      <c r="H62" s="80">
        <f>SUM('3.sz.melléklet'!H62,'4.sz.melléklet'!H62,'2.sz.melléklet'!H62)</f>
        <v>0</v>
      </c>
    </row>
    <row r="63" spans="1:8" ht="12" customHeight="1">
      <c r="A63" s="81" t="s">
        <v>188</v>
      </c>
      <c r="B63" s="20" t="s">
        <v>205</v>
      </c>
      <c r="C63" s="46">
        <f>SUM('3.sz.melléklet'!C63,'4.sz.melléklet'!C63,'2.sz.melléklet'!C63)</f>
        <v>0</v>
      </c>
      <c r="D63" s="46">
        <f>SUM('3.sz.melléklet'!D63,'4.sz.melléklet'!D63,'2.sz.melléklet'!D63)</f>
        <v>0</v>
      </c>
      <c r="E63" s="46">
        <f>SUM('3.sz.melléklet'!E63,'4.sz.melléklet'!E63,'2.sz.melléklet'!E63)</f>
        <v>0</v>
      </c>
      <c r="F63" s="46">
        <f>SUM('3.sz.melléklet'!F63,'4.sz.melléklet'!F63,'2.sz.melléklet'!F63)</f>
        <v>0</v>
      </c>
      <c r="G63" s="46">
        <f>SUM('3.sz.melléklet'!G63,'4.sz.melléklet'!G63,'2.sz.melléklet'!G63)</f>
        <v>0</v>
      </c>
      <c r="H63" s="46">
        <f>SUM('3.sz.melléklet'!H63,'4.sz.melléklet'!H63,'2.sz.melléklet'!H63)</f>
        <v>0</v>
      </c>
    </row>
    <row r="64" spans="1:8" ht="12" customHeight="1">
      <c r="A64" s="53" t="s">
        <v>189</v>
      </c>
      <c r="B64" s="40" t="s">
        <v>206</v>
      </c>
      <c r="C64" s="35">
        <f>SUM('3.sz.melléklet'!C64,'4.sz.melléklet'!C64,'2.sz.melléklet'!C64)</f>
        <v>0</v>
      </c>
      <c r="D64" s="35">
        <f>SUM('3.sz.melléklet'!D64,'4.sz.melléklet'!D64,'2.sz.melléklet'!D64)</f>
        <v>0</v>
      </c>
      <c r="E64" s="35">
        <f>SUM('3.sz.melléklet'!E64,'4.sz.melléklet'!E64,'2.sz.melléklet'!E64)</f>
        <v>0</v>
      </c>
      <c r="F64" s="35">
        <f>SUM('3.sz.melléklet'!F64,'4.sz.melléklet'!F64,'2.sz.melléklet'!F64)</f>
        <v>0</v>
      </c>
      <c r="G64" s="35">
        <f>SUM('3.sz.melléklet'!G64,'4.sz.melléklet'!G64,'2.sz.melléklet'!G64)</f>
        <v>0</v>
      </c>
      <c r="H64" s="35">
        <f>SUM('3.sz.melléklet'!H64,'4.sz.melléklet'!H64,'2.sz.melléklet'!H64)</f>
        <v>0</v>
      </c>
    </row>
    <row r="65" spans="1:8" ht="12" customHeight="1">
      <c r="A65" s="53" t="s">
        <v>190</v>
      </c>
      <c r="B65" s="40" t="s">
        <v>207</v>
      </c>
      <c r="C65" s="35">
        <f>SUM('3.sz.melléklet'!C65,'4.sz.melléklet'!C65,'2.sz.melléklet'!C65)</f>
        <v>0</v>
      </c>
      <c r="D65" s="35">
        <f>SUM('3.sz.melléklet'!D65,'4.sz.melléklet'!D65,'2.sz.melléklet'!D65)</f>
        <v>0</v>
      </c>
      <c r="E65" s="35">
        <f>SUM('3.sz.melléklet'!E65,'4.sz.melléklet'!E65,'2.sz.melléklet'!E65)</f>
        <v>0</v>
      </c>
      <c r="F65" s="35">
        <f>SUM('3.sz.melléklet'!F65,'4.sz.melléklet'!F65,'2.sz.melléklet'!F65)</f>
        <v>0</v>
      </c>
      <c r="G65" s="35">
        <f>SUM('3.sz.melléklet'!G65,'4.sz.melléklet'!G65,'2.sz.melléklet'!G65)</f>
        <v>0</v>
      </c>
      <c r="H65" s="35">
        <f>SUM('3.sz.melléklet'!H65,'4.sz.melléklet'!H65,'2.sz.melléklet'!H65)</f>
        <v>0</v>
      </c>
    </row>
    <row r="66" spans="1:8" ht="12" customHeight="1">
      <c r="A66" s="53" t="s">
        <v>191</v>
      </c>
      <c r="B66" s="40" t="s">
        <v>208</v>
      </c>
      <c r="C66" s="35">
        <f>SUM('3.sz.melléklet'!C66,'4.sz.melléklet'!C66,'2.sz.melléklet'!C66)</f>
        <v>0</v>
      </c>
      <c r="D66" s="35">
        <f>SUM('3.sz.melléklet'!D66,'4.sz.melléklet'!D66,'2.sz.melléklet'!D66)</f>
        <v>0</v>
      </c>
      <c r="E66" s="35">
        <f>SUM('3.sz.melléklet'!E66,'4.sz.melléklet'!E66,'2.sz.melléklet'!E66)</f>
        <v>0</v>
      </c>
      <c r="F66" s="35">
        <f>SUM('3.sz.melléklet'!F66,'4.sz.melléklet'!F66,'2.sz.melléklet'!F66)</f>
        <v>0</v>
      </c>
      <c r="G66" s="35">
        <f>SUM('3.sz.melléklet'!G66,'4.sz.melléklet'!G66,'2.sz.melléklet'!G66)</f>
        <v>0</v>
      </c>
      <c r="H66" s="35">
        <f>SUM('3.sz.melléklet'!H66,'4.sz.melléklet'!H66,'2.sz.melléklet'!H66)</f>
        <v>0</v>
      </c>
    </row>
    <row r="67" spans="1:8" ht="12" customHeight="1" thickBot="1">
      <c r="A67" s="53" t="s">
        <v>192</v>
      </c>
      <c r="B67" s="40" t="s">
        <v>204</v>
      </c>
      <c r="C67" s="47">
        <f>SUM('3.sz.melléklet'!C67,'4.sz.melléklet'!C67,'2.sz.melléklet'!C67)</f>
        <v>0</v>
      </c>
      <c r="D67" s="47">
        <f>SUM('3.sz.melléklet'!D67,'4.sz.melléklet'!D67,'2.sz.melléklet'!D67)</f>
        <v>0</v>
      </c>
      <c r="E67" s="47">
        <f>SUM('3.sz.melléklet'!E67,'4.sz.melléklet'!E67,'2.sz.melléklet'!E67)</f>
        <v>0</v>
      </c>
      <c r="F67" s="47">
        <f>SUM('3.sz.melléklet'!F67,'4.sz.melléklet'!F67,'2.sz.melléklet'!F67)</f>
        <v>0</v>
      </c>
      <c r="G67" s="47">
        <f>SUM('3.sz.melléklet'!G67,'4.sz.melléklet'!G67,'2.sz.melléklet'!G67)</f>
        <v>0</v>
      </c>
      <c r="H67" s="47">
        <f>SUM('3.sz.melléklet'!H67,'4.sz.melléklet'!H67,'2.sz.melléklet'!H67)</f>
        <v>0</v>
      </c>
    </row>
    <row r="68" spans="1:8" s="13" customFormat="1" ht="12" customHeight="1" thickBot="1">
      <c r="A68" s="54" t="s">
        <v>36</v>
      </c>
      <c r="B68" s="55" t="s">
        <v>209</v>
      </c>
      <c r="C68" s="52">
        <f aca="true" t="shared" si="2" ref="C68:H68">SUM(C50:C51)</f>
        <v>273715</v>
      </c>
      <c r="D68" s="52">
        <f t="shared" si="2"/>
        <v>324975</v>
      </c>
      <c r="E68" s="52">
        <f t="shared" si="2"/>
        <v>316282</v>
      </c>
      <c r="F68" s="52">
        <f t="shared" si="2"/>
        <v>264794</v>
      </c>
      <c r="G68" s="52">
        <f t="shared" si="2"/>
        <v>51488</v>
      </c>
      <c r="H68" s="52">
        <f t="shared" si="2"/>
        <v>0</v>
      </c>
    </row>
    <row r="69" spans="1:8" s="13" customFormat="1" ht="13.5" customHeight="1" thickBot="1">
      <c r="A69" s="106" t="s">
        <v>37</v>
      </c>
      <c r="B69" s="56" t="s">
        <v>210</v>
      </c>
      <c r="C69" s="57">
        <f>SUM('3.sz.melléklet'!C69,'4.sz.melléklet'!C69,'2.sz.melléklet'!C69)</f>
        <v>0</v>
      </c>
      <c r="D69" s="57">
        <f>SUM('3.sz.melléklet'!D69,'4.sz.melléklet'!D69,'2.sz.melléklet'!D69)</f>
        <v>0</v>
      </c>
      <c r="E69" s="57">
        <f>SUM('3.sz.melléklet'!E69,'4.sz.melléklet'!E69,'2.sz.melléklet'!E69)</f>
        <v>0</v>
      </c>
      <c r="F69" s="57">
        <f>SUM('3.sz.melléklet'!F69,'4.sz.melléklet'!F69,'2.sz.melléklet'!F69)</f>
        <v>0</v>
      </c>
      <c r="G69" s="57">
        <f>SUM('3.sz.melléklet'!G69,'4.sz.melléklet'!G69,'2.sz.melléklet'!G69)</f>
        <v>0</v>
      </c>
      <c r="H69" s="57">
        <f>SUM('3.sz.melléklet'!H69,'4.sz.melléklet'!H69,'2.sz.melléklet'!H69)</f>
        <v>0</v>
      </c>
    </row>
    <row r="70" spans="1:8" s="13" customFormat="1" ht="12" customHeight="1" thickBot="1">
      <c r="A70" s="54" t="s">
        <v>38</v>
      </c>
      <c r="B70" s="55" t="s">
        <v>211</v>
      </c>
      <c r="C70" s="58">
        <f aca="true" t="shared" si="3" ref="C70:H70">SUM(C68:C69)</f>
        <v>273715</v>
      </c>
      <c r="D70" s="58">
        <f t="shared" si="3"/>
        <v>324975</v>
      </c>
      <c r="E70" s="58">
        <f t="shared" si="3"/>
        <v>316282</v>
      </c>
      <c r="F70" s="58">
        <f t="shared" si="3"/>
        <v>264794</v>
      </c>
      <c r="G70" s="58">
        <f t="shared" si="3"/>
        <v>51488</v>
      </c>
      <c r="H70" s="58">
        <f t="shared" si="3"/>
        <v>0</v>
      </c>
    </row>
    <row r="71" spans="1:5" s="13" customFormat="1" ht="148.5" customHeight="1">
      <c r="A71" s="59"/>
      <c r="B71" s="60"/>
      <c r="C71" s="61"/>
      <c r="D71" s="61"/>
      <c r="E71" s="61"/>
    </row>
    <row r="72" spans="1:8" ht="16.5" customHeight="1">
      <c r="A72" s="383" t="s">
        <v>39</v>
      </c>
      <c r="B72" s="383"/>
      <c r="C72" s="383"/>
      <c r="D72" s="383"/>
      <c r="E72" s="383"/>
      <c r="F72" s="383"/>
      <c r="G72" s="383"/>
      <c r="H72" s="383"/>
    </row>
    <row r="73" spans="1:8" s="63" customFormat="1" ht="16.5" customHeight="1" thickBot="1">
      <c r="A73" s="381" t="s">
        <v>40</v>
      </c>
      <c r="B73" s="381"/>
      <c r="C73" s="62"/>
      <c r="D73" s="62"/>
      <c r="H73" s="62" t="s">
        <v>2</v>
      </c>
    </row>
    <row r="74" spans="1:8" ht="37.5" customHeight="1" thickBot="1">
      <c r="A74" s="3" t="s">
        <v>41</v>
      </c>
      <c r="B74" s="4" t="s">
        <v>42</v>
      </c>
      <c r="C74" s="5" t="s">
        <v>109</v>
      </c>
      <c r="D74" s="5" t="s">
        <v>110</v>
      </c>
      <c r="E74" s="5" t="s">
        <v>218</v>
      </c>
      <c r="F74" s="125" t="s">
        <v>215</v>
      </c>
      <c r="G74" s="125" t="s">
        <v>216</v>
      </c>
      <c r="H74" s="125" t="s">
        <v>217</v>
      </c>
    </row>
    <row r="75" spans="1:8" s="9" customFormat="1" ht="12" customHeight="1" thickBot="1">
      <c r="A75" s="6">
        <v>1</v>
      </c>
      <c r="B75" s="7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>
        <v>8</v>
      </c>
    </row>
    <row r="76" spans="1:8" ht="12" customHeight="1" thickBot="1">
      <c r="A76" s="10" t="s">
        <v>5</v>
      </c>
      <c r="B76" s="64" t="s">
        <v>43</v>
      </c>
      <c r="C76" s="12">
        <f aca="true" t="shared" si="4" ref="C76:H76">SUM(C77:C81)</f>
        <v>261960</v>
      </c>
      <c r="D76" s="12">
        <f t="shared" si="4"/>
        <v>293734</v>
      </c>
      <c r="E76" s="12">
        <f t="shared" si="4"/>
        <v>250636</v>
      </c>
      <c r="F76" s="12">
        <f t="shared" si="4"/>
        <v>203139</v>
      </c>
      <c r="G76" s="12">
        <f t="shared" si="4"/>
        <v>43905</v>
      </c>
      <c r="H76" s="12">
        <f t="shared" si="4"/>
        <v>3592</v>
      </c>
    </row>
    <row r="77" spans="1:8" ht="12" customHeight="1">
      <c r="A77" s="23" t="s">
        <v>44</v>
      </c>
      <c r="B77" s="24" t="s">
        <v>45</v>
      </c>
      <c r="C77" s="25">
        <f>SUM('3.sz.melléklet'!C77,'4.sz.melléklet'!C77,'2.sz.melléklet'!C77)</f>
        <v>48541</v>
      </c>
      <c r="D77" s="25">
        <f>SUM('3.sz.melléklet'!D77,'4.sz.melléklet'!D77,'2.sz.melléklet'!D77)</f>
        <v>57895</v>
      </c>
      <c r="E77" s="25">
        <f>SUM('3.sz.melléklet'!E77,'4.sz.melléklet'!E77,'2.sz.melléklet'!E77)</f>
        <v>57895</v>
      </c>
      <c r="F77" s="25">
        <f>SUM('3.sz.melléklet'!F77,'4.sz.melléklet'!F77,'2.sz.melléklet'!F77)</f>
        <v>35664</v>
      </c>
      <c r="G77" s="25">
        <f>SUM('3.sz.melléklet'!G77,'4.sz.melléklet'!G77,'2.sz.melléklet'!G77)</f>
        <v>19431</v>
      </c>
      <c r="H77" s="25">
        <f>SUM('3.sz.melléklet'!H77,'4.sz.melléklet'!H77,'2.sz.melléklet'!H77)</f>
        <v>2800</v>
      </c>
    </row>
    <row r="78" spans="1:8" ht="12" customHeight="1">
      <c r="A78" s="17" t="s">
        <v>46</v>
      </c>
      <c r="B78" s="26" t="s">
        <v>47</v>
      </c>
      <c r="C78" s="27">
        <f>SUM('3.sz.melléklet'!C78,'4.sz.melléklet'!C78,'2.sz.melléklet'!C78)</f>
        <v>13456</v>
      </c>
      <c r="D78" s="27">
        <f>SUM('3.sz.melléklet'!D78,'4.sz.melléklet'!D78,'2.sz.melléklet'!D78)</f>
        <v>12233</v>
      </c>
      <c r="E78" s="27">
        <f>SUM('3.sz.melléklet'!E78,'4.sz.melléklet'!E78,'2.sz.melléklet'!E78)</f>
        <v>12233</v>
      </c>
      <c r="F78" s="27">
        <f>SUM('3.sz.melléklet'!F78,'4.sz.melléklet'!F78,'2.sz.melléklet'!F78)</f>
        <v>8570</v>
      </c>
      <c r="G78" s="27">
        <f>SUM('3.sz.melléklet'!G78,'4.sz.melléklet'!G78,'2.sz.melléklet'!G78)</f>
        <v>2907</v>
      </c>
      <c r="H78" s="27">
        <f>SUM('3.sz.melléklet'!H78,'4.sz.melléklet'!H78,'2.sz.melléklet'!H78)</f>
        <v>756</v>
      </c>
    </row>
    <row r="79" spans="1:8" ht="12" customHeight="1">
      <c r="A79" s="17" t="s">
        <v>48</v>
      </c>
      <c r="B79" s="26" t="s">
        <v>49</v>
      </c>
      <c r="C79" s="34">
        <f>SUM('3.sz.melléklet'!C79,'4.sz.melléklet'!C79,'2.sz.melléklet'!C79)</f>
        <v>77387</v>
      </c>
      <c r="D79" s="34">
        <f>SUM('3.sz.melléklet'!D79,'4.sz.melléklet'!D79,'2.sz.melléklet'!D79)</f>
        <v>78785</v>
      </c>
      <c r="E79" s="34">
        <f>SUM('3.sz.melléklet'!E79,'4.sz.melléklet'!E79,'2.sz.melléklet'!E79)</f>
        <v>76110</v>
      </c>
      <c r="F79" s="34">
        <f>SUM('3.sz.melléklet'!F79,'4.sz.melléklet'!F79,'2.sz.melléklet'!F79)</f>
        <v>57961</v>
      </c>
      <c r="G79" s="34">
        <f>SUM('3.sz.melléklet'!G79,'4.sz.melléklet'!G79,'2.sz.melléklet'!G79)</f>
        <v>18113</v>
      </c>
      <c r="H79" s="34">
        <f>SUM('3.sz.melléklet'!H79,'4.sz.melléklet'!H79,'2.sz.melléklet'!H79)</f>
        <v>36</v>
      </c>
    </row>
    <row r="80" spans="1:8" ht="12" customHeight="1">
      <c r="A80" s="17" t="s">
        <v>50</v>
      </c>
      <c r="B80" s="65" t="s">
        <v>51</v>
      </c>
      <c r="C80" s="34">
        <f>SUM('3.sz.melléklet'!C80,'4.sz.melléklet'!C80,'2.sz.melléklet'!C80)</f>
        <v>15492</v>
      </c>
      <c r="D80" s="34">
        <f>SUM('3.sz.melléklet'!D80,'4.sz.melléklet'!D80,'2.sz.melléklet'!D80)</f>
        <v>13247</v>
      </c>
      <c r="E80" s="34">
        <f>SUM('3.sz.melléklet'!E80,'4.sz.melléklet'!E80,'2.sz.melléklet'!E80)</f>
        <v>13247</v>
      </c>
      <c r="F80" s="34">
        <f>SUM('3.sz.melléklet'!F80,'4.sz.melléklet'!F80,'2.sz.melléklet'!F80)</f>
        <v>9793</v>
      </c>
      <c r="G80" s="34">
        <f>SUM('3.sz.melléklet'!G80,'4.sz.melléklet'!G80,'2.sz.melléklet'!G80)</f>
        <v>3454</v>
      </c>
      <c r="H80" s="34">
        <f>SUM('3.sz.melléklet'!H80,'4.sz.melléklet'!H80,'2.sz.melléklet'!H80)</f>
        <v>0</v>
      </c>
    </row>
    <row r="81" spans="1:8" ht="12" customHeight="1">
      <c r="A81" s="17" t="s">
        <v>52</v>
      </c>
      <c r="B81" s="66" t="s">
        <v>53</v>
      </c>
      <c r="C81" s="34">
        <f>SUM('3.sz.melléklet'!C81,'4.sz.melléklet'!C81,'2.sz.melléklet'!C81)</f>
        <v>107084</v>
      </c>
      <c r="D81" s="34">
        <f>SUM('3.sz.melléklet'!D81,'4.sz.melléklet'!D81,'2.sz.melléklet'!D81)</f>
        <v>131574</v>
      </c>
      <c r="E81" s="34">
        <f>SUM('3.sz.melléklet'!E81,'4.sz.melléklet'!E81,'2.sz.melléklet'!E81)</f>
        <v>91151</v>
      </c>
      <c r="F81" s="34">
        <f>SUM('3.sz.melléklet'!F81,'4.sz.melléklet'!F81,'2.sz.melléklet'!F81)</f>
        <v>91151</v>
      </c>
      <c r="G81" s="34">
        <f>SUM('3.sz.melléklet'!G81,'4.sz.melléklet'!G81,'2.sz.melléklet'!G81)</f>
        <v>0</v>
      </c>
      <c r="H81" s="34">
        <f>SUM('3.sz.melléklet'!H81,'4.sz.melléklet'!H81,'2.sz.melléklet'!H81)</f>
        <v>0</v>
      </c>
    </row>
    <row r="82" spans="1:8" ht="12" customHeight="1">
      <c r="A82" s="17" t="s">
        <v>54</v>
      </c>
      <c r="B82" s="26" t="s">
        <v>90</v>
      </c>
      <c r="C82" s="34">
        <f>SUM('3.sz.melléklet'!C82,'4.sz.melléklet'!C82,'2.sz.melléklet'!C82)</f>
        <v>0</v>
      </c>
      <c r="D82" s="34">
        <f>SUM('3.sz.melléklet'!D82,'4.sz.melléklet'!D82,'2.sz.melléklet'!D82)</f>
        <v>1418</v>
      </c>
      <c r="E82" s="34">
        <f>SUM('3.sz.melléklet'!E82,'4.sz.melléklet'!E82,'2.sz.melléklet'!E82)</f>
        <v>1418</v>
      </c>
      <c r="F82" s="34">
        <f>SUM('3.sz.melléklet'!F82,'4.sz.melléklet'!F82,'2.sz.melléklet'!F82)</f>
        <v>512</v>
      </c>
      <c r="G82" s="34">
        <f>SUM('3.sz.melléklet'!G82,'4.sz.melléklet'!G82,'2.sz.melléklet'!G82)</f>
        <v>906</v>
      </c>
      <c r="H82" s="34">
        <f>SUM('3.sz.melléklet'!H82,'4.sz.melléklet'!H82,'2.sz.melléklet'!H82)</f>
        <v>0</v>
      </c>
    </row>
    <row r="83" spans="1:8" ht="12" customHeight="1">
      <c r="A83" s="17" t="s">
        <v>55</v>
      </c>
      <c r="B83" s="67" t="s">
        <v>91</v>
      </c>
      <c r="C83" s="34">
        <f>SUM('3.sz.melléklet'!C83,'4.sz.melléklet'!C83,'2.sz.melléklet'!C83)</f>
        <v>0</v>
      </c>
      <c r="D83" s="34">
        <f>SUM('3.sz.melléklet'!D83,'4.sz.melléklet'!D83,'2.sz.melléklet'!D83)</f>
        <v>134</v>
      </c>
      <c r="E83" s="34">
        <f>SUM('3.sz.melléklet'!E83,'4.sz.melléklet'!E83,'2.sz.melléklet'!E83)</f>
        <v>134</v>
      </c>
      <c r="F83" s="34">
        <f>SUM('3.sz.melléklet'!F83,'4.sz.melléklet'!F83,'2.sz.melléklet'!F83)</f>
        <v>0</v>
      </c>
      <c r="G83" s="34">
        <f>SUM('3.sz.melléklet'!G83,'4.sz.melléklet'!G83,'2.sz.melléklet'!G83)</f>
        <v>134</v>
      </c>
      <c r="H83" s="34">
        <f>SUM('3.sz.melléklet'!H83,'4.sz.melléklet'!H83,'2.sz.melléklet'!H83)</f>
        <v>0</v>
      </c>
    </row>
    <row r="84" spans="1:8" ht="12" customHeight="1">
      <c r="A84" s="17" t="s">
        <v>56</v>
      </c>
      <c r="B84" s="67" t="s">
        <v>57</v>
      </c>
      <c r="C84" s="34">
        <f>SUM('3.sz.melléklet'!C84,'4.sz.melléklet'!C84,'2.sz.melléklet'!C84)</f>
        <v>80757</v>
      </c>
      <c r="D84" s="34">
        <f>SUM('3.sz.melléklet'!D84,'4.sz.melléklet'!D84,'2.sz.melléklet'!D84)</f>
        <v>89139</v>
      </c>
      <c r="E84" s="34">
        <f>SUM('3.sz.melléklet'!E84,'4.sz.melléklet'!E84,'2.sz.melléklet'!E84)</f>
        <v>89058</v>
      </c>
      <c r="F84" s="34">
        <f>SUM('3.sz.melléklet'!F84,'4.sz.melléklet'!F84,'2.sz.melléklet'!F84)</f>
        <v>79422</v>
      </c>
      <c r="G84" s="34">
        <f>SUM('3.sz.melléklet'!G84,'4.sz.melléklet'!G84,'2.sz.melléklet'!G84)</f>
        <v>9636</v>
      </c>
      <c r="H84" s="34">
        <f>SUM('3.sz.melléklet'!H84,'4.sz.melléklet'!H84,'2.sz.melléklet'!H84)</f>
        <v>0</v>
      </c>
    </row>
    <row r="85" spans="1:8" ht="12" customHeight="1">
      <c r="A85" s="17" t="s">
        <v>58</v>
      </c>
      <c r="B85" s="68" t="s">
        <v>59</v>
      </c>
      <c r="C85" s="34">
        <f>SUM('3.sz.melléklet'!C85,'4.sz.melléklet'!C85,'2.sz.melléklet'!C85)</f>
        <v>0</v>
      </c>
      <c r="D85" s="34">
        <f>SUM('3.sz.melléklet'!D85,'4.sz.melléklet'!D85,'2.sz.melléklet'!D85)</f>
        <v>70</v>
      </c>
      <c r="E85" s="34">
        <f>SUM('3.sz.melléklet'!E85,'4.sz.melléklet'!E85,'2.sz.melléklet'!E85)</f>
        <v>70</v>
      </c>
      <c r="F85" s="34">
        <f>SUM('3.sz.melléklet'!F85,'4.sz.melléklet'!F85,'2.sz.melléklet'!F85)</f>
        <v>0</v>
      </c>
      <c r="G85" s="34">
        <f>SUM('3.sz.melléklet'!G85,'4.sz.melléklet'!G85,'2.sz.melléklet'!G85)</f>
        <v>70</v>
      </c>
      <c r="H85" s="34">
        <f>SUM('3.sz.melléklet'!H85,'4.sz.melléklet'!H85,'2.sz.melléklet'!H85)</f>
        <v>0</v>
      </c>
    </row>
    <row r="86" spans="1:8" ht="12" customHeight="1">
      <c r="A86" s="28" t="s">
        <v>60</v>
      </c>
      <c r="B86" s="69" t="s">
        <v>61</v>
      </c>
      <c r="C86" s="34">
        <f>SUM('3.sz.melléklet'!C86,'4.sz.melléklet'!C86,'2.sz.melléklet'!C86)</f>
        <v>0</v>
      </c>
      <c r="D86" s="34">
        <f>SUM('3.sz.melléklet'!D86,'4.sz.melléklet'!D86,'2.sz.melléklet'!D86)</f>
        <v>0</v>
      </c>
      <c r="E86" s="34">
        <f>SUM('3.sz.melléklet'!E86,'4.sz.melléklet'!E86,'2.sz.melléklet'!E86)</f>
        <v>0</v>
      </c>
      <c r="F86" s="34">
        <f>SUM('3.sz.melléklet'!F86,'4.sz.melléklet'!F86,'2.sz.melléklet'!F86)</f>
        <v>0</v>
      </c>
      <c r="G86" s="34">
        <f>SUM('3.sz.melléklet'!G86,'4.sz.melléklet'!G86,'2.sz.melléklet'!G86)</f>
        <v>0</v>
      </c>
      <c r="H86" s="34">
        <f>SUM('3.sz.melléklet'!H86,'4.sz.melléklet'!H86,'2.sz.melléklet'!H86)</f>
        <v>0</v>
      </c>
    </row>
    <row r="87" spans="1:8" ht="12" customHeight="1">
      <c r="A87" s="17" t="s">
        <v>62</v>
      </c>
      <c r="B87" s="69" t="s">
        <v>92</v>
      </c>
      <c r="C87" s="34">
        <f>SUM('3.sz.melléklet'!C87,'4.sz.melléklet'!C87,'2.sz.melléklet'!C87)</f>
        <v>0</v>
      </c>
      <c r="D87" s="34">
        <f>SUM('3.sz.melléklet'!D87,'4.sz.melléklet'!D87,'2.sz.melléklet'!D87)</f>
        <v>0</v>
      </c>
      <c r="E87" s="34">
        <f>SUM('3.sz.melléklet'!E87,'4.sz.melléklet'!E87,'2.sz.melléklet'!E87)</f>
        <v>0</v>
      </c>
      <c r="F87" s="34">
        <f>SUM('3.sz.melléklet'!F87,'4.sz.melléklet'!F87,'2.sz.melléklet'!F87)</f>
        <v>0</v>
      </c>
      <c r="G87" s="34">
        <f>SUM('3.sz.melléklet'!G87,'4.sz.melléklet'!G87,'2.sz.melléklet'!G87)</f>
        <v>0</v>
      </c>
      <c r="H87" s="34">
        <f>SUM('3.sz.melléklet'!H87,'4.sz.melléklet'!H87,'2.sz.melléklet'!H87)</f>
        <v>0</v>
      </c>
    </row>
    <row r="88" spans="1:8" ht="12" customHeight="1" thickBot="1">
      <c r="A88" s="70" t="s">
        <v>63</v>
      </c>
      <c r="B88" s="71" t="s">
        <v>85</v>
      </c>
      <c r="C88" s="72">
        <f>SUM('3.sz.melléklet'!C88,'4.sz.melléklet'!C88,'2.sz.melléklet'!C88)</f>
        <v>26327</v>
      </c>
      <c r="D88" s="72">
        <f>SUM('3.sz.melléklet'!D88,'4.sz.melléklet'!D88,'2.sz.melléklet'!D88)</f>
        <v>40342</v>
      </c>
      <c r="E88" s="72">
        <f>SUM('3.sz.melléklet'!E88,'4.sz.melléklet'!E88,'2.sz.melléklet'!E88)</f>
        <v>0</v>
      </c>
      <c r="F88" s="72">
        <f>SUM('3.sz.melléklet'!F88,'4.sz.melléklet'!F88,'2.sz.melléklet'!F88)</f>
        <v>0</v>
      </c>
      <c r="G88" s="72">
        <f>SUM('3.sz.melléklet'!G88,'4.sz.melléklet'!G88,'2.sz.melléklet'!G88)</f>
        <v>0</v>
      </c>
      <c r="H88" s="72">
        <f>SUM('3.sz.melléklet'!H88,'4.sz.melléklet'!H88,'2.sz.melléklet'!H88)</f>
        <v>0</v>
      </c>
    </row>
    <row r="89" spans="1:8" ht="12" customHeight="1" thickBot="1">
      <c r="A89" s="14" t="s">
        <v>6</v>
      </c>
      <c r="B89" s="73" t="s">
        <v>64</v>
      </c>
      <c r="C89" s="22">
        <f>SUM('3.sz.melléklet'!C89,'4.sz.melléklet'!C89,'2.sz.melléklet'!C89)</f>
        <v>11755</v>
      </c>
      <c r="D89" s="22">
        <f>SUM('3.sz.melléklet'!D89,'4.sz.melléklet'!D89,'2.sz.melléklet'!D89)</f>
        <v>25434</v>
      </c>
      <c r="E89" s="22">
        <f>SUM('3.sz.melléklet'!E89,'4.sz.melléklet'!E89,'2.sz.melléklet'!E89)</f>
        <v>22301</v>
      </c>
      <c r="F89" s="22">
        <f>SUM('3.sz.melléklet'!F89,'4.sz.melléklet'!F89,'2.sz.melléklet'!F89)</f>
        <v>14405</v>
      </c>
      <c r="G89" s="22">
        <f>SUM('3.sz.melléklet'!G89,'4.sz.melléklet'!G89,'2.sz.melléklet'!G89)</f>
        <v>7896</v>
      </c>
      <c r="H89" s="22">
        <f>SUM('3.sz.melléklet'!H89,'4.sz.melléklet'!H89,'2.sz.melléklet'!H89)</f>
        <v>0</v>
      </c>
    </row>
    <row r="90" spans="1:8" ht="12" customHeight="1">
      <c r="A90" s="30" t="s">
        <v>7</v>
      </c>
      <c r="B90" s="26" t="s">
        <v>65</v>
      </c>
      <c r="C90" s="32">
        <f>SUM('3.sz.melléklet'!C90,'4.sz.melléklet'!C90,'2.sz.melléklet'!C90)</f>
        <v>1414</v>
      </c>
      <c r="D90" s="32">
        <f>SUM('3.sz.melléklet'!D90,'4.sz.melléklet'!D90,'2.sz.melléklet'!D90)</f>
        <v>10717</v>
      </c>
      <c r="E90" s="32">
        <f>SUM('3.sz.melléklet'!E90,'4.sz.melléklet'!E90,'2.sz.melléklet'!E90)</f>
        <v>10717</v>
      </c>
      <c r="F90" s="32">
        <f>SUM('3.sz.melléklet'!F90,'4.sz.melléklet'!F90,'2.sz.melléklet'!F90)</f>
        <v>3800</v>
      </c>
      <c r="G90" s="32">
        <f>SUM('3.sz.melléklet'!G90,'4.sz.melléklet'!G90,'2.sz.melléklet'!G90)</f>
        <v>6917</v>
      </c>
      <c r="H90" s="32">
        <f>SUM('3.sz.melléklet'!H90,'4.sz.melléklet'!H90,'2.sz.melléklet'!H90)</f>
        <v>0</v>
      </c>
    </row>
    <row r="91" spans="1:8" ht="12" customHeight="1">
      <c r="A91" s="30" t="s">
        <v>8</v>
      </c>
      <c r="B91" s="36" t="s">
        <v>66</v>
      </c>
      <c r="C91" s="27">
        <f>SUM('3.sz.melléklet'!C91,'4.sz.melléklet'!C91,'2.sz.melléklet'!C91)</f>
        <v>8099</v>
      </c>
      <c r="D91" s="27">
        <f>SUM('3.sz.melléklet'!D91,'4.sz.melléklet'!D91,'2.sz.melléklet'!D91)</f>
        <v>13406</v>
      </c>
      <c r="E91" s="27">
        <f>SUM('3.sz.melléklet'!E91,'4.sz.melléklet'!E91,'2.sz.melléklet'!E91)</f>
        <v>10273</v>
      </c>
      <c r="F91" s="27">
        <f>SUM('3.sz.melléklet'!F91,'4.sz.melléklet'!F91,'2.sz.melléklet'!F91)</f>
        <v>9294</v>
      </c>
      <c r="G91" s="27">
        <f>SUM('3.sz.melléklet'!G91,'4.sz.melléklet'!G91,'2.sz.melléklet'!G91)</f>
        <v>979</v>
      </c>
      <c r="H91" s="27">
        <f>SUM('3.sz.melléklet'!H91,'4.sz.melléklet'!H91,'2.sz.melléklet'!H91)</f>
        <v>0</v>
      </c>
    </row>
    <row r="92" spans="1:8" ht="12" customHeight="1">
      <c r="A92" s="30" t="s">
        <v>9</v>
      </c>
      <c r="B92" s="40" t="s">
        <v>86</v>
      </c>
      <c r="C92" s="19">
        <f>SUM('3.sz.melléklet'!C92,'4.sz.melléklet'!C92,'2.sz.melléklet'!C92)</f>
        <v>2242</v>
      </c>
      <c r="D92" s="19">
        <f>SUM('3.sz.melléklet'!D92,'4.sz.melléklet'!D92,'2.sz.melléklet'!D92)</f>
        <v>1311</v>
      </c>
      <c r="E92" s="19">
        <f>SUM('3.sz.melléklet'!E92,'4.sz.melléklet'!E92,'2.sz.melléklet'!E92)</f>
        <v>1311</v>
      </c>
      <c r="F92" s="19">
        <f>SUM('3.sz.melléklet'!F92,'4.sz.melléklet'!F92,'2.sz.melléklet'!F92)</f>
        <v>1311</v>
      </c>
      <c r="G92" s="19">
        <f>SUM('3.sz.melléklet'!G92,'4.sz.melléklet'!G92,'2.sz.melléklet'!G92)</f>
        <v>0</v>
      </c>
      <c r="H92" s="19">
        <f>SUM('3.sz.melléklet'!H92,'4.sz.melléklet'!H92,'2.sz.melléklet'!H92)</f>
        <v>0</v>
      </c>
    </row>
    <row r="93" spans="1:8" ht="12" customHeight="1">
      <c r="A93" s="30" t="s">
        <v>10</v>
      </c>
      <c r="B93" s="40" t="s">
        <v>67</v>
      </c>
      <c r="C93" s="19">
        <f>SUM('3.sz.melléklet'!C93,'4.sz.melléklet'!C93,'2.sz.melléklet'!C93)</f>
        <v>1242</v>
      </c>
      <c r="D93" s="19">
        <f>SUM('3.sz.melléklet'!D93,'4.sz.melléklet'!D93,'2.sz.melléklet'!D93)</f>
        <v>311</v>
      </c>
      <c r="E93" s="19">
        <f>SUM('3.sz.melléklet'!E93,'4.sz.melléklet'!E93,'2.sz.melléklet'!E93)</f>
        <v>311</v>
      </c>
      <c r="F93" s="19">
        <f>SUM('3.sz.melléklet'!F93,'4.sz.melléklet'!F93,'2.sz.melléklet'!F93)</f>
        <v>311</v>
      </c>
      <c r="G93" s="19">
        <f>SUM('3.sz.melléklet'!G93,'4.sz.melléklet'!G93,'2.sz.melléklet'!G93)</f>
        <v>0</v>
      </c>
      <c r="H93" s="19">
        <f>SUM('3.sz.melléklet'!H93,'4.sz.melléklet'!H93,'2.sz.melléklet'!H93)</f>
        <v>0</v>
      </c>
    </row>
    <row r="94" spans="1:8" ht="12.75" customHeight="1">
      <c r="A94" s="30" t="s">
        <v>68</v>
      </c>
      <c r="B94" s="40" t="s">
        <v>69</v>
      </c>
      <c r="C94" s="19">
        <f>SUM('3.sz.melléklet'!C94,'4.sz.melléklet'!C94,'2.sz.melléklet'!C94)</f>
        <v>1000</v>
      </c>
      <c r="D94" s="19">
        <f>SUM('3.sz.melléklet'!D94,'4.sz.melléklet'!D94,'2.sz.melléklet'!D94)</f>
        <v>1000</v>
      </c>
      <c r="E94" s="19">
        <f>SUM('3.sz.melléklet'!E94,'4.sz.melléklet'!E94,'2.sz.melléklet'!E94)</f>
        <v>1000</v>
      </c>
      <c r="F94" s="19">
        <f>SUM('3.sz.melléklet'!F94,'4.sz.melléklet'!F94,'2.sz.melléklet'!F94)</f>
        <v>0</v>
      </c>
      <c r="G94" s="19">
        <f>SUM('3.sz.melléklet'!G94,'4.sz.melléklet'!G94,'2.sz.melléklet'!G94)</f>
        <v>1000</v>
      </c>
      <c r="H94" s="19">
        <f>SUM('3.sz.melléklet'!H94,'4.sz.melléklet'!H94,'2.sz.melléklet'!H94)</f>
        <v>0</v>
      </c>
    </row>
    <row r="95" spans="1:8" ht="12.75" customHeight="1">
      <c r="A95" s="30" t="s">
        <v>70</v>
      </c>
      <c r="B95" s="40" t="s">
        <v>87</v>
      </c>
      <c r="C95" s="19">
        <f>SUM('3.sz.melléklet'!C95,'4.sz.melléklet'!C95,'2.sz.melléklet'!C95)</f>
        <v>0</v>
      </c>
      <c r="D95" s="19">
        <f>SUM('3.sz.melléklet'!D95,'4.sz.melléklet'!D95,'2.sz.melléklet'!D95)</f>
        <v>0</v>
      </c>
      <c r="E95" s="19">
        <f>SUM('3.sz.melléklet'!E95,'4.sz.melléklet'!E95,'2.sz.melléklet'!E95)</f>
        <v>0</v>
      </c>
      <c r="F95" s="19">
        <f>SUM('3.sz.melléklet'!F95,'4.sz.melléklet'!F95,'2.sz.melléklet'!F95)</f>
        <v>0</v>
      </c>
      <c r="G95" s="19">
        <f>SUM('3.sz.melléklet'!G95,'4.sz.melléklet'!G95,'2.sz.melléklet'!G95)</f>
        <v>0</v>
      </c>
      <c r="H95" s="19">
        <f>SUM('3.sz.melléklet'!H95,'4.sz.melléklet'!H95,'2.sz.melléklet'!H95)</f>
        <v>0</v>
      </c>
    </row>
    <row r="96" spans="1:8" ht="12.75" customHeight="1">
      <c r="A96" s="30" t="s">
        <v>71</v>
      </c>
      <c r="B96" s="40" t="s">
        <v>87</v>
      </c>
      <c r="C96" s="19">
        <f>SUM('3.sz.melléklet'!C96,'4.sz.melléklet'!C96,'2.sz.melléklet'!C96)</f>
        <v>0</v>
      </c>
      <c r="D96" s="19">
        <f>SUM('3.sz.melléklet'!D96,'4.sz.melléklet'!D96,'2.sz.melléklet'!D96)</f>
        <v>0</v>
      </c>
      <c r="E96" s="19">
        <f>SUM('3.sz.melléklet'!E96,'4.sz.melléklet'!E96,'2.sz.melléklet'!E96)</f>
        <v>0</v>
      </c>
      <c r="F96" s="19">
        <f>SUM('3.sz.melléklet'!F96,'4.sz.melléklet'!F96,'2.sz.melléklet'!F96)</f>
        <v>0</v>
      </c>
      <c r="G96" s="19">
        <f>SUM('3.sz.melléklet'!G96,'4.sz.melléklet'!G96,'2.sz.melléklet'!G96)</f>
        <v>0</v>
      </c>
      <c r="H96" s="19">
        <f>SUM('3.sz.melléklet'!H96,'4.sz.melléklet'!H96,'2.sz.melléklet'!H96)</f>
        <v>0</v>
      </c>
    </row>
    <row r="97" spans="1:8" ht="12.75" customHeight="1">
      <c r="A97" s="30" t="s">
        <v>73</v>
      </c>
      <c r="B97" s="74" t="s">
        <v>72</v>
      </c>
      <c r="C97" s="19">
        <f>SUM('3.sz.melléklet'!C97,'4.sz.melléklet'!C97,'2.sz.melléklet'!C97)</f>
        <v>0</v>
      </c>
      <c r="D97" s="19">
        <f>SUM('3.sz.melléklet'!D97,'4.sz.melléklet'!D97,'2.sz.melléklet'!D97)</f>
        <v>0</v>
      </c>
      <c r="E97" s="19">
        <f>SUM('3.sz.melléklet'!E97,'4.sz.melléklet'!E97,'2.sz.melléklet'!E97)</f>
        <v>0</v>
      </c>
      <c r="F97" s="19">
        <f>SUM('3.sz.melléklet'!F97,'4.sz.melléklet'!F97,'2.sz.melléklet'!F97)</f>
        <v>0</v>
      </c>
      <c r="G97" s="19">
        <f>SUM('3.sz.melléklet'!G97,'4.sz.melléklet'!G97,'2.sz.melléklet'!G97)</f>
        <v>0</v>
      </c>
      <c r="H97" s="19">
        <f>SUM('3.sz.melléklet'!H97,'4.sz.melléklet'!H97,'2.sz.melléklet'!H97)</f>
        <v>0</v>
      </c>
    </row>
    <row r="98" spans="1:8" ht="12.75" customHeight="1">
      <c r="A98" s="30" t="s">
        <v>74</v>
      </c>
      <c r="B98" s="74" t="s">
        <v>88</v>
      </c>
      <c r="C98" s="19">
        <f>SUM('3.sz.melléklet'!C98,'4.sz.melléklet'!C98,'2.sz.melléklet'!C98)</f>
        <v>0</v>
      </c>
      <c r="D98" s="19">
        <f>SUM('3.sz.melléklet'!D98,'4.sz.melléklet'!D98,'2.sz.melléklet'!D98)</f>
        <v>0</v>
      </c>
      <c r="E98" s="19">
        <f>SUM('3.sz.melléklet'!E98,'4.sz.melléklet'!E98,'2.sz.melléklet'!E98)</f>
        <v>0</v>
      </c>
      <c r="F98" s="19">
        <f>SUM('3.sz.melléklet'!F98,'4.sz.melléklet'!F98,'2.sz.melléklet'!F98)</f>
        <v>0</v>
      </c>
      <c r="G98" s="19">
        <f>SUM('3.sz.melléklet'!G98,'4.sz.melléklet'!G98,'2.sz.melléklet'!G98)</f>
        <v>0</v>
      </c>
      <c r="H98" s="19">
        <f>SUM('3.sz.melléklet'!H98,'4.sz.melléklet'!H98,'2.sz.melléklet'!H98)</f>
        <v>0</v>
      </c>
    </row>
    <row r="99" spans="1:8" ht="12.75" customHeight="1" thickBot="1">
      <c r="A99" s="28" t="s">
        <v>75</v>
      </c>
      <c r="B99" s="75" t="s">
        <v>89</v>
      </c>
      <c r="C99" s="76">
        <f>SUM('3.sz.melléklet'!C99,'4.sz.melléklet'!C99,'2.sz.melléklet'!C99)</f>
        <v>0</v>
      </c>
      <c r="D99" s="76">
        <f>SUM('3.sz.melléklet'!D99,'4.sz.melléklet'!D99,'2.sz.melléklet'!D99)</f>
        <v>0</v>
      </c>
      <c r="E99" s="76">
        <f>SUM('3.sz.melléklet'!E99,'4.sz.melléklet'!E99,'2.sz.melléklet'!E99)</f>
        <v>0</v>
      </c>
      <c r="F99" s="76">
        <f>SUM('3.sz.melléklet'!F99,'4.sz.melléklet'!F99,'2.sz.melléklet'!F99)</f>
        <v>0</v>
      </c>
      <c r="G99" s="76">
        <f>SUM('3.sz.melléklet'!G99,'4.sz.melléklet'!G99,'2.sz.melléklet'!G99)</f>
        <v>0</v>
      </c>
      <c r="H99" s="76">
        <f>SUM('3.sz.melléklet'!H99,'4.sz.melléklet'!H99,'2.sz.melléklet'!H99)</f>
        <v>0</v>
      </c>
    </row>
    <row r="100" spans="1:8" ht="12" customHeight="1" thickBot="1">
      <c r="A100" s="14" t="s">
        <v>11</v>
      </c>
      <c r="B100" s="77" t="s">
        <v>93</v>
      </c>
      <c r="C100" s="12">
        <f>SUM('3.sz.melléklet'!C100,'4.sz.melléklet'!C100,'2.sz.melléklet'!C100)</f>
        <v>273715</v>
      </c>
      <c r="D100" s="12">
        <f>SUM('3.sz.melléklet'!D100,'4.sz.melléklet'!D100,'2.sz.melléklet'!D100)</f>
        <v>319168</v>
      </c>
      <c r="E100" s="12">
        <f>SUM('3.sz.melléklet'!E100,'4.sz.melléklet'!E100,'2.sz.melléklet'!E100)</f>
        <v>272937</v>
      </c>
      <c r="F100" s="12">
        <f>SUM('3.sz.melléklet'!F100,'4.sz.melléklet'!F100,'2.sz.melléklet'!F100)</f>
        <v>217544</v>
      </c>
      <c r="G100" s="12">
        <f>SUM('3.sz.melléklet'!G100,'4.sz.melléklet'!G100,'2.sz.melléklet'!G100)</f>
        <v>51801</v>
      </c>
      <c r="H100" s="12">
        <f>SUM('3.sz.melléklet'!H100,'4.sz.melléklet'!H100,'2.sz.melléklet'!H100)</f>
        <v>3592</v>
      </c>
    </row>
    <row r="101" spans="1:8" ht="12" customHeight="1" thickBot="1">
      <c r="A101" s="51" t="s">
        <v>76</v>
      </c>
      <c r="B101" s="15" t="s">
        <v>94</v>
      </c>
      <c r="C101" s="22">
        <f>SUM(C110,C102)</f>
        <v>0</v>
      </c>
      <c r="D101" s="22">
        <f>SUM(D110,D102)</f>
        <v>5807</v>
      </c>
      <c r="E101" s="22">
        <f>SUM(E110,E102)</f>
        <v>0</v>
      </c>
      <c r="F101" s="22"/>
      <c r="G101" s="22">
        <f>SUM('3.sz.melléklet'!G101,'4.sz.melléklet'!G101,'2.sz.melléklet'!G101)</f>
        <v>0</v>
      </c>
      <c r="H101" s="22">
        <f>SUM('3.sz.melléklet'!H101,'4.sz.melléklet'!H101,'2.sz.melléklet'!H101)</f>
        <v>0</v>
      </c>
    </row>
    <row r="102" spans="1:8" ht="12" customHeight="1" thickBot="1">
      <c r="A102" s="78" t="s">
        <v>95</v>
      </c>
      <c r="B102" s="79" t="s">
        <v>117</v>
      </c>
      <c r="C102" s="80">
        <f>SUM(C103:C109)</f>
        <v>0</v>
      </c>
      <c r="D102" s="80">
        <f>SUM(D103:D109)</f>
        <v>5807</v>
      </c>
      <c r="E102" s="80">
        <f>SUM(E103:E109)</f>
        <v>0</v>
      </c>
      <c r="F102" s="80"/>
      <c r="G102" s="80">
        <f>SUM('3.sz.melléklet'!G102,'4.sz.melléklet'!G102,'2.sz.melléklet'!G102)</f>
        <v>0</v>
      </c>
      <c r="H102" s="80">
        <f>SUM('3.sz.melléklet'!H102,'4.sz.melléklet'!H102,'2.sz.melléklet'!H102)</f>
        <v>0</v>
      </c>
    </row>
    <row r="103" spans="1:8" ht="12" customHeight="1">
      <c r="A103" s="81" t="s">
        <v>96</v>
      </c>
      <c r="B103" s="20" t="s">
        <v>111</v>
      </c>
      <c r="C103" s="19">
        <f>SUM('3.sz.melléklet'!C103,'4.sz.melléklet'!C103,'2.sz.melléklet'!C103)</f>
        <v>0</v>
      </c>
      <c r="D103" s="19">
        <f>SUM('3.sz.melléklet'!D103,'4.sz.melléklet'!D103,'2.sz.melléklet'!D103)</f>
        <v>0</v>
      </c>
      <c r="E103" s="19">
        <f>SUM('3.sz.melléklet'!E103,'4.sz.melléklet'!E103,'2.sz.melléklet'!E103)</f>
        <v>0</v>
      </c>
      <c r="F103" s="19">
        <f>SUM('3.sz.melléklet'!F103,'4.sz.melléklet'!F103,'2.sz.melléklet'!F103)</f>
        <v>0</v>
      </c>
      <c r="G103" s="19">
        <f>SUM('3.sz.melléklet'!G103,'4.sz.melléklet'!G103,'2.sz.melléklet'!G103)</f>
        <v>0</v>
      </c>
      <c r="H103" s="19">
        <f>SUM('3.sz.melléklet'!H103,'4.sz.melléklet'!H103,'2.sz.melléklet'!H103)</f>
        <v>0</v>
      </c>
    </row>
    <row r="104" spans="1:8" ht="12" customHeight="1">
      <c r="A104" s="53" t="s">
        <v>97</v>
      </c>
      <c r="B104" s="40" t="s">
        <v>112</v>
      </c>
      <c r="C104" s="19">
        <f>SUM('3.sz.melléklet'!C104,'4.sz.melléklet'!C104,'2.sz.melléklet'!C104)</f>
        <v>0</v>
      </c>
      <c r="D104" s="19">
        <f>SUM('3.sz.melléklet'!D104,'4.sz.melléklet'!D104,'2.sz.melléklet'!D104)</f>
        <v>0</v>
      </c>
      <c r="E104" s="19">
        <f>SUM('3.sz.melléklet'!E104,'4.sz.melléklet'!E104,'2.sz.melléklet'!E104)</f>
        <v>0</v>
      </c>
      <c r="F104" s="19">
        <f>SUM('3.sz.melléklet'!F104,'4.sz.melléklet'!F104,'2.sz.melléklet'!F104)</f>
        <v>0</v>
      </c>
      <c r="G104" s="19">
        <f>SUM('3.sz.melléklet'!G104,'4.sz.melléklet'!G104,'2.sz.melléklet'!G104)</f>
        <v>0</v>
      </c>
      <c r="H104" s="19">
        <f>SUM('3.sz.melléklet'!H104,'4.sz.melléklet'!H104,'2.sz.melléklet'!H104)</f>
        <v>0</v>
      </c>
    </row>
    <row r="105" spans="1:8" ht="12" customHeight="1">
      <c r="A105" s="53" t="s">
        <v>98</v>
      </c>
      <c r="B105" s="40" t="s">
        <v>113</v>
      </c>
      <c r="C105" s="19">
        <f>SUM('3.sz.melléklet'!C105,'4.sz.melléklet'!C105,'2.sz.melléklet'!C105)</f>
        <v>0</v>
      </c>
      <c r="D105" s="19">
        <f>SUM('3.sz.melléklet'!D105,'4.sz.melléklet'!D105,'2.sz.melléklet'!D105)</f>
        <v>5807</v>
      </c>
      <c r="E105" s="19">
        <f>SUM('3.sz.melléklet'!E105,'4.sz.melléklet'!E105,'2.sz.melléklet'!E105)</f>
        <v>0</v>
      </c>
      <c r="F105" s="19">
        <f>SUM('3.sz.melléklet'!F105,'4.sz.melléklet'!F105,'2.sz.melléklet'!F105)</f>
        <v>0</v>
      </c>
      <c r="G105" s="19">
        <f>SUM('3.sz.melléklet'!G105,'4.sz.melléklet'!G105,'2.sz.melléklet'!G105)</f>
        <v>0</v>
      </c>
      <c r="H105" s="19">
        <f>SUM('3.sz.melléklet'!H105,'4.sz.melléklet'!H105,'2.sz.melléklet'!H105)</f>
        <v>0</v>
      </c>
    </row>
    <row r="106" spans="1:8" ht="12" customHeight="1">
      <c r="A106" s="53" t="s">
        <v>99</v>
      </c>
      <c r="B106" s="40" t="s">
        <v>114</v>
      </c>
      <c r="C106" s="19"/>
      <c r="D106" s="19"/>
      <c r="E106" s="19"/>
      <c r="F106" s="19"/>
      <c r="G106" s="19">
        <f>SUM('3.sz.melléklet'!G106,'4.sz.melléklet'!G106,'2.sz.melléklet'!G106)</f>
        <v>0</v>
      </c>
      <c r="H106" s="19">
        <f>SUM('3.sz.melléklet'!H106,'4.sz.melléklet'!H106,'2.sz.melléklet'!H106)</f>
        <v>0</v>
      </c>
    </row>
    <row r="107" spans="1:8" ht="12" customHeight="1">
      <c r="A107" s="53" t="s">
        <v>100</v>
      </c>
      <c r="B107" s="40" t="s">
        <v>115</v>
      </c>
      <c r="C107" s="19">
        <f>SUM('3.sz.melléklet'!C107,'4.sz.melléklet'!C107,'2.sz.melléklet'!C107)</f>
        <v>0</v>
      </c>
      <c r="D107" s="19">
        <f>SUM('3.sz.melléklet'!D107,'4.sz.melléklet'!D107,'2.sz.melléklet'!D107)</f>
        <v>0</v>
      </c>
      <c r="E107" s="19">
        <f>SUM('3.sz.melléklet'!E107,'4.sz.melléklet'!E107,'2.sz.melléklet'!E107)</f>
        <v>0</v>
      </c>
      <c r="F107" s="19">
        <f>SUM('3.sz.melléklet'!F107,'4.sz.melléklet'!F107,'2.sz.melléklet'!F107)</f>
        <v>0</v>
      </c>
      <c r="G107" s="19">
        <f>SUM('3.sz.melléklet'!G107,'4.sz.melléklet'!G107,'2.sz.melléklet'!G107)</f>
        <v>0</v>
      </c>
      <c r="H107" s="19">
        <f>SUM('3.sz.melléklet'!H107,'4.sz.melléklet'!H107,'2.sz.melléklet'!H107)</f>
        <v>0</v>
      </c>
    </row>
    <row r="108" spans="1:8" ht="12" customHeight="1">
      <c r="A108" s="53" t="s">
        <v>101</v>
      </c>
      <c r="B108" s="40" t="s">
        <v>116</v>
      </c>
      <c r="C108" s="19">
        <f>SUM('3.sz.melléklet'!C108,'4.sz.melléklet'!C108,'2.sz.melléklet'!C108)</f>
        <v>0</v>
      </c>
      <c r="D108" s="19">
        <f>SUM('3.sz.melléklet'!D108,'4.sz.melléklet'!D108,'2.sz.melléklet'!D108)</f>
        <v>0</v>
      </c>
      <c r="E108" s="19">
        <f>SUM('3.sz.melléklet'!E108,'4.sz.melléklet'!E108,'2.sz.melléklet'!E108)</f>
        <v>0</v>
      </c>
      <c r="F108" s="19">
        <f>SUM('3.sz.melléklet'!F108,'4.sz.melléklet'!F108,'2.sz.melléklet'!F108)</f>
        <v>0</v>
      </c>
      <c r="G108" s="19">
        <f>SUM('3.sz.melléklet'!G108,'4.sz.melléklet'!G108,'2.sz.melléklet'!G108)</f>
        <v>0</v>
      </c>
      <c r="H108" s="19">
        <f>SUM('3.sz.melléklet'!H108,'4.sz.melléklet'!H108,'2.sz.melléklet'!H108)</f>
        <v>0</v>
      </c>
    </row>
    <row r="109" spans="1:8" ht="12" customHeight="1" thickBot="1">
      <c r="A109" s="84" t="s">
        <v>102</v>
      </c>
      <c r="B109" s="85" t="s">
        <v>118</v>
      </c>
      <c r="C109" s="19">
        <f>SUM('3.sz.melléklet'!C109,'4.sz.melléklet'!C109,'2.sz.melléklet'!C109)</f>
        <v>0</v>
      </c>
      <c r="D109" s="19">
        <f>SUM('3.sz.melléklet'!D109,'4.sz.melléklet'!D109,'2.sz.melléklet'!D109)</f>
        <v>0</v>
      </c>
      <c r="E109" s="19">
        <f>SUM('3.sz.melléklet'!E109,'4.sz.melléklet'!E109,'2.sz.melléklet'!E109)</f>
        <v>0</v>
      </c>
      <c r="F109" s="19">
        <f>SUM('3.sz.melléklet'!F109,'4.sz.melléklet'!F109,'2.sz.melléklet'!F109)</f>
        <v>0</v>
      </c>
      <c r="G109" s="19">
        <f>SUM('3.sz.melléklet'!G109,'4.sz.melléklet'!G109,'2.sz.melléklet'!G109)</f>
        <v>0</v>
      </c>
      <c r="H109" s="19">
        <f>SUM('3.sz.melléklet'!H109,'4.sz.melléklet'!H109,'2.sz.melléklet'!H109)</f>
        <v>0</v>
      </c>
    </row>
    <row r="110" spans="1:8" ht="12" customHeight="1" thickBot="1">
      <c r="A110" s="78" t="s">
        <v>103</v>
      </c>
      <c r="B110" s="79" t="s">
        <v>123</v>
      </c>
      <c r="C110" s="80">
        <f>SUM(C111:C115)</f>
        <v>0</v>
      </c>
      <c r="D110" s="80">
        <f>SUM(D111:D115)</f>
        <v>0</v>
      </c>
      <c r="E110" s="80">
        <f>SUM(E111:E115)</f>
        <v>0</v>
      </c>
      <c r="F110" s="80">
        <f>SUM('3.sz.melléklet'!F110,'4.sz.melléklet'!F110,'2.sz.melléklet'!F110)</f>
        <v>0</v>
      </c>
      <c r="G110" s="80">
        <f>SUM('3.sz.melléklet'!G110,'4.sz.melléklet'!G110,'2.sz.melléklet'!G110)</f>
        <v>0</v>
      </c>
      <c r="H110" s="80">
        <f>SUM('3.sz.melléklet'!H110,'4.sz.melléklet'!H110,'2.sz.melléklet'!H110)</f>
        <v>0</v>
      </c>
    </row>
    <row r="111" spans="1:8" ht="12" customHeight="1">
      <c r="A111" s="81" t="s">
        <v>104</v>
      </c>
      <c r="B111" s="20" t="s">
        <v>119</v>
      </c>
      <c r="C111" s="82"/>
      <c r="D111" s="82"/>
      <c r="E111" s="82"/>
      <c r="F111" s="82"/>
      <c r="G111" s="82"/>
      <c r="H111" s="82"/>
    </row>
    <row r="112" spans="1:8" ht="12" customHeight="1">
      <c r="A112" s="53" t="s">
        <v>105</v>
      </c>
      <c r="B112" s="40" t="s">
        <v>120</v>
      </c>
      <c r="C112" s="83"/>
      <c r="D112" s="83"/>
      <c r="E112" s="83"/>
      <c r="F112" s="83"/>
      <c r="G112" s="83"/>
      <c r="H112" s="83"/>
    </row>
    <row r="113" spans="1:8" ht="12" customHeight="1">
      <c r="A113" s="53" t="s">
        <v>106</v>
      </c>
      <c r="B113" s="40" t="s">
        <v>121</v>
      </c>
      <c r="C113" s="83"/>
      <c r="D113" s="83"/>
      <c r="E113" s="83"/>
      <c r="F113" s="83"/>
      <c r="G113" s="83"/>
      <c r="H113" s="83"/>
    </row>
    <row r="114" spans="1:8" ht="12" customHeight="1">
      <c r="A114" s="53" t="s">
        <v>107</v>
      </c>
      <c r="B114" s="40" t="s">
        <v>122</v>
      </c>
      <c r="C114" s="83"/>
      <c r="D114" s="83"/>
      <c r="E114" s="83"/>
      <c r="F114" s="83"/>
      <c r="G114" s="83"/>
      <c r="H114" s="83"/>
    </row>
    <row r="115" spans="1:8" ht="12" customHeight="1" thickBot="1">
      <c r="A115" s="53" t="s">
        <v>108</v>
      </c>
      <c r="B115" s="40" t="s">
        <v>118</v>
      </c>
      <c r="C115" s="83"/>
      <c r="D115" s="83"/>
      <c r="E115" s="83"/>
      <c r="F115" s="83"/>
      <c r="G115" s="83"/>
      <c r="H115" s="83"/>
    </row>
    <row r="116" spans="1:8" ht="12" customHeight="1" thickBot="1">
      <c r="A116" s="51" t="s">
        <v>17</v>
      </c>
      <c r="B116" s="55" t="s">
        <v>124</v>
      </c>
      <c r="C116" s="87">
        <f aca="true" t="shared" si="5" ref="C116:H116">SUM(C100:C101)</f>
        <v>273715</v>
      </c>
      <c r="D116" s="87">
        <f t="shared" si="5"/>
        <v>324975</v>
      </c>
      <c r="E116" s="87">
        <f t="shared" si="5"/>
        <v>272937</v>
      </c>
      <c r="F116" s="87">
        <f t="shared" si="5"/>
        <v>217544</v>
      </c>
      <c r="G116" s="87">
        <f t="shared" si="5"/>
        <v>51801</v>
      </c>
      <c r="H116" s="87">
        <f t="shared" si="5"/>
        <v>3592</v>
      </c>
    </row>
    <row r="117" spans="1:9" ht="15" customHeight="1" thickBot="1">
      <c r="A117" s="51" t="s">
        <v>26</v>
      </c>
      <c r="B117" s="55" t="s">
        <v>78</v>
      </c>
      <c r="C117" s="88">
        <f>SUM('3.sz.melléklet'!C117,'4.sz.melléklet'!C117,'2.sz.melléklet'!C117)</f>
        <v>0</v>
      </c>
      <c r="D117" s="88">
        <f>SUM('3.sz.melléklet'!D117,'4.sz.melléklet'!D117,'2.sz.melléklet'!D117)</f>
        <v>0</v>
      </c>
      <c r="E117" s="88">
        <f>SUM('3.sz.melléklet'!E117,'4.sz.melléklet'!E117,'2.sz.melléklet'!E117)</f>
        <v>0</v>
      </c>
      <c r="F117" s="88">
        <f>SUM('3.sz.melléklet'!F117,'4.sz.melléklet'!F117,'2.sz.melléklet'!F117)</f>
        <v>0</v>
      </c>
      <c r="G117" s="88">
        <f>SUM('3.sz.melléklet'!G117,'4.sz.melléklet'!G117,'2.sz.melléklet'!G117)</f>
        <v>0</v>
      </c>
      <c r="H117" s="88">
        <f>SUM('3.sz.melléklet'!H117,'4.sz.melléklet'!H117,'2.sz.melléklet'!H117)</f>
        <v>0</v>
      </c>
      <c r="I117" s="89"/>
    </row>
    <row r="118" spans="1:8" s="13" customFormat="1" ht="12.75" customHeight="1" thickBot="1">
      <c r="A118" s="90" t="s">
        <v>77</v>
      </c>
      <c r="B118" s="56" t="s">
        <v>125</v>
      </c>
      <c r="C118" s="52">
        <f aca="true" t="shared" si="6" ref="C118:H118">SUM(C116:C117)</f>
        <v>273715</v>
      </c>
      <c r="D118" s="52">
        <f t="shared" si="6"/>
        <v>324975</v>
      </c>
      <c r="E118" s="52">
        <f t="shared" si="6"/>
        <v>272937</v>
      </c>
      <c r="F118" s="52">
        <f t="shared" si="6"/>
        <v>217544</v>
      </c>
      <c r="G118" s="52">
        <f t="shared" si="6"/>
        <v>51801</v>
      </c>
      <c r="H118" s="52">
        <f t="shared" si="6"/>
        <v>3592</v>
      </c>
    </row>
    <row r="119" spans="1:5" ht="7.5" customHeight="1">
      <c r="A119" s="91"/>
      <c r="B119" s="91"/>
      <c r="C119" s="92"/>
      <c r="D119" s="92"/>
      <c r="E119" s="92"/>
    </row>
    <row r="120" spans="1:8" ht="15.75">
      <c r="A120" s="379" t="s">
        <v>80</v>
      </c>
      <c r="B120" s="379"/>
      <c r="C120" s="379"/>
      <c r="D120" s="379"/>
      <c r="E120" s="379"/>
      <c r="F120" s="379"/>
      <c r="G120" s="379"/>
      <c r="H120" s="379"/>
    </row>
    <row r="121" spans="1:8" ht="15" customHeight="1" thickBot="1">
      <c r="A121" s="380" t="s">
        <v>81</v>
      </c>
      <c r="B121" s="380"/>
      <c r="C121" s="2"/>
      <c r="D121" s="2"/>
      <c r="H121" s="2" t="s">
        <v>2</v>
      </c>
    </row>
    <row r="122" spans="1:8" ht="13.5" customHeight="1" thickBot="1">
      <c r="A122" s="14">
        <v>1</v>
      </c>
      <c r="B122" s="73" t="s">
        <v>212</v>
      </c>
      <c r="C122" s="93">
        <f aca="true" t="shared" si="7" ref="C122:H122">+C50-C100</f>
        <v>-34000</v>
      </c>
      <c r="D122" s="22">
        <f t="shared" si="7"/>
        <v>-35410</v>
      </c>
      <c r="E122" s="22">
        <f t="shared" si="7"/>
        <v>2128</v>
      </c>
      <c r="F122" s="22">
        <f t="shared" si="7"/>
        <v>26617</v>
      </c>
      <c r="G122" s="22">
        <f t="shared" si="7"/>
        <v>-20897</v>
      </c>
      <c r="H122" s="22">
        <f t="shared" si="7"/>
        <v>-3592</v>
      </c>
    </row>
    <row r="123" spans="1:5" ht="7.5" customHeight="1">
      <c r="A123" s="91"/>
      <c r="B123" s="91"/>
      <c r="C123" s="92"/>
      <c r="D123" s="92"/>
      <c r="E123" s="92"/>
    </row>
  </sheetData>
  <sheetProtection/>
  <mergeCells count="7">
    <mergeCell ref="A120:H120"/>
    <mergeCell ref="A121:B121"/>
    <mergeCell ref="A3:B3"/>
    <mergeCell ref="A73:B73"/>
    <mergeCell ref="A1:H1"/>
    <mergeCell ref="A2:H2"/>
    <mergeCell ref="A72:H72"/>
  </mergeCells>
  <printOptions/>
  <pageMargins left="0.31496062992125984" right="0.31496062992125984" top="0.9448818897637796" bottom="0.9448818897637796" header="0.31496062992125984" footer="0.31496062992125984"/>
  <pageSetup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workbookViewId="0" topLeftCell="A4">
      <selection activeCell="B14" sqref="B14"/>
    </sheetView>
  </sheetViews>
  <sheetFormatPr defaultColWidth="9.140625" defaultRowHeight="15"/>
  <cols>
    <col min="1" max="1" width="52.00390625" style="231" customWidth="1"/>
    <col min="2" max="4" width="17.7109375" style="232" customWidth="1"/>
    <col min="5" max="5" width="21.00390625" style="231" customWidth="1"/>
    <col min="6" max="16384" width="9.140625" style="231" customWidth="1"/>
  </cols>
  <sheetData>
    <row r="1" spans="1:5" s="230" customFormat="1" ht="23.25" customHeight="1">
      <c r="A1" s="386" t="s">
        <v>221</v>
      </c>
      <c r="B1" s="386"/>
      <c r="C1" s="386"/>
      <c r="D1" s="386"/>
      <c r="E1" s="386"/>
    </row>
    <row r="2" spans="1:5" s="230" customFormat="1" ht="21" customHeight="1">
      <c r="A2" s="387" t="s">
        <v>295</v>
      </c>
      <c r="B2" s="387"/>
      <c r="C2" s="387"/>
      <c r="D2" s="387"/>
      <c r="E2" s="387"/>
    </row>
    <row r="4" ht="15">
      <c r="E4" s="233" t="s">
        <v>296</v>
      </c>
    </row>
    <row r="5" spans="1:5" s="236" customFormat="1" ht="34.5" customHeight="1">
      <c r="A5" s="234" t="s">
        <v>297</v>
      </c>
      <c r="B5" s="235" t="s">
        <v>298</v>
      </c>
      <c r="C5" s="235" t="s">
        <v>299</v>
      </c>
      <c r="D5" s="235" t="s">
        <v>300</v>
      </c>
      <c r="E5" s="235" t="s">
        <v>301</v>
      </c>
    </row>
    <row r="6" spans="1:5" ht="18" customHeight="1">
      <c r="A6" s="237" t="s">
        <v>302</v>
      </c>
      <c r="B6" s="238">
        <f>SUM(B7:B10)</f>
        <v>0</v>
      </c>
      <c r="C6" s="238">
        <f>SUM(C7:C10)</f>
        <v>0</v>
      </c>
      <c r="D6" s="238">
        <f>SUM(D7:D10)</f>
        <v>34347</v>
      </c>
      <c r="E6" s="238">
        <f>SUM(B6:D6)</f>
        <v>34347</v>
      </c>
    </row>
    <row r="7" spans="1:5" ht="25.5">
      <c r="A7" s="239" t="s">
        <v>303</v>
      </c>
      <c r="B7" s="240"/>
      <c r="C7" s="241"/>
      <c r="D7" s="241">
        <v>34017</v>
      </c>
      <c r="E7" s="242">
        <f>SUM(B7:D7)</f>
        <v>34017</v>
      </c>
    </row>
    <row r="8" spans="1:5" ht="15">
      <c r="A8" s="239" t="s">
        <v>304</v>
      </c>
      <c r="B8" s="240"/>
      <c r="C8" s="241"/>
      <c r="D8" s="241"/>
      <c r="E8" s="242">
        <f aca="true" t="shared" si="0" ref="E8:E20">SUM(B8:D8)</f>
        <v>0</v>
      </c>
    </row>
    <row r="9" spans="1:5" ht="15">
      <c r="A9" s="239" t="s">
        <v>305</v>
      </c>
      <c r="B9" s="240"/>
      <c r="C9" s="241"/>
      <c r="D9" s="241">
        <v>330</v>
      </c>
      <c r="E9" s="242">
        <f t="shared" si="0"/>
        <v>330</v>
      </c>
    </row>
    <row r="10" spans="1:5" ht="15">
      <c r="A10" s="239" t="s">
        <v>306</v>
      </c>
      <c r="B10" s="240"/>
      <c r="C10" s="241"/>
      <c r="D10" s="241"/>
      <c r="E10" s="242">
        <f t="shared" si="0"/>
        <v>0</v>
      </c>
    </row>
    <row r="11" spans="1:5" ht="18.75" customHeight="1">
      <c r="A11" s="237" t="s">
        <v>347</v>
      </c>
      <c r="B11" s="238"/>
      <c r="C11" s="238"/>
      <c r="D11" s="238"/>
      <c r="E11" s="238"/>
    </row>
    <row r="12" spans="1:5" ht="18" customHeight="1">
      <c r="A12" s="243" t="s">
        <v>348</v>
      </c>
      <c r="B12" s="242">
        <v>27428</v>
      </c>
      <c r="C12" s="242">
        <v>15313</v>
      </c>
      <c r="D12" s="242">
        <v>271037</v>
      </c>
      <c r="E12" s="242">
        <f t="shared" si="0"/>
        <v>313778</v>
      </c>
    </row>
    <row r="13" spans="1:5" ht="18" customHeight="1">
      <c r="A13" s="243" t="s">
        <v>349</v>
      </c>
      <c r="B13" s="242">
        <v>27348</v>
      </c>
      <c r="C13" s="242">
        <v>15424</v>
      </c>
      <c r="D13" s="242">
        <v>263071</v>
      </c>
      <c r="E13" s="242">
        <f t="shared" si="0"/>
        <v>305843</v>
      </c>
    </row>
    <row r="14" spans="1:5" ht="18" customHeight="1">
      <c r="A14" s="243" t="s">
        <v>351</v>
      </c>
      <c r="B14" s="242">
        <v>71</v>
      </c>
      <c r="C14" s="242">
        <v>-118</v>
      </c>
      <c r="D14" s="242">
        <v>-26</v>
      </c>
      <c r="E14" s="242">
        <f t="shared" si="0"/>
        <v>-73</v>
      </c>
    </row>
    <row r="15" spans="1:5" ht="18" customHeight="1">
      <c r="A15" s="243" t="s">
        <v>350</v>
      </c>
      <c r="B15" s="242"/>
      <c r="C15" s="242"/>
      <c r="D15" s="242">
        <v>2277</v>
      </c>
      <c r="E15" s="242">
        <f t="shared" si="0"/>
        <v>2277</v>
      </c>
    </row>
    <row r="16" spans="1:5" ht="18.75" customHeight="1">
      <c r="A16" s="244" t="s">
        <v>307</v>
      </c>
      <c r="B16" s="245">
        <f>SUM(B6+B12-B13-B14-B15)</f>
        <v>9</v>
      </c>
      <c r="C16" s="245">
        <f>SUM(C6+C12-C13-C14-C15)</f>
        <v>7</v>
      </c>
      <c r="D16" s="245">
        <f>SUM(D6+D12-D13-D14-D15)</f>
        <v>40062</v>
      </c>
      <c r="E16" s="245">
        <f t="shared" si="0"/>
        <v>40078</v>
      </c>
    </row>
    <row r="17" spans="1:5" ht="25.5">
      <c r="A17" s="239" t="s">
        <v>303</v>
      </c>
      <c r="B17" s="241">
        <v>9</v>
      </c>
      <c r="C17" s="241">
        <v>7</v>
      </c>
      <c r="D17" s="241">
        <v>39782</v>
      </c>
      <c r="E17" s="242">
        <f t="shared" si="0"/>
        <v>39798</v>
      </c>
    </row>
    <row r="18" spans="1:5" ht="15">
      <c r="A18" s="239" t="s">
        <v>304</v>
      </c>
      <c r="B18" s="240"/>
      <c r="C18" s="241"/>
      <c r="D18" s="241"/>
      <c r="E18" s="242">
        <f t="shared" si="0"/>
        <v>0</v>
      </c>
    </row>
    <row r="19" spans="1:5" ht="15">
      <c r="A19" s="239" t="s">
        <v>305</v>
      </c>
      <c r="B19" s="240"/>
      <c r="C19" s="241"/>
      <c r="D19" s="241">
        <v>280</v>
      </c>
      <c r="E19" s="242">
        <f t="shared" si="0"/>
        <v>280</v>
      </c>
    </row>
    <row r="20" spans="1:5" ht="15">
      <c r="A20" s="239" t="s">
        <v>306</v>
      </c>
      <c r="B20" s="240"/>
      <c r="C20" s="241"/>
      <c r="D20" s="241"/>
      <c r="E20" s="242">
        <f t="shared" si="0"/>
        <v>0</v>
      </c>
    </row>
  </sheetData>
  <sheetProtection/>
  <mergeCells count="2">
    <mergeCell ref="A1:E1"/>
    <mergeCell ref="A2:E2"/>
  </mergeCells>
  <conditionalFormatting sqref="C9">
    <cfRule type="cellIs" priority="1" dxfId="1" operator="notEqual" stopIfTrue="1">
      <formula>SUM(C10:C11)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&amp;C5/2015./V.29./ önkormányzati rendelet 6.sz.melléklete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Layout" workbookViewId="0" topLeftCell="A1">
      <selection activeCell="A2" sqref="A2:G2"/>
    </sheetView>
  </sheetViews>
  <sheetFormatPr defaultColWidth="9.140625" defaultRowHeight="15"/>
  <cols>
    <col min="1" max="1" width="32.57421875" style="127" customWidth="1"/>
    <col min="2" max="6" width="13.28125" style="126" customWidth="1"/>
    <col min="7" max="7" width="13.28125" style="128" customWidth="1"/>
    <col min="8" max="9" width="11.00390625" style="126" customWidth="1"/>
    <col min="10" max="10" width="11.8515625" style="126" customWidth="1"/>
    <col min="11" max="16384" width="9.140625" style="126" customWidth="1"/>
  </cols>
  <sheetData>
    <row r="2" spans="1:7" ht="24" customHeight="1">
      <c r="A2" s="388" t="s">
        <v>221</v>
      </c>
      <c r="B2" s="388"/>
      <c r="C2" s="388"/>
      <c r="D2" s="388"/>
      <c r="E2" s="388"/>
      <c r="F2" s="388"/>
      <c r="G2" s="388"/>
    </row>
    <row r="3" ht="16.5" customHeight="1"/>
    <row r="4" spans="1:7" ht="15" customHeight="1" thickBot="1">
      <c r="A4" s="129"/>
      <c r="B4" s="128"/>
      <c r="C4" s="128"/>
      <c r="D4" s="128"/>
      <c r="E4" s="128"/>
      <c r="F4" s="389" t="s">
        <v>222</v>
      </c>
      <c r="G4" s="389"/>
    </row>
    <row r="5" spans="1:7" s="134" customFormat="1" ht="44.25" customHeight="1" thickBot="1">
      <c r="A5" s="130" t="s">
        <v>223</v>
      </c>
      <c r="B5" s="131" t="s">
        <v>224</v>
      </c>
      <c r="C5" s="131" t="s">
        <v>225</v>
      </c>
      <c r="D5" s="131" t="s">
        <v>312</v>
      </c>
      <c r="E5" s="131" t="s">
        <v>110</v>
      </c>
      <c r="F5" s="132" t="s">
        <v>313</v>
      </c>
      <c r="G5" s="133" t="s">
        <v>314</v>
      </c>
    </row>
    <row r="6" spans="1:7" s="128" customFormat="1" ht="12" customHeight="1" thickBot="1">
      <c r="A6" s="135">
        <v>1</v>
      </c>
      <c r="B6" s="136">
        <v>2</v>
      </c>
      <c r="C6" s="136">
        <v>3</v>
      </c>
      <c r="D6" s="136">
        <v>4</v>
      </c>
      <c r="E6" s="136">
        <v>5</v>
      </c>
      <c r="F6" s="137">
        <v>6</v>
      </c>
      <c r="G6" s="138" t="s">
        <v>226</v>
      </c>
    </row>
    <row r="7" spans="1:7" ht="15.75" customHeight="1">
      <c r="A7" s="139" t="s">
        <v>227</v>
      </c>
      <c r="B7" s="140">
        <v>1820</v>
      </c>
      <c r="C7" s="141" t="s">
        <v>228</v>
      </c>
      <c r="D7" s="140">
        <v>1770</v>
      </c>
      <c r="E7" s="140">
        <v>50</v>
      </c>
      <c r="F7" s="142">
        <v>50</v>
      </c>
      <c r="G7" s="143">
        <f aca="true" t="shared" si="0" ref="G7:G17">+D7+F7</f>
        <v>1820</v>
      </c>
    </row>
    <row r="8" spans="1:7" ht="15.75" customHeight="1">
      <c r="A8" s="139" t="s">
        <v>229</v>
      </c>
      <c r="B8" s="140">
        <v>481</v>
      </c>
      <c r="C8" s="141" t="s">
        <v>309</v>
      </c>
      <c r="D8" s="140"/>
      <c r="E8" s="140">
        <v>481</v>
      </c>
      <c r="F8" s="142">
        <v>481</v>
      </c>
      <c r="G8" s="143">
        <f t="shared" si="0"/>
        <v>481</v>
      </c>
    </row>
    <row r="9" spans="1:7" ht="27" customHeight="1">
      <c r="A9" s="139" t="s">
        <v>320</v>
      </c>
      <c r="B9" s="140">
        <v>338</v>
      </c>
      <c r="C9" s="141" t="s">
        <v>309</v>
      </c>
      <c r="D9" s="140"/>
      <c r="E9" s="140">
        <v>338</v>
      </c>
      <c r="F9" s="142">
        <v>338</v>
      </c>
      <c r="G9" s="143">
        <f t="shared" si="0"/>
        <v>338</v>
      </c>
    </row>
    <row r="10" spans="1:7" ht="15.75" customHeight="1">
      <c r="A10" s="139" t="s">
        <v>319</v>
      </c>
      <c r="B10" s="140">
        <v>100</v>
      </c>
      <c r="C10" s="141" t="s">
        <v>309</v>
      </c>
      <c r="D10" s="140"/>
      <c r="E10" s="140">
        <v>100</v>
      </c>
      <c r="F10" s="142">
        <v>100</v>
      </c>
      <c r="G10" s="143">
        <f t="shared" si="0"/>
        <v>100</v>
      </c>
    </row>
    <row r="11" spans="1:7" ht="15.75" customHeight="1">
      <c r="A11" s="139" t="s">
        <v>327</v>
      </c>
      <c r="B11" s="140">
        <v>2135</v>
      </c>
      <c r="C11" s="141" t="s">
        <v>309</v>
      </c>
      <c r="D11" s="140"/>
      <c r="E11" s="140">
        <v>2135</v>
      </c>
      <c r="F11" s="142">
        <v>2135</v>
      </c>
      <c r="G11" s="143">
        <f t="shared" si="0"/>
        <v>2135</v>
      </c>
    </row>
    <row r="12" spans="1:7" ht="26.25" customHeight="1">
      <c r="A12" s="139" t="s">
        <v>231</v>
      </c>
      <c r="B12" s="140">
        <v>102035</v>
      </c>
      <c r="C12" s="141" t="s">
        <v>232</v>
      </c>
      <c r="D12" s="140">
        <v>101526</v>
      </c>
      <c r="E12" s="140">
        <v>509</v>
      </c>
      <c r="F12" s="142">
        <v>509</v>
      </c>
      <c r="G12" s="143">
        <f t="shared" si="0"/>
        <v>102035</v>
      </c>
    </row>
    <row r="13" spans="1:7" ht="21.75" customHeight="1">
      <c r="A13" s="139" t="s">
        <v>328</v>
      </c>
      <c r="B13" s="140">
        <v>547</v>
      </c>
      <c r="C13" s="141" t="s">
        <v>309</v>
      </c>
      <c r="D13" s="140"/>
      <c r="E13" s="140">
        <v>547</v>
      </c>
      <c r="F13" s="142">
        <v>547</v>
      </c>
      <c r="G13" s="143">
        <f t="shared" si="0"/>
        <v>547</v>
      </c>
    </row>
    <row r="14" spans="1:7" ht="15.75" customHeight="1">
      <c r="A14" s="139" t="s">
        <v>317</v>
      </c>
      <c r="B14" s="140">
        <v>100</v>
      </c>
      <c r="C14" s="141" t="s">
        <v>318</v>
      </c>
      <c r="D14" s="140"/>
      <c r="E14" s="140">
        <v>100</v>
      </c>
      <c r="F14" s="142">
        <v>100</v>
      </c>
      <c r="G14" s="143">
        <f t="shared" si="0"/>
        <v>100</v>
      </c>
    </row>
    <row r="15" spans="1:7" ht="15.75" customHeight="1">
      <c r="A15" s="139" t="s">
        <v>316</v>
      </c>
      <c r="B15" s="140">
        <v>5007</v>
      </c>
      <c r="C15" s="141" t="s">
        <v>318</v>
      </c>
      <c r="D15" s="140"/>
      <c r="E15" s="140">
        <v>5007</v>
      </c>
      <c r="F15" s="142">
        <v>5007</v>
      </c>
      <c r="G15" s="143">
        <f t="shared" si="0"/>
        <v>5007</v>
      </c>
    </row>
    <row r="16" spans="1:7" ht="15.75" customHeight="1">
      <c r="A16" s="139" t="s">
        <v>315</v>
      </c>
      <c r="B16" s="140">
        <v>110</v>
      </c>
      <c r="C16" s="141" t="s">
        <v>309</v>
      </c>
      <c r="D16" s="140"/>
      <c r="E16" s="140">
        <v>110</v>
      </c>
      <c r="F16" s="142">
        <v>110</v>
      </c>
      <c r="G16" s="143">
        <f t="shared" si="0"/>
        <v>110</v>
      </c>
    </row>
    <row r="17" spans="1:7" ht="24" customHeight="1" thickBot="1">
      <c r="A17" s="139" t="s">
        <v>260</v>
      </c>
      <c r="B17" s="140">
        <v>284</v>
      </c>
      <c r="C17" s="141" t="s">
        <v>261</v>
      </c>
      <c r="D17" s="140">
        <v>42</v>
      </c>
      <c r="E17" s="140">
        <v>242</v>
      </c>
      <c r="F17" s="172">
        <v>242</v>
      </c>
      <c r="G17" s="143">
        <f t="shared" si="0"/>
        <v>284</v>
      </c>
    </row>
    <row r="18" spans="1:7" s="154" customFormat="1" ht="18" customHeight="1" thickBot="1">
      <c r="A18" s="149" t="s">
        <v>233</v>
      </c>
      <c r="B18" s="150">
        <f>SUM(B7:B17)</f>
        <v>112957</v>
      </c>
      <c r="C18" s="151"/>
      <c r="D18" s="150">
        <f>SUM(D7:D17)</f>
        <v>103338</v>
      </c>
      <c r="E18" s="150">
        <f>SUM(E7:E17)</f>
        <v>9619</v>
      </c>
      <c r="F18" s="152">
        <f>SUM(F7:F17)</f>
        <v>9619</v>
      </c>
      <c r="G18" s="153">
        <f>SUM(G7:G17)</f>
        <v>112957</v>
      </c>
    </row>
  </sheetData>
  <sheetProtection/>
  <mergeCells count="2">
    <mergeCell ref="A2:G2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&amp;C5/2015./V.29./ önkormányzati rendelet 7. sz. melléklete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view="pageLayout" workbookViewId="0" topLeftCell="A1">
      <selection activeCell="G20" sqref="G20"/>
    </sheetView>
  </sheetViews>
  <sheetFormatPr defaultColWidth="9.140625" defaultRowHeight="15"/>
  <cols>
    <col min="1" max="1" width="37.00390625" style="127" customWidth="1"/>
    <col min="2" max="6" width="13.28125" style="126" customWidth="1"/>
    <col min="7" max="7" width="13.28125" style="128" customWidth="1"/>
    <col min="8" max="9" width="11.00390625" style="126" customWidth="1"/>
    <col min="10" max="10" width="11.8515625" style="126" customWidth="1"/>
    <col min="11" max="16384" width="9.140625" style="126" customWidth="1"/>
  </cols>
  <sheetData>
    <row r="2" spans="1:7" ht="24" customHeight="1">
      <c r="A2" s="388" t="s">
        <v>221</v>
      </c>
      <c r="B2" s="388"/>
      <c r="C2" s="388"/>
      <c r="D2" s="388"/>
      <c r="E2" s="388"/>
      <c r="F2" s="388"/>
      <c r="G2" s="388"/>
    </row>
    <row r="3" spans="1:7" ht="17.25" customHeight="1" thickBot="1">
      <c r="A3" s="129"/>
      <c r="B3" s="128"/>
      <c r="C3" s="128"/>
      <c r="D3" s="128"/>
      <c r="E3" s="128"/>
      <c r="F3" s="389" t="s">
        <v>222</v>
      </c>
      <c r="G3" s="389"/>
    </row>
    <row r="4" spans="1:7" s="134" customFormat="1" ht="44.25" customHeight="1" thickBot="1">
      <c r="A4" s="130" t="s">
        <v>259</v>
      </c>
      <c r="B4" s="131" t="s">
        <v>224</v>
      </c>
      <c r="C4" s="131" t="s">
        <v>225</v>
      </c>
      <c r="D4" s="131" t="s">
        <v>312</v>
      </c>
      <c r="E4" s="131" t="s">
        <v>110</v>
      </c>
      <c r="F4" s="132" t="s">
        <v>313</v>
      </c>
      <c r="G4" s="133" t="s">
        <v>314</v>
      </c>
    </row>
    <row r="5" spans="1:7" s="128" customFormat="1" ht="12" customHeight="1" thickBot="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7">
        <v>6</v>
      </c>
      <c r="G5" s="138" t="s">
        <v>226</v>
      </c>
    </row>
    <row r="6" spans="1:7" ht="24.75" customHeight="1">
      <c r="A6" s="139" t="s">
        <v>321</v>
      </c>
      <c r="B6" s="140">
        <v>3131</v>
      </c>
      <c r="C6" s="141" t="s">
        <v>309</v>
      </c>
      <c r="D6" s="140"/>
      <c r="E6" s="140">
        <v>5664</v>
      </c>
      <c r="F6" s="172">
        <v>3131</v>
      </c>
      <c r="G6" s="143">
        <f aca="true" t="shared" si="0" ref="G6:G11">+D6+F6</f>
        <v>3131</v>
      </c>
    </row>
    <row r="7" spans="1:7" ht="15" customHeight="1">
      <c r="A7" s="139" t="s">
        <v>322</v>
      </c>
      <c r="B7" s="140">
        <v>3677</v>
      </c>
      <c r="C7" s="141" t="s">
        <v>323</v>
      </c>
      <c r="D7" s="140"/>
      <c r="E7" s="140">
        <v>3677</v>
      </c>
      <c r="F7" s="172">
        <v>3677</v>
      </c>
      <c r="G7" s="143">
        <f t="shared" si="0"/>
        <v>3677</v>
      </c>
    </row>
    <row r="8" spans="1:7" ht="15.75" customHeight="1">
      <c r="A8" s="139" t="s">
        <v>324</v>
      </c>
      <c r="B8" s="140">
        <v>75</v>
      </c>
      <c r="C8" s="141" t="s">
        <v>309</v>
      </c>
      <c r="D8" s="140"/>
      <c r="E8" s="140">
        <v>75</v>
      </c>
      <c r="F8" s="172">
        <v>75</v>
      </c>
      <c r="G8" s="143">
        <f t="shared" si="0"/>
        <v>75</v>
      </c>
    </row>
    <row r="9" spans="1:7" ht="27" customHeight="1">
      <c r="A9" s="144" t="s">
        <v>262</v>
      </c>
      <c r="B9" s="145">
        <v>1446</v>
      </c>
      <c r="C9" s="146" t="s">
        <v>263</v>
      </c>
      <c r="D9" s="145">
        <v>833</v>
      </c>
      <c r="E9" s="145">
        <v>613</v>
      </c>
      <c r="F9" s="147">
        <v>613</v>
      </c>
      <c r="G9" s="148">
        <f t="shared" si="0"/>
        <v>1446</v>
      </c>
    </row>
    <row r="10" spans="1:7" ht="15.75" customHeight="1">
      <c r="A10" s="144" t="s">
        <v>325</v>
      </c>
      <c r="B10" s="145">
        <v>285</v>
      </c>
      <c r="C10" s="146" t="s">
        <v>309</v>
      </c>
      <c r="D10" s="145"/>
      <c r="E10" s="145">
        <v>285</v>
      </c>
      <c r="F10" s="147">
        <v>285</v>
      </c>
      <c r="G10" s="148">
        <f t="shared" si="0"/>
        <v>285</v>
      </c>
    </row>
    <row r="11" spans="1:7" ht="15.75" customHeight="1" thickBot="1">
      <c r="A11" s="144" t="s">
        <v>326</v>
      </c>
      <c r="B11" s="145">
        <v>438</v>
      </c>
      <c r="C11" s="146" t="s">
        <v>309</v>
      </c>
      <c r="D11" s="145"/>
      <c r="E11" s="145">
        <v>438</v>
      </c>
      <c r="F11" s="147">
        <v>438</v>
      </c>
      <c r="G11" s="148">
        <f t="shared" si="0"/>
        <v>438</v>
      </c>
    </row>
    <row r="12" spans="1:7" s="154" customFormat="1" ht="18" customHeight="1" thickBot="1">
      <c r="A12" s="149" t="s">
        <v>233</v>
      </c>
      <c r="B12" s="150">
        <f>SUM(B6:B11)</f>
        <v>9052</v>
      </c>
      <c r="C12" s="151"/>
      <c r="D12" s="150">
        <f>SUM(D6:D11)</f>
        <v>833</v>
      </c>
      <c r="E12" s="150">
        <f>SUM(E6:E11)</f>
        <v>10752</v>
      </c>
      <c r="F12" s="152">
        <f>SUM(F6:F11)</f>
        <v>8219</v>
      </c>
      <c r="G12" s="153">
        <f>SUM(G6:G11)</f>
        <v>9052</v>
      </c>
    </row>
  </sheetData>
  <sheetProtection/>
  <mergeCells count="2">
    <mergeCell ref="A2:G2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&amp;C5/2015./V.29./ önkormányzati rendelet 8. sz.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Táplánszentkereszt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2015-04-13T12:36:42Z</cp:lastPrinted>
  <dcterms:created xsi:type="dcterms:W3CDTF">2013-02-08T09:05:17Z</dcterms:created>
  <dcterms:modified xsi:type="dcterms:W3CDTF">2015-06-04T09:06:05Z</dcterms:modified>
  <cp:category/>
  <cp:version/>
  <cp:contentType/>
  <cp:contentStatus/>
</cp:coreProperties>
</file>