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24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comments6.xml" ContentType="application/vnd.openxmlformats-officedocument.spreadsheetml.comments+xml"/>
  <Override PartName="/xl/comments7.xml" ContentType="application/vnd.openxmlformats-officedocument.spreadsheetml.comment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docProps/core.xml" ContentType="application/vnd.openxmlformats-package.core-properties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5135" windowHeight="8130" activeTab="1"/>
  </bookViews>
  <sheets>
    <sheet name="Tart." sheetId="51" r:id="rId1"/>
    <sheet name="1.mell. Mérleg" sheetId="17" r:id="rId2"/>
    <sheet name="2.mell. Mérleg" sheetId="18" r:id="rId3"/>
    <sheet name="3.mell. Bevétel" sheetId="9" r:id="rId4"/>
    <sheet name="3.a átvett pe." sheetId="43" r:id="rId5"/>
    <sheet name="3.b mell. Működési bevételek" sheetId="44" r:id="rId6"/>
    <sheet name="3.c. mell. Közhatalmi bevételek" sheetId="45" r:id="rId7"/>
    <sheet name="4.mell. Normatíva" sheetId="46" r:id="rId8"/>
    <sheet name="5. mell. Önk.össz kiadás" sheetId="8" r:id="rId9"/>
    <sheet name="5.a. mell. Jogalkotás" sheetId="1" r:id="rId10"/>
    <sheet name="5.b. mell. VF saját forrásból" sheetId="41" r:id="rId11"/>
    <sheet name="5.c. mell. VF Eu forrásból" sheetId="5" r:id="rId12"/>
    <sheet name="5.d. mell. Védőnő, EÜ" sheetId="6" r:id="rId13"/>
    <sheet name="5.e. mell. Szociális ellátások" sheetId="37" r:id="rId14"/>
    <sheet name="5.f. mell. Átadott pénzeszk." sheetId="40" r:id="rId15"/>
    <sheet name="5.g. mell. Egyéb tev." sheetId="7" r:id="rId16"/>
    <sheet name="6. mell. Int.összesen" sheetId="15" r:id="rId17"/>
    <sheet name="6.a. mell. PH" sheetId="14" r:id="rId18"/>
    <sheet name="6.b. mell. Óvoda" sheetId="16" r:id="rId19"/>
    <sheet name="6.c. mell. BBKP" sheetId="12" r:id="rId20"/>
    <sheet name="7.mell. Beruházás" sheetId="19" r:id="rId21"/>
    <sheet name="8.mell. Felújítás" sheetId="20" r:id="rId22"/>
    <sheet name="9.mell. Létszámok" sheetId="21" r:id="rId23"/>
    <sheet name="10. mell. Több éves kihat" sheetId="29" r:id="rId24"/>
    <sheet name="11.mell. Ei felhaszn." sheetId="30" r:id="rId25"/>
    <sheet name="12.a Tételes mód ÖNK" sheetId="52" r:id="rId26"/>
    <sheet name="12.b Tételes mód PH" sheetId="53" r:id="rId27"/>
    <sheet name="12.c Tételes mód. Óvoda" sheetId="57" r:id="rId28"/>
    <sheet name="12.d Tételes mód. BBK" sheetId="58" r:id="rId29"/>
    <sheet name="12.e Konszolidált módosítás" sheetId="56" r:id="rId30"/>
  </sheets>
  <externalReferences>
    <externalReference r:id="rId31"/>
    <externalReference r:id="rId32"/>
    <externalReference r:id="rId33"/>
    <externalReference r:id="rId34"/>
    <externalReference r:id="rId35"/>
  </externalReferences>
  <definedNames>
    <definedName name="kst" localSheetId="25">#REF!</definedName>
    <definedName name="kst" localSheetId="26">#REF!</definedName>
    <definedName name="kst" localSheetId="27">#REF!</definedName>
    <definedName name="kst" localSheetId="29">#REF!</definedName>
    <definedName name="kst" localSheetId="4">#REF!</definedName>
    <definedName name="kst" localSheetId="5">#REF!</definedName>
    <definedName name="kst" localSheetId="6">#REF!</definedName>
    <definedName name="kst">#REF!</definedName>
    <definedName name="nev">[1]kod!$CD$8:$CD$3150</definedName>
    <definedName name="_xlnm.Print_Titles" localSheetId="25">'12.a Tételes mód ÖNK'!$5:$7</definedName>
    <definedName name="_xlnm.Print_Titles" localSheetId="26">'12.b Tételes mód PH'!$5:$7</definedName>
    <definedName name="_xlnm.Print_Titles" localSheetId="28">'12.d Tételes mód. BBK'!$4:$7</definedName>
    <definedName name="_xlnm.Print_Titles" localSheetId="7">'4.mell. Normatíva'!$A:$A</definedName>
    <definedName name="_xlnm.Print_Titles" localSheetId="8">'5. mell. Önk.össz kiadás'!$A:$C</definedName>
    <definedName name="_xlnm.Print_Titles" localSheetId="9">'5.a. mell. Jogalkotás'!$2:$4</definedName>
    <definedName name="_xlnm.Print_Titles" localSheetId="10">'5.b. mell. VF saját forrásból'!$1:$4</definedName>
    <definedName name="_xlnm.Print_Titles" localSheetId="11">'5.c. mell. VF Eu forrásból'!$1:$4</definedName>
    <definedName name="_xlnm.Print_Titles" localSheetId="12">'5.d. mell. Védőnő, EÜ'!$A:$C</definedName>
    <definedName name="_xlnm.Print_Titles" localSheetId="15">'5.g. mell. Egyéb tev.'!$A:$C</definedName>
    <definedName name="_xlnm.Print_Titles" localSheetId="16">'6. mell. Int.összesen'!#REF!</definedName>
    <definedName name="_xlnm.Print_Titles" localSheetId="17">'6.a. mell. PH'!$1:$4</definedName>
    <definedName name="_xlnm.Print_Titles" localSheetId="18">'6.b. mell. Óvoda'!$1:$4</definedName>
    <definedName name="_xlnm.Print_Titles" localSheetId="19">'6.c. mell. BBKP'!$1:$4</definedName>
    <definedName name="_xlnm.Print_Area" localSheetId="27">'12.c Tételes mód. Óvoda'!$A$1:$AD$36</definedName>
    <definedName name="_xlnm.Print_Area" localSheetId="28">'12.d Tételes mód. BBK'!$A$1:$AD$125</definedName>
    <definedName name="onev" localSheetId="7">[2]kod!$BT$34:$BT$3184</definedName>
    <definedName name="onev">[3]kod!$BT$34:$BT$3184</definedName>
    <definedName name="w">#REF!</definedName>
  </definedNames>
  <calcPr calcId="124519"/>
</workbook>
</file>

<file path=xl/calcChain.xml><?xml version="1.0" encoding="utf-8"?>
<calcChain xmlns="http://schemas.openxmlformats.org/spreadsheetml/2006/main">
  <c r="D16" i="30"/>
  <c r="E56" i="19"/>
  <c r="E52"/>
  <c r="E53"/>
  <c r="E54"/>
  <c r="E55"/>
  <c r="E21"/>
  <c r="E22"/>
  <c r="E23"/>
  <c r="E24"/>
  <c r="E25"/>
  <c r="E26"/>
  <c r="E27"/>
  <c r="E28"/>
  <c r="E29"/>
  <c r="E30"/>
  <c r="E31"/>
  <c r="E32"/>
  <c r="E17" i="20"/>
  <c r="E14"/>
  <c r="E15"/>
  <c r="D17"/>
  <c r="D56" i="19"/>
  <c r="C56"/>
  <c r="E20"/>
  <c r="C13"/>
  <c r="D36" i="46"/>
  <c r="C36"/>
  <c r="D31"/>
  <c r="C43" i="44"/>
  <c r="D40"/>
  <c r="D38"/>
  <c r="D39"/>
  <c r="D37"/>
  <c r="C18" i="45"/>
  <c r="D14"/>
  <c r="D25" i="44"/>
  <c r="D26"/>
  <c r="D27"/>
  <c r="D28"/>
  <c r="D29"/>
  <c r="D30"/>
  <c r="C33"/>
  <c r="D21"/>
  <c r="D41" i="43"/>
  <c r="D31"/>
  <c r="D17"/>
  <c r="D18"/>
  <c r="D19"/>
  <c r="D20"/>
  <c r="D21"/>
  <c r="D64" i="9"/>
  <c r="Z7" i="56"/>
  <c r="X76" i="53"/>
  <c r="D13" i="43"/>
  <c r="D68" i="9"/>
  <c r="N12" i="40" l="1"/>
  <c r="E30" i="7"/>
  <c r="E34" i="41"/>
  <c r="O34"/>
  <c r="E28" i="7"/>
  <c r="E21"/>
  <c r="E12"/>
  <c r="E13"/>
  <c r="E14"/>
  <c r="E16"/>
  <c r="E17"/>
  <c r="E10"/>
  <c r="L30"/>
  <c r="L35"/>
  <c r="K35"/>
  <c r="K29"/>
  <c r="L28"/>
  <c r="L29" s="1"/>
  <c r="L20"/>
  <c r="L21"/>
  <c r="L22"/>
  <c r="L23"/>
  <c r="L24"/>
  <c r="L25"/>
  <c r="L19"/>
  <c r="K26"/>
  <c r="K36" s="1"/>
  <c r="K91" s="1"/>
  <c r="J26"/>
  <c r="J36" s="1"/>
  <c r="J91" s="1"/>
  <c r="I56" i="41"/>
  <c r="I57"/>
  <c r="I58"/>
  <c r="I55"/>
  <c r="R15"/>
  <c r="R16"/>
  <c r="R18"/>
  <c r="R19"/>
  <c r="R20"/>
  <c r="R21"/>
  <c r="R22"/>
  <c r="R23"/>
  <c r="R24"/>
  <c r="R25"/>
  <c r="R26"/>
  <c r="R27"/>
  <c r="R29"/>
  <c r="R30"/>
  <c r="R31"/>
  <c r="R32"/>
  <c r="R33"/>
  <c r="R34"/>
  <c r="R14"/>
  <c r="E47"/>
  <c r="E52"/>
  <c r="J66"/>
  <c r="L47"/>
  <c r="L48"/>
  <c r="L49"/>
  <c r="L50"/>
  <c r="L51"/>
  <c r="L52"/>
  <c r="L46"/>
  <c r="J53"/>
  <c r="L53" s="1"/>
  <c r="L66" s="1"/>
  <c r="K53"/>
  <c r="K66" s="1"/>
  <c r="L36" i="7" l="1"/>
  <c r="L91" s="1"/>
  <c r="L26"/>
  <c r="F72" l="1"/>
  <c r="E71"/>
  <c r="F71" s="1"/>
  <c r="E72"/>
  <c r="E73"/>
  <c r="F73" s="1"/>
  <c r="E74"/>
  <c r="F74" s="1"/>
  <c r="E75"/>
  <c r="F75" s="1"/>
  <c r="E76"/>
  <c r="F76" s="1"/>
  <c r="E77"/>
  <c r="F77" s="1"/>
  <c r="E70"/>
  <c r="E78" s="1"/>
  <c r="Z23" i="8" s="1"/>
  <c r="AA23" s="1"/>
  <c r="D78" i="7"/>
  <c r="U71"/>
  <c r="U72"/>
  <c r="U73"/>
  <c r="U74"/>
  <c r="U75"/>
  <c r="U76"/>
  <c r="U77"/>
  <c r="U70"/>
  <c r="T78"/>
  <c r="U78" s="1"/>
  <c r="P7" i="40"/>
  <c r="O7"/>
  <c r="Q7" s="1"/>
  <c r="N7"/>
  <c r="G30"/>
  <c r="P6"/>
  <c r="O6"/>
  <c r="H6"/>
  <c r="H30" s="1"/>
  <c r="P14"/>
  <c r="Q14" s="1"/>
  <c r="K14"/>
  <c r="P12"/>
  <c r="O12"/>
  <c r="K11"/>
  <c r="K12"/>
  <c r="J5" i="37"/>
  <c r="J6"/>
  <c r="J7"/>
  <c r="J8"/>
  <c r="J9"/>
  <c r="J4"/>
  <c r="O9" i="6"/>
  <c r="N7"/>
  <c r="O7"/>
  <c r="M7"/>
  <c r="O6"/>
  <c r="O5"/>
  <c r="K7"/>
  <c r="G35" i="7"/>
  <c r="G26"/>
  <c r="G15"/>
  <c r="P26"/>
  <c r="Y8"/>
  <c r="K36" i="15"/>
  <c r="K42" s="1"/>
  <c r="E30"/>
  <c r="L30"/>
  <c r="H49" i="16"/>
  <c r="H48" i="15"/>
  <c r="H15"/>
  <c r="G15"/>
  <c r="F70" i="7" l="1"/>
  <c r="F78" s="1"/>
  <c r="Q12" i="40"/>
  <c r="Q6"/>
  <c r="Y9" i="56"/>
  <c r="V9"/>
  <c r="T9"/>
  <c r="AC105" i="58"/>
  <c r="AB105"/>
  <c r="AA105"/>
  <c r="Z9" i="56" s="1"/>
  <c r="Z105" i="58"/>
  <c r="Y105"/>
  <c r="X9" i="56" s="1"/>
  <c r="X105" i="58"/>
  <c r="W105"/>
  <c r="U9" i="56" s="1"/>
  <c r="T105" i="58"/>
  <c r="S105"/>
  <c r="R105"/>
  <c r="Q105"/>
  <c r="K9" i="56" s="1"/>
  <c r="P105" i="58"/>
  <c r="J9" i="56" s="1"/>
  <c r="O105" i="58"/>
  <c r="I9" i="56" s="1"/>
  <c r="N105" i="58"/>
  <c r="H9" i="56" s="1"/>
  <c r="M105" i="58"/>
  <c r="G9" i="56" s="1"/>
  <c r="L105" i="58"/>
  <c r="E9" i="56" s="1"/>
  <c r="K105" i="58"/>
  <c r="J105"/>
  <c r="I105"/>
  <c r="H105"/>
  <c r="G105"/>
  <c r="F105"/>
  <c r="E105"/>
  <c r="D9" i="56" s="1"/>
  <c r="D105" i="58"/>
  <c r="C9" i="56" s="1"/>
  <c r="U104" i="58"/>
  <c r="U103"/>
  <c r="AD102"/>
  <c r="U100"/>
  <c r="U99"/>
  <c r="U98"/>
  <c r="U97"/>
  <c r="U96"/>
  <c r="U95"/>
  <c r="U94"/>
  <c r="AD93"/>
  <c r="AD92"/>
  <c r="U91"/>
  <c r="U90"/>
  <c r="U89"/>
  <c r="U88"/>
  <c r="U87"/>
  <c r="AD86"/>
  <c r="U85"/>
  <c r="AD84"/>
  <c r="U83"/>
  <c r="U82"/>
  <c r="U81"/>
  <c r="U80"/>
  <c r="U79"/>
  <c r="U78"/>
  <c r="U77"/>
  <c r="U76"/>
  <c r="U75"/>
  <c r="U74"/>
  <c r="U73"/>
  <c r="U72"/>
  <c r="U71"/>
  <c r="U70"/>
  <c r="U69"/>
  <c r="U68"/>
  <c r="U67"/>
  <c r="U66"/>
  <c r="U65"/>
  <c r="AD64"/>
  <c r="AD63"/>
  <c r="U62"/>
  <c r="U61"/>
  <c r="U60"/>
  <c r="AD59"/>
  <c r="U58"/>
  <c r="U57"/>
  <c r="AD56"/>
  <c r="AD55"/>
  <c r="U54"/>
  <c r="U53"/>
  <c r="U52"/>
  <c r="U51"/>
  <c r="U50"/>
  <c r="AD49"/>
  <c r="AD48"/>
  <c r="U47"/>
  <c r="U46"/>
  <c r="U45"/>
  <c r="U44"/>
  <c r="U43"/>
  <c r="U42"/>
  <c r="U41"/>
  <c r="U40"/>
  <c r="U39"/>
  <c r="U38"/>
  <c r="U37"/>
  <c r="U36"/>
  <c r="U35"/>
  <c r="U34"/>
  <c r="U33"/>
  <c r="U32"/>
  <c r="AD31"/>
  <c r="U30"/>
  <c r="U29"/>
  <c r="U28"/>
  <c r="U27"/>
  <c r="AD26"/>
  <c r="U26"/>
  <c r="U23"/>
  <c r="U22"/>
  <c r="AD21"/>
  <c r="U20"/>
  <c r="U19"/>
  <c r="U18"/>
  <c r="U17"/>
  <c r="U15"/>
  <c r="U14"/>
  <c r="U13"/>
  <c r="U12"/>
  <c r="U11"/>
  <c r="U105" s="1"/>
  <c r="AD10"/>
  <c r="AD9"/>
  <c r="AD105" l="1"/>
  <c r="AE105" s="1"/>
  <c r="AC36" i="57" l="1"/>
  <c r="AB36"/>
  <c r="AA36"/>
  <c r="Z36"/>
  <c r="Y36"/>
  <c r="X36"/>
  <c r="V8" i="56" s="1"/>
  <c r="W36" i="57"/>
  <c r="U8" i="56" s="1"/>
  <c r="T36" i="57"/>
  <c r="S36"/>
  <c r="R36"/>
  <c r="Q36"/>
  <c r="K8" i="56" s="1"/>
  <c r="P36" i="57"/>
  <c r="J8" i="56" s="1"/>
  <c r="O36" i="57"/>
  <c r="I8" i="56" s="1"/>
  <c r="N36" i="57"/>
  <c r="H8" i="56" s="1"/>
  <c r="M36" i="57"/>
  <c r="G8" i="56" s="1"/>
  <c r="L36" i="57"/>
  <c r="E8" i="56" s="1"/>
  <c r="K36" i="57"/>
  <c r="J36"/>
  <c r="I36"/>
  <c r="H36"/>
  <c r="G36"/>
  <c r="F36"/>
  <c r="E36"/>
  <c r="D8" i="56" s="1"/>
  <c r="D36" i="57"/>
  <c r="C8" i="56" s="1"/>
  <c r="U35" i="57"/>
  <c r="U34"/>
  <c r="U32"/>
  <c r="U31"/>
  <c r="AD30"/>
  <c r="AD36" s="1"/>
  <c r="U18"/>
  <c r="U17"/>
  <c r="U16"/>
  <c r="U15"/>
  <c r="U14"/>
  <c r="U36" l="1"/>
  <c r="AE36" s="1"/>
  <c r="W175" i="52" l="1"/>
  <c r="W5" i="56" s="1"/>
  <c r="T169" i="52"/>
  <c r="T170"/>
  <c r="T171"/>
  <c r="T172"/>
  <c r="T173"/>
  <c r="AF169"/>
  <c r="AF170"/>
  <c r="AF171"/>
  <c r="AF172"/>
  <c r="AF173"/>
  <c r="AF9"/>
  <c r="AF10"/>
  <c r="AF11"/>
  <c r="AF12"/>
  <c r="AF13"/>
  <c r="AF14"/>
  <c r="AF15"/>
  <c r="AF16"/>
  <c r="AF17"/>
  <c r="AF18"/>
  <c r="AF19"/>
  <c r="AF20"/>
  <c r="AF21"/>
  <c r="AF22"/>
  <c r="AF23"/>
  <c r="AF24"/>
  <c r="AF25"/>
  <c r="AF26"/>
  <c r="AF27"/>
  <c r="AF28"/>
  <c r="AF29"/>
  <c r="AF30"/>
  <c r="AF31"/>
  <c r="AF32"/>
  <c r="AF33"/>
  <c r="AF34"/>
  <c r="AF35"/>
  <c r="AF36"/>
  <c r="AF37"/>
  <c r="AF38"/>
  <c r="AF39"/>
  <c r="AF40"/>
  <c r="AF41"/>
  <c r="AF42"/>
  <c r="AF43"/>
  <c r="AF44"/>
  <c r="AF45"/>
  <c r="AF46"/>
  <c r="AF47"/>
  <c r="AF48"/>
  <c r="AF49"/>
  <c r="AF50"/>
  <c r="AF51"/>
  <c r="AF52"/>
  <c r="AF53"/>
  <c r="AF54"/>
  <c r="AF55"/>
  <c r="AF56"/>
  <c r="AF57"/>
  <c r="AF58"/>
  <c r="AF59"/>
  <c r="AF60"/>
  <c r="AF61"/>
  <c r="AF62"/>
  <c r="AF63"/>
  <c r="AF64"/>
  <c r="AF65"/>
  <c r="AF66"/>
  <c r="AF67"/>
  <c r="AF68"/>
  <c r="AF69"/>
  <c r="AF70"/>
  <c r="AF71"/>
  <c r="AF72"/>
  <c r="AF73"/>
  <c r="AF74"/>
  <c r="AF75"/>
  <c r="AF76"/>
  <c r="AF77"/>
  <c r="AF78"/>
  <c r="AF79"/>
  <c r="AF80"/>
  <c r="AF81"/>
  <c r="AF82"/>
  <c r="AF83"/>
  <c r="AF84"/>
  <c r="AF85"/>
  <c r="AF86"/>
  <c r="AF87"/>
  <c r="AF88"/>
  <c r="AF89"/>
  <c r="AF90"/>
  <c r="AF91"/>
  <c r="AF92"/>
  <c r="AF93"/>
  <c r="AF94"/>
  <c r="AF95"/>
  <c r="AF96"/>
  <c r="AF97"/>
  <c r="AF98"/>
  <c r="AF99"/>
  <c r="AF100"/>
  <c r="AF101"/>
  <c r="AF102"/>
  <c r="AF103"/>
  <c r="AF104"/>
  <c r="AF105"/>
  <c r="AF106"/>
  <c r="AF107"/>
  <c r="AF108"/>
  <c r="AF109"/>
  <c r="AF110"/>
  <c r="AF111"/>
  <c r="AF112"/>
  <c r="AF113"/>
  <c r="AF114"/>
  <c r="AF115"/>
  <c r="AF116"/>
  <c r="AF117"/>
  <c r="AF118"/>
  <c r="AF119"/>
  <c r="AF120"/>
  <c r="AF121"/>
  <c r="AF122"/>
  <c r="AF123"/>
  <c r="AF124"/>
  <c r="AF125"/>
  <c r="AF126"/>
  <c r="AF127"/>
  <c r="AF128"/>
  <c r="AF129"/>
  <c r="AF130"/>
  <c r="AF131"/>
  <c r="AF132"/>
  <c r="AF133"/>
  <c r="AF134"/>
  <c r="AF135"/>
  <c r="AF136"/>
  <c r="AF137"/>
  <c r="AF138"/>
  <c r="AF139"/>
  <c r="AF140"/>
  <c r="AF141"/>
  <c r="AF142"/>
  <c r="AF143"/>
  <c r="AF144"/>
  <c r="AF145"/>
  <c r="AF146"/>
  <c r="AF147"/>
  <c r="AF148"/>
  <c r="AF149"/>
  <c r="AF150"/>
  <c r="AF151"/>
  <c r="AF152"/>
  <c r="AF153"/>
  <c r="AF154"/>
  <c r="AF155"/>
  <c r="AF156"/>
  <c r="AF157"/>
  <c r="AF158"/>
  <c r="AF159"/>
  <c r="AF160"/>
  <c r="AF161"/>
  <c r="AF162"/>
  <c r="AF163"/>
  <c r="AF164"/>
  <c r="AF165"/>
  <c r="AF166"/>
  <c r="AF167"/>
  <c r="AF168"/>
  <c r="AF174"/>
  <c r="AF8"/>
  <c r="V175"/>
  <c r="U5" i="56" s="1"/>
  <c r="X175" i="52"/>
  <c r="X5" i="56" s="1"/>
  <c r="Y175" i="52"/>
  <c r="Y5" i="56" s="1"/>
  <c r="Z175" i="52"/>
  <c r="Z5" i="56" s="1"/>
  <c r="AA175" i="52"/>
  <c r="AA5" i="56" s="1"/>
  <c r="AB175" i="52"/>
  <c r="AB5" i="56" s="1"/>
  <c r="AC175" i="52"/>
  <c r="AC5" i="56" s="1"/>
  <c r="AD175" i="52"/>
  <c r="AD5" i="56" s="1"/>
  <c r="AE175" i="52"/>
  <c r="U175"/>
  <c r="T5" i="56" s="1"/>
  <c r="T9" i="52"/>
  <c r="T10"/>
  <c r="T11"/>
  <c r="T12"/>
  <c r="T13"/>
  <c r="T14"/>
  <c r="T15"/>
  <c r="T16"/>
  <c r="T17"/>
  <c r="T18"/>
  <c r="T19"/>
  <c r="T20"/>
  <c r="T21"/>
  <c r="T22"/>
  <c r="T23"/>
  <c r="T24"/>
  <c r="T25"/>
  <c r="T26"/>
  <c r="T27"/>
  <c r="T28"/>
  <c r="T29"/>
  <c r="T30"/>
  <c r="T31"/>
  <c r="T32"/>
  <c r="T33"/>
  <c r="T34"/>
  <c r="T35"/>
  <c r="T36"/>
  <c r="T37"/>
  <c r="T38"/>
  <c r="T39"/>
  <c r="T40"/>
  <c r="T41"/>
  <c r="T42"/>
  <c r="T43"/>
  <c r="T44"/>
  <c r="T45"/>
  <c r="T46"/>
  <c r="T47"/>
  <c r="T48"/>
  <c r="T49"/>
  <c r="T50"/>
  <c r="T51"/>
  <c r="T52"/>
  <c r="T53"/>
  <c r="T54"/>
  <c r="T55"/>
  <c r="T56"/>
  <c r="T57"/>
  <c r="T58"/>
  <c r="T59"/>
  <c r="T60"/>
  <c r="T61"/>
  <c r="T62"/>
  <c r="T63"/>
  <c r="T64"/>
  <c r="T65"/>
  <c r="T66"/>
  <c r="T67"/>
  <c r="T68"/>
  <c r="T69"/>
  <c r="T70"/>
  <c r="T71"/>
  <c r="T72"/>
  <c r="T73"/>
  <c r="T74"/>
  <c r="T75"/>
  <c r="T76"/>
  <c r="T77"/>
  <c r="T78"/>
  <c r="T79"/>
  <c r="T80"/>
  <c r="T81"/>
  <c r="T82"/>
  <c r="T83"/>
  <c r="T84"/>
  <c r="T85"/>
  <c r="T86"/>
  <c r="T87"/>
  <c r="T88"/>
  <c r="T89"/>
  <c r="T90"/>
  <c r="T91"/>
  <c r="T92"/>
  <c r="T93"/>
  <c r="T94"/>
  <c r="T95"/>
  <c r="T96"/>
  <c r="T97"/>
  <c r="T98"/>
  <c r="T99"/>
  <c r="T100"/>
  <c r="T101"/>
  <c r="T102"/>
  <c r="T103"/>
  <c r="T104"/>
  <c r="T105"/>
  <c r="T106"/>
  <c r="T107"/>
  <c r="T108"/>
  <c r="T109"/>
  <c r="T110"/>
  <c r="T111"/>
  <c r="T112"/>
  <c r="T113"/>
  <c r="T114"/>
  <c r="T115"/>
  <c r="T116"/>
  <c r="T117"/>
  <c r="T118"/>
  <c r="T119"/>
  <c r="T120"/>
  <c r="T121"/>
  <c r="T122"/>
  <c r="T123"/>
  <c r="T124"/>
  <c r="T125"/>
  <c r="T126"/>
  <c r="T127"/>
  <c r="T128"/>
  <c r="T129"/>
  <c r="T130"/>
  <c r="T131"/>
  <c r="T132"/>
  <c r="T133"/>
  <c r="T134"/>
  <c r="T135"/>
  <c r="T136"/>
  <c r="T137"/>
  <c r="T138"/>
  <c r="T139"/>
  <c r="T140"/>
  <c r="T141"/>
  <c r="T142"/>
  <c r="T143"/>
  <c r="T144"/>
  <c r="T145"/>
  <c r="T146"/>
  <c r="T147"/>
  <c r="T148"/>
  <c r="T149"/>
  <c r="T150"/>
  <c r="T151"/>
  <c r="T152"/>
  <c r="T153"/>
  <c r="T154"/>
  <c r="T155"/>
  <c r="T156"/>
  <c r="T157"/>
  <c r="T158"/>
  <c r="T159"/>
  <c r="T160"/>
  <c r="T161"/>
  <c r="T162"/>
  <c r="T163"/>
  <c r="T164"/>
  <c r="T165"/>
  <c r="T166"/>
  <c r="T167"/>
  <c r="T168"/>
  <c r="T174"/>
  <c r="T8"/>
  <c r="E175"/>
  <c r="D5" i="56" s="1"/>
  <c r="F175" i="52"/>
  <c r="E5" i="56" s="1"/>
  <c r="G175" i="52"/>
  <c r="F5" i="56" s="1"/>
  <c r="H175" i="52"/>
  <c r="G5" i="56" s="1"/>
  <c r="I175" i="52"/>
  <c r="H5" i="56" s="1"/>
  <c r="J175" i="52"/>
  <c r="I5" i="56" s="1"/>
  <c r="K175" i="52"/>
  <c r="J5" i="56" s="1"/>
  <c r="L175" i="52"/>
  <c r="K5" i="56" s="1"/>
  <c r="M175" i="52"/>
  <c r="L5" i="56" s="1"/>
  <c r="N175" i="52"/>
  <c r="M5" i="56" s="1"/>
  <c r="O175" i="52"/>
  <c r="N5" i="56" s="1"/>
  <c r="P175" i="52"/>
  <c r="O5" i="56" s="1"/>
  <c r="Q175" i="52"/>
  <c r="P5" i="56" s="1"/>
  <c r="R175" i="52"/>
  <c r="Q5" i="56" s="1"/>
  <c r="S175" i="52"/>
  <c r="R5" i="56" s="1"/>
  <c r="D175" i="52"/>
  <c r="C5" i="56" s="1"/>
  <c r="AA76" i="53"/>
  <c r="V76"/>
  <c r="W76"/>
  <c r="Y76"/>
  <c r="Z76"/>
  <c r="T76"/>
  <c r="U76"/>
  <c r="S76"/>
  <c r="AC70"/>
  <c r="AC71"/>
  <c r="AC72"/>
  <c r="AC73"/>
  <c r="AC74"/>
  <c r="AC75"/>
  <c r="AC53"/>
  <c r="AC54"/>
  <c r="AC55"/>
  <c r="AC56"/>
  <c r="AC57"/>
  <c r="AC58"/>
  <c r="AC59"/>
  <c r="AC60"/>
  <c r="AC61"/>
  <c r="AC62"/>
  <c r="AC63"/>
  <c r="AC64"/>
  <c r="AC65"/>
  <c r="AC66"/>
  <c r="AC67"/>
  <c r="AC68"/>
  <c r="AC69"/>
  <c r="AC39"/>
  <c r="AC40"/>
  <c r="AC41"/>
  <c r="AC42"/>
  <c r="AC43"/>
  <c r="AC44"/>
  <c r="AC45"/>
  <c r="AC46"/>
  <c r="AC47"/>
  <c r="AC48"/>
  <c r="AC49"/>
  <c r="AC50"/>
  <c r="AC51"/>
  <c r="AC52"/>
  <c r="AC20"/>
  <c r="AC21"/>
  <c r="AC22"/>
  <c r="AC23"/>
  <c r="AC24"/>
  <c r="AC25"/>
  <c r="AC26"/>
  <c r="AC27"/>
  <c r="AC28"/>
  <c r="AC29"/>
  <c r="AC30"/>
  <c r="AC31"/>
  <c r="AC32"/>
  <c r="AC33"/>
  <c r="AC34"/>
  <c r="AC35"/>
  <c r="AC36"/>
  <c r="AC37"/>
  <c r="AC38"/>
  <c r="AC8"/>
  <c r="R60"/>
  <c r="R61"/>
  <c r="R62"/>
  <c r="R63"/>
  <c r="R64"/>
  <c r="R65"/>
  <c r="R66"/>
  <c r="R67"/>
  <c r="R68"/>
  <c r="R69"/>
  <c r="R70"/>
  <c r="R71"/>
  <c r="R72"/>
  <c r="R73"/>
  <c r="R74"/>
  <c r="R75"/>
  <c r="R39"/>
  <c r="R40"/>
  <c r="R41"/>
  <c r="R42"/>
  <c r="R43"/>
  <c r="R44"/>
  <c r="R45"/>
  <c r="R46"/>
  <c r="R47"/>
  <c r="R48"/>
  <c r="R49"/>
  <c r="R50"/>
  <c r="R51"/>
  <c r="R52"/>
  <c r="R53"/>
  <c r="R54"/>
  <c r="R55"/>
  <c r="R56"/>
  <c r="R57"/>
  <c r="R58"/>
  <c r="R59"/>
  <c r="R23"/>
  <c r="R24"/>
  <c r="R25"/>
  <c r="R26"/>
  <c r="R27"/>
  <c r="R28"/>
  <c r="R29"/>
  <c r="R30"/>
  <c r="R31"/>
  <c r="R32"/>
  <c r="R33"/>
  <c r="R34"/>
  <c r="R35"/>
  <c r="R36"/>
  <c r="R37"/>
  <c r="R38"/>
  <c r="R8"/>
  <c r="E76"/>
  <c r="D7" i="56" s="1"/>
  <c r="F76" i="53"/>
  <c r="G76"/>
  <c r="H76"/>
  <c r="I76"/>
  <c r="J76"/>
  <c r="K76"/>
  <c r="L76"/>
  <c r="E7" i="56" s="1"/>
  <c r="M76" i="53"/>
  <c r="N76"/>
  <c r="O76"/>
  <c r="P76"/>
  <c r="J7" i="56" s="1"/>
  <c r="Q76" i="53"/>
  <c r="K7" i="56" s="1"/>
  <c r="D76" i="53"/>
  <c r="AC76" l="1"/>
  <c r="R76"/>
  <c r="C7" i="56"/>
  <c r="T175" i="52"/>
  <c r="AF175"/>
  <c r="U34" i="41" l="1"/>
  <c r="U14"/>
  <c r="O47" i="16" l="1"/>
  <c r="F6" i="1" l="1"/>
  <c r="F9"/>
  <c r="F12"/>
  <c r="F15"/>
  <c r="F16"/>
  <c r="E17"/>
  <c r="F23"/>
  <c r="F24"/>
  <c r="F26"/>
  <c r="F29"/>
  <c r="F33"/>
  <c r="F47"/>
  <c r="F49"/>
  <c r="F51"/>
  <c r="T7" i="56" l="1"/>
  <c r="Y7"/>
  <c r="AA7"/>
  <c r="AB7"/>
  <c r="AC7"/>
  <c r="X8"/>
  <c r="Y8"/>
  <c r="AB8"/>
  <c r="AC8"/>
  <c r="F9"/>
  <c r="M9"/>
  <c r="N9"/>
  <c r="N10" s="1"/>
  <c r="P9"/>
  <c r="Q9"/>
  <c r="Q10" s="1"/>
  <c r="O10"/>
  <c r="R10"/>
  <c r="W10"/>
  <c r="Z10"/>
  <c r="S11"/>
  <c r="AE11"/>
  <c r="AB8" i="53"/>
  <c r="R9"/>
  <c r="AB9"/>
  <c r="AC9"/>
  <c r="R10"/>
  <c r="AB10"/>
  <c r="AC10"/>
  <c r="R11"/>
  <c r="AB11"/>
  <c r="AC11"/>
  <c r="R12"/>
  <c r="AB12"/>
  <c r="AC12"/>
  <c r="R13"/>
  <c r="AC13"/>
  <c r="R14"/>
  <c r="AC14"/>
  <c r="R15"/>
  <c r="AC15"/>
  <c r="R16"/>
  <c r="AC16"/>
  <c r="R17"/>
  <c r="AC17"/>
  <c r="R18"/>
  <c r="AC18"/>
  <c r="R19"/>
  <c r="AC19"/>
  <c r="R20"/>
  <c r="R21"/>
  <c r="R22"/>
  <c r="F7" i="56"/>
  <c r="G7"/>
  <c r="H7"/>
  <c r="I7"/>
  <c r="V7"/>
  <c r="X7"/>
  <c r="AD7"/>
  <c r="L12"/>
  <c r="P12"/>
  <c r="W12"/>
  <c r="AA12"/>
  <c r="D51" i="9"/>
  <c r="D42"/>
  <c r="D36"/>
  <c r="D10"/>
  <c r="D24" i="44"/>
  <c r="D17"/>
  <c r="D18"/>
  <c r="D16"/>
  <c r="AB76" i="53" l="1"/>
  <c r="S7" i="56"/>
  <c r="D53" i="9"/>
  <c r="AE8" i="56"/>
  <c r="U7"/>
  <c r="AE7" s="1"/>
  <c r="AC10"/>
  <c r="AC12" s="1"/>
  <c r="Y10"/>
  <c r="Y12" s="1"/>
  <c r="X10"/>
  <c r="X12" s="1"/>
  <c r="M10"/>
  <c r="N12"/>
  <c r="O12"/>
  <c r="T10"/>
  <c r="T12" s="1"/>
  <c r="K10"/>
  <c r="K12" s="1"/>
  <c r="C10"/>
  <c r="C12" s="1"/>
  <c r="F10"/>
  <c r="F12" s="1"/>
  <c r="J10"/>
  <c r="J12" s="1"/>
  <c r="V10"/>
  <c r="Z12"/>
  <c r="R12"/>
  <c r="H10"/>
  <c r="H12" s="1"/>
  <c r="AD10"/>
  <c r="AD12" s="1"/>
  <c r="I10"/>
  <c r="I12" s="1"/>
  <c r="E10"/>
  <c r="E12" s="1"/>
  <c r="S8"/>
  <c r="G10"/>
  <c r="G12" s="1"/>
  <c r="Q12"/>
  <c r="S5"/>
  <c r="S9"/>
  <c r="AB10"/>
  <c r="AB12" s="1"/>
  <c r="AE9"/>
  <c r="D10"/>
  <c r="D12" s="1"/>
  <c r="E47" i="19"/>
  <c r="E48"/>
  <c r="E49"/>
  <c r="E50"/>
  <c r="E51"/>
  <c r="E46"/>
  <c r="E29" i="15"/>
  <c r="E31"/>
  <c r="E32"/>
  <c r="E33"/>
  <c r="E34"/>
  <c r="F34"/>
  <c r="E35"/>
  <c r="D30"/>
  <c r="D31"/>
  <c r="D32"/>
  <c r="D33"/>
  <c r="D34"/>
  <c r="D35"/>
  <c r="N36"/>
  <c r="M36"/>
  <c r="H36"/>
  <c r="H42" s="1"/>
  <c r="H49" s="1"/>
  <c r="E65" i="14"/>
  <c r="H65" i="15" s="1"/>
  <c r="F62" i="14"/>
  <c r="F61"/>
  <c r="I32" i="15"/>
  <c r="I33"/>
  <c r="F33" s="1"/>
  <c r="I34"/>
  <c r="I35"/>
  <c r="I30"/>
  <c r="I31"/>
  <c r="E47"/>
  <c r="E44"/>
  <c r="E45"/>
  <c r="E37"/>
  <c r="D17" i="17" s="1"/>
  <c r="D25" i="18" s="1"/>
  <c r="E25" s="1"/>
  <c r="E38" i="15"/>
  <c r="E39"/>
  <c r="E40"/>
  <c r="E41"/>
  <c r="E28"/>
  <c r="E27"/>
  <c r="E17"/>
  <c r="E18"/>
  <c r="E19"/>
  <c r="E20"/>
  <c r="E21"/>
  <c r="E22"/>
  <c r="E23"/>
  <c r="E24"/>
  <c r="E25"/>
  <c r="E26"/>
  <c r="E16"/>
  <c r="D5"/>
  <c r="E5"/>
  <c r="D6"/>
  <c r="E6"/>
  <c r="D7"/>
  <c r="E7"/>
  <c r="D8"/>
  <c r="E8"/>
  <c r="D9"/>
  <c r="E9"/>
  <c r="F9"/>
  <c r="D10"/>
  <c r="E10"/>
  <c r="D11"/>
  <c r="E11"/>
  <c r="D12"/>
  <c r="E12"/>
  <c r="D13"/>
  <c r="E13"/>
  <c r="F13"/>
  <c r="D14"/>
  <c r="E14"/>
  <c r="F68" i="14"/>
  <c r="F69"/>
  <c r="F70"/>
  <c r="F71"/>
  <c r="F72"/>
  <c r="F73"/>
  <c r="F74"/>
  <c r="F67"/>
  <c r="F64"/>
  <c r="E36"/>
  <c r="H58" i="15" s="1"/>
  <c r="E39" i="14"/>
  <c r="E49"/>
  <c r="H60" i="15" s="1"/>
  <c r="E52" i="14"/>
  <c r="E58"/>
  <c r="H62" i="15" s="1"/>
  <c r="F34" i="14"/>
  <c r="F35"/>
  <c r="F37"/>
  <c r="F39" s="1"/>
  <c r="I59" i="15" s="1"/>
  <c r="F38" i="14"/>
  <c r="F40"/>
  <c r="F41"/>
  <c r="F42"/>
  <c r="F43"/>
  <c r="F45"/>
  <c r="F46"/>
  <c r="F47"/>
  <c r="F48"/>
  <c r="F50"/>
  <c r="F51"/>
  <c r="F53"/>
  <c r="F54"/>
  <c r="F55"/>
  <c r="F56"/>
  <c r="F57"/>
  <c r="F33"/>
  <c r="F28"/>
  <c r="F30"/>
  <c r="F27"/>
  <c r="F21"/>
  <c r="F22"/>
  <c r="F20"/>
  <c r="F6"/>
  <c r="F7"/>
  <c r="F8"/>
  <c r="F9"/>
  <c r="F10"/>
  <c r="F12"/>
  <c r="F13"/>
  <c r="F14"/>
  <c r="F15"/>
  <c r="F16"/>
  <c r="F17"/>
  <c r="F18"/>
  <c r="F5"/>
  <c r="H59" i="15"/>
  <c r="H61"/>
  <c r="G67" i="12"/>
  <c r="H67"/>
  <c r="J67"/>
  <c r="K67"/>
  <c r="M67"/>
  <c r="N67"/>
  <c r="P67"/>
  <c r="Q67"/>
  <c r="S67"/>
  <c r="T67"/>
  <c r="U67"/>
  <c r="V67"/>
  <c r="W67"/>
  <c r="X67"/>
  <c r="N15" i="15"/>
  <c r="E15" s="1"/>
  <c r="X26" i="12"/>
  <c r="H26"/>
  <c r="J26"/>
  <c r="K26"/>
  <c r="M26"/>
  <c r="N26"/>
  <c r="P26"/>
  <c r="Q26"/>
  <c r="S26"/>
  <c r="T26"/>
  <c r="U26"/>
  <c r="V26"/>
  <c r="W26"/>
  <c r="G26"/>
  <c r="R31"/>
  <c r="O31"/>
  <c r="L31"/>
  <c r="I31"/>
  <c r="E31"/>
  <c r="D31"/>
  <c r="O30" i="15"/>
  <c r="F30" s="1"/>
  <c r="E63" i="12"/>
  <c r="D63"/>
  <c r="R63"/>
  <c r="G60"/>
  <c r="H60"/>
  <c r="J60"/>
  <c r="K60"/>
  <c r="M60"/>
  <c r="N60"/>
  <c r="P60"/>
  <c r="Q60"/>
  <c r="S60"/>
  <c r="T60"/>
  <c r="T61" s="1"/>
  <c r="U60"/>
  <c r="V60"/>
  <c r="V61" s="1"/>
  <c r="W60"/>
  <c r="G54"/>
  <c r="H54"/>
  <c r="J54"/>
  <c r="K54"/>
  <c r="M54"/>
  <c r="N54"/>
  <c r="P54"/>
  <c r="Q54"/>
  <c r="S54"/>
  <c r="S61" s="1"/>
  <c r="T54"/>
  <c r="U54"/>
  <c r="V54"/>
  <c r="W54"/>
  <c r="W61" s="1"/>
  <c r="G51"/>
  <c r="H51"/>
  <c r="J51"/>
  <c r="K51"/>
  <c r="M51"/>
  <c r="N51"/>
  <c r="P51"/>
  <c r="Q51"/>
  <c r="S51"/>
  <c r="T51"/>
  <c r="U51"/>
  <c r="U61" s="1"/>
  <c r="V51"/>
  <c r="W51"/>
  <c r="G41"/>
  <c r="H41"/>
  <c r="J41"/>
  <c r="K41"/>
  <c r="M41"/>
  <c r="N41"/>
  <c r="P41"/>
  <c r="Q41"/>
  <c r="S41"/>
  <c r="T41"/>
  <c r="U41"/>
  <c r="V41"/>
  <c r="W41"/>
  <c r="G38"/>
  <c r="H38"/>
  <c r="J38"/>
  <c r="K38"/>
  <c r="M38"/>
  <c r="N38"/>
  <c r="P38"/>
  <c r="P61" s="1"/>
  <c r="Q38"/>
  <c r="S38"/>
  <c r="T38"/>
  <c r="U38"/>
  <c r="V38"/>
  <c r="W38"/>
  <c r="X36"/>
  <c r="X37"/>
  <c r="X39"/>
  <c r="X40"/>
  <c r="X42"/>
  <c r="X43"/>
  <c r="X44"/>
  <c r="X45"/>
  <c r="X46"/>
  <c r="X47"/>
  <c r="X48"/>
  <c r="X49"/>
  <c r="X50"/>
  <c r="X52"/>
  <c r="X54" s="1"/>
  <c r="X53"/>
  <c r="X55"/>
  <c r="X56"/>
  <c r="X57"/>
  <c r="X58"/>
  <c r="X59"/>
  <c r="X35"/>
  <c r="R65"/>
  <c r="R66"/>
  <c r="R64"/>
  <c r="R36"/>
  <c r="R37"/>
  <c r="R39"/>
  <c r="R40"/>
  <c r="R42"/>
  <c r="R43"/>
  <c r="R44"/>
  <c r="R45"/>
  <c r="R46"/>
  <c r="R47"/>
  <c r="R48"/>
  <c r="R49"/>
  <c r="R50"/>
  <c r="R52"/>
  <c r="R54" s="1"/>
  <c r="R53"/>
  <c r="R55"/>
  <c r="R56"/>
  <c r="R57"/>
  <c r="R58"/>
  <c r="R59"/>
  <c r="R35"/>
  <c r="R28"/>
  <c r="R29"/>
  <c r="R30"/>
  <c r="R32"/>
  <c r="R27"/>
  <c r="R26" s="1"/>
  <c r="R6"/>
  <c r="R7"/>
  <c r="R8"/>
  <c r="R9"/>
  <c r="R10"/>
  <c r="R11"/>
  <c r="R12"/>
  <c r="R13"/>
  <c r="R14"/>
  <c r="R15"/>
  <c r="R16"/>
  <c r="R17"/>
  <c r="R18"/>
  <c r="R20"/>
  <c r="R21"/>
  <c r="R22"/>
  <c r="R5"/>
  <c r="O65"/>
  <c r="O67" s="1"/>
  <c r="O66"/>
  <c r="O64"/>
  <c r="O36"/>
  <c r="O37"/>
  <c r="O39"/>
  <c r="O40"/>
  <c r="O42"/>
  <c r="O43"/>
  <c r="O44"/>
  <c r="O45"/>
  <c r="O46"/>
  <c r="O47"/>
  <c r="O48"/>
  <c r="O49"/>
  <c r="O50"/>
  <c r="O52"/>
  <c r="O53"/>
  <c r="O55"/>
  <c r="O56"/>
  <c r="O57"/>
  <c r="O58"/>
  <c r="O59"/>
  <c r="O35"/>
  <c r="O28"/>
  <c r="O29"/>
  <c r="O30"/>
  <c r="O32"/>
  <c r="O27"/>
  <c r="O26" s="1"/>
  <c r="O21"/>
  <c r="O22"/>
  <c r="O20"/>
  <c r="O6"/>
  <c r="O7"/>
  <c r="O8"/>
  <c r="O9"/>
  <c r="O10"/>
  <c r="O11"/>
  <c r="O12"/>
  <c r="O13"/>
  <c r="O14"/>
  <c r="O15"/>
  <c r="O16"/>
  <c r="O17"/>
  <c r="O18"/>
  <c r="O5"/>
  <c r="L65"/>
  <c r="L67" s="1"/>
  <c r="L66"/>
  <c r="L64"/>
  <c r="L56"/>
  <c r="L57"/>
  <c r="L58"/>
  <c r="L59"/>
  <c r="L55"/>
  <c r="L53"/>
  <c r="L52"/>
  <c r="L54" s="1"/>
  <c r="L43"/>
  <c r="L44"/>
  <c r="L45"/>
  <c r="L46"/>
  <c r="L47"/>
  <c r="L48"/>
  <c r="L49"/>
  <c r="L50"/>
  <c r="L42"/>
  <c r="L51" s="1"/>
  <c r="L40"/>
  <c r="L39"/>
  <c r="L36"/>
  <c r="L37"/>
  <c r="L35"/>
  <c r="L38" s="1"/>
  <c r="L28"/>
  <c r="L29"/>
  <c r="L30"/>
  <c r="L32"/>
  <c r="L27"/>
  <c r="L26" s="1"/>
  <c r="L21"/>
  <c r="L22"/>
  <c r="L20"/>
  <c r="L6"/>
  <c r="F6" s="1"/>
  <c r="L7"/>
  <c r="L8"/>
  <c r="L9"/>
  <c r="L10"/>
  <c r="L11"/>
  <c r="L12"/>
  <c r="L13"/>
  <c r="L14"/>
  <c r="F14" s="1"/>
  <c r="L15"/>
  <c r="L16"/>
  <c r="L17"/>
  <c r="L18"/>
  <c r="L5"/>
  <c r="I71"/>
  <c r="F71" s="1"/>
  <c r="I72"/>
  <c r="I73"/>
  <c r="F73" s="1"/>
  <c r="I74"/>
  <c r="I75"/>
  <c r="F75" s="1"/>
  <c r="I76"/>
  <c r="I77"/>
  <c r="F77" s="1"/>
  <c r="I70"/>
  <c r="I65"/>
  <c r="I66"/>
  <c r="I64"/>
  <c r="F64" s="1"/>
  <c r="I56"/>
  <c r="I57"/>
  <c r="I58"/>
  <c r="I59"/>
  <c r="I55"/>
  <c r="I53"/>
  <c r="I54" s="1"/>
  <c r="I52"/>
  <c r="I43"/>
  <c r="I44"/>
  <c r="F44" s="1"/>
  <c r="I45"/>
  <c r="I46"/>
  <c r="I47"/>
  <c r="I48"/>
  <c r="F48" s="1"/>
  <c r="I49"/>
  <c r="I50"/>
  <c r="I42"/>
  <c r="I40"/>
  <c r="I39"/>
  <c r="I41" s="1"/>
  <c r="I36"/>
  <c r="I37"/>
  <c r="I35"/>
  <c r="I28"/>
  <c r="F28" s="1"/>
  <c r="I29"/>
  <c r="I30"/>
  <c r="F30" s="1"/>
  <c r="I32"/>
  <c r="I27"/>
  <c r="I21"/>
  <c r="I22"/>
  <c r="I20"/>
  <c r="I6"/>
  <c r="I7"/>
  <c r="I8"/>
  <c r="F8" s="1"/>
  <c r="I9"/>
  <c r="I10"/>
  <c r="I11"/>
  <c r="I12"/>
  <c r="F12" s="1"/>
  <c r="I13"/>
  <c r="I14"/>
  <c r="I15"/>
  <c r="I16"/>
  <c r="F16" s="1"/>
  <c r="I17"/>
  <c r="I18"/>
  <c r="I5"/>
  <c r="E70"/>
  <c r="F70"/>
  <c r="E71"/>
  <c r="E72"/>
  <c r="F72"/>
  <c r="E73"/>
  <c r="E74"/>
  <c r="F74"/>
  <c r="E75"/>
  <c r="E76"/>
  <c r="F76"/>
  <c r="E77"/>
  <c r="D65"/>
  <c r="E65"/>
  <c r="D66"/>
  <c r="E66"/>
  <c r="E64"/>
  <c r="D64"/>
  <c r="E55"/>
  <c r="E56"/>
  <c r="E57"/>
  <c r="E58"/>
  <c r="E59"/>
  <c r="E52"/>
  <c r="F52"/>
  <c r="E53"/>
  <c r="E54" s="1"/>
  <c r="N61" i="15" s="1"/>
  <c r="E42" i="12"/>
  <c r="E43"/>
  <c r="E44"/>
  <c r="E45"/>
  <c r="E46"/>
  <c r="E47"/>
  <c r="E48"/>
  <c r="E49"/>
  <c r="E50"/>
  <c r="E39"/>
  <c r="E40"/>
  <c r="E41" s="1"/>
  <c r="N59" i="15" s="1"/>
  <c r="E35" i="12"/>
  <c r="E36"/>
  <c r="F36"/>
  <c r="E37"/>
  <c r="E27"/>
  <c r="E28"/>
  <c r="E29"/>
  <c r="E30"/>
  <c r="E32"/>
  <c r="E20"/>
  <c r="F20"/>
  <c r="E21"/>
  <c r="E22"/>
  <c r="E5"/>
  <c r="E6"/>
  <c r="E7"/>
  <c r="E8"/>
  <c r="E9"/>
  <c r="E10"/>
  <c r="F10"/>
  <c r="E11"/>
  <c r="E12"/>
  <c r="E13"/>
  <c r="E14"/>
  <c r="E15"/>
  <c r="E16"/>
  <c r="E17"/>
  <c r="E18"/>
  <c r="F18"/>
  <c r="E68" i="16"/>
  <c r="E69"/>
  <c r="F69"/>
  <c r="E70"/>
  <c r="E71"/>
  <c r="F71"/>
  <c r="E72"/>
  <c r="E73"/>
  <c r="E74"/>
  <c r="E75"/>
  <c r="E53"/>
  <c r="E54"/>
  <c r="E55"/>
  <c r="E56"/>
  <c r="E57"/>
  <c r="E50"/>
  <c r="E40"/>
  <c r="E41"/>
  <c r="E42"/>
  <c r="F42"/>
  <c r="E43"/>
  <c r="E44"/>
  <c r="E45"/>
  <c r="E46"/>
  <c r="E47"/>
  <c r="E48"/>
  <c r="E37"/>
  <c r="E38"/>
  <c r="F38"/>
  <c r="E33"/>
  <c r="E34"/>
  <c r="E35"/>
  <c r="E27"/>
  <c r="E28"/>
  <c r="E29"/>
  <c r="E30"/>
  <c r="E31"/>
  <c r="E20"/>
  <c r="E21"/>
  <c r="E22"/>
  <c r="E5"/>
  <c r="E6"/>
  <c r="E7"/>
  <c r="E8"/>
  <c r="E9"/>
  <c r="F9"/>
  <c r="E10"/>
  <c r="E11"/>
  <c r="E12"/>
  <c r="E13"/>
  <c r="F13"/>
  <c r="E14"/>
  <c r="E15"/>
  <c r="E16"/>
  <c r="E17"/>
  <c r="E18"/>
  <c r="I61"/>
  <c r="F61" s="1"/>
  <c r="E61"/>
  <c r="D61"/>
  <c r="G65"/>
  <c r="H65"/>
  <c r="J65"/>
  <c r="K65"/>
  <c r="L65"/>
  <c r="M65"/>
  <c r="N65"/>
  <c r="O65"/>
  <c r="P65"/>
  <c r="Q65"/>
  <c r="R65"/>
  <c r="S65"/>
  <c r="T65"/>
  <c r="U65"/>
  <c r="I21"/>
  <c r="I22"/>
  <c r="I20"/>
  <c r="F20" s="1"/>
  <c r="D63"/>
  <c r="E63"/>
  <c r="F63"/>
  <c r="D64"/>
  <c r="E64"/>
  <c r="E62"/>
  <c r="D62"/>
  <c r="I62"/>
  <c r="F62" s="1"/>
  <c r="O5" i="15"/>
  <c r="O6"/>
  <c r="O7"/>
  <c r="O8"/>
  <c r="O9"/>
  <c r="O10"/>
  <c r="O11"/>
  <c r="O12"/>
  <c r="O13"/>
  <c r="O14"/>
  <c r="O17"/>
  <c r="O18"/>
  <c r="O19"/>
  <c r="O20"/>
  <c r="F20" s="1"/>
  <c r="O21"/>
  <c r="O22"/>
  <c r="O23"/>
  <c r="O24"/>
  <c r="F24" s="1"/>
  <c r="O25"/>
  <c r="O26"/>
  <c r="O28"/>
  <c r="O32"/>
  <c r="O33"/>
  <c r="O35"/>
  <c r="O37"/>
  <c r="O38"/>
  <c r="O40"/>
  <c r="O44"/>
  <c r="O45"/>
  <c r="O47"/>
  <c r="L5"/>
  <c r="L6"/>
  <c r="L7"/>
  <c r="L8"/>
  <c r="L9"/>
  <c r="L10"/>
  <c r="L11"/>
  <c r="L12"/>
  <c r="L13"/>
  <c r="L14"/>
  <c r="L17"/>
  <c r="L18"/>
  <c r="F18" s="1"/>
  <c r="L19"/>
  <c r="L20"/>
  <c r="L21"/>
  <c r="L22"/>
  <c r="F22" s="1"/>
  <c r="L23"/>
  <c r="L24"/>
  <c r="L25"/>
  <c r="L26"/>
  <c r="F26" s="1"/>
  <c r="L28"/>
  <c r="L29"/>
  <c r="L31"/>
  <c r="L32"/>
  <c r="F32" s="1"/>
  <c r="L33"/>
  <c r="L35"/>
  <c r="L37"/>
  <c r="L38"/>
  <c r="L40"/>
  <c r="L44"/>
  <c r="L45"/>
  <c r="L47"/>
  <c r="I5"/>
  <c r="I6"/>
  <c r="F6" s="1"/>
  <c r="I7"/>
  <c r="F7" s="1"/>
  <c r="I8"/>
  <c r="F8" s="1"/>
  <c r="I9"/>
  <c r="I10"/>
  <c r="F10" s="1"/>
  <c r="I11"/>
  <c r="F11" s="1"/>
  <c r="I12"/>
  <c r="F12" s="1"/>
  <c r="I13"/>
  <c r="I14"/>
  <c r="F14" s="1"/>
  <c r="I16"/>
  <c r="I17"/>
  <c r="F17" s="1"/>
  <c r="I18"/>
  <c r="I19"/>
  <c r="F19" s="1"/>
  <c r="I20"/>
  <c r="I21"/>
  <c r="F21" s="1"/>
  <c r="I22"/>
  <c r="I23"/>
  <c r="F23" s="1"/>
  <c r="I24"/>
  <c r="I25"/>
  <c r="F25" s="1"/>
  <c r="I26"/>
  <c r="I27"/>
  <c r="I28"/>
  <c r="I37"/>
  <c r="F37" s="1"/>
  <c r="I38"/>
  <c r="F38" s="1"/>
  <c r="F39" s="1"/>
  <c r="I40"/>
  <c r="F40" s="1"/>
  <c r="F41" s="1"/>
  <c r="I44"/>
  <c r="I45"/>
  <c r="F45" s="1"/>
  <c r="I47"/>
  <c r="I4"/>
  <c r="I15" s="1"/>
  <c r="U54" i="16"/>
  <c r="U55"/>
  <c r="U56"/>
  <c r="U57"/>
  <c r="U53"/>
  <c r="U41"/>
  <c r="U42"/>
  <c r="U43"/>
  <c r="U44"/>
  <c r="U45"/>
  <c r="F45" s="1"/>
  <c r="U46"/>
  <c r="U47"/>
  <c r="U48"/>
  <c r="U40"/>
  <c r="F40" s="1"/>
  <c r="O54"/>
  <c r="O55"/>
  <c r="O56"/>
  <c r="O57"/>
  <c r="F57" s="1"/>
  <c r="O53"/>
  <c r="O41"/>
  <c r="O42"/>
  <c r="O43"/>
  <c r="O44"/>
  <c r="O45"/>
  <c r="O46"/>
  <c r="O48"/>
  <c r="O40"/>
  <c r="O28"/>
  <c r="O29"/>
  <c r="O30"/>
  <c r="O31"/>
  <c r="O27"/>
  <c r="O21"/>
  <c r="O22"/>
  <c r="O20"/>
  <c r="L64"/>
  <c r="F64" s="1"/>
  <c r="L63"/>
  <c r="L54"/>
  <c r="L55"/>
  <c r="L56"/>
  <c r="L57"/>
  <c r="L53"/>
  <c r="F53" s="1"/>
  <c r="L41"/>
  <c r="L42"/>
  <c r="L43"/>
  <c r="L44"/>
  <c r="L45"/>
  <c r="L46"/>
  <c r="L47"/>
  <c r="L48"/>
  <c r="L40"/>
  <c r="L37"/>
  <c r="F37" s="1"/>
  <c r="I69"/>
  <c r="I70"/>
  <c r="F70" s="1"/>
  <c r="I71"/>
  <c r="I72"/>
  <c r="F72" s="1"/>
  <c r="I73"/>
  <c r="F73" s="1"/>
  <c r="I74"/>
  <c r="F74" s="1"/>
  <c r="I75"/>
  <c r="F75" s="1"/>
  <c r="I68"/>
  <c r="F68" s="1"/>
  <c r="I54"/>
  <c r="F54" s="1"/>
  <c r="I55"/>
  <c r="F55" s="1"/>
  <c r="I56"/>
  <c r="F56" s="1"/>
  <c r="I57"/>
  <c r="I53"/>
  <c r="I51"/>
  <c r="I50"/>
  <c r="F50" s="1"/>
  <c r="I41"/>
  <c r="F41" s="1"/>
  <c r="I42"/>
  <c r="I43"/>
  <c r="I44"/>
  <c r="I45"/>
  <c r="I46"/>
  <c r="I47"/>
  <c r="F47" s="1"/>
  <c r="I48"/>
  <c r="I40"/>
  <c r="I34"/>
  <c r="F34" s="1"/>
  <c r="I35"/>
  <c r="F35" s="1"/>
  <c r="I33"/>
  <c r="F33" s="1"/>
  <c r="I28"/>
  <c r="F28" s="1"/>
  <c r="I29"/>
  <c r="F29" s="1"/>
  <c r="I30"/>
  <c r="F30" s="1"/>
  <c r="I31"/>
  <c r="F31" s="1"/>
  <c r="I27"/>
  <c r="F27" s="1"/>
  <c r="I6"/>
  <c r="F6" s="1"/>
  <c r="I7"/>
  <c r="F7" s="1"/>
  <c r="I8"/>
  <c r="F8" s="1"/>
  <c r="I9"/>
  <c r="I10"/>
  <c r="F10" s="1"/>
  <c r="I11"/>
  <c r="F11" s="1"/>
  <c r="I12"/>
  <c r="F12" s="1"/>
  <c r="I13"/>
  <c r="I14"/>
  <c r="F14" s="1"/>
  <c r="I15"/>
  <c r="F15" s="1"/>
  <c r="I16"/>
  <c r="F16" s="1"/>
  <c r="I17"/>
  <c r="F17" s="1"/>
  <c r="I18"/>
  <c r="F18" s="1"/>
  <c r="I5"/>
  <c r="F5" s="1"/>
  <c r="F49" l="1"/>
  <c r="E38" i="12"/>
  <c r="N58" i="15" s="1"/>
  <c r="F65" i="12"/>
  <c r="F13"/>
  <c r="F9"/>
  <c r="Q61"/>
  <c r="D26"/>
  <c r="F52" i="14"/>
  <c r="I61" i="15" s="1"/>
  <c r="F22" i="16"/>
  <c r="R67" i="12"/>
  <c r="F44" i="16"/>
  <c r="M61" i="12"/>
  <c r="E67"/>
  <c r="N65" i="15" s="1"/>
  <c r="F31" i="12"/>
  <c r="F35" i="15"/>
  <c r="D5" i="18"/>
  <c r="F48" i="16"/>
  <c r="I49"/>
  <c r="F46"/>
  <c r="F43"/>
  <c r="F28" i="15"/>
  <c r="D12" i="17" s="1"/>
  <c r="E49" i="16"/>
  <c r="F11" i="12"/>
  <c r="F7"/>
  <c r="L60"/>
  <c r="F58"/>
  <c r="F21"/>
  <c r="N61"/>
  <c r="U10" i="56"/>
  <c r="U12" s="1"/>
  <c r="AE12" s="1"/>
  <c r="E36" i="15"/>
  <c r="E42" s="1"/>
  <c r="F56" i="12"/>
  <c r="E26"/>
  <c r="N56" i="15" s="1"/>
  <c r="E51" i="12"/>
  <c r="N60" i="15" s="1"/>
  <c r="I51" i="12"/>
  <c r="I38"/>
  <c r="I36" i="15"/>
  <c r="F5"/>
  <c r="F36" i="14"/>
  <c r="I58" i="15" s="1"/>
  <c r="F47"/>
  <c r="O4"/>
  <c r="E4"/>
  <c r="F44"/>
  <c r="D67" i="12"/>
  <c r="M65" i="15" s="1"/>
  <c r="F63" i="12"/>
  <c r="F67" s="1"/>
  <c r="O65" i="15" s="1"/>
  <c r="K61" i="12"/>
  <c r="J61"/>
  <c r="G61"/>
  <c r="F35"/>
  <c r="I67"/>
  <c r="I26"/>
  <c r="F26" s="1"/>
  <c r="O56" i="15" s="1"/>
  <c r="D65" i="16"/>
  <c r="J65" i="15" s="1"/>
  <c r="I65" i="16"/>
  <c r="F21"/>
  <c r="E65"/>
  <c r="K65" i="15" s="1"/>
  <c r="F65" i="16"/>
  <c r="L65" i="15" s="1"/>
  <c r="S10" i="56"/>
  <c r="AE10"/>
  <c r="AE5"/>
  <c r="S12"/>
  <c r="F58" i="14"/>
  <c r="I62" i="15" s="1"/>
  <c r="E59" i="14"/>
  <c r="H63" i="15"/>
  <c r="F5" i="12"/>
  <c r="O38"/>
  <c r="O51"/>
  <c r="R41"/>
  <c r="X41"/>
  <c r="X60"/>
  <c r="F40"/>
  <c r="O54"/>
  <c r="O41"/>
  <c r="R38"/>
  <c r="R51"/>
  <c r="X51"/>
  <c r="X38"/>
  <c r="O60"/>
  <c r="R60"/>
  <c r="F49"/>
  <c r="F45"/>
  <c r="F42"/>
  <c r="L41"/>
  <c r="L61" s="1"/>
  <c r="H61"/>
  <c r="I60"/>
  <c r="E60"/>
  <c r="F27"/>
  <c r="F59"/>
  <c r="F55"/>
  <c r="F47"/>
  <c r="F43"/>
  <c r="F39"/>
  <c r="F41" s="1"/>
  <c r="O59" i="15" s="1"/>
  <c r="F66" i="12"/>
  <c r="F37"/>
  <c r="F57"/>
  <c r="F53"/>
  <c r="F54" s="1"/>
  <c r="O61" i="15" s="1"/>
  <c r="F50" i="12"/>
  <c r="F46"/>
  <c r="F29"/>
  <c r="F32"/>
  <c r="F17"/>
  <c r="F15"/>
  <c r="F22"/>
  <c r="E65" i="15" l="1"/>
  <c r="I61" i="12"/>
  <c r="F38"/>
  <c r="O58" i="15" s="1"/>
  <c r="O61" i="12"/>
  <c r="O15" i="15"/>
  <c r="R61" i="12"/>
  <c r="E61"/>
  <c r="N62" i="15"/>
  <c r="X61" i="12"/>
  <c r="F60"/>
  <c r="O62" i="15" s="1"/>
  <c r="F51" i="12"/>
  <c r="O60" i="15" s="1"/>
  <c r="N63" l="1"/>
  <c r="O63"/>
  <c r="F61" i="12"/>
  <c r="H42" i="46" l="1"/>
  <c r="C15"/>
  <c r="B15"/>
  <c r="D14"/>
  <c r="D40"/>
  <c r="D41"/>
  <c r="H41" s="1"/>
  <c r="D42"/>
  <c r="D38" l="1"/>
  <c r="D39"/>
  <c r="D37"/>
  <c r="F36"/>
  <c r="E36"/>
  <c r="G32"/>
  <c r="G33"/>
  <c r="G34"/>
  <c r="G35"/>
  <c r="G31"/>
  <c r="G28"/>
  <c r="G27"/>
  <c r="G29" s="1"/>
  <c r="G25"/>
  <c r="G24"/>
  <c r="G20"/>
  <c r="G21"/>
  <c r="G22"/>
  <c r="G19"/>
  <c r="G17"/>
  <c r="G16"/>
  <c r="G5"/>
  <c r="G6"/>
  <c r="G7"/>
  <c r="G8"/>
  <c r="G9"/>
  <c r="G10"/>
  <c r="G11"/>
  <c r="G12"/>
  <c r="G13"/>
  <c r="G4"/>
  <c r="C29"/>
  <c r="C30" s="1"/>
  <c r="C43" s="1"/>
  <c r="E29"/>
  <c r="E30" s="1"/>
  <c r="F29"/>
  <c r="F30" s="1"/>
  <c r="B29"/>
  <c r="B30" s="1"/>
  <c r="B43" s="1"/>
  <c r="C26"/>
  <c r="E26"/>
  <c r="F26"/>
  <c r="G26"/>
  <c r="B26"/>
  <c r="C23"/>
  <c r="E23"/>
  <c r="F23"/>
  <c r="B23"/>
  <c r="C18"/>
  <c r="E18"/>
  <c r="F18"/>
  <c r="G18"/>
  <c r="B18"/>
  <c r="D17"/>
  <c r="D19"/>
  <c r="D20"/>
  <c r="D21"/>
  <c r="D22"/>
  <c r="D23" s="1"/>
  <c r="D24"/>
  <c r="D25"/>
  <c r="D27"/>
  <c r="D28"/>
  <c r="D29" s="1"/>
  <c r="D16"/>
  <c r="E15"/>
  <c r="F15"/>
  <c r="D5"/>
  <c r="D6"/>
  <c r="D7"/>
  <c r="D8"/>
  <c r="D9"/>
  <c r="D10"/>
  <c r="D11"/>
  <c r="D12"/>
  <c r="D13"/>
  <c r="D4"/>
  <c r="D15" s="1"/>
  <c r="F43" l="1"/>
  <c r="G23"/>
  <c r="E43"/>
  <c r="D18"/>
  <c r="G36"/>
  <c r="D43"/>
  <c r="G15"/>
  <c r="D26"/>
  <c r="D30" s="1"/>
  <c r="G30"/>
  <c r="H43" l="1"/>
  <c r="G43"/>
  <c r="D12" i="20"/>
  <c r="E13"/>
  <c r="E12" s="1"/>
  <c r="E19" i="19"/>
  <c r="E34"/>
  <c r="D13"/>
  <c r="E17"/>
  <c r="C39"/>
  <c r="E16"/>
  <c r="E35"/>
  <c r="E36"/>
  <c r="E14"/>
  <c r="E15"/>
  <c r="E37"/>
  <c r="E38"/>
  <c r="D16" i="45"/>
  <c r="D17"/>
  <c r="D15"/>
  <c r="D18" s="1"/>
  <c r="D11"/>
  <c r="C12"/>
  <c r="D12"/>
  <c r="C9"/>
  <c r="C20" s="1"/>
  <c r="D5"/>
  <c r="D6"/>
  <c r="D7"/>
  <c r="D8"/>
  <c r="D4"/>
  <c r="D5" i="44"/>
  <c r="D6"/>
  <c r="D7"/>
  <c r="D8"/>
  <c r="D9"/>
  <c r="D10"/>
  <c r="D11"/>
  <c r="D12"/>
  <c r="D13"/>
  <c r="D14"/>
  <c r="D15"/>
  <c r="D19"/>
  <c r="D20"/>
  <c r="D22"/>
  <c r="D23"/>
  <c r="D4"/>
  <c r="D39" i="43"/>
  <c r="D40"/>
  <c r="D38"/>
  <c r="D48"/>
  <c r="D49"/>
  <c r="D50"/>
  <c r="D47"/>
  <c r="D29"/>
  <c r="D30"/>
  <c r="D28"/>
  <c r="D6"/>
  <c r="D7"/>
  <c r="D8"/>
  <c r="D9"/>
  <c r="D10"/>
  <c r="D11"/>
  <c r="D12"/>
  <c r="D14"/>
  <c r="D15"/>
  <c r="D16"/>
  <c r="D5"/>
  <c r="C71" i="9"/>
  <c r="C24" i="18" s="1"/>
  <c r="I26"/>
  <c r="I11"/>
  <c r="I27"/>
  <c r="D27"/>
  <c r="D23"/>
  <c r="E12"/>
  <c r="H14"/>
  <c r="I16"/>
  <c r="I15"/>
  <c r="G14"/>
  <c r="D11"/>
  <c r="D10" s="1"/>
  <c r="D6"/>
  <c r="D7"/>
  <c r="D19" i="41"/>
  <c r="E19"/>
  <c r="D20"/>
  <c r="E20"/>
  <c r="D21"/>
  <c r="E21"/>
  <c r="D22"/>
  <c r="E22"/>
  <c r="D23"/>
  <c r="E23"/>
  <c r="D24"/>
  <c r="E24"/>
  <c r="D26"/>
  <c r="E26"/>
  <c r="D27"/>
  <c r="E27"/>
  <c r="D29"/>
  <c r="E29"/>
  <c r="D30"/>
  <c r="E30"/>
  <c r="H7" i="18" s="1"/>
  <c r="D31" i="41"/>
  <c r="E31"/>
  <c r="D32"/>
  <c r="E32"/>
  <c r="D33"/>
  <c r="E33"/>
  <c r="D12"/>
  <c r="E12"/>
  <c r="D13"/>
  <c r="E13"/>
  <c r="D15"/>
  <c r="E15"/>
  <c r="D16"/>
  <c r="E16"/>
  <c r="D18"/>
  <c r="E18"/>
  <c r="E11"/>
  <c r="P5" i="40"/>
  <c r="P8"/>
  <c r="P9"/>
  <c r="P10"/>
  <c r="P11"/>
  <c r="P13"/>
  <c r="P15"/>
  <c r="P16"/>
  <c r="P17"/>
  <c r="P18"/>
  <c r="P19"/>
  <c r="P20"/>
  <c r="P21"/>
  <c r="P22"/>
  <c r="P23"/>
  <c r="P24"/>
  <c r="P25"/>
  <c r="P26"/>
  <c r="P27"/>
  <c r="P28"/>
  <c r="P29"/>
  <c r="P4"/>
  <c r="O5"/>
  <c r="O8"/>
  <c r="O9"/>
  <c r="O10"/>
  <c r="O11"/>
  <c r="O13"/>
  <c r="O15"/>
  <c r="O16"/>
  <c r="O17"/>
  <c r="O19"/>
  <c r="O20"/>
  <c r="O21"/>
  <c r="O22"/>
  <c r="O23"/>
  <c r="O24"/>
  <c r="O25"/>
  <c r="O26"/>
  <c r="O27"/>
  <c r="O28"/>
  <c r="O29"/>
  <c r="O4"/>
  <c r="N16"/>
  <c r="E31" i="7"/>
  <c r="E32"/>
  <c r="E33"/>
  <c r="E34"/>
  <c r="D38" i="6"/>
  <c r="E38"/>
  <c r="F38"/>
  <c r="D39"/>
  <c r="E39"/>
  <c r="D40"/>
  <c r="E40"/>
  <c r="D41"/>
  <c r="E41"/>
  <c r="D42"/>
  <c r="E42"/>
  <c r="F42"/>
  <c r="D43"/>
  <c r="E43"/>
  <c r="D44"/>
  <c r="E44"/>
  <c r="E37"/>
  <c r="I38"/>
  <c r="I39"/>
  <c r="F39" s="1"/>
  <c r="I40"/>
  <c r="F40" s="1"/>
  <c r="I41"/>
  <c r="F41" s="1"/>
  <c r="I42"/>
  <c r="I43"/>
  <c r="F43" s="1"/>
  <c r="I44"/>
  <c r="F44" s="1"/>
  <c r="I37"/>
  <c r="I12"/>
  <c r="I13"/>
  <c r="I15"/>
  <c r="F15" s="1"/>
  <c r="I16"/>
  <c r="I18"/>
  <c r="I19"/>
  <c r="I20"/>
  <c r="F20" s="1"/>
  <c r="I21"/>
  <c r="I22"/>
  <c r="I23"/>
  <c r="I24"/>
  <c r="I26"/>
  <c r="I27"/>
  <c r="I29"/>
  <c r="F29" s="1"/>
  <c r="I30"/>
  <c r="I31"/>
  <c r="I32"/>
  <c r="I33"/>
  <c r="F33" s="1"/>
  <c r="I11"/>
  <c r="F11" s="1"/>
  <c r="E11"/>
  <c r="E12"/>
  <c r="E13"/>
  <c r="E15"/>
  <c r="E16"/>
  <c r="E18"/>
  <c r="E19"/>
  <c r="E20"/>
  <c r="E21"/>
  <c r="E22"/>
  <c r="E23"/>
  <c r="E24"/>
  <c r="E26"/>
  <c r="E27"/>
  <c r="E29"/>
  <c r="E30"/>
  <c r="E31"/>
  <c r="E32"/>
  <c r="E33"/>
  <c r="F13"/>
  <c r="U12"/>
  <c r="U13"/>
  <c r="U15"/>
  <c r="U16"/>
  <c r="U18"/>
  <c r="U19"/>
  <c r="U20"/>
  <c r="U21"/>
  <c r="U22"/>
  <c r="U23"/>
  <c r="U24"/>
  <c r="U26"/>
  <c r="U27"/>
  <c r="U29"/>
  <c r="U30"/>
  <c r="U31"/>
  <c r="U32"/>
  <c r="U33"/>
  <c r="U11"/>
  <c r="R12"/>
  <c r="R13"/>
  <c r="R15"/>
  <c r="R16"/>
  <c r="R18"/>
  <c r="R19"/>
  <c r="R20"/>
  <c r="R21"/>
  <c r="R22"/>
  <c r="R23"/>
  <c r="R24"/>
  <c r="R26"/>
  <c r="R27"/>
  <c r="R29"/>
  <c r="R30"/>
  <c r="R31"/>
  <c r="F31" s="1"/>
  <c r="R32"/>
  <c r="R33"/>
  <c r="R11"/>
  <c r="O12"/>
  <c r="O13"/>
  <c r="O15"/>
  <c r="O16"/>
  <c r="F16" s="1"/>
  <c r="O18"/>
  <c r="O19"/>
  <c r="F19" s="1"/>
  <c r="O20"/>
  <c r="O21"/>
  <c r="O22"/>
  <c r="O23"/>
  <c r="F23" s="1"/>
  <c r="O24"/>
  <c r="O26"/>
  <c r="O27"/>
  <c r="F27" s="1"/>
  <c r="O29"/>
  <c r="O30"/>
  <c r="F30" s="1"/>
  <c r="O31"/>
  <c r="O32"/>
  <c r="F32" s="1"/>
  <c r="O33"/>
  <c r="O36"/>
  <c r="O37"/>
  <c r="F37" s="1"/>
  <c r="O38"/>
  <c r="O11"/>
  <c r="L9"/>
  <c r="L6"/>
  <c r="L5"/>
  <c r="H5" i="37"/>
  <c r="H6"/>
  <c r="H7"/>
  <c r="H8"/>
  <c r="H4"/>
  <c r="E5"/>
  <c r="E6"/>
  <c r="E7"/>
  <c r="E8"/>
  <c r="E9"/>
  <c r="E4"/>
  <c r="E14" i="1"/>
  <c r="D14"/>
  <c r="E7"/>
  <c r="E22" i="7"/>
  <c r="E23"/>
  <c r="E24"/>
  <c r="E25"/>
  <c r="E20"/>
  <c r="D22"/>
  <c r="D23"/>
  <c r="D24"/>
  <c r="D25"/>
  <c r="D20"/>
  <c r="D23" i="17"/>
  <c r="D24"/>
  <c r="D16"/>
  <c r="D5"/>
  <c r="D9"/>
  <c r="D11"/>
  <c r="D13"/>
  <c r="D14"/>
  <c r="AD66" i="7"/>
  <c r="F66" s="1"/>
  <c r="AD67"/>
  <c r="F67" s="1"/>
  <c r="E66"/>
  <c r="D66"/>
  <c r="AC63"/>
  <c r="AC68" s="1"/>
  <c r="AB63"/>
  <c r="AB68" s="1"/>
  <c r="L19" i="6"/>
  <c r="L20"/>
  <c r="L21"/>
  <c r="F21" s="1"/>
  <c r="L22"/>
  <c r="F22" s="1"/>
  <c r="L23"/>
  <c r="L24"/>
  <c r="L18"/>
  <c r="F18" s="1"/>
  <c r="L12"/>
  <c r="L13"/>
  <c r="L11"/>
  <c r="C30" i="40"/>
  <c r="E10"/>
  <c r="E11"/>
  <c r="AA7" i="7"/>
  <c r="Z8"/>
  <c r="AA8" s="1"/>
  <c r="D11" i="9"/>
  <c r="D6" i="17" s="1"/>
  <c r="D75" i="9"/>
  <c r="D78" s="1"/>
  <c r="E35" i="7" l="1"/>
  <c r="E18" i="19"/>
  <c r="E13" s="1"/>
  <c r="F24" i="6"/>
  <c r="F12"/>
  <c r="F26"/>
  <c r="D33" i="44"/>
  <c r="D9" i="45"/>
  <c r="D20" s="1"/>
  <c r="I14" i="18"/>
  <c r="Q28" i="40"/>
  <c r="Q24"/>
  <c r="Q20"/>
  <c r="Q29"/>
  <c r="Q25"/>
  <c r="Q5"/>
  <c r="Q26"/>
  <c r="Q22"/>
  <c r="Q13"/>
  <c r="Q27"/>
  <c r="Q23"/>
  <c r="Q19"/>
  <c r="Q9"/>
  <c r="Q16"/>
  <c r="Q15"/>
  <c r="Q21"/>
  <c r="Q17"/>
  <c r="Q8"/>
  <c r="Q4"/>
  <c r="Q11"/>
  <c r="Q10"/>
  <c r="D7" i="17"/>
  <c r="D22"/>
  <c r="D10"/>
  <c r="D22" i="9"/>
  <c r="E34" i="1"/>
  <c r="E35" s="1"/>
  <c r="E28"/>
  <c r="E25"/>
  <c r="U30" i="41"/>
  <c r="U31"/>
  <c r="U32"/>
  <c r="U33"/>
  <c r="U29"/>
  <c r="U12"/>
  <c r="F12" s="1"/>
  <c r="U13"/>
  <c r="F13" s="1"/>
  <c r="U11"/>
  <c r="F11" s="1"/>
  <c r="I9" i="6"/>
  <c r="I6"/>
  <c r="I5"/>
  <c r="E48" i="41"/>
  <c r="E49"/>
  <c r="E50"/>
  <c r="E51"/>
  <c r="E46"/>
  <c r="U47"/>
  <c r="U48"/>
  <c r="U49"/>
  <c r="U50"/>
  <c r="U51"/>
  <c r="U52"/>
  <c r="U46"/>
  <c r="AD97" i="7"/>
  <c r="F97" s="1"/>
  <c r="E97"/>
  <c r="D97"/>
  <c r="D8" i="17" l="1"/>
  <c r="D4" s="1"/>
  <c r="D4" i="18"/>
  <c r="D3" s="1"/>
  <c r="D18" s="1"/>
  <c r="AD98" i="7" l="1"/>
  <c r="R47" i="41"/>
  <c r="R48"/>
  <c r="R49"/>
  <c r="R50"/>
  <c r="R51"/>
  <c r="R52"/>
  <c r="R46"/>
  <c r="D98" i="7"/>
  <c r="E5" i="9"/>
  <c r="E6"/>
  <c r="E7"/>
  <c r="E8"/>
  <c r="E9"/>
  <c r="E12"/>
  <c r="E13"/>
  <c r="E14"/>
  <c r="E15"/>
  <c r="E16"/>
  <c r="E17"/>
  <c r="E18"/>
  <c r="E19"/>
  <c r="E20"/>
  <c r="E21"/>
  <c r="E23"/>
  <c r="E24"/>
  <c r="E25"/>
  <c r="E26"/>
  <c r="E27"/>
  <c r="E28"/>
  <c r="E29"/>
  <c r="E30"/>
  <c r="E31"/>
  <c r="E32"/>
  <c r="E33"/>
  <c r="E34"/>
  <c r="E35"/>
  <c r="E37"/>
  <c r="E38"/>
  <c r="E40"/>
  <c r="E41"/>
  <c r="E43"/>
  <c r="E44"/>
  <c r="E45"/>
  <c r="E46"/>
  <c r="E47"/>
  <c r="E48"/>
  <c r="E49"/>
  <c r="E50"/>
  <c r="E54"/>
  <c r="E55"/>
  <c r="E56"/>
  <c r="E57"/>
  <c r="E58"/>
  <c r="E59"/>
  <c r="E61"/>
  <c r="E62"/>
  <c r="E65"/>
  <c r="E66"/>
  <c r="E69"/>
  <c r="E70"/>
  <c r="E73"/>
  <c r="E76"/>
  <c r="E4"/>
  <c r="D71"/>
  <c r="D72" s="1"/>
  <c r="D30" i="40"/>
  <c r="W20" i="8" s="1"/>
  <c r="I30" i="40"/>
  <c r="V20" i="8" s="1"/>
  <c r="J30" i="40"/>
  <c r="L30"/>
  <c r="V27" i="8" s="1"/>
  <c r="M30" i="40"/>
  <c r="W27" i="8" s="1"/>
  <c r="E27" s="1"/>
  <c r="O30" i="40"/>
  <c r="N5"/>
  <c r="N8"/>
  <c r="N9"/>
  <c r="N10"/>
  <c r="N13"/>
  <c r="N15"/>
  <c r="N17"/>
  <c r="N18"/>
  <c r="N19"/>
  <c r="N20"/>
  <c r="N21"/>
  <c r="N22"/>
  <c r="N23"/>
  <c r="N24"/>
  <c r="N25"/>
  <c r="N26"/>
  <c r="N27"/>
  <c r="N28"/>
  <c r="N29"/>
  <c r="N4"/>
  <c r="K5"/>
  <c r="K8"/>
  <c r="K9"/>
  <c r="K10"/>
  <c r="K13"/>
  <c r="K17"/>
  <c r="K19"/>
  <c r="K20"/>
  <c r="K21"/>
  <c r="K22"/>
  <c r="K23"/>
  <c r="K24"/>
  <c r="K25"/>
  <c r="K26"/>
  <c r="K27"/>
  <c r="K28"/>
  <c r="K29"/>
  <c r="K4"/>
  <c r="E5"/>
  <c r="E8"/>
  <c r="E9"/>
  <c r="E13"/>
  <c r="E17"/>
  <c r="E18"/>
  <c r="E19"/>
  <c r="E20"/>
  <c r="E21"/>
  <c r="E22"/>
  <c r="E23"/>
  <c r="E24"/>
  <c r="E25"/>
  <c r="E26"/>
  <c r="E27"/>
  <c r="E28"/>
  <c r="E29"/>
  <c r="E4"/>
  <c r="E56" i="41"/>
  <c r="E57"/>
  <c r="F57" s="1"/>
  <c r="E58"/>
  <c r="E55"/>
  <c r="G59"/>
  <c r="H59"/>
  <c r="I59"/>
  <c r="M59"/>
  <c r="N59"/>
  <c r="P59"/>
  <c r="Q59"/>
  <c r="R59"/>
  <c r="S59"/>
  <c r="T59"/>
  <c r="U59"/>
  <c r="D56"/>
  <c r="F56" s="1"/>
  <c r="D57"/>
  <c r="D58"/>
  <c r="D55"/>
  <c r="O56"/>
  <c r="O57"/>
  <c r="O58"/>
  <c r="O55"/>
  <c r="O47"/>
  <c r="O48"/>
  <c r="O49"/>
  <c r="O50"/>
  <c r="O51"/>
  <c r="O52"/>
  <c r="O46"/>
  <c r="I47"/>
  <c r="I48"/>
  <c r="I49"/>
  <c r="I50"/>
  <c r="I51"/>
  <c r="I52"/>
  <c r="I46"/>
  <c r="O30"/>
  <c r="O31"/>
  <c r="O32"/>
  <c r="O33"/>
  <c r="O29"/>
  <c r="I30"/>
  <c r="I31"/>
  <c r="I32"/>
  <c r="I33"/>
  <c r="F33" s="1"/>
  <c r="I29"/>
  <c r="I15"/>
  <c r="F15" s="1"/>
  <c r="I16"/>
  <c r="F16" s="1"/>
  <c r="I18"/>
  <c r="F18" s="1"/>
  <c r="I19"/>
  <c r="F19" s="1"/>
  <c r="I20"/>
  <c r="F20" s="1"/>
  <c r="I21"/>
  <c r="F21" s="1"/>
  <c r="I22"/>
  <c r="F22" s="1"/>
  <c r="I23"/>
  <c r="F23" s="1"/>
  <c r="I24"/>
  <c r="F24" s="1"/>
  <c r="I26"/>
  <c r="F26" s="1"/>
  <c r="I27"/>
  <c r="F27" s="1"/>
  <c r="I9"/>
  <c r="I6"/>
  <c r="I7"/>
  <c r="I5"/>
  <c r="O14"/>
  <c r="AA10" i="7"/>
  <c r="AA6"/>
  <c r="AD94"/>
  <c r="AD95"/>
  <c r="AD93"/>
  <c r="AD59"/>
  <c r="AD60"/>
  <c r="AD61"/>
  <c r="AD62"/>
  <c r="AD58"/>
  <c r="AD13"/>
  <c r="AD14"/>
  <c r="AD16"/>
  <c r="AD17"/>
  <c r="AD19"/>
  <c r="AD20"/>
  <c r="AD21"/>
  <c r="AD22"/>
  <c r="AD23"/>
  <c r="AD24"/>
  <c r="AD25"/>
  <c r="AD27"/>
  <c r="AD28"/>
  <c r="AD30"/>
  <c r="AD31"/>
  <c r="AD32"/>
  <c r="AD33"/>
  <c r="AD34"/>
  <c r="AD12"/>
  <c r="AA13"/>
  <c r="AA14"/>
  <c r="AA16"/>
  <c r="AA17"/>
  <c r="AA19"/>
  <c r="AA20"/>
  <c r="AA21"/>
  <c r="AA22"/>
  <c r="AA23"/>
  <c r="AA24"/>
  <c r="AA25"/>
  <c r="AA27"/>
  <c r="AA28"/>
  <c r="AA30"/>
  <c r="AA31"/>
  <c r="AA32"/>
  <c r="AA33"/>
  <c r="AA34"/>
  <c r="AA12"/>
  <c r="X13"/>
  <c r="X14"/>
  <c r="X16"/>
  <c r="X17"/>
  <c r="X19"/>
  <c r="X20"/>
  <c r="X21"/>
  <c r="X22"/>
  <c r="X23"/>
  <c r="X24"/>
  <c r="X25"/>
  <c r="X27"/>
  <c r="X28"/>
  <c r="X30"/>
  <c r="X31"/>
  <c r="X32"/>
  <c r="X33"/>
  <c r="X34"/>
  <c r="X12"/>
  <c r="U13"/>
  <c r="U14"/>
  <c r="U16"/>
  <c r="U17"/>
  <c r="U19"/>
  <c r="U20"/>
  <c r="U21"/>
  <c r="U22"/>
  <c r="U23"/>
  <c r="U24"/>
  <c r="U25"/>
  <c r="U27"/>
  <c r="U28"/>
  <c r="U30"/>
  <c r="U31"/>
  <c r="U32"/>
  <c r="U33"/>
  <c r="U34"/>
  <c r="U12"/>
  <c r="R13"/>
  <c r="R14"/>
  <c r="R16"/>
  <c r="R17"/>
  <c r="R19"/>
  <c r="R20"/>
  <c r="R21"/>
  <c r="R22"/>
  <c r="R23"/>
  <c r="R24"/>
  <c r="R25"/>
  <c r="R27"/>
  <c r="R28"/>
  <c r="R30"/>
  <c r="R31"/>
  <c r="R32"/>
  <c r="R33"/>
  <c r="R34"/>
  <c r="R12"/>
  <c r="O13"/>
  <c r="O14"/>
  <c r="O15"/>
  <c r="O16"/>
  <c r="O17"/>
  <c r="O18"/>
  <c r="O19"/>
  <c r="O20"/>
  <c r="O21"/>
  <c r="O22"/>
  <c r="O23"/>
  <c r="O24"/>
  <c r="O25"/>
  <c r="O27"/>
  <c r="O28"/>
  <c r="O29"/>
  <c r="O30"/>
  <c r="O31"/>
  <c r="O32"/>
  <c r="O33"/>
  <c r="O34"/>
  <c r="O12"/>
  <c r="I13"/>
  <c r="I14"/>
  <c r="I16"/>
  <c r="I17"/>
  <c r="I19"/>
  <c r="I20"/>
  <c r="I21"/>
  <c r="I22"/>
  <c r="I23"/>
  <c r="I24"/>
  <c r="F24" s="1"/>
  <c r="I25"/>
  <c r="I27"/>
  <c r="I28"/>
  <c r="I30"/>
  <c r="F30" s="1"/>
  <c r="I31"/>
  <c r="I32"/>
  <c r="I33"/>
  <c r="I34"/>
  <c r="F34" s="1"/>
  <c r="I12"/>
  <c r="F31" l="1"/>
  <c r="F25"/>
  <c r="F21"/>
  <c r="F32"/>
  <c r="F33"/>
  <c r="F28"/>
  <c r="F23"/>
  <c r="E36" i="9"/>
  <c r="E51"/>
  <c r="E42"/>
  <c r="E10"/>
  <c r="D24" i="18"/>
  <c r="D22" s="1"/>
  <c r="D18" i="17"/>
  <c r="D15" s="1"/>
  <c r="E71" i="9"/>
  <c r="F22" i="7"/>
  <c r="E30" i="40"/>
  <c r="X20" i="8" s="1"/>
  <c r="N30" i="40"/>
  <c r="X27" i="8" s="1"/>
  <c r="F27" s="1"/>
  <c r="F55" i="41"/>
  <c r="F20" i="7"/>
  <c r="H25" i="18"/>
  <c r="D40" i="17"/>
  <c r="F32" i="41"/>
  <c r="O59"/>
  <c r="D59"/>
  <c r="J25" i="8" s="1"/>
  <c r="E59" i="41"/>
  <c r="K25" i="8" s="1"/>
  <c r="F29" i="41"/>
  <c r="F31"/>
  <c r="F30"/>
  <c r="K30" i="40"/>
  <c r="F58" i="41"/>
  <c r="F59" s="1"/>
  <c r="L25" i="8" s="1"/>
  <c r="F13" i="1"/>
  <c r="F18"/>
  <c r="F19"/>
  <c r="F20"/>
  <c r="F21"/>
  <c r="F22"/>
  <c r="F28"/>
  <c r="F27"/>
  <c r="F30"/>
  <c r="F31"/>
  <c r="F32"/>
  <c r="F11"/>
  <c r="F14" s="1"/>
  <c r="F5"/>
  <c r="F46"/>
  <c r="F48"/>
  <c r="F50"/>
  <c r="F45"/>
  <c r="E24" i="18" l="1"/>
  <c r="D19" i="17"/>
  <c r="F25" i="1"/>
  <c r="F34"/>
  <c r="C11" i="21"/>
  <c r="C16" s="1"/>
  <c r="H16" i="46"/>
  <c r="H5"/>
  <c r="H6"/>
  <c r="H7"/>
  <c r="H8"/>
  <c r="H9"/>
  <c r="H10"/>
  <c r="H11"/>
  <c r="H12"/>
  <c r="H13"/>
  <c r="H17"/>
  <c r="H19"/>
  <c r="H20"/>
  <c r="H21"/>
  <c r="H22"/>
  <c r="H24"/>
  <c r="H26" s="1"/>
  <c r="H25"/>
  <c r="H27"/>
  <c r="H28"/>
  <c r="H31"/>
  <c r="H32"/>
  <c r="H33"/>
  <c r="H34"/>
  <c r="H35"/>
  <c r="H36"/>
  <c r="H37"/>
  <c r="H38"/>
  <c r="H39"/>
  <c r="H40"/>
  <c r="H4"/>
  <c r="H23" l="1"/>
  <c r="H29"/>
  <c r="H18"/>
  <c r="H15"/>
  <c r="D21" i="7"/>
  <c r="D27"/>
  <c r="D28"/>
  <c r="D30"/>
  <c r="D31"/>
  <c r="D32"/>
  <c r="D33"/>
  <c r="D34"/>
  <c r="H26"/>
  <c r="M26"/>
  <c r="N26"/>
  <c r="H35"/>
  <c r="M35"/>
  <c r="M36" s="1"/>
  <c r="N35"/>
  <c r="N36" s="1"/>
  <c r="P35"/>
  <c r="E11" i="21"/>
  <c r="AD65" i="7"/>
  <c r="H30" i="46" l="1"/>
  <c r="O26" i="7"/>
  <c r="O35"/>
  <c r="O36" s="1"/>
  <c r="C60" i="9"/>
  <c r="E60" s="1"/>
  <c r="C63"/>
  <c r="E63" s="1"/>
  <c r="D31" i="14"/>
  <c r="F31" s="1"/>
  <c r="D29"/>
  <c r="F29" s="1"/>
  <c r="Q19" i="30"/>
  <c r="D27" i="8"/>
  <c r="I18" i="40"/>
  <c r="D65" i="7"/>
  <c r="E64"/>
  <c r="E65"/>
  <c r="F65"/>
  <c r="D67"/>
  <c r="E67"/>
  <c r="C74" i="9"/>
  <c r="C21" i="17" s="1"/>
  <c r="D74" i="9"/>
  <c r="D28" i="18" l="1"/>
  <c r="D26" s="1"/>
  <c r="D29" s="1"/>
  <c r="D30" s="1"/>
  <c r="D21" i="17"/>
  <c r="D20" s="1"/>
  <c r="O18" i="40"/>
  <c r="Q18" s="1"/>
  <c r="K18"/>
  <c r="C19" i="30"/>
  <c r="O29" i="15"/>
  <c r="O31"/>
  <c r="F31" s="1"/>
  <c r="D39" i="19"/>
  <c r="D57" s="1"/>
  <c r="D79" i="9"/>
  <c r="E74"/>
  <c r="E28" i="18" s="1"/>
  <c r="C57" i="19"/>
  <c r="C28" i="18"/>
  <c r="C77" i="9"/>
  <c r="C27" i="18" l="1"/>
  <c r="E77" i="9"/>
  <c r="E27" i="18" s="1"/>
  <c r="E26" s="1"/>
  <c r="E21" i="17"/>
  <c r="D19" i="30" s="1"/>
  <c r="D52" i="17"/>
  <c r="D25"/>
  <c r="O36" i="15"/>
  <c r="F29"/>
  <c r="F36" s="1"/>
  <c r="C26" i="18"/>
  <c r="D11" i="14"/>
  <c r="F11" s="1"/>
  <c r="AD64" i="7" l="1"/>
  <c r="D64"/>
  <c r="B33" i="44"/>
  <c r="F64" i="7" l="1"/>
  <c r="AD63"/>
  <c r="F9" i="37"/>
  <c r="H9" s="1"/>
  <c r="G64" i="46" l="1"/>
  <c r="H64" s="1"/>
  <c r="E64"/>
  <c r="C75" i="9" l="1"/>
  <c r="E75" s="1"/>
  <c r="H7" i="6" l="1"/>
  <c r="J7"/>
  <c r="L7" s="1"/>
  <c r="G7"/>
  <c r="D7" i="1"/>
  <c r="F7" s="1"/>
  <c r="I5" i="37"/>
  <c r="K5" s="1"/>
  <c r="I6"/>
  <c r="K6" s="1"/>
  <c r="I7"/>
  <c r="K7" s="1"/>
  <c r="I8"/>
  <c r="K8" s="1"/>
  <c r="I9"/>
  <c r="K9" s="1"/>
  <c r="I4"/>
  <c r="K4" s="1"/>
  <c r="I7" i="6" l="1"/>
  <c r="B18" i="45"/>
  <c r="B12"/>
  <c r="B9"/>
  <c r="B20" l="1"/>
  <c r="D34" i="1" l="1"/>
  <c r="D35" s="1"/>
  <c r="D28"/>
  <c r="D25"/>
  <c r="D17"/>
  <c r="F17" s="1"/>
  <c r="F35" s="1"/>
  <c r="C51" i="43" l="1"/>
  <c r="D51"/>
  <c r="B51"/>
  <c r="C42"/>
  <c r="D42"/>
  <c r="B42"/>
  <c r="C11" i="9"/>
  <c r="E11" s="1"/>
  <c r="E22" s="1"/>
  <c r="C32" i="43"/>
  <c r="D32"/>
  <c r="B32"/>
  <c r="C22"/>
  <c r="D22"/>
  <c r="B22"/>
  <c r="D43" i="44"/>
  <c r="D50" i="16"/>
  <c r="D53" l="1"/>
  <c r="D54"/>
  <c r="D55"/>
  <c r="D56"/>
  <c r="D57"/>
  <c r="H11" i="8" l="1"/>
  <c r="I11"/>
  <c r="H12"/>
  <c r="I12"/>
  <c r="H13"/>
  <c r="I13"/>
  <c r="H14"/>
  <c r="I14"/>
  <c r="H15"/>
  <c r="I15"/>
  <c r="G11"/>
  <c r="H9"/>
  <c r="I9"/>
  <c r="G9"/>
  <c r="D7" i="7"/>
  <c r="Y6" i="8" s="1"/>
  <c r="E7" i="7"/>
  <c r="Z6" i="8" s="1"/>
  <c r="F7" i="7"/>
  <c r="AA6" i="8" s="1"/>
  <c r="D8" i="7"/>
  <c r="Y7" i="8" s="1"/>
  <c r="E8" i="7"/>
  <c r="Z7" i="8" s="1"/>
  <c r="F8" i="7"/>
  <c r="AA7" i="8" s="1"/>
  <c r="D10" i="7"/>
  <c r="Y9" i="8" s="1"/>
  <c r="Z9"/>
  <c r="F10" i="7"/>
  <c r="AA9" i="8" s="1"/>
  <c r="D12" i="7"/>
  <c r="F12"/>
  <c r="D13"/>
  <c r="F13"/>
  <c r="D14"/>
  <c r="F14"/>
  <c r="D16"/>
  <c r="F16"/>
  <c r="D17"/>
  <c r="F17"/>
  <c r="D19"/>
  <c r="E19"/>
  <c r="F19"/>
  <c r="E27"/>
  <c r="E29" s="1"/>
  <c r="F27"/>
  <c r="F29" s="1"/>
  <c r="D58"/>
  <c r="E58"/>
  <c r="F58"/>
  <c r="D59"/>
  <c r="E59"/>
  <c r="F59"/>
  <c r="D60"/>
  <c r="E60"/>
  <c r="F60"/>
  <c r="D61"/>
  <c r="E61"/>
  <c r="F61"/>
  <c r="D62"/>
  <c r="E62"/>
  <c r="F62"/>
  <c r="D63"/>
  <c r="Y21" i="8" s="1"/>
  <c r="E63" i="7"/>
  <c r="Z21" i="8" s="1"/>
  <c r="E21" s="1"/>
  <c r="F63" i="7"/>
  <c r="AA21" i="8" s="1"/>
  <c r="F21" s="1"/>
  <c r="D93" i="7"/>
  <c r="E93"/>
  <c r="F93"/>
  <c r="D94"/>
  <c r="E94"/>
  <c r="F94"/>
  <c r="D95"/>
  <c r="E95"/>
  <c r="F95"/>
  <c r="E98"/>
  <c r="F98"/>
  <c r="E6"/>
  <c r="Z5" i="8" s="1"/>
  <c r="F6" i="7"/>
  <c r="AA5" i="8" s="1"/>
  <c r="D6" i="7"/>
  <c r="Y5" i="8" s="1"/>
  <c r="D36" i="17" l="1"/>
  <c r="H10" i="18"/>
  <c r="D21" i="8"/>
  <c r="H16"/>
  <c r="I16"/>
  <c r="U64" i="41"/>
  <c r="T64"/>
  <c r="S64"/>
  <c r="R64"/>
  <c r="Q64"/>
  <c r="P64"/>
  <c r="O64"/>
  <c r="N64"/>
  <c r="M64"/>
  <c r="I64"/>
  <c r="H64"/>
  <c r="G64"/>
  <c r="F64"/>
  <c r="E64"/>
  <c r="D63"/>
  <c r="D62"/>
  <c r="D61"/>
  <c r="U53"/>
  <c r="T53"/>
  <c r="S53"/>
  <c r="R53"/>
  <c r="Q53"/>
  <c r="P53"/>
  <c r="O53"/>
  <c r="N53"/>
  <c r="M53"/>
  <c r="I53"/>
  <c r="H53"/>
  <c r="G53"/>
  <c r="E53"/>
  <c r="K23" i="8" s="1"/>
  <c r="D52" i="41"/>
  <c r="F52" s="1"/>
  <c r="D51"/>
  <c r="F51" s="1"/>
  <c r="D50"/>
  <c r="F50" s="1"/>
  <c r="D49"/>
  <c r="F49" s="1"/>
  <c r="D48"/>
  <c r="F48" s="1"/>
  <c r="D47"/>
  <c r="F47" s="1"/>
  <c r="F53" s="1"/>
  <c r="D46"/>
  <c r="F46" s="1"/>
  <c r="P34"/>
  <c r="K15" i="8"/>
  <c r="M34" i="41"/>
  <c r="I34"/>
  <c r="U28"/>
  <c r="S28"/>
  <c r="Q28"/>
  <c r="R28" s="1"/>
  <c r="P28"/>
  <c r="O28"/>
  <c r="N28"/>
  <c r="M28"/>
  <c r="H28"/>
  <c r="G28"/>
  <c r="U25"/>
  <c r="S25"/>
  <c r="P25"/>
  <c r="O25"/>
  <c r="N25"/>
  <c r="M25"/>
  <c r="H25"/>
  <c r="G25"/>
  <c r="U17"/>
  <c r="S17"/>
  <c r="Q17"/>
  <c r="R17" s="1"/>
  <c r="P17"/>
  <c r="O17"/>
  <c r="N17"/>
  <c r="M17"/>
  <c r="H17"/>
  <c r="G17"/>
  <c r="P14"/>
  <c r="N14"/>
  <c r="M14"/>
  <c r="H14"/>
  <c r="E14" s="1"/>
  <c r="K11" i="8" s="1"/>
  <c r="G14" i="41"/>
  <c r="D14" s="1"/>
  <c r="D11"/>
  <c r="D9"/>
  <c r="D8"/>
  <c r="F7"/>
  <c r="E7"/>
  <c r="D7"/>
  <c r="D6"/>
  <c r="D5"/>
  <c r="E22" i="5"/>
  <c r="F22"/>
  <c r="E9" i="6"/>
  <c r="Q9" i="8" s="1"/>
  <c r="F9" i="6"/>
  <c r="R9" i="8" s="1"/>
  <c r="D9" i="6"/>
  <c r="E6"/>
  <c r="Q6" i="8" s="1"/>
  <c r="F6" i="6"/>
  <c r="D6"/>
  <c r="E5"/>
  <c r="Q5" i="8" s="1"/>
  <c r="F5" i="6"/>
  <c r="R5" i="8" s="1"/>
  <c r="D5" i="6"/>
  <c r="P30" i="40"/>
  <c r="Q30"/>
  <c r="D10" i="37"/>
  <c r="T16" i="8" s="1"/>
  <c r="E10" i="37"/>
  <c r="U16" i="8" s="1"/>
  <c r="F10" i="37"/>
  <c r="S18" i="8" s="1"/>
  <c r="G10" i="37"/>
  <c r="T18" i="8" s="1"/>
  <c r="E18" s="1"/>
  <c r="H10" i="37"/>
  <c r="U18" i="8" s="1"/>
  <c r="F18" s="1"/>
  <c r="I10" i="37"/>
  <c r="J10"/>
  <c r="K10"/>
  <c r="C10"/>
  <c r="S16" i="8" s="1"/>
  <c r="N25"/>
  <c r="E25" s="1"/>
  <c r="O25"/>
  <c r="F25" s="1"/>
  <c r="M25"/>
  <c r="D25" s="1"/>
  <c r="N14"/>
  <c r="O14"/>
  <c r="N15"/>
  <c r="O15"/>
  <c r="N9"/>
  <c r="O9"/>
  <c r="N5"/>
  <c r="O5"/>
  <c r="N6"/>
  <c r="O6"/>
  <c r="H5"/>
  <c r="I5"/>
  <c r="H6"/>
  <c r="I6"/>
  <c r="G5"/>
  <c r="E25" i="41" l="1"/>
  <c r="K13" i="8" s="1"/>
  <c r="D64" i="41"/>
  <c r="U35"/>
  <c r="E6" i="8"/>
  <c r="E5"/>
  <c r="L23"/>
  <c r="F9"/>
  <c r="E9"/>
  <c r="F5"/>
  <c r="D34" i="17"/>
  <c r="H8" i="18"/>
  <c r="D39" i="17"/>
  <c r="H24" i="18"/>
  <c r="F34" i="41"/>
  <c r="L15" i="8" s="1"/>
  <c r="D28" i="41"/>
  <c r="J14" i="8" s="1"/>
  <c r="E28" i="41"/>
  <c r="K14" i="8" s="1"/>
  <c r="I25" i="41"/>
  <c r="F25" s="1"/>
  <c r="L13" i="8" s="1"/>
  <c r="D25" i="41"/>
  <c r="J13" i="8" s="1"/>
  <c r="E17" i="41"/>
  <c r="K12" i="8" s="1"/>
  <c r="I17" i="41"/>
  <c r="F17" s="1"/>
  <c r="L12" i="8" s="1"/>
  <c r="D17" i="41"/>
  <c r="J12" i="8" s="1"/>
  <c r="I28" i="41"/>
  <c r="F28" s="1"/>
  <c r="L14" i="8" s="1"/>
  <c r="I14" i="41"/>
  <c r="F14" s="1"/>
  <c r="L11" i="8" s="1"/>
  <c r="W29"/>
  <c r="X29"/>
  <c r="J11"/>
  <c r="U29"/>
  <c r="P35" i="41"/>
  <c r="P66" s="1"/>
  <c r="T35"/>
  <c r="T66" s="1"/>
  <c r="N35"/>
  <c r="R35"/>
  <c r="R66" s="1"/>
  <c r="H35"/>
  <c r="H66" s="1"/>
  <c r="O35"/>
  <c r="O66" s="1"/>
  <c r="S35"/>
  <c r="S66" s="1"/>
  <c r="Q35"/>
  <c r="Q66" s="1"/>
  <c r="U66"/>
  <c r="T29" i="8"/>
  <c r="S29"/>
  <c r="D18"/>
  <c r="G7" i="18"/>
  <c r="I7" s="1"/>
  <c r="G10"/>
  <c r="I10" s="1"/>
  <c r="C36" i="17"/>
  <c r="D34" i="41"/>
  <c r="J15" i="8" s="1"/>
  <c r="D53" i="41"/>
  <c r="J23" i="8" s="1"/>
  <c r="I7"/>
  <c r="V29"/>
  <c r="H7"/>
  <c r="N66" i="41"/>
  <c r="G35"/>
  <c r="G66" s="1"/>
  <c r="M35"/>
  <c r="M66" s="1"/>
  <c r="E7" i="6"/>
  <c r="F7"/>
  <c r="D7"/>
  <c r="R6" i="8"/>
  <c r="Q7"/>
  <c r="O7"/>
  <c r="N7"/>
  <c r="I68" i="7"/>
  <c r="H68"/>
  <c r="G68"/>
  <c r="Q35"/>
  <c r="Q36" s="1"/>
  <c r="Q91" s="1"/>
  <c r="Q29"/>
  <c r="P29"/>
  <c r="H29"/>
  <c r="H36" s="1"/>
  <c r="G29"/>
  <c r="G36" s="1"/>
  <c r="Q26"/>
  <c r="R26" s="1"/>
  <c r="Q18"/>
  <c r="P18"/>
  <c r="H18"/>
  <c r="G18"/>
  <c r="Q15"/>
  <c r="P15"/>
  <c r="H15"/>
  <c r="E35" i="41" l="1"/>
  <c r="E66" s="1"/>
  <c r="I18" i="7"/>
  <c r="P36"/>
  <c r="R35"/>
  <c r="E7" i="8"/>
  <c r="C32" i="30"/>
  <c r="E36" i="17"/>
  <c r="D32" i="30" s="1"/>
  <c r="F35" i="41"/>
  <c r="I35"/>
  <c r="I66" s="1"/>
  <c r="K16" i="8"/>
  <c r="K29" s="1"/>
  <c r="R7"/>
  <c r="F7" s="1"/>
  <c r="F6"/>
  <c r="I29" i="7"/>
  <c r="R18"/>
  <c r="I15"/>
  <c r="R29"/>
  <c r="I26"/>
  <c r="I35"/>
  <c r="R15"/>
  <c r="D35" i="41"/>
  <c r="H91" i="7"/>
  <c r="P91"/>
  <c r="R36" l="1"/>
  <c r="R91" s="1"/>
  <c r="I36"/>
  <c r="I91" s="1"/>
  <c r="L16" i="8"/>
  <c r="L29" s="1"/>
  <c r="F66" i="41"/>
  <c r="D66"/>
  <c r="J16" i="8"/>
  <c r="G91" i="7"/>
  <c r="J17" i="29"/>
  <c r="J16" s="1"/>
  <c r="I16"/>
  <c r="H16"/>
  <c r="G16"/>
  <c r="E16"/>
  <c r="D16"/>
  <c r="J13"/>
  <c r="J12"/>
  <c r="I11"/>
  <c r="H11"/>
  <c r="G11"/>
  <c r="F11"/>
  <c r="F19" s="1"/>
  <c r="E11"/>
  <c r="E19" s="1"/>
  <c r="D11"/>
  <c r="E7"/>
  <c r="Q38" i="30"/>
  <c r="P37"/>
  <c r="O37"/>
  <c r="N37"/>
  <c r="M37"/>
  <c r="L37"/>
  <c r="K37"/>
  <c r="J37"/>
  <c r="I37"/>
  <c r="H37"/>
  <c r="G37"/>
  <c r="F37"/>
  <c r="E37"/>
  <c r="Q36"/>
  <c r="Q35"/>
  <c r="Q34"/>
  <c r="P33"/>
  <c r="O33"/>
  <c r="N33"/>
  <c r="M33"/>
  <c r="L33"/>
  <c r="K33"/>
  <c r="J33"/>
  <c r="I33"/>
  <c r="H33"/>
  <c r="G33"/>
  <c r="F33"/>
  <c r="E33"/>
  <c r="Q32"/>
  <c r="Q31"/>
  <c r="Q30"/>
  <c r="Q29"/>
  <c r="Q28"/>
  <c r="Q27"/>
  <c r="P22"/>
  <c r="P23" s="1"/>
  <c r="O22"/>
  <c r="O23" s="1"/>
  <c r="N22"/>
  <c r="N23" s="1"/>
  <c r="M22"/>
  <c r="M23" s="1"/>
  <c r="L22"/>
  <c r="L23" s="1"/>
  <c r="K22"/>
  <c r="K23" s="1"/>
  <c r="J22"/>
  <c r="J23" s="1"/>
  <c r="I22"/>
  <c r="I23" s="1"/>
  <c r="H22"/>
  <c r="H23" s="1"/>
  <c r="G22"/>
  <c r="G23" s="1"/>
  <c r="F22"/>
  <c r="F23" s="1"/>
  <c r="E22"/>
  <c r="E23" s="1"/>
  <c r="Q21"/>
  <c r="Q20"/>
  <c r="P18"/>
  <c r="O18"/>
  <c r="N18"/>
  <c r="M18"/>
  <c r="L18"/>
  <c r="K18"/>
  <c r="J18"/>
  <c r="I18"/>
  <c r="H18"/>
  <c r="G18"/>
  <c r="F18"/>
  <c r="E18"/>
  <c r="Q17"/>
  <c r="Q16"/>
  <c r="Q15"/>
  <c r="Q13"/>
  <c r="Q12"/>
  <c r="O11"/>
  <c r="M11"/>
  <c r="K11"/>
  <c r="J11"/>
  <c r="I11"/>
  <c r="E11"/>
  <c r="Q10"/>
  <c r="Q9"/>
  <c r="P11"/>
  <c r="N11"/>
  <c r="L11"/>
  <c r="H11"/>
  <c r="G11"/>
  <c r="F11"/>
  <c r="P7"/>
  <c r="O7"/>
  <c r="N7"/>
  <c r="M7"/>
  <c r="L7"/>
  <c r="K7"/>
  <c r="J7"/>
  <c r="I7"/>
  <c r="H7"/>
  <c r="G7"/>
  <c r="F7"/>
  <c r="E7"/>
  <c r="Q6"/>
  <c r="Q5"/>
  <c r="E16" i="21"/>
  <c r="AB15" i="7"/>
  <c r="AC15"/>
  <c r="AB18"/>
  <c r="AD18" s="1"/>
  <c r="AC18"/>
  <c r="AB26"/>
  <c r="AC26"/>
  <c r="AB29"/>
  <c r="AD29" s="1"/>
  <c r="AC29"/>
  <c r="AB35"/>
  <c r="AC35"/>
  <c r="M71" i="15"/>
  <c r="J71"/>
  <c r="E78" i="12"/>
  <c r="N67" i="15" s="1"/>
  <c r="F78" i="12"/>
  <c r="O67" i="15" s="1"/>
  <c r="G78" i="12"/>
  <c r="H78"/>
  <c r="I78"/>
  <c r="J78"/>
  <c r="K78"/>
  <c r="L78"/>
  <c r="M78"/>
  <c r="N78"/>
  <c r="O78"/>
  <c r="P78"/>
  <c r="Q78"/>
  <c r="R78"/>
  <c r="S78"/>
  <c r="T78"/>
  <c r="U78"/>
  <c r="V78"/>
  <c r="W78"/>
  <c r="X78"/>
  <c r="D71"/>
  <c r="D72"/>
  <c r="D73"/>
  <c r="D74"/>
  <c r="D75"/>
  <c r="D76"/>
  <c r="D77"/>
  <c r="D70"/>
  <c r="D36"/>
  <c r="D37"/>
  <c r="D39"/>
  <c r="D40"/>
  <c r="D42"/>
  <c r="D43"/>
  <c r="D44"/>
  <c r="D45"/>
  <c r="D47"/>
  <c r="D48"/>
  <c r="D49"/>
  <c r="D50"/>
  <c r="D52"/>
  <c r="D53"/>
  <c r="D55"/>
  <c r="D56"/>
  <c r="D57"/>
  <c r="D58"/>
  <c r="D59"/>
  <c r="D35"/>
  <c r="D38" s="1"/>
  <c r="D27"/>
  <c r="D28"/>
  <c r="D29"/>
  <c r="D30"/>
  <c r="D32"/>
  <c r="D20"/>
  <c r="D21"/>
  <c r="D22"/>
  <c r="D6"/>
  <c r="D7"/>
  <c r="D8"/>
  <c r="D9"/>
  <c r="D10"/>
  <c r="D11"/>
  <c r="D12"/>
  <c r="D13"/>
  <c r="D14"/>
  <c r="D15"/>
  <c r="D16"/>
  <c r="D17"/>
  <c r="D18"/>
  <c r="D5"/>
  <c r="E23"/>
  <c r="N54" i="15" s="1"/>
  <c r="F23" i="12"/>
  <c r="O54" i="15" s="1"/>
  <c r="G23" i="12"/>
  <c r="H23"/>
  <c r="I23"/>
  <c r="J23"/>
  <c r="K23"/>
  <c r="L23"/>
  <c r="M23"/>
  <c r="N23"/>
  <c r="O23"/>
  <c r="P23"/>
  <c r="Q23"/>
  <c r="R23" s="1"/>
  <c r="S23"/>
  <c r="T23"/>
  <c r="U23"/>
  <c r="V23"/>
  <c r="V24" s="1"/>
  <c r="W23"/>
  <c r="X23"/>
  <c r="E19"/>
  <c r="N53" i="15" s="1"/>
  <c r="F19" i="12"/>
  <c r="G19"/>
  <c r="H19"/>
  <c r="I19"/>
  <c r="J19"/>
  <c r="J24" s="1"/>
  <c r="K19"/>
  <c r="L19"/>
  <c r="M19"/>
  <c r="N19"/>
  <c r="N24" s="1"/>
  <c r="O19"/>
  <c r="P19"/>
  <c r="Q19"/>
  <c r="S19"/>
  <c r="T19"/>
  <c r="U19"/>
  <c r="V19"/>
  <c r="W19"/>
  <c r="W24" s="1"/>
  <c r="X19"/>
  <c r="D69" i="16"/>
  <c r="D70"/>
  <c r="D71"/>
  <c r="D72"/>
  <c r="D73"/>
  <c r="D74"/>
  <c r="D75"/>
  <c r="D68"/>
  <c r="E58"/>
  <c r="K62" i="15" s="1"/>
  <c r="E62" s="1"/>
  <c r="F58" i="16"/>
  <c r="L62" i="15" s="1"/>
  <c r="F62" s="1"/>
  <c r="G58" i="16"/>
  <c r="H58"/>
  <c r="I58"/>
  <c r="J58"/>
  <c r="K58"/>
  <c r="L58"/>
  <c r="M58"/>
  <c r="N58"/>
  <c r="O58"/>
  <c r="P58"/>
  <c r="Q58"/>
  <c r="R58"/>
  <c r="S58"/>
  <c r="T58"/>
  <c r="U58"/>
  <c r="E52"/>
  <c r="K61" i="15" s="1"/>
  <c r="E61" s="1"/>
  <c r="F52" i="16"/>
  <c r="L61" i="15" s="1"/>
  <c r="F61" s="1"/>
  <c r="G52" i="16"/>
  <c r="H52"/>
  <c r="I52"/>
  <c r="J52"/>
  <c r="K52"/>
  <c r="L52"/>
  <c r="M52"/>
  <c r="N52"/>
  <c r="O52"/>
  <c r="P52"/>
  <c r="Q52"/>
  <c r="R52"/>
  <c r="S52"/>
  <c r="T52"/>
  <c r="U52"/>
  <c r="K60" i="15"/>
  <c r="E60" s="1"/>
  <c r="L60"/>
  <c r="K49" i="16"/>
  <c r="L49"/>
  <c r="M49"/>
  <c r="N49"/>
  <c r="O49"/>
  <c r="Q49"/>
  <c r="R49"/>
  <c r="T49"/>
  <c r="U49"/>
  <c r="E39"/>
  <c r="K59" i="15" s="1"/>
  <c r="E59" s="1"/>
  <c r="F39" i="16"/>
  <c r="L59" i="15" s="1"/>
  <c r="F59" s="1"/>
  <c r="G39" i="16"/>
  <c r="H39"/>
  <c r="I39"/>
  <c r="J39"/>
  <c r="K39"/>
  <c r="L39"/>
  <c r="M39"/>
  <c r="N39"/>
  <c r="O39"/>
  <c r="P39"/>
  <c r="Q39"/>
  <c r="R39"/>
  <c r="S39"/>
  <c r="T39"/>
  <c r="U39"/>
  <c r="E36"/>
  <c r="K58" i="15" s="1"/>
  <c r="K63" s="1"/>
  <c r="F36" i="16"/>
  <c r="L58" i="15" s="1"/>
  <c r="G36" i="16"/>
  <c r="H36"/>
  <c r="I36"/>
  <c r="J36"/>
  <c r="K36"/>
  <c r="L36"/>
  <c r="M36"/>
  <c r="N36"/>
  <c r="O36"/>
  <c r="P36"/>
  <c r="Q36"/>
  <c r="R36"/>
  <c r="S36"/>
  <c r="T36"/>
  <c r="U36"/>
  <c r="D52"/>
  <c r="J61" i="15" s="1"/>
  <c r="D58" i="16"/>
  <c r="D34"/>
  <c r="D35"/>
  <c r="D37"/>
  <c r="D38"/>
  <c r="D40"/>
  <c r="D41"/>
  <c r="D42"/>
  <c r="D43"/>
  <c r="D45"/>
  <c r="D46"/>
  <c r="D47"/>
  <c r="D48"/>
  <c r="D33"/>
  <c r="D31"/>
  <c r="D27"/>
  <c r="D28"/>
  <c r="D29"/>
  <c r="D30"/>
  <c r="E23"/>
  <c r="K54" i="15" s="1"/>
  <c r="F23" i="16"/>
  <c r="L54" i="15" s="1"/>
  <c r="G23" i="16"/>
  <c r="H23"/>
  <c r="I23"/>
  <c r="J23"/>
  <c r="K23"/>
  <c r="L23"/>
  <c r="M23"/>
  <c r="N23"/>
  <c r="N24" s="1"/>
  <c r="O23"/>
  <c r="P23"/>
  <c r="Q23"/>
  <c r="R23"/>
  <c r="S23"/>
  <c r="T23"/>
  <c r="U23"/>
  <c r="D22"/>
  <c r="D21"/>
  <c r="E19"/>
  <c r="K53" i="15" s="1"/>
  <c r="F19" i="16"/>
  <c r="L53" i="15" s="1"/>
  <c r="G19" i="16"/>
  <c r="H19"/>
  <c r="I19"/>
  <c r="J19"/>
  <c r="K19"/>
  <c r="L19"/>
  <c r="M19"/>
  <c r="N19"/>
  <c r="O19"/>
  <c r="P19"/>
  <c r="Q19"/>
  <c r="R19"/>
  <c r="S19"/>
  <c r="T19"/>
  <c r="U19"/>
  <c r="U24" s="1"/>
  <c r="D6"/>
  <c r="D7"/>
  <c r="D8"/>
  <c r="D9"/>
  <c r="D10"/>
  <c r="D11"/>
  <c r="D12"/>
  <c r="D13"/>
  <c r="D14"/>
  <c r="D15"/>
  <c r="D16"/>
  <c r="D17"/>
  <c r="D18"/>
  <c r="D5"/>
  <c r="G27" i="18"/>
  <c r="U82" i="16"/>
  <c r="T82"/>
  <c r="S82"/>
  <c r="R82"/>
  <c r="Q82"/>
  <c r="P82"/>
  <c r="O82"/>
  <c r="N82"/>
  <c r="M82"/>
  <c r="L82"/>
  <c r="K82"/>
  <c r="J82"/>
  <c r="I82"/>
  <c r="H82"/>
  <c r="G82"/>
  <c r="F82"/>
  <c r="E82"/>
  <c r="D81"/>
  <c r="D80"/>
  <c r="D79"/>
  <c r="D78"/>
  <c r="U76"/>
  <c r="T76"/>
  <c r="S76"/>
  <c r="R76"/>
  <c r="Q76"/>
  <c r="P76"/>
  <c r="O76"/>
  <c r="N76"/>
  <c r="M76"/>
  <c r="L76"/>
  <c r="K76"/>
  <c r="J76"/>
  <c r="I76"/>
  <c r="H76"/>
  <c r="G76"/>
  <c r="F76"/>
  <c r="L67" i="15" s="1"/>
  <c r="E76" i="16"/>
  <c r="K67" i="15" s="1"/>
  <c r="S49" i="16"/>
  <c r="P49"/>
  <c r="J49"/>
  <c r="G49"/>
  <c r="U26"/>
  <c r="T26"/>
  <c r="S26"/>
  <c r="R26"/>
  <c r="Q26"/>
  <c r="P26"/>
  <c r="O26"/>
  <c r="N26"/>
  <c r="M26"/>
  <c r="L26"/>
  <c r="K26"/>
  <c r="J26"/>
  <c r="I26"/>
  <c r="H26"/>
  <c r="G26"/>
  <c r="D20"/>
  <c r="R24"/>
  <c r="J24"/>
  <c r="X84" i="12"/>
  <c r="W84"/>
  <c r="V84"/>
  <c r="U84"/>
  <c r="T84"/>
  <c r="S84"/>
  <c r="R84"/>
  <c r="Q84"/>
  <c r="P84"/>
  <c r="O84"/>
  <c r="N84"/>
  <c r="M84"/>
  <c r="L84"/>
  <c r="K84"/>
  <c r="J84"/>
  <c r="I84"/>
  <c r="H84"/>
  <c r="G84"/>
  <c r="F84"/>
  <c r="E84"/>
  <c r="D83"/>
  <c r="D82"/>
  <c r="D81"/>
  <c r="D80"/>
  <c r="X24"/>
  <c r="U24"/>
  <c r="H24"/>
  <c r="D52" i="5"/>
  <c r="J16" i="15"/>
  <c r="L16" s="1"/>
  <c r="C64" i="9"/>
  <c r="E64" s="1"/>
  <c r="C51"/>
  <c r="D47" i="15"/>
  <c r="C67" i="9"/>
  <c r="D44" i="15"/>
  <c r="E11" i="18" s="1"/>
  <c r="E10" s="1"/>
  <c r="D45" i="15"/>
  <c r="C78" i="9"/>
  <c r="E78" s="1"/>
  <c r="H43" i="15"/>
  <c r="J43"/>
  <c r="K43"/>
  <c r="M43"/>
  <c r="N43"/>
  <c r="N48" s="1"/>
  <c r="G43"/>
  <c r="E64" i="5"/>
  <c r="F64"/>
  <c r="G64"/>
  <c r="H64"/>
  <c r="I64"/>
  <c r="J64"/>
  <c r="K64"/>
  <c r="L64"/>
  <c r="M64"/>
  <c r="N64"/>
  <c r="O64"/>
  <c r="P64"/>
  <c r="Q64"/>
  <c r="R64"/>
  <c r="D62"/>
  <c r="D63"/>
  <c r="D61"/>
  <c r="E23" i="14"/>
  <c r="H54" i="15" s="1"/>
  <c r="F23" i="14"/>
  <c r="I54" i="15" s="1"/>
  <c r="F54" s="1"/>
  <c r="D23" i="14"/>
  <c r="D19"/>
  <c r="G6" i="8"/>
  <c r="C17" i="17"/>
  <c r="E17" s="1"/>
  <c r="C12"/>
  <c r="C17" i="20"/>
  <c r="C33" s="1"/>
  <c r="C12"/>
  <c r="G36" i="15"/>
  <c r="D28"/>
  <c r="D63" i="1"/>
  <c r="C42" i="9"/>
  <c r="AC96" i="7"/>
  <c r="AC99" s="1"/>
  <c r="Z31" i="8" s="1"/>
  <c r="E31" s="1"/>
  <c r="S96" i="7"/>
  <c r="T96"/>
  <c r="U96"/>
  <c r="V96"/>
  <c r="V99" s="1"/>
  <c r="W96"/>
  <c r="W99" s="1"/>
  <c r="X96"/>
  <c r="X99" s="1"/>
  <c r="Y96"/>
  <c r="Y99" s="1"/>
  <c r="Z96"/>
  <c r="Z99" s="1"/>
  <c r="AA96"/>
  <c r="AA99" s="1"/>
  <c r="E26" i="20"/>
  <c r="D26"/>
  <c r="E23"/>
  <c r="D23"/>
  <c r="N42" i="15"/>
  <c r="D29"/>
  <c r="D17"/>
  <c r="D18"/>
  <c r="D19"/>
  <c r="D20"/>
  <c r="D21"/>
  <c r="D22"/>
  <c r="D23"/>
  <c r="D24"/>
  <c r="D25"/>
  <c r="D26"/>
  <c r="M16"/>
  <c r="M4"/>
  <c r="M15" s="1"/>
  <c r="C39"/>
  <c r="C39" i="9"/>
  <c r="E39" s="1"/>
  <c r="E53" s="1"/>
  <c r="D75" i="15"/>
  <c r="G71"/>
  <c r="M41"/>
  <c r="O41" s="1"/>
  <c r="J41"/>
  <c r="L41" s="1"/>
  <c r="G41"/>
  <c r="D40"/>
  <c r="M39"/>
  <c r="O39" s="1"/>
  <c r="D38"/>
  <c r="J39"/>
  <c r="L39" s="1"/>
  <c r="G39"/>
  <c r="I39" s="1"/>
  <c r="D37"/>
  <c r="C9" i="17"/>
  <c r="E9" s="1"/>
  <c r="C36" i="9"/>
  <c r="AB96" i="7"/>
  <c r="AB99" s="1"/>
  <c r="D63" i="14"/>
  <c r="F81"/>
  <c r="E81"/>
  <c r="D81"/>
  <c r="G69" i="15" s="1"/>
  <c r="F75" i="14"/>
  <c r="I67" i="15" s="1"/>
  <c r="E75" i="14"/>
  <c r="H67" i="15" s="1"/>
  <c r="D75" i="14"/>
  <c r="D58"/>
  <c r="D52"/>
  <c r="D44"/>
  <c r="D39"/>
  <c r="D36"/>
  <c r="F26"/>
  <c r="I56" i="15" s="1"/>
  <c r="E26" i="14"/>
  <c r="H56" i="15" s="1"/>
  <c r="D26" i="14"/>
  <c r="F19"/>
  <c r="I53" i="15" s="1"/>
  <c r="E19" i="14"/>
  <c r="J36" i="15"/>
  <c r="L36" s="1"/>
  <c r="P53" i="5"/>
  <c r="Q53"/>
  <c r="R53"/>
  <c r="P14"/>
  <c r="Q14"/>
  <c r="R14"/>
  <c r="P17"/>
  <c r="Q17"/>
  <c r="R17"/>
  <c r="P25"/>
  <c r="Q25"/>
  <c r="R25"/>
  <c r="P28"/>
  <c r="Q28"/>
  <c r="R28"/>
  <c r="P34"/>
  <c r="Q34"/>
  <c r="R34"/>
  <c r="D8"/>
  <c r="D11"/>
  <c r="D12"/>
  <c r="D13"/>
  <c r="D15"/>
  <c r="D16"/>
  <c r="D18"/>
  <c r="D19"/>
  <c r="D20"/>
  <c r="D21"/>
  <c r="D23"/>
  <c r="D24"/>
  <c r="D26"/>
  <c r="D27"/>
  <c r="D29"/>
  <c r="D30"/>
  <c r="D31"/>
  <c r="D32"/>
  <c r="D33"/>
  <c r="D46"/>
  <c r="D48"/>
  <c r="D49"/>
  <c r="D50"/>
  <c r="D51"/>
  <c r="C10" i="9"/>
  <c r="H28" i="5"/>
  <c r="I28"/>
  <c r="J28"/>
  <c r="K28"/>
  <c r="L28"/>
  <c r="M28"/>
  <c r="N28"/>
  <c r="O28"/>
  <c r="H34"/>
  <c r="I34"/>
  <c r="J34"/>
  <c r="K34"/>
  <c r="L34"/>
  <c r="M34"/>
  <c r="N34"/>
  <c r="O34"/>
  <c r="H53"/>
  <c r="I53"/>
  <c r="J53"/>
  <c r="K53"/>
  <c r="L53"/>
  <c r="M53"/>
  <c r="N53"/>
  <c r="O53"/>
  <c r="E53"/>
  <c r="N23" i="8" s="1"/>
  <c r="F53" i="5"/>
  <c r="O23" i="8" s="1"/>
  <c r="G28" i="5"/>
  <c r="G34"/>
  <c r="E7"/>
  <c r="F7"/>
  <c r="F25"/>
  <c r="O13" i="8" s="1"/>
  <c r="E25" i="5"/>
  <c r="O25"/>
  <c r="N25"/>
  <c r="M25"/>
  <c r="L25"/>
  <c r="K25"/>
  <c r="J25"/>
  <c r="I25"/>
  <c r="H25"/>
  <c r="F17"/>
  <c r="O12" i="8" s="1"/>
  <c r="E17" i="5"/>
  <c r="N12" i="8" s="1"/>
  <c r="O17" i="5"/>
  <c r="N17"/>
  <c r="M17"/>
  <c r="L17"/>
  <c r="K17"/>
  <c r="J17"/>
  <c r="I17"/>
  <c r="H17"/>
  <c r="G17"/>
  <c r="F14"/>
  <c r="O11" i="8" s="1"/>
  <c r="E14" i="5"/>
  <c r="N11" i="8" s="1"/>
  <c r="O14" i="5"/>
  <c r="N14"/>
  <c r="M14"/>
  <c r="L14"/>
  <c r="K14"/>
  <c r="J14"/>
  <c r="I14"/>
  <c r="H14"/>
  <c r="G14"/>
  <c r="G25"/>
  <c r="S35" i="7"/>
  <c r="S36" s="1"/>
  <c r="T35"/>
  <c r="V35"/>
  <c r="W35"/>
  <c r="W36" s="1"/>
  <c r="Y35"/>
  <c r="Z35"/>
  <c r="S29"/>
  <c r="T29"/>
  <c r="V29"/>
  <c r="X29" s="1"/>
  <c r="W29"/>
  <c r="Y29"/>
  <c r="Z29"/>
  <c r="V26"/>
  <c r="W26"/>
  <c r="Y26"/>
  <c r="Z26"/>
  <c r="V18"/>
  <c r="X18" s="1"/>
  <c r="W18"/>
  <c r="Y18"/>
  <c r="AA18" s="1"/>
  <c r="Z18"/>
  <c r="V15"/>
  <c r="W15"/>
  <c r="Y15"/>
  <c r="AA15" s="1"/>
  <c r="Z15"/>
  <c r="T68"/>
  <c r="U68"/>
  <c r="V68"/>
  <c r="W68"/>
  <c r="W91" s="1"/>
  <c r="X68"/>
  <c r="Y68"/>
  <c r="Z68"/>
  <c r="AA68"/>
  <c r="T26"/>
  <c r="S26"/>
  <c r="T18"/>
  <c r="S18"/>
  <c r="T15"/>
  <c r="E15" s="1"/>
  <c r="S15"/>
  <c r="H28" i="6"/>
  <c r="J28"/>
  <c r="K28"/>
  <c r="L28"/>
  <c r="M28"/>
  <c r="O28" s="1"/>
  <c r="N28"/>
  <c r="P28"/>
  <c r="R28" s="1"/>
  <c r="Q28"/>
  <c r="S28"/>
  <c r="U28" s="1"/>
  <c r="T28"/>
  <c r="G28"/>
  <c r="D37"/>
  <c r="D12"/>
  <c r="D13"/>
  <c r="D15"/>
  <c r="D16"/>
  <c r="D18"/>
  <c r="D19"/>
  <c r="D20"/>
  <c r="D21"/>
  <c r="D23"/>
  <c r="D24"/>
  <c r="D26"/>
  <c r="D27"/>
  <c r="D29"/>
  <c r="D30"/>
  <c r="D31"/>
  <c r="D32"/>
  <c r="D33"/>
  <c r="D11"/>
  <c r="E45"/>
  <c r="Q23" i="8" s="1"/>
  <c r="F45" i="6"/>
  <c r="R23" i="8" s="1"/>
  <c r="H45" i="6"/>
  <c r="J45"/>
  <c r="K45"/>
  <c r="L45"/>
  <c r="M45"/>
  <c r="N45"/>
  <c r="O45"/>
  <c r="P45"/>
  <c r="Q45"/>
  <c r="R45"/>
  <c r="S45"/>
  <c r="T45"/>
  <c r="U45"/>
  <c r="G45"/>
  <c r="I45" s="1"/>
  <c r="H34"/>
  <c r="J34"/>
  <c r="K34"/>
  <c r="L34"/>
  <c r="M34"/>
  <c r="O34" s="1"/>
  <c r="P34"/>
  <c r="Q34"/>
  <c r="S34"/>
  <c r="T34"/>
  <c r="G34"/>
  <c r="T25"/>
  <c r="S25"/>
  <c r="U25" s="1"/>
  <c r="Q25"/>
  <c r="P25"/>
  <c r="N25"/>
  <c r="M25"/>
  <c r="L25"/>
  <c r="K25"/>
  <c r="J25"/>
  <c r="H25"/>
  <c r="G25"/>
  <c r="T17"/>
  <c r="S17"/>
  <c r="U17" s="1"/>
  <c r="Q17"/>
  <c r="P17"/>
  <c r="R17" s="1"/>
  <c r="N17"/>
  <c r="M17"/>
  <c r="O17" s="1"/>
  <c r="L17"/>
  <c r="K17"/>
  <c r="J17"/>
  <c r="H17"/>
  <c r="G17"/>
  <c r="T14"/>
  <c r="S14"/>
  <c r="Q14"/>
  <c r="P14"/>
  <c r="R14" s="1"/>
  <c r="N14"/>
  <c r="O14" s="1"/>
  <c r="M14"/>
  <c r="L14"/>
  <c r="K14"/>
  <c r="J14"/>
  <c r="H14"/>
  <c r="G14"/>
  <c r="D43" i="1"/>
  <c r="E52"/>
  <c r="D52"/>
  <c r="G23" i="8" s="1"/>
  <c r="G15"/>
  <c r="G14"/>
  <c r="G13"/>
  <c r="G12"/>
  <c r="J4" i="15"/>
  <c r="J15" s="1"/>
  <c r="AA35" i="7" l="1"/>
  <c r="Y36"/>
  <c r="Y91" s="1"/>
  <c r="D49" i="14"/>
  <c r="F44"/>
  <c r="F49" s="1"/>
  <c r="C68" i="9"/>
  <c r="E67"/>
  <c r="U14" i="6"/>
  <c r="R25"/>
  <c r="R34"/>
  <c r="Z36" i="7"/>
  <c r="Z91" s="1"/>
  <c r="Z12" i="8"/>
  <c r="E18" i="7"/>
  <c r="D25" i="6"/>
  <c r="O25"/>
  <c r="F25" s="1"/>
  <c r="R13" i="8" s="1"/>
  <c r="K35" i="6"/>
  <c r="AA26" i="7"/>
  <c r="V36"/>
  <c r="V91" s="1"/>
  <c r="F26" i="16"/>
  <c r="L56" i="15" s="1"/>
  <c r="I59" i="16"/>
  <c r="AB36" i="7"/>
  <c r="AB91" s="1"/>
  <c r="E34" i="6"/>
  <c r="Q15" i="8" s="1"/>
  <c r="I34" i="6"/>
  <c r="F63" i="14"/>
  <c r="F65" s="1"/>
  <c r="I65" i="15" s="1"/>
  <c r="F65" s="1"/>
  <c r="D65" i="14"/>
  <c r="G65" i="15" s="1"/>
  <c r="I25" i="6"/>
  <c r="U34"/>
  <c r="F67" i="15"/>
  <c r="E24" i="12"/>
  <c r="E26" i="16"/>
  <c r="K56" i="15" s="1"/>
  <c r="E56" s="1"/>
  <c r="M24" i="12"/>
  <c r="AC36" i="7"/>
  <c r="J29" i="8"/>
  <c r="T36" i="7"/>
  <c r="T91" s="1"/>
  <c r="E26"/>
  <c r="E36" s="1"/>
  <c r="E25" i="6"/>
  <c r="I28"/>
  <c r="F28" s="1"/>
  <c r="R14" i="8" s="1"/>
  <c r="E28" i="6"/>
  <c r="Q14" i="8" s="1"/>
  <c r="I17" i="6"/>
  <c r="F17" s="1"/>
  <c r="R12" i="8" s="1"/>
  <c r="E17" i="6"/>
  <c r="Q12" i="8" s="1"/>
  <c r="I14" i="6"/>
  <c r="F14" s="1"/>
  <c r="R11" i="8" s="1"/>
  <c r="E14" i="6"/>
  <c r="Q11" i="8" s="1"/>
  <c r="E54" i="15"/>
  <c r="Q13" i="8"/>
  <c r="F52" i="1"/>
  <c r="I23" i="8" s="1"/>
  <c r="I29" s="1"/>
  <c r="H23"/>
  <c r="H29" s="1"/>
  <c r="P24" i="12"/>
  <c r="I24"/>
  <c r="N55" i="15"/>
  <c r="N73" s="1"/>
  <c r="N77" s="1"/>
  <c r="F24" i="12"/>
  <c r="O53" i="15"/>
  <c r="O55" s="1"/>
  <c r="O73" s="1"/>
  <c r="O77" s="1"/>
  <c r="F56"/>
  <c r="L55"/>
  <c r="K55"/>
  <c r="C10" i="30"/>
  <c r="E12" i="17"/>
  <c r="D10" i="30" s="1"/>
  <c r="I39"/>
  <c r="Q37"/>
  <c r="H14"/>
  <c r="H24" s="1"/>
  <c r="O39"/>
  <c r="K39"/>
  <c r="M39"/>
  <c r="E58" i="15"/>
  <c r="F58"/>
  <c r="E43"/>
  <c r="E46" s="1"/>
  <c r="E48" s="1"/>
  <c r="E49" s="1"/>
  <c r="E24" i="14"/>
  <c r="H53" i="15"/>
  <c r="E67"/>
  <c r="I55"/>
  <c r="D4"/>
  <c r="C6" i="17" s="1"/>
  <c r="L4" i="15"/>
  <c r="F4" s="1"/>
  <c r="D39"/>
  <c r="G42"/>
  <c r="I42" s="1"/>
  <c r="I41"/>
  <c r="M27"/>
  <c r="O27" s="1"/>
  <c r="O16"/>
  <c r="F16" s="1"/>
  <c r="G46"/>
  <c r="I46" s="1"/>
  <c r="I43"/>
  <c r="C24" i="17"/>
  <c r="E24" s="1"/>
  <c r="D21" i="30" s="1"/>
  <c r="D41" i="15"/>
  <c r="M46"/>
  <c r="O46" s="1"/>
  <c r="O43"/>
  <c r="G48"/>
  <c r="I48" s="1"/>
  <c r="Q24" i="12"/>
  <c r="R24" s="1"/>
  <c r="R19"/>
  <c r="E24" i="16"/>
  <c r="K46" i="15"/>
  <c r="L43"/>
  <c r="E65" i="1"/>
  <c r="F65"/>
  <c r="D18" i="7"/>
  <c r="U18"/>
  <c r="F18" s="1"/>
  <c r="AA12" i="8" s="1"/>
  <c r="F12" s="1"/>
  <c r="AD96" i="7"/>
  <c r="AD99" s="1"/>
  <c r="AA31" i="8" s="1"/>
  <c r="F31" s="1"/>
  <c r="X15" i="7"/>
  <c r="X26"/>
  <c r="U26"/>
  <c r="D26"/>
  <c r="U29"/>
  <c r="D29"/>
  <c r="AA29"/>
  <c r="X35"/>
  <c r="AD35"/>
  <c r="AD36" s="1"/>
  <c r="AD26"/>
  <c r="AD15"/>
  <c r="D15"/>
  <c r="U15"/>
  <c r="U35"/>
  <c r="D35"/>
  <c r="AC91"/>
  <c r="D82" i="16"/>
  <c r="J69" i="15" s="1"/>
  <c r="T24" i="16"/>
  <c r="P24"/>
  <c r="L24"/>
  <c r="H24"/>
  <c r="E33" i="20"/>
  <c r="E88" i="12"/>
  <c r="F88"/>
  <c r="D84"/>
  <c r="M69" i="15" s="1"/>
  <c r="T59" i="16"/>
  <c r="L59"/>
  <c r="E59"/>
  <c r="Q24"/>
  <c r="M24"/>
  <c r="I24"/>
  <c r="F24"/>
  <c r="D23"/>
  <c r="J54" i="15" s="1"/>
  <c r="S24" i="16"/>
  <c r="O24"/>
  <c r="K24"/>
  <c r="G58" i="15"/>
  <c r="G61"/>
  <c r="G59"/>
  <c r="F24" i="14"/>
  <c r="N49" i="15"/>
  <c r="P39" i="30"/>
  <c r="L39"/>
  <c r="H39"/>
  <c r="G39"/>
  <c r="F39"/>
  <c r="J11" i="29"/>
  <c r="Q22" i="30"/>
  <c r="Q23" s="1"/>
  <c r="Q33"/>
  <c r="Q18"/>
  <c r="O14"/>
  <c r="O24" s="1"/>
  <c r="J14"/>
  <c r="J24" s="1"/>
  <c r="M14"/>
  <c r="M24" s="1"/>
  <c r="E14"/>
  <c r="E24" s="1"/>
  <c r="E39"/>
  <c r="J39"/>
  <c r="N39"/>
  <c r="P14"/>
  <c r="P24" s="1"/>
  <c r="Q7"/>
  <c r="G14"/>
  <c r="G24" s="1"/>
  <c r="L14"/>
  <c r="L24" s="1"/>
  <c r="K14"/>
  <c r="K24" s="1"/>
  <c r="F14"/>
  <c r="F24" s="1"/>
  <c r="N14"/>
  <c r="N24" s="1"/>
  <c r="I14"/>
  <c r="I24" s="1"/>
  <c r="I41" s="1"/>
  <c r="H19" i="29"/>
  <c r="D19"/>
  <c r="G19"/>
  <c r="J19"/>
  <c r="I19"/>
  <c r="D33" i="20"/>
  <c r="C79" i="9"/>
  <c r="E79" s="1"/>
  <c r="G62" i="15"/>
  <c r="G60"/>
  <c r="G67"/>
  <c r="G54"/>
  <c r="C11" i="17"/>
  <c r="G56" i="15"/>
  <c r="D19" i="16"/>
  <c r="J53" i="15" s="1"/>
  <c r="C10" i="17"/>
  <c r="D36" i="15"/>
  <c r="C5" i="17"/>
  <c r="E5" s="1"/>
  <c r="D5" i="30" s="1"/>
  <c r="T99" i="7"/>
  <c r="E99" s="1"/>
  <c r="E96"/>
  <c r="D42" i="17" s="1"/>
  <c r="U99" i="7"/>
  <c r="F96"/>
  <c r="Z15" i="8"/>
  <c r="E15" s="1"/>
  <c r="E68" i="7"/>
  <c r="Z14" i="8"/>
  <c r="E14" s="1"/>
  <c r="AA14"/>
  <c r="D96" i="7"/>
  <c r="C42" i="17" s="1"/>
  <c r="D43" i="15"/>
  <c r="J46"/>
  <c r="J48" s="1"/>
  <c r="D16"/>
  <c r="M42"/>
  <c r="D71"/>
  <c r="D26" i="16"/>
  <c r="J56" i="15" s="1"/>
  <c r="G24" i="16"/>
  <c r="D78" i="12"/>
  <c r="M67" i="15" s="1"/>
  <c r="D54" i="12"/>
  <c r="G7" i="8"/>
  <c r="D76" i="16"/>
  <c r="J67" i="15" s="1"/>
  <c r="F59" i="16"/>
  <c r="D39"/>
  <c r="J59" i="15" s="1"/>
  <c r="H59" i="16"/>
  <c r="O59"/>
  <c r="O86" s="1"/>
  <c r="K59"/>
  <c r="K86" s="1"/>
  <c r="D36"/>
  <c r="J58" i="15" s="1"/>
  <c r="U59" i="16"/>
  <c r="U86" s="1"/>
  <c r="Q59"/>
  <c r="M59"/>
  <c r="M86" s="1"/>
  <c r="R59"/>
  <c r="R86" s="1"/>
  <c r="N59"/>
  <c r="N86" s="1"/>
  <c r="D60" i="12"/>
  <c r="D41"/>
  <c r="M59" i="15" s="1"/>
  <c r="N88" i="12"/>
  <c r="Q88"/>
  <c r="W88"/>
  <c r="I88"/>
  <c r="M56" i="15"/>
  <c r="D23" i="12"/>
  <c r="T24"/>
  <c r="L24"/>
  <c r="D19"/>
  <c r="M53" i="15" s="1"/>
  <c r="U88" i="12"/>
  <c r="S24"/>
  <c r="O24"/>
  <c r="K24"/>
  <c r="C18" i="17"/>
  <c r="G16" i="8"/>
  <c r="G29" s="1"/>
  <c r="D59" i="14"/>
  <c r="Y13" i="8"/>
  <c r="Y11"/>
  <c r="Y12"/>
  <c r="T35" i="6"/>
  <c r="T58" s="1"/>
  <c r="D17"/>
  <c r="P12" i="8" s="1"/>
  <c r="N35" i="6"/>
  <c r="L35"/>
  <c r="L58" s="1"/>
  <c r="D22"/>
  <c r="D14"/>
  <c r="P11" i="8" s="1"/>
  <c r="J35" i="6"/>
  <c r="O16" i="8"/>
  <c r="O29" s="1"/>
  <c r="D64" i="5"/>
  <c r="H35"/>
  <c r="H66" s="1"/>
  <c r="M35"/>
  <c r="M66" s="1"/>
  <c r="E35"/>
  <c r="E66" s="1"/>
  <c r="N13" i="8"/>
  <c r="D9" i="5"/>
  <c r="M9" i="8" s="1"/>
  <c r="P35" i="5"/>
  <c r="P66" s="1"/>
  <c r="G35" i="6"/>
  <c r="G58" s="1"/>
  <c r="Y14" i="8"/>
  <c r="S68" i="7"/>
  <c r="S91" s="1"/>
  <c r="S99"/>
  <c r="C39" i="17"/>
  <c r="C8"/>
  <c r="E8" s="1"/>
  <c r="C22" i="9"/>
  <c r="D5" i="5"/>
  <c r="M5" i="8" s="1"/>
  <c r="K58" i="6"/>
  <c r="S35"/>
  <c r="P6" i="8"/>
  <c r="D34" i="6"/>
  <c r="P15" i="8" s="1"/>
  <c r="D45" i="6"/>
  <c r="P23" i="8" s="1"/>
  <c r="H35" i="6"/>
  <c r="P9" i="8"/>
  <c r="Q35" i="6"/>
  <c r="P35"/>
  <c r="D6" i="5"/>
  <c r="M6" i="8" s="1"/>
  <c r="I35" i="5"/>
  <c r="I66" s="1"/>
  <c r="L35"/>
  <c r="L66" s="1"/>
  <c r="D28"/>
  <c r="M14" i="8" s="1"/>
  <c r="R35" i="5"/>
  <c r="R66" s="1"/>
  <c r="D17"/>
  <c r="M12" i="8" s="1"/>
  <c r="D12" s="1"/>
  <c r="K35" i="5"/>
  <c r="K66" s="1"/>
  <c r="F35"/>
  <c r="F66" s="1"/>
  <c r="M35" i="6"/>
  <c r="M58" s="1"/>
  <c r="P13" i="8"/>
  <c r="D47" i="5"/>
  <c r="D53" s="1"/>
  <c r="M23" i="8" s="1"/>
  <c r="G53" i="5"/>
  <c r="C6" i="18"/>
  <c r="E6" s="1"/>
  <c r="J62" i="15"/>
  <c r="M62"/>
  <c r="D65" i="1"/>
  <c r="D28" i="6"/>
  <c r="P14" i="8" s="1"/>
  <c r="G35" i="5"/>
  <c r="D22"/>
  <c r="D14"/>
  <c r="M11" i="8" s="1"/>
  <c r="D34" i="5"/>
  <c r="M15" i="8" s="1"/>
  <c r="O35" i="5"/>
  <c r="O66" s="1"/>
  <c r="E85" i="14"/>
  <c r="H88" i="12"/>
  <c r="S59" i="16"/>
  <c r="S86" s="1"/>
  <c r="G59"/>
  <c r="G86" s="1"/>
  <c r="S88" i="12"/>
  <c r="D24" i="14"/>
  <c r="G53" i="15"/>
  <c r="P59" i="16"/>
  <c r="P86" s="1"/>
  <c r="C14" i="17"/>
  <c r="M54" i="15"/>
  <c r="D25" i="5"/>
  <c r="M13" i="8" s="1"/>
  <c r="D13" s="1"/>
  <c r="Q35" i="5"/>
  <c r="Q66" s="1"/>
  <c r="L86" i="16"/>
  <c r="T86"/>
  <c r="J59"/>
  <c r="J86" s="1"/>
  <c r="N35" i="5"/>
  <c r="N66" s="1"/>
  <c r="J35"/>
  <c r="J66" s="1"/>
  <c r="J88" i="12"/>
  <c r="D46"/>
  <c r="D51" s="1"/>
  <c r="C11" i="18"/>
  <c r="C10" s="1"/>
  <c r="Q8" i="30"/>
  <c r="Q11" s="1"/>
  <c r="C53" i="9"/>
  <c r="J27" i="15"/>
  <c r="L27" s="1"/>
  <c r="F27" s="1"/>
  <c r="G24" i="12"/>
  <c r="D44" i="16"/>
  <c r="D49" s="1"/>
  <c r="C16" i="17"/>
  <c r="C23"/>
  <c r="E23" s="1"/>
  <c r="D20" i="30" s="1"/>
  <c r="Q39" l="1"/>
  <c r="L41"/>
  <c r="P41"/>
  <c r="E12" i="8"/>
  <c r="D32" i="17"/>
  <c r="H5" i="18"/>
  <c r="AA36" i="7"/>
  <c r="AA91" s="1"/>
  <c r="R35" i="6"/>
  <c r="O35"/>
  <c r="O58" s="1"/>
  <c r="H86" i="16"/>
  <c r="F35" i="7"/>
  <c r="F36" s="1"/>
  <c r="Y15" i="8"/>
  <c r="D36" i="7"/>
  <c r="Q86" i="16"/>
  <c r="F14" i="8"/>
  <c r="F26" i="7"/>
  <c r="F23" i="8"/>
  <c r="F34" i="6"/>
  <c r="S58"/>
  <c r="U35"/>
  <c r="U58" s="1"/>
  <c r="C7" i="18"/>
  <c r="E7" s="1"/>
  <c r="E68" i="9"/>
  <c r="I60" i="15"/>
  <c r="F59" i="14"/>
  <c r="G66" i="5"/>
  <c r="O41" i="30"/>
  <c r="F85" i="14"/>
  <c r="X36" i="7"/>
  <c r="X91" s="1"/>
  <c r="D35" i="6"/>
  <c r="U36" i="7"/>
  <c r="U91" s="1"/>
  <c r="Z13" i="8"/>
  <c r="E13" s="1"/>
  <c r="Z20"/>
  <c r="E20" s="1"/>
  <c r="D53" i="17"/>
  <c r="D51" s="1"/>
  <c r="E42"/>
  <c r="Q16" i="8"/>
  <c r="Q29" s="1"/>
  <c r="H58" i="6"/>
  <c r="I35"/>
  <c r="I58" s="1"/>
  <c r="E35"/>
  <c r="E58" s="1"/>
  <c r="AA13" i="8"/>
  <c r="F13" s="1"/>
  <c r="Z11"/>
  <c r="E11" s="1"/>
  <c r="E91" i="7"/>
  <c r="E23" i="8"/>
  <c r="H23" i="18" s="1"/>
  <c r="H22" s="1"/>
  <c r="H29" s="1"/>
  <c r="G49" i="15"/>
  <c r="F53"/>
  <c r="E86" i="16"/>
  <c r="C17" i="30"/>
  <c r="E18" i="17"/>
  <c r="D17" i="30" s="1"/>
  <c r="D22"/>
  <c r="D23" s="1"/>
  <c r="C8"/>
  <c r="E10" i="17"/>
  <c r="D8" i="30" s="1"/>
  <c r="C9"/>
  <c r="E11" i="17"/>
  <c r="D9" i="30" s="1"/>
  <c r="C21"/>
  <c r="N16" i="8"/>
  <c r="N29" s="1"/>
  <c r="D35" i="17"/>
  <c r="H9" i="18"/>
  <c r="Q14" i="30"/>
  <c r="Q24" s="1"/>
  <c r="N41"/>
  <c r="G41"/>
  <c r="K41"/>
  <c r="M41"/>
  <c r="J41"/>
  <c r="H41"/>
  <c r="E63" i="15"/>
  <c r="K73"/>
  <c r="K77" s="1"/>
  <c r="I86" i="16"/>
  <c r="F43" i="15"/>
  <c r="D59"/>
  <c r="D62"/>
  <c r="E53"/>
  <c r="H55"/>
  <c r="F55"/>
  <c r="M48"/>
  <c r="O48" s="1"/>
  <c r="D15"/>
  <c r="L15"/>
  <c r="F15" s="1"/>
  <c r="D46"/>
  <c r="O42"/>
  <c r="C6" i="30"/>
  <c r="E6" i="17"/>
  <c r="D6" i="30" s="1"/>
  <c r="D7" s="1"/>
  <c r="C15"/>
  <c r="E16" i="17"/>
  <c r="D15" i="30" s="1"/>
  <c r="I49" i="15"/>
  <c r="C35" i="30"/>
  <c r="E39" i="17"/>
  <c r="D35" i="30" s="1"/>
  <c r="C13"/>
  <c r="E14" i="17"/>
  <c r="D13" i="30" s="1"/>
  <c r="G63" i="15"/>
  <c r="M88" i="12"/>
  <c r="O88"/>
  <c r="P88"/>
  <c r="R88"/>
  <c r="V88"/>
  <c r="X88"/>
  <c r="F86" i="16"/>
  <c r="K48" i="15"/>
  <c r="K49" s="1"/>
  <c r="L46"/>
  <c r="F15" i="7"/>
  <c r="F99"/>
  <c r="D24" i="16"/>
  <c r="D11" i="8"/>
  <c r="D15"/>
  <c r="F41" i="30"/>
  <c r="D67" i="15"/>
  <c r="C53" i="17"/>
  <c r="C38" i="30"/>
  <c r="D6" i="8"/>
  <c r="D9"/>
  <c r="D23"/>
  <c r="D14"/>
  <c r="C22" i="17"/>
  <c r="C20" i="30"/>
  <c r="C11"/>
  <c r="C7" i="17"/>
  <c r="E7" s="1"/>
  <c r="C5" i="30"/>
  <c r="C7" s="1"/>
  <c r="E41"/>
  <c r="C13" i="17"/>
  <c r="E13" s="1"/>
  <c r="D12" i="30" s="1"/>
  <c r="M61" i="15"/>
  <c r="D61" s="1"/>
  <c r="M58"/>
  <c r="D58" s="1"/>
  <c r="D99" i="7"/>
  <c r="Y31" i="8"/>
  <c r="C15" i="17"/>
  <c r="E15" s="1"/>
  <c r="D85" i="14"/>
  <c r="D56" i="15"/>
  <c r="T88" i="12"/>
  <c r="L88"/>
  <c r="G88"/>
  <c r="K88"/>
  <c r="M55" i="15"/>
  <c r="D24" i="12"/>
  <c r="Y16" i="8"/>
  <c r="N58" i="6"/>
  <c r="J58"/>
  <c r="R58"/>
  <c r="P58"/>
  <c r="P16" i="8"/>
  <c r="P5"/>
  <c r="P7" s="1"/>
  <c r="M16"/>
  <c r="M7"/>
  <c r="D7" i="5"/>
  <c r="D69" i="15"/>
  <c r="C4" i="18"/>
  <c r="E4" s="1"/>
  <c r="Q58" i="6"/>
  <c r="G24" i="18"/>
  <c r="I24" s="1"/>
  <c r="J60" i="15"/>
  <c r="D59" i="16"/>
  <c r="M60" i="15"/>
  <c r="D61" i="12"/>
  <c r="J55" i="15"/>
  <c r="D54"/>
  <c r="C5" i="18"/>
  <c r="E5" s="1"/>
  <c r="C72" i="9"/>
  <c r="E72" s="1"/>
  <c r="G55" i="15"/>
  <c r="D53"/>
  <c r="D35" i="5"/>
  <c r="D27" i="15"/>
  <c r="J42"/>
  <c r="Q41" i="30" l="1"/>
  <c r="D16" i="8"/>
  <c r="I63" i="15"/>
  <c r="F60"/>
  <c r="AA15" i="8"/>
  <c r="R15"/>
  <c r="R16" s="1"/>
  <c r="R29" s="1"/>
  <c r="F35" i="6"/>
  <c r="F58" s="1"/>
  <c r="M49" i="15"/>
  <c r="O49" s="1"/>
  <c r="D66" i="5"/>
  <c r="Z16" i="8"/>
  <c r="E16" s="1"/>
  <c r="C22" i="30"/>
  <c r="C23" s="1"/>
  <c r="D18"/>
  <c r="C18"/>
  <c r="E53" i="17"/>
  <c r="D38" i="30"/>
  <c r="AA11" i="8"/>
  <c r="F11" s="1"/>
  <c r="D38" i="17"/>
  <c r="D37" s="1"/>
  <c r="D86" i="16"/>
  <c r="D60" i="15"/>
  <c r="D11" i="30"/>
  <c r="D14" s="1"/>
  <c r="G73" i="15"/>
  <c r="G77" s="1"/>
  <c r="E55"/>
  <c r="H73"/>
  <c r="J49"/>
  <c r="L42"/>
  <c r="D48"/>
  <c r="F48" s="1"/>
  <c r="F46"/>
  <c r="C20" i="17"/>
  <c r="E22"/>
  <c r="E3" i="18"/>
  <c r="E18" s="1"/>
  <c r="L48" i="15"/>
  <c r="L49"/>
  <c r="Z29" i="8"/>
  <c r="H6" i="18"/>
  <c r="AD68" i="7"/>
  <c r="D7" i="8"/>
  <c r="D31"/>
  <c r="P29"/>
  <c r="D5"/>
  <c r="C4" i="17"/>
  <c r="C12" i="30"/>
  <c r="C14" s="1"/>
  <c r="M29" i="8"/>
  <c r="M63" i="15"/>
  <c r="M73" s="1"/>
  <c r="M77" s="1"/>
  <c r="C3" i="18"/>
  <c r="C18" s="1"/>
  <c r="D68" i="7"/>
  <c r="D91" s="1"/>
  <c r="D58" i="6"/>
  <c r="C32" i="17"/>
  <c r="G5" i="18"/>
  <c r="I5" s="1"/>
  <c r="D55" i="15"/>
  <c r="J63"/>
  <c r="D42"/>
  <c r="F42" s="1"/>
  <c r="C23" i="18"/>
  <c r="C40" i="17"/>
  <c r="G25" i="18"/>
  <c r="I25" s="1"/>
  <c r="D88" i="12"/>
  <c r="D24" i="30" l="1"/>
  <c r="F15" i="8"/>
  <c r="I73" i="15"/>
  <c r="J73"/>
  <c r="J77" s="1"/>
  <c r="L63"/>
  <c r="L73" s="1"/>
  <c r="L77" s="1"/>
  <c r="C24" i="30"/>
  <c r="AA16" i="8"/>
  <c r="F16" s="1"/>
  <c r="D63" i="15"/>
  <c r="H4" i="18"/>
  <c r="H3" s="1"/>
  <c r="H18" s="1"/>
  <c r="H30" s="1"/>
  <c r="D31" i="17"/>
  <c r="H77" i="15"/>
  <c r="E77" s="1"/>
  <c r="E73"/>
  <c r="C22" i="18"/>
  <c r="C29" s="1"/>
  <c r="C30" s="1"/>
  <c r="E23"/>
  <c r="C19" i="17"/>
  <c r="E19" s="1"/>
  <c r="E4"/>
  <c r="C52"/>
  <c r="C51" s="1"/>
  <c r="E20"/>
  <c r="E52" s="1"/>
  <c r="E51" s="1"/>
  <c r="C28" i="30"/>
  <c r="E32" i="17"/>
  <c r="D28" i="30" s="1"/>
  <c r="C36"/>
  <c r="E40" i="17"/>
  <c r="D36" i="30" s="1"/>
  <c r="D33" i="17"/>
  <c r="E29" i="8"/>
  <c r="F68" i="7"/>
  <c r="AD91"/>
  <c r="C25" i="17"/>
  <c r="E25" s="1"/>
  <c r="D49" i="15"/>
  <c r="F49" s="1"/>
  <c r="Y20" i="8"/>
  <c r="C31" i="17"/>
  <c r="G23" i="18"/>
  <c r="C38" i="17"/>
  <c r="E38" s="1"/>
  <c r="D34" i="30" s="1"/>
  <c r="G8" i="18"/>
  <c r="I8" s="1"/>
  <c r="C34" i="17"/>
  <c r="G4" i="18"/>
  <c r="D65" i="15"/>
  <c r="F63" l="1"/>
  <c r="E22" i="18"/>
  <c r="E29" s="1"/>
  <c r="E30" s="1"/>
  <c r="F73" i="15"/>
  <c r="I77"/>
  <c r="F77" s="1"/>
  <c r="D37" i="30"/>
  <c r="AA20" i="8"/>
  <c r="F20" s="1"/>
  <c r="F29" s="1"/>
  <c r="F91" i="7"/>
  <c r="I4" i="18"/>
  <c r="C30" i="30"/>
  <c r="E34" i="17"/>
  <c r="D30" i="30" s="1"/>
  <c r="C27"/>
  <c r="E31" i="17"/>
  <c r="D27" i="30" s="1"/>
  <c r="G22" i="18"/>
  <c r="G29" s="1"/>
  <c r="I23"/>
  <c r="I22" s="1"/>
  <c r="I29" s="1"/>
  <c r="AA29" i="8"/>
  <c r="D30" i="17"/>
  <c r="C37"/>
  <c r="E37" s="1"/>
  <c r="C34" i="30"/>
  <c r="C37" s="1"/>
  <c r="Y29" i="8"/>
  <c r="D20"/>
  <c r="G9" i="18" s="1"/>
  <c r="I9" s="1"/>
  <c r="C33" i="17"/>
  <c r="C29" i="30" s="1"/>
  <c r="G6" i="18"/>
  <c r="I6" s="1"/>
  <c r="D77" i="15"/>
  <c r="D73"/>
  <c r="I3" i="18" l="1"/>
  <c r="I18" s="1"/>
  <c r="I30" s="1"/>
  <c r="E33" i="17"/>
  <c r="D29" i="30" s="1"/>
  <c r="D41" i="17"/>
  <c r="D47" s="1"/>
  <c r="G3" i="18"/>
  <c r="D29" i="8"/>
  <c r="C35" i="17"/>
  <c r="G18" i="18" l="1"/>
  <c r="G30" s="1"/>
  <c r="C31" i="30"/>
  <c r="C33" s="1"/>
  <c r="C39" s="1"/>
  <c r="C41" s="1"/>
  <c r="E35" i="17"/>
  <c r="D31" i="30" s="1"/>
  <c r="D33" s="1"/>
  <c r="D39" s="1"/>
  <c r="D41" s="1"/>
  <c r="D43" i="17"/>
  <c r="D56" s="1"/>
  <c r="C30"/>
  <c r="C41" l="1"/>
  <c r="C43" s="1"/>
  <c r="E30"/>
  <c r="C56" l="1"/>
  <c r="E43"/>
  <c r="E56" s="1"/>
  <c r="C47"/>
  <c r="E41"/>
  <c r="E47" s="1"/>
  <c r="E39" i="19"/>
  <c r="E57" s="1"/>
</calcChain>
</file>

<file path=xl/comments1.xml><?xml version="1.0" encoding="utf-8"?>
<comments xmlns="http://schemas.openxmlformats.org/spreadsheetml/2006/main">
  <authors>
    <author>user</author>
    <author>Anyuka</author>
  </authors>
  <commentList>
    <comment ref="C15" authorId="0">
      <text>
        <r>
          <rPr>
            <b/>
            <sz val="8"/>
            <color indexed="81"/>
            <rFont val="Tahoma"/>
            <family val="2"/>
            <charset val="238"/>
          </rPr>
          <t>user:</t>
        </r>
        <r>
          <rPr>
            <sz val="8"/>
            <color indexed="81"/>
            <rFont val="Tahoma"/>
            <family val="2"/>
            <charset val="238"/>
          </rPr>
          <t xml:space="preserve">
Mezőőri tám: 1080
Iskolatej tám: 250
01-03 támogatás: 3521
Munkaügyi kp tám:25 267
TKT-nak támogató szolg. bevéte: 8550
KLIK-műv.isk tér.díj: 800</t>
        </r>
      </text>
    </comment>
    <comment ref="C16" authorId="0">
      <text>
        <r>
          <rPr>
            <b/>
            <sz val="8"/>
            <color indexed="81"/>
            <rFont val="Tahoma"/>
            <family val="2"/>
            <charset val="238"/>
          </rPr>
          <t>user:</t>
        </r>
        <r>
          <rPr>
            <sz val="8"/>
            <color indexed="81"/>
            <rFont val="Tahoma"/>
            <family val="2"/>
            <charset val="238"/>
          </rPr>
          <t xml:space="preserve">
Védőnő+iskola eü</t>
        </r>
      </text>
    </comment>
    <comment ref="C19" authorId="0">
      <text>
        <r>
          <rPr>
            <b/>
            <sz val="8"/>
            <color indexed="81"/>
            <rFont val="Tahoma"/>
            <family val="2"/>
            <charset val="238"/>
          </rPr>
          <t>user:</t>
        </r>
        <r>
          <rPr>
            <sz val="8"/>
            <color indexed="81"/>
            <rFont val="Tahoma"/>
            <family val="2"/>
            <charset val="238"/>
          </rPr>
          <t xml:space="preserve">
TKT</t>
        </r>
      </text>
    </comment>
    <comment ref="C28" authorId="0">
      <text>
        <r>
          <rPr>
            <b/>
            <sz val="8"/>
            <color indexed="81"/>
            <rFont val="Tahoma"/>
            <family val="2"/>
            <charset val="238"/>
          </rPr>
          <t>user:</t>
        </r>
        <r>
          <rPr>
            <sz val="8"/>
            <color indexed="81"/>
            <rFont val="Tahoma"/>
            <family val="2"/>
            <charset val="238"/>
          </rPr>
          <t xml:space="preserve">
user:
Leader színpad: 12 341
Leader sétány: 13 446</t>
        </r>
      </text>
    </comment>
    <comment ref="C43" authorId="0">
      <text>
        <r>
          <rPr>
            <b/>
            <sz val="8"/>
            <color indexed="81"/>
            <rFont val="Tahoma"/>
            <family val="2"/>
            <charset val="238"/>
          </rPr>
          <t>user:</t>
        </r>
        <r>
          <rPr>
            <sz val="8"/>
            <color indexed="81"/>
            <rFont val="Tahoma"/>
            <family val="2"/>
            <charset val="238"/>
          </rPr>
          <t xml:space="preserve">
Váll.gazd.övezetben: 28500 m2
nem gazd.övezet. 9000 m2
Összesen: 37500 m2 * 400 = 15 M
100 %-ot tervezzük</t>
        </r>
      </text>
    </comment>
    <comment ref="C44" authorId="0">
      <text>
        <r>
          <rPr>
            <b/>
            <sz val="8"/>
            <color indexed="81"/>
            <rFont val="Tahoma"/>
            <family val="2"/>
            <charset val="238"/>
          </rPr>
          <t>user:</t>
        </r>
        <r>
          <rPr>
            <sz val="8"/>
            <color indexed="81"/>
            <rFont val="Tahoma"/>
            <family val="2"/>
            <charset val="238"/>
          </rPr>
          <t xml:space="preserve">
Váll.gazd.övezet: 760 000 m2
váll és magánszemély nem gazd: 41 300 m2
Összesen: 801300 m2 *100 = 80 130 000
70 %-át tervezzük: 57 M</t>
        </r>
      </text>
    </comment>
    <comment ref="C45" authorId="0">
      <text>
        <r>
          <rPr>
            <b/>
            <sz val="8"/>
            <color indexed="81"/>
            <rFont val="Tahoma"/>
            <family val="2"/>
            <charset val="238"/>
          </rPr>
          <t>user:</t>
        </r>
        <r>
          <rPr>
            <sz val="8"/>
            <color indexed="81"/>
            <rFont val="Tahoma"/>
            <family val="2"/>
            <charset val="238"/>
          </rPr>
          <t xml:space="preserve">
28500*2000*70% = 39 900 e ~ 40 M</t>
        </r>
      </text>
    </comment>
    <comment ref="C46" authorId="0">
      <text>
        <r>
          <rPr>
            <b/>
            <sz val="8"/>
            <color indexed="81"/>
            <rFont val="Tahoma"/>
            <family val="2"/>
            <charset val="238"/>
          </rPr>
          <t>user:</t>
        </r>
        <r>
          <rPr>
            <sz val="8"/>
            <color indexed="81"/>
            <rFont val="Tahoma"/>
            <family val="2"/>
            <charset val="238"/>
          </rPr>
          <t xml:space="preserve">
Iparűzési adó</t>
        </r>
      </text>
    </comment>
    <comment ref="C50" authorId="0">
      <text>
        <r>
          <rPr>
            <b/>
            <sz val="8"/>
            <color indexed="81"/>
            <rFont val="Tahoma"/>
            <family val="2"/>
            <charset val="238"/>
          </rPr>
          <t>user:</t>
        </r>
        <r>
          <rPr>
            <sz val="8"/>
            <color indexed="81"/>
            <rFont val="Tahoma"/>
            <family val="2"/>
            <charset val="238"/>
          </rPr>
          <t xml:space="preserve">
Talajterhelési díj</t>
        </r>
      </text>
    </comment>
    <comment ref="C52" authorId="0">
      <text>
        <r>
          <rPr>
            <b/>
            <sz val="8"/>
            <color indexed="81"/>
            <rFont val="Tahoma"/>
            <family val="2"/>
            <charset val="238"/>
          </rPr>
          <t>user:</t>
        </r>
        <r>
          <rPr>
            <sz val="8"/>
            <color indexed="81"/>
            <rFont val="Tahoma"/>
            <family val="2"/>
            <charset val="238"/>
          </rPr>
          <t xml:space="preserve">
Pótlékok, bírságok
</t>
        </r>
      </text>
    </comment>
    <comment ref="C55" authorId="0">
      <text>
        <r>
          <rPr>
            <b/>
            <sz val="8"/>
            <color indexed="81"/>
            <rFont val="Tahoma"/>
            <family val="2"/>
            <charset val="238"/>
          </rPr>
          <t>user:</t>
        </r>
        <r>
          <rPr>
            <sz val="8"/>
            <color indexed="81"/>
            <rFont val="Tahoma"/>
            <family val="2"/>
            <charset val="238"/>
          </rPr>
          <t xml:space="preserve">
Mezőőri bevétel
</t>
        </r>
      </text>
    </comment>
    <comment ref="C57" authorId="1">
      <text>
        <r>
          <rPr>
            <sz val="8"/>
            <color indexed="81"/>
            <rFont val="Tahoma"/>
            <family val="2"/>
            <charset val="238"/>
          </rPr>
          <t>Csatorna és víz bevétel</t>
        </r>
      </text>
    </comment>
    <comment ref="C59" authorId="0">
      <text>
        <r>
          <rPr>
            <sz val="8"/>
            <color indexed="81"/>
            <rFont val="Tahoma"/>
            <family val="2"/>
            <charset val="238"/>
          </rPr>
          <t>Mezőőr, Csatorna, továbbszámlázott szolg.</t>
        </r>
      </text>
    </comment>
    <comment ref="C60" authorId="0">
      <text>
        <r>
          <rPr>
            <sz val="8"/>
            <color indexed="81"/>
            <rFont val="Tahoma"/>
            <family val="2"/>
            <charset val="238"/>
          </rPr>
          <t>Csatorna + továbbszámlázott szolg.visszatérülés</t>
        </r>
      </text>
    </comment>
    <comment ref="C63" authorId="0">
      <text>
        <r>
          <rPr>
            <b/>
            <sz val="8"/>
            <color indexed="81"/>
            <rFont val="Tahoma"/>
            <family val="2"/>
            <charset val="238"/>
          </rPr>
          <t>user:</t>
        </r>
        <r>
          <rPr>
            <sz val="8"/>
            <color indexed="81"/>
            <rFont val="Tahoma"/>
            <family val="2"/>
            <charset val="238"/>
          </rPr>
          <t xml:space="preserve">
Med-Martoncat érdekletségi díjhátralék megfizetése. 1200
Bérleti díj bevételek: 810 </t>
        </r>
      </text>
    </comment>
    <comment ref="C66" authorId="0">
      <text>
        <r>
          <rPr>
            <b/>
            <sz val="8"/>
            <color indexed="81"/>
            <rFont val="Tahoma"/>
            <family val="2"/>
            <charset val="238"/>
          </rPr>
          <t>user:</t>
        </r>
        <r>
          <rPr>
            <sz val="8"/>
            <color indexed="81"/>
            <rFont val="Tahoma"/>
            <family val="2"/>
            <charset val="238"/>
          </rPr>
          <t xml:space="preserve">
MK Alapítvány megtérülése</t>
        </r>
      </text>
    </comment>
    <comment ref="C67" authorId="0">
      <text>
        <r>
          <rPr>
            <b/>
            <sz val="8"/>
            <color indexed="81"/>
            <rFont val="Tahoma"/>
            <family val="2"/>
            <charset val="238"/>
          </rPr>
          <t>user:</t>
        </r>
        <r>
          <rPr>
            <sz val="8"/>
            <color indexed="81"/>
            <rFont val="Tahoma"/>
            <family val="2"/>
            <charset val="238"/>
          </rPr>
          <t xml:space="preserve">
Temető fennt:42
MÁV: 3 500</t>
        </r>
      </text>
    </comment>
    <comment ref="C70" authorId="0">
      <text>
        <r>
          <rPr>
            <b/>
            <sz val="8"/>
            <color indexed="81"/>
            <rFont val="Tahoma"/>
            <family val="2"/>
            <charset val="238"/>
          </rPr>
          <t>user:</t>
        </r>
        <r>
          <rPr>
            <sz val="8"/>
            <color indexed="81"/>
            <rFont val="Tahoma"/>
            <family val="2"/>
            <charset val="238"/>
          </rPr>
          <t xml:space="preserve">
KDOP bevétel</t>
        </r>
      </text>
    </comment>
    <comment ref="C77" authorId="0">
      <text>
        <r>
          <rPr>
            <b/>
            <sz val="8"/>
            <color indexed="81"/>
            <rFont val="Tahoma"/>
            <family val="2"/>
            <charset val="238"/>
          </rPr>
          <t>user:</t>
        </r>
        <r>
          <rPr>
            <sz val="8"/>
            <color indexed="81"/>
            <rFont val="Tahoma"/>
            <family val="2"/>
            <charset val="238"/>
          </rPr>
          <t xml:space="preserve">
Korm.tám: 300 000
Fejl.c. pm: 94000
Csatorna: 21 822
</t>
        </r>
      </text>
    </comment>
  </commentList>
</comments>
</file>

<file path=xl/comments2.xml><?xml version="1.0" encoding="utf-8"?>
<comments xmlns="http://schemas.openxmlformats.org/spreadsheetml/2006/main">
  <authors>
    <author>user</author>
  </authors>
  <commentList>
    <comment ref="D23" authorId="0">
      <text>
        <r>
          <rPr>
            <b/>
            <sz val="8"/>
            <color indexed="81"/>
            <rFont val="Tahoma"/>
            <family val="2"/>
            <charset val="238"/>
          </rPr>
          <t>user:</t>
        </r>
        <r>
          <rPr>
            <sz val="8"/>
            <color indexed="81"/>
            <rFont val="Tahoma"/>
            <family val="2"/>
            <charset val="238"/>
          </rPr>
          <t xml:space="preserve">
ügyvédi díj</t>
        </r>
      </text>
    </comment>
    <comment ref="D24" authorId="0">
      <text>
        <r>
          <rPr>
            <b/>
            <sz val="8"/>
            <color indexed="81"/>
            <rFont val="Tahoma"/>
            <family val="2"/>
            <charset val="238"/>
          </rPr>
          <t>user:</t>
        </r>
        <r>
          <rPr>
            <sz val="8"/>
            <color indexed="81"/>
            <rFont val="Tahoma"/>
            <family val="2"/>
            <charset val="238"/>
          </rPr>
          <t xml:space="preserve">
bankktg: 4 000 000
Tagdíj(Völgy Vidék Leader) : 100 000
Közép-duna Hulladék gazd.: 565 000
IT biztonság: 360 000 
Önkormányzati díjak: 500 000 </t>
        </r>
      </text>
    </comment>
    <comment ref="E24" authorId="0">
      <text>
        <r>
          <rPr>
            <b/>
            <sz val="8"/>
            <color indexed="81"/>
            <rFont val="Tahoma"/>
            <family val="2"/>
            <charset val="238"/>
          </rPr>
          <t>user:</t>
        </r>
        <r>
          <rPr>
            <sz val="8"/>
            <color indexed="81"/>
            <rFont val="Tahoma"/>
            <family val="2"/>
            <charset val="238"/>
          </rPr>
          <t xml:space="preserve">
Hull.gazd.társ. Díj átcsop</t>
        </r>
      </text>
    </comment>
  </commentList>
</comments>
</file>

<file path=xl/comments3.xml><?xml version="1.0" encoding="utf-8"?>
<comments xmlns="http://schemas.openxmlformats.org/spreadsheetml/2006/main">
  <authors>
    <author>user</author>
  </authors>
  <commentList>
    <comment ref="M2" authorId="0">
      <text>
        <r>
          <rPr>
            <b/>
            <sz val="8"/>
            <color indexed="81"/>
            <rFont val="Tahoma"/>
            <family val="2"/>
            <charset val="238"/>
          </rPr>
          <t>user:</t>
        </r>
        <r>
          <rPr>
            <sz val="8"/>
            <color indexed="81"/>
            <rFont val="Tahoma"/>
            <family val="2"/>
            <charset val="238"/>
          </rPr>
          <t xml:space="preserve">
Labor+orvosi</t>
        </r>
      </text>
    </comment>
    <comment ref="P2" authorId="0">
      <text>
        <r>
          <rPr>
            <b/>
            <sz val="8"/>
            <color indexed="81"/>
            <rFont val="Tahoma"/>
            <family val="2"/>
            <charset val="238"/>
          </rPr>
          <t>user:</t>
        </r>
        <r>
          <rPr>
            <sz val="8"/>
            <color indexed="81"/>
            <rFont val="Tahoma"/>
            <family val="2"/>
            <charset val="238"/>
          </rPr>
          <t xml:space="preserve">
Szemészet</t>
        </r>
      </text>
    </comment>
    <comment ref="J24" authorId="0">
      <text>
        <r>
          <rPr>
            <b/>
            <sz val="8"/>
            <color indexed="81"/>
            <rFont val="Tahoma"/>
            <family val="2"/>
            <charset val="238"/>
          </rPr>
          <t>user:</t>
        </r>
        <r>
          <rPr>
            <sz val="8"/>
            <color indexed="81"/>
            <rFont val="Tahoma"/>
            <family val="2"/>
            <charset val="238"/>
          </rPr>
          <t xml:space="preserve">
Kinga néni: 490 000
Biztosítás: 7 000</t>
        </r>
      </text>
    </comment>
  </commentList>
</comments>
</file>

<file path=xl/comments4.xml><?xml version="1.0" encoding="utf-8"?>
<comments xmlns="http://schemas.openxmlformats.org/spreadsheetml/2006/main">
  <authors>
    <author>user</author>
  </authors>
  <commentList>
    <comment ref="C10" authorId="0">
      <text>
        <r>
          <rPr>
            <b/>
            <sz val="8"/>
            <color indexed="81"/>
            <rFont val="Tahoma"/>
            <family val="2"/>
            <charset val="238"/>
          </rPr>
          <t>user:</t>
        </r>
        <r>
          <rPr>
            <sz val="8"/>
            <color indexed="81"/>
            <rFont val="Tahoma"/>
            <family val="2"/>
            <charset val="238"/>
          </rPr>
          <t xml:space="preserve">
Pénzeszköz átadás. 10 268
Normatíva: 215 253
Tám.szolg: 8 550</t>
        </r>
      </text>
    </comment>
  </commentList>
</comments>
</file>

<file path=xl/comments5.xml><?xml version="1.0" encoding="utf-8"?>
<comments xmlns="http://schemas.openxmlformats.org/spreadsheetml/2006/main">
  <authors>
    <author>user</author>
  </authors>
  <commentList>
    <comment ref="G3" authorId="0">
      <text>
        <r>
          <rPr>
            <b/>
            <sz val="8"/>
            <color indexed="81"/>
            <rFont val="Tahoma"/>
            <family val="2"/>
            <charset val="238"/>
          </rPr>
          <t>user:</t>
        </r>
        <r>
          <rPr>
            <sz val="8"/>
            <color indexed="81"/>
            <rFont val="Tahoma"/>
            <family val="2"/>
            <charset val="238"/>
          </rPr>
          <t xml:space="preserve">
Földhivatali díjak és ingatlan rendezéshez kapcs. egyéb kiadások</t>
        </r>
      </text>
    </comment>
    <comment ref="G23" authorId="0">
      <text>
        <r>
          <rPr>
            <b/>
            <sz val="8"/>
            <color indexed="81"/>
            <rFont val="Tahoma"/>
            <family val="2"/>
            <charset val="238"/>
          </rPr>
          <t>user:</t>
        </r>
        <r>
          <rPr>
            <sz val="8"/>
            <color indexed="81"/>
            <rFont val="Tahoma"/>
            <family val="2"/>
            <charset val="238"/>
          </rPr>
          <t xml:space="preserve">
Továbbszlázott szolg.</t>
        </r>
      </text>
    </comment>
    <comment ref="G25" authorId="0">
      <text>
        <r>
          <rPr>
            <b/>
            <sz val="8"/>
            <color indexed="81"/>
            <rFont val="Tahoma"/>
            <family val="2"/>
            <charset val="238"/>
          </rPr>
          <t>user:</t>
        </r>
        <r>
          <rPr>
            <sz val="8"/>
            <color indexed="81"/>
            <rFont val="Tahoma"/>
            <family val="2"/>
            <charset val="238"/>
          </rPr>
          <t xml:space="preserve">
Földhivatali és egyéb díjak
Vagyonbiztosítás: 1 500</t>
        </r>
      </text>
    </comment>
    <comment ref="G31" authorId="0">
      <text>
        <r>
          <rPr>
            <b/>
            <sz val="8"/>
            <color indexed="81"/>
            <rFont val="Tahoma"/>
            <family val="2"/>
            <charset val="238"/>
          </rPr>
          <t>user:</t>
        </r>
        <r>
          <rPr>
            <sz val="8"/>
            <color indexed="81"/>
            <rFont val="Tahoma"/>
            <family val="2"/>
            <charset val="238"/>
          </rPr>
          <t xml:space="preserve">
Mezőőr fiz.áfa+továbbszámlázott</t>
        </r>
      </text>
    </comment>
    <comment ref="AB31" authorId="0">
      <text>
        <r>
          <rPr>
            <b/>
            <sz val="8"/>
            <color indexed="81"/>
            <rFont val="Tahoma"/>
            <family val="2"/>
            <charset val="238"/>
          </rPr>
          <t>user:</t>
        </r>
        <r>
          <rPr>
            <sz val="8"/>
            <color indexed="81"/>
            <rFont val="Tahoma"/>
            <family val="2"/>
            <charset val="238"/>
          </rPr>
          <t xml:space="preserve">
Csatorna fiz.áfa</t>
        </r>
      </text>
    </comment>
    <comment ref="AB63" authorId="0">
      <text>
        <r>
          <rPr>
            <sz val="8"/>
            <color indexed="81"/>
            <rFont val="Tahoma"/>
            <family val="2"/>
            <charset val="238"/>
          </rPr>
          <t>Áthúzódó EU forrásból képzett fc.tartalék: 40 098
MKA-tól visszatérülő kölcsön: 19500
2015. évi csat.haszn.díj tartalék: 20828</t>
        </r>
      </text>
    </comment>
    <comment ref="AB64" authorId="0">
      <text>
        <r>
          <rPr>
            <b/>
            <sz val="8"/>
            <color indexed="81"/>
            <rFont val="Tahoma"/>
            <family val="2"/>
            <charset val="238"/>
          </rPr>
          <t>user:</t>
        </r>
        <r>
          <rPr>
            <sz val="8"/>
            <color indexed="81"/>
            <rFont val="Tahoma"/>
            <family val="2"/>
            <charset val="238"/>
          </rPr>
          <t xml:space="preserve">
Nemz.kapcs: 5500
Gyermekétk: 1464</t>
        </r>
      </text>
    </comment>
    <comment ref="AB65" authorId="0">
      <text>
        <r>
          <rPr>
            <b/>
            <sz val="8"/>
            <color indexed="81"/>
            <rFont val="Tahoma"/>
            <family val="2"/>
            <charset val="238"/>
          </rPr>
          <t xml:space="preserve">user:
</t>
        </r>
        <r>
          <rPr>
            <sz val="8"/>
            <color indexed="81"/>
            <rFont val="Tahoma"/>
            <family val="2"/>
            <charset val="238"/>
          </rPr>
          <t xml:space="preserve">MKA alapítvány:19500
Csatorna: 42650
Korm.tám: 300000
Pénzmaradvány: 44000
Áthúzódó pályázat. 40098
</t>
        </r>
      </text>
    </comment>
    <comment ref="AB93" authorId="0">
      <text>
        <r>
          <rPr>
            <b/>
            <sz val="8"/>
            <color indexed="81"/>
            <rFont val="Tahoma"/>
            <family val="2"/>
            <charset val="238"/>
          </rPr>
          <t>user:</t>
        </r>
        <r>
          <rPr>
            <sz val="8"/>
            <color indexed="81"/>
            <rFont val="Tahoma"/>
            <family val="2"/>
            <charset val="238"/>
          </rPr>
          <t xml:space="preserve">
Áfakölcsön törlesztése</t>
        </r>
      </text>
    </comment>
  </commentList>
</comments>
</file>

<file path=xl/comments6.xml><?xml version="1.0" encoding="utf-8"?>
<comments xmlns="http://schemas.openxmlformats.org/spreadsheetml/2006/main">
  <authors>
    <author>user</author>
  </authors>
  <commentList>
    <comment ref="J19" authorId="0">
      <text>
        <r>
          <rPr>
            <b/>
            <sz val="8"/>
            <color indexed="81"/>
            <rFont val="Tahoma"/>
            <family val="2"/>
            <charset val="238"/>
          </rPr>
          <t>user:</t>
        </r>
        <r>
          <rPr>
            <sz val="8"/>
            <color indexed="81"/>
            <rFont val="Tahoma"/>
            <family val="2"/>
            <charset val="238"/>
          </rPr>
          <t xml:space="preserve">
Pályázati támogatás áthúzódó összege</t>
        </r>
      </text>
    </comment>
    <comment ref="G29" authorId="0">
      <text>
        <r>
          <rPr>
            <b/>
            <sz val="8"/>
            <color indexed="81"/>
            <rFont val="Tahoma"/>
            <family val="2"/>
            <charset val="238"/>
          </rPr>
          <t>user:</t>
        </r>
        <r>
          <rPr>
            <sz val="8"/>
            <color indexed="81"/>
            <rFont val="Tahoma"/>
            <family val="2"/>
            <charset val="238"/>
          </rPr>
          <t xml:space="preserve">
Házasságkötés</t>
        </r>
      </text>
    </comment>
    <comment ref="M29" authorId="0">
      <text>
        <r>
          <rPr>
            <b/>
            <sz val="8"/>
            <color indexed="81"/>
            <rFont val="Tahoma"/>
            <family val="2"/>
            <charset val="238"/>
          </rPr>
          <t>user:</t>
        </r>
        <r>
          <rPr>
            <sz val="8"/>
            <color indexed="81"/>
            <rFont val="Tahoma"/>
            <family val="2"/>
            <charset val="238"/>
          </rPr>
          <t xml:space="preserve">
Könyvtár:88
ÓM: 1156
Rendezvények. 1209
Hirdetés: 360
</t>
        </r>
      </text>
    </comment>
  </commentList>
</comments>
</file>

<file path=xl/comments7.xml><?xml version="1.0" encoding="utf-8"?>
<comments xmlns="http://schemas.openxmlformats.org/spreadsheetml/2006/main">
  <authors>
    <author>user</author>
  </authors>
  <commentList>
    <comment ref="D33" authorId="0">
      <text>
        <r>
          <rPr>
            <b/>
            <sz val="8"/>
            <color indexed="81"/>
            <rFont val="Tahoma"/>
            <family val="2"/>
            <charset val="238"/>
          </rPr>
          <t>user:</t>
        </r>
        <r>
          <rPr>
            <sz val="8"/>
            <color indexed="81"/>
            <rFont val="Tahoma"/>
            <family val="2"/>
            <charset val="238"/>
          </rPr>
          <t xml:space="preserve">
Könyv, folyóirat</t>
        </r>
      </text>
    </comment>
    <comment ref="D34" authorId="0">
      <text>
        <r>
          <rPr>
            <b/>
            <sz val="8"/>
            <color indexed="81"/>
            <rFont val="Tahoma"/>
            <family val="2"/>
            <charset val="238"/>
          </rPr>
          <t>user:</t>
        </r>
        <r>
          <rPr>
            <sz val="8"/>
            <color indexed="81"/>
            <rFont val="Tahoma"/>
            <family val="2"/>
            <charset val="238"/>
          </rPr>
          <t xml:space="preserve">
Üzemanyag: 150
Munkaruha: 50
Egyéb készlet: 150
Irodaszer. 1300</t>
        </r>
      </text>
    </comment>
    <comment ref="D37" authorId="0">
      <text>
        <r>
          <rPr>
            <b/>
            <sz val="8"/>
            <color indexed="81"/>
            <rFont val="Tahoma"/>
            <family val="2"/>
            <charset val="238"/>
          </rPr>
          <t>user:</t>
        </r>
        <r>
          <rPr>
            <sz val="8"/>
            <color indexed="81"/>
            <rFont val="Tahoma"/>
            <family val="2"/>
            <charset val="238"/>
          </rPr>
          <t xml:space="preserve">
Szoftver nyomköv.díj: 1 100 000
Internet 150</t>
        </r>
      </text>
    </comment>
    <comment ref="D38" authorId="0">
      <text>
        <r>
          <rPr>
            <sz val="8"/>
            <color indexed="81"/>
            <rFont val="Tahoma"/>
            <family val="2"/>
            <charset val="238"/>
          </rPr>
          <t>vezetékes 350
mobil 750</t>
        </r>
      </text>
    </comment>
    <comment ref="D43" authorId="0">
      <text>
        <r>
          <rPr>
            <sz val="8"/>
            <color indexed="81"/>
            <rFont val="Tahoma"/>
            <family val="2"/>
            <charset val="238"/>
          </rPr>
          <t>mezőőri gépkocsi karbantartás és egyéb
fénymásoló karbantartása</t>
        </r>
      </text>
    </comment>
    <comment ref="D47" authorId="0">
      <text>
        <r>
          <rPr>
            <b/>
            <sz val="8"/>
            <color indexed="81"/>
            <rFont val="Tahoma"/>
            <family val="2"/>
            <charset val="238"/>
          </rPr>
          <t>user:</t>
        </r>
        <r>
          <rPr>
            <sz val="8"/>
            <color indexed="81"/>
            <rFont val="Tahoma"/>
            <family val="2"/>
            <charset val="238"/>
          </rPr>
          <t xml:space="preserve">
Sanyi: 230 
Marcsi: 180 
Viki: 165 
Anna: 150
Tönde: 180
Ügyvédi díj. 200 
Épügy.viszga: 2*30 000= 60 
</t>
        </r>
      </text>
    </comment>
    <comment ref="D48" authorId="0">
      <text>
        <r>
          <rPr>
            <sz val="8"/>
            <color indexed="81"/>
            <rFont val="Tahoma"/>
            <family val="2"/>
            <charset val="238"/>
          </rPr>
          <t>Bankktg:800
Posta: 2000
Könyvvizsg: 550
Hirdetés: 100
Gyepmester: 550
Utalvány ktg: 70
KGFB-mezőőr: 80
Alapvizsga. 160
Normatíva: 600</t>
        </r>
      </text>
    </comment>
    <comment ref="D57" authorId="0">
      <text>
        <r>
          <rPr>
            <b/>
            <sz val="8"/>
            <color indexed="81"/>
            <rFont val="Tahoma"/>
            <family val="2"/>
            <charset val="238"/>
          </rPr>
          <t>user:</t>
        </r>
        <r>
          <rPr>
            <sz val="8"/>
            <color indexed="81"/>
            <rFont val="Tahoma"/>
            <family val="2"/>
            <charset val="238"/>
          </rPr>
          <t xml:space="preserve">
Kódexpress tartozás kifizetése</t>
        </r>
      </text>
    </comment>
  </commentList>
</comments>
</file>

<file path=xl/sharedStrings.xml><?xml version="1.0" encoding="utf-8"?>
<sst xmlns="http://schemas.openxmlformats.org/spreadsheetml/2006/main" count="3116" uniqueCount="1294">
  <si>
    <t>Rovat-szám</t>
  </si>
  <si>
    <t>Törvény szerinti illetmények, munkabérek</t>
  </si>
  <si>
    <t>K1101</t>
  </si>
  <si>
    <t>Normatív jutalmak</t>
  </si>
  <si>
    <t>K1102</t>
  </si>
  <si>
    <t>Céljuttatás, projektprémium</t>
  </si>
  <si>
    <t>K1103</t>
  </si>
  <si>
    <t>Készenléti, ügyeleti, helyettesítési díj, túlóra, túlszolgálat</t>
  </si>
  <si>
    <t>K1104</t>
  </si>
  <si>
    <t>Végkielégítés</t>
  </si>
  <si>
    <t>K1105</t>
  </si>
  <si>
    <t>Jubileumi jutalom</t>
  </si>
  <si>
    <t>K1106</t>
  </si>
  <si>
    <t>Béren kívüli juttatások</t>
  </si>
  <si>
    <t>K1107</t>
  </si>
  <si>
    <t>Ruházati költségtérítés</t>
  </si>
  <si>
    <t>K1108</t>
  </si>
  <si>
    <t>Közlekedési költségtérítés</t>
  </si>
  <si>
    <t>K1109</t>
  </si>
  <si>
    <t>Egyéb költségtérítések</t>
  </si>
  <si>
    <t>K1110</t>
  </si>
  <si>
    <t>Lakhatási támogatások</t>
  </si>
  <si>
    <t>K1111</t>
  </si>
  <si>
    <t>Szociális támogatások</t>
  </si>
  <si>
    <t>K1112</t>
  </si>
  <si>
    <t>K1113</t>
  </si>
  <si>
    <t>ebből:biztosítási díjak</t>
  </si>
  <si>
    <t>K11</t>
  </si>
  <si>
    <t>Választott tisztségviselők juttatásai</t>
  </si>
  <si>
    <t>K121</t>
  </si>
  <si>
    <t>Munkavégzésre irányuló egyéb jogviszonyban nem saját foglalkoztatottnak fizetett juttatások</t>
  </si>
  <si>
    <t>K122</t>
  </si>
  <si>
    <t>Egyéb külső személyi juttatások</t>
  </si>
  <si>
    <t>K123</t>
  </si>
  <si>
    <t>K12</t>
  </si>
  <si>
    <t>K1</t>
  </si>
  <si>
    <t>K2</t>
  </si>
  <si>
    <t>ebből: szociális hozzájárulási adó</t>
  </si>
  <si>
    <t>ebből: rehabilitációs hozzájárulás</t>
  </si>
  <si>
    <t>ebből: egészségügyi hozzájárulás</t>
  </si>
  <si>
    <t>ebből: munkaadót a foglalkoztatottak részére történő kifizetésekkel kapcsolatban terhelő más járulék jellegű kötelezettségek</t>
  </si>
  <si>
    <t>ebből: munkáltatót terhelő személyi jövedelemadó</t>
  </si>
  <si>
    <t>Szakmai anyagok beszerzése</t>
  </si>
  <si>
    <t>K311</t>
  </si>
  <si>
    <t>Üzemeltetési anyagok beszerzése</t>
  </si>
  <si>
    <t>K312</t>
  </si>
  <si>
    <t>Árubeszerzés</t>
  </si>
  <si>
    <t>K313</t>
  </si>
  <si>
    <t>K31</t>
  </si>
  <si>
    <t>Informatikai szolgáltatások igénybevétele</t>
  </si>
  <si>
    <t>K321</t>
  </si>
  <si>
    <t>Egyéb kommunikációs szolgáltatások</t>
  </si>
  <si>
    <t>K322</t>
  </si>
  <si>
    <t>K32</t>
  </si>
  <si>
    <t>Közüzemi díjak</t>
  </si>
  <si>
    <t>K331</t>
  </si>
  <si>
    <t>Vásárolt élelmezés</t>
  </si>
  <si>
    <t>K332</t>
  </si>
  <si>
    <t>K333</t>
  </si>
  <si>
    <t>Karbantartási, kisjavítási szolgáltatások</t>
  </si>
  <si>
    <t>K334</t>
  </si>
  <si>
    <t>K335</t>
  </si>
  <si>
    <t>ebből: államháztartáson belül</t>
  </si>
  <si>
    <t xml:space="preserve">Szakmai tevékenységet segítő szolgáltatások </t>
  </si>
  <si>
    <t>K336</t>
  </si>
  <si>
    <t xml:space="preserve">Egyéb szolgáltatások </t>
  </si>
  <si>
    <t>K337</t>
  </si>
  <si>
    <t>K33</t>
  </si>
  <si>
    <t>Kiküldetések kiadásai</t>
  </si>
  <si>
    <t>K341</t>
  </si>
  <si>
    <t>Reklám- és propagandakiadások</t>
  </si>
  <si>
    <t>K342</t>
  </si>
  <si>
    <t>K34</t>
  </si>
  <si>
    <t>Működési célú előzetesen felszámított általános forgalmi adó</t>
  </si>
  <si>
    <t>K351</t>
  </si>
  <si>
    <t xml:space="preserve">Fizetendő általános forgalmi adó </t>
  </si>
  <si>
    <t>K352</t>
  </si>
  <si>
    <t>K353</t>
  </si>
  <si>
    <t>K354</t>
  </si>
  <si>
    <t>Egyéb dologi kiadások</t>
  </si>
  <si>
    <t>K355</t>
  </si>
  <si>
    <t>K35</t>
  </si>
  <si>
    <t>K3</t>
  </si>
  <si>
    <t>Társadalombiztosítási ellátások</t>
  </si>
  <si>
    <t>K41</t>
  </si>
  <si>
    <t>K42</t>
  </si>
  <si>
    <t>Pénzbeli kárpótlások, kártérítések</t>
  </si>
  <si>
    <t>K43</t>
  </si>
  <si>
    <t>K44</t>
  </si>
  <si>
    <t>ebből: ápolási díj</t>
  </si>
  <si>
    <t>K45</t>
  </si>
  <si>
    <t>K46</t>
  </si>
  <si>
    <t>K47</t>
  </si>
  <si>
    <t>ebből: oktatásban résztvevők pénzbeli juttatásai</t>
  </si>
  <si>
    <t>K48</t>
  </si>
  <si>
    <t>K4</t>
  </si>
  <si>
    <t>Elvonások és befizetések</t>
  </si>
  <si>
    <t>K502</t>
  </si>
  <si>
    <t>Működési célú visszatérítendő támogatások, kölcsönök nyújtása államháztartáson belülre (=135+…+144)</t>
  </si>
  <si>
    <t>K504</t>
  </si>
  <si>
    <t>ebből: helyi önkormányzatok és költségvetési szerveik</t>
  </si>
  <si>
    <t>ebből: társulások és költségvetési szerveik</t>
  </si>
  <si>
    <t>K506</t>
  </si>
  <si>
    <t>Működési célú visszatérítendő támogatások, kölcsönök nyújtása államháztartáson kívülre (=170+…+180)</t>
  </si>
  <si>
    <t>K508</t>
  </si>
  <si>
    <t>ebből:önkormányzati többségi tulajdonú nem pénzügyi vállalkozások</t>
  </si>
  <si>
    <t>K511</t>
  </si>
  <si>
    <t>Tartalékok</t>
  </si>
  <si>
    <t>K512</t>
  </si>
  <si>
    <t>K5</t>
  </si>
  <si>
    <t>Immateriális javak beszerzése, létesítése</t>
  </si>
  <si>
    <t>K61</t>
  </si>
  <si>
    <t>K62</t>
  </si>
  <si>
    <t>ebből: termőföld-vásárlás kiadásai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</si>
  <si>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</si>
  <si>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</si>
  <si>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</si>
  <si>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</si>
  <si>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</si>
  <si>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</si>
  <si>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</si>
  <si>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</si>
  <si>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</si>
  <si>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</si>
  <si>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</si>
  <si>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</si>
  <si>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</si>
  <si>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</si>
  <si>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</si>
  <si>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</si>
  <si>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</si>
  <si>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</si>
  <si>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</si>
  <si>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>K7</t>
  </si>
  <si>
    <t>K88</t>
  </si>
  <si>
    <t>K8</t>
  </si>
  <si>
    <t>K1-K8</t>
  </si>
  <si>
    <t>Családi támogatások</t>
  </si>
  <si>
    <t>ebből: önkormányzati segély (átmeneti segély, rendkívüli gyermekvédelmi tám., temetési segély)</t>
  </si>
  <si>
    <t xml:space="preserve">ebből: óvodáztatási támogatás </t>
  </si>
  <si>
    <t xml:space="preserve">Betegséggel kapcsolatos (nem társadalombiztosítási) ellátások </t>
  </si>
  <si>
    <t xml:space="preserve">ebből: helyi megállapítású közgyógyellátás </t>
  </si>
  <si>
    <t xml:space="preserve">Foglalkoztatással, munkanélküliséggel kapcsolatos ellátások </t>
  </si>
  <si>
    <t xml:space="preserve">ebből: foglalkoztatást helyettesítő támogatás </t>
  </si>
  <si>
    <t xml:space="preserve">Lakhatással kapcsolatos ellátások </t>
  </si>
  <si>
    <t xml:space="preserve">ebből: lakásfenntartási támogatás </t>
  </si>
  <si>
    <t xml:space="preserve">Intézményi ellátottak pénzbeli juttatásai </t>
  </si>
  <si>
    <t xml:space="preserve">Egyéb nem intézményi ellátások </t>
  </si>
  <si>
    <t>ebből: rendszeres szociális segély</t>
  </si>
  <si>
    <t>ebből: köztemetés</t>
  </si>
  <si>
    <t xml:space="preserve">ebből: rászorultságtól függõ normatív kedvezmények </t>
  </si>
  <si>
    <t xml:space="preserve">Ellátottak pénzbeli juttatásai </t>
  </si>
  <si>
    <t xml:space="preserve">Dologi kiadások </t>
  </si>
  <si>
    <t>Különféle befizetések és egyéb dologi kiadások</t>
  </si>
  <si>
    <t xml:space="preserve">Egyéb pénzügyi műveletek kiadásai </t>
  </si>
  <si>
    <t xml:space="preserve">Kamatkiadások   </t>
  </si>
  <si>
    <t>Kiküldetések, reklám- és propagandakiadások</t>
  </si>
  <si>
    <t xml:space="preserve">Szolgáltatási kiadások </t>
  </si>
  <si>
    <t xml:space="preserve">Költségvetési kiadások </t>
  </si>
  <si>
    <t>Egyéb felhalmozási célú kiadások</t>
  </si>
  <si>
    <t xml:space="preserve">Egyéb felhalmozási célú támogatások államháztartáson kívülre </t>
  </si>
  <si>
    <t xml:space="preserve">Felújítások </t>
  </si>
  <si>
    <t>Beruházások</t>
  </si>
  <si>
    <t xml:space="preserve">Ingatlanok beszerzése, létesítése </t>
  </si>
  <si>
    <t>Egyéb működési célú kiadások</t>
  </si>
  <si>
    <t>Egyéb működési célú támogatások államháztartáson kívülre</t>
  </si>
  <si>
    <t xml:space="preserve">Egyéb működési célú támogatások államháztartáson belülre </t>
  </si>
  <si>
    <t>Közvetített szolgáltatások</t>
  </si>
  <si>
    <t xml:space="preserve">Bérleti és lízing díjak </t>
  </si>
  <si>
    <t>ebből: államháztartáson kívül</t>
  </si>
  <si>
    <t xml:space="preserve">Kommunikációs szolgáltatások </t>
  </si>
  <si>
    <t xml:space="preserve">Készletbeszerzés </t>
  </si>
  <si>
    <t xml:space="preserve">Munkaadókat terhelő járulékok és szociális hozzájárulási adó                                                                   </t>
  </si>
  <si>
    <t xml:space="preserve">Személyi juttatások összesen </t>
  </si>
  <si>
    <t xml:space="preserve">Külső személyi juttatások </t>
  </si>
  <si>
    <t xml:space="preserve">Foglalkoztatottak személyi juttatásai </t>
  </si>
  <si>
    <t>Foglalkoztatottak egyéb személyi juttatásai</t>
  </si>
  <si>
    <t>011130- Önkormányzati jogalkotás</t>
  </si>
  <si>
    <t>Eredeti ei.</t>
  </si>
  <si>
    <t>Összesen</t>
  </si>
  <si>
    <t>066020 Város- és községgazdálkodási egyéb szolgáltatások</t>
  </si>
  <si>
    <t>Megnevezése</t>
  </si>
  <si>
    <t xml:space="preserve">Működési célú visszatérítendő támogatások, kölcsönök nyújtása államháztartáson kívülre </t>
  </si>
  <si>
    <t>Működési célú visszatérítendő támogatások, kölcsönök nyújtása államháztartáson belülre</t>
  </si>
  <si>
    <t>091110- Óvodai nevelés, ellátás szakmai feladatai</t>
  </si>
  <si>
    <t>074031- Család és nővédelmi eü gondozás</t>
  </si>
  <si>
    <t>074032- Ifjúság-eüi gondozás</t>
  </si>
  <si>
    <t>072420- Eü laboratóriumi szolg.</t>
  </si>
  <si>
    <t>Kötelező feladat</t>
  </si>
  <si>
    <t>Önként vállalt feladat</t>
  </si>
  <si>
    <t>072210 - Járóbetegek gyógyító szakellátása</t>
  </si>
  <si>
    <t>074011- Foglalkozás eü-i alapellátás</t>
  </si>
  <si>
    <t>091250- Alapfokú művokt. Összefüggő működési feladatok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</si>
  <si>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</si>
  <si>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</si>
  <si>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</si>
  <si>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</si>
  <si>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 gyermekjóléti és gyermekétkeztetési feladatainak támogatása</t>
  </si>
  <si>
    <t>B113</t>
  </si>
  <si>
    <t>Települési önkormányzatok kulturális feladatainak támogatása</t>
  </si>
  <si>
    <t>B114</t>
  </si>
  <si>
    <t>Működési célú központosított előirányzatok</t>
  </si>
  <si>
    <t>B115</t>
  </si>
  <si>
    <t>Helyi önkormányzatok kiegészítő támogatásai</t>
  </si>
  <si>
    <t>B116</t>
  </si>
  <si>
    <t>B11</t>
  </si>
  <si>
    <t>Egyéb működési célú támogatások bevételei államháztartáson belülről</t>
  </si>
  <si>
    <t>B16</t>
  </si>
  <si>
    <t>B1</t>
  </si>
  <si>
    <t>Egyéb felhalmozási célú támogatások bevételei államháztartáson belülről</t>
  </si>
  <si>
    <t>B25</t>
  </si>
  <si>
    <t>B2</t>
  </si>
  <si>
    <t>Magánszemélyek jövedelemadói</t>
  </si>
  <si>
    <t>B311</t>
  </si>
  <si>
    <t xml:space="preserve">Társaságok jövedelemadói </t>
  </si>
  <si>
    <t>B312</t>
  </si>
  <si>
    <t>B31</t>
  </si>
  <si>
    <t>Szociális hozzájárulási adó és járulékok</t>
  </si>
  <si>
    <t>B32</t>
  </si>
  <si>
    <t>Bérhez és foglalkoztatáshoz kapcsolódó adók</t>
  </si>
  <si>
    <t>B33</t>
  </si>
  <si>
    <t xml:space="preserve">Vagyoni tipusú adók </t>
  </si>
  <si>
    <t>B34</t>
  </si>
  <si>
    <t xml:space="preserve">Értékesítési és forgalmi adók </t>
  </si>
  <si>
    <t>B351</t>
  </si>
  <si>
    <t xml:space="preserve">Fogyasztási adók </t>
  </si>
  <si>
    <t>B352</t>
  </si>
  <si>
    <t xml:space="preserve">Pénzügyi monopóliumok nyereségét terhelő adók </t>
  </si>
  <si>
    <t>B353</t>
  </si>
  <si>
    <t>Gépjárműadók</t>
  </si>
  <si>
    <t>B354</t>
  </si>
  <si>
    <t xml:space="preserve">Egyéb áruhasználati és szolgáltatási adók </t>
  </si>
  <si>
    <t>B355</t>
  </si>
  <si>
    <t>B35</t>
  </si>
  <si>
    <t xml:space="preserve">Egyéb közhatalmi bevételek </t>
  </si>
  <si>
    <t>B36</t>
  </si>
  <si>
    <t>B3</t>
  </si>
  <si>
    <t>Készletértékesítés ellenértéke</t>
  </si>
  <si>
    <t>B401</t>
  </si>
  <si>
    <t>Szolgáltatások ellenértéke</t>
  </si>
  <si>
    <t>B402</t>
  </si>
  <si>
    <t>Közvetített szolgáltatások ellenértéke</t>
  </si>
  <si>
    <t>B403</t>
  </si>
  <si>
    <t>Tulajdonosi bevételek</t>
  </si>
  <si>
    <t>B404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</si>
  <si>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</si>
  <si>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</si>
  <si>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</si>
  <si>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</si>
  <si>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</si>
  <si>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</si>
  <si>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Kamatbevételek</t>
  </si>
  <si>
    <t>B408</t>
  </si>
  <si>
    <t>Egyéb pénzügyi műveletek bevételei</t>
  </si>
  <si>
    <t>B409</t>
  </si>
  <si>
    <t>Egyéb működési bevételek</t>
  </si>
  <si>
    <t>B410</t>
  </si>
  <si>
    <t>B4</t>
  </si>
  <si>
    <t>B5</t>
  </si>
  <si>
    <t>Egyéb működési célú átvett pénzeszközök</t>
  </si>
  <si>
    <t>B63</t>
  </si>
  <si>
    <t>B6</t>
  </si>
  <si>
    <t>Egyéb felhalmozási célú átvett pénzeszközök</t>
  </si>
  <si>
    <t>B73</t>
  </si>
  <si>
    <t>B7</t>
  </si>
  <si>
    <t>B1-B7</t>
  </si>
  <si>
    <t>Jogalkotás</t>
  </si>
  <si>
    <t>Szociális ellátások</t>
  </si>
  <si>
    <t>Egyéb tevékenységek</t>
  </si>
  <si>
    <t xml:space="preserve">Hosszú lejáratú hitelek, kölcsönök törlesztése </t>
  </si>
  <si>
    <t>K9111</t>
  </si>
  <si>
    <t>Hitel-, kölcsöntörlesztés államháztartáson kívülre (=01+02+03)</t>
  </si>
  <si>
    <t>K911</t>
  </si>
  <si>
    <t>K9</t>
  </si>
  <si>
    <t>Előző év költségvetési maradványának igénybevétele</t>
  </si>
  <si>
    <t>B8131</t>
  </si>
  <si>
    <t>B813</t>
  </si>
  <si>
    <t>B8</t>
  </si>
  <si>
    <t xml:space="preserve">Költségvetési bevételek </t>
  </si>
  <si>
    <t>Finanszírozási kiadások</t>
  </si>
  <si>
    <t xml:space="preserve">Működési célú átvett pénzeszközök </t>
  </si>
  <si>
    <t xml:space="preserve">Felhalmozási bevételek </t>
  </si>
  <si>
    <t xml:space="preserve">Működési bevételek </t>
  </si>
  <si>
    <t>Mindösszesen</t>
  </si>
  <si>
    <t>Megnevezés</t>
  </si>
  <si>
    <t xml:space="preserve">Felhalmozási célú átvett pénzeszközök </t>
  </si>
  <si>
    <t>B816</t>
  </si>
  <si>
    <t>Központi, irányítószervi támogatás</t>
  </si>
  <si>
    <t>Finanszírozási bevételek</t>
  </si>
  <si>
    <t>Összes bevétel</t>
  </si>
  <si>
    <t>Kiadások összesen</t>
  </si>
  <si>
    <t>091140- Óvodai nevelés, ellátás működési feladatai</t>
  </si>
  <si>
    <t>091120- SNI gyermekek óvodai nevelés, ellátás szakmai feladatai</t>
  </si>
  <si>
    <t>Polgármesteri Hivatal</t>
  </si>
  <si>
    <t>Brunszvik Teréz Óvoda</t>
  </si>
  <si>
    <t>Pályázat</t>
  </si>
  <si>
    <t>011130-Önkormányzati hivatalok jogalkotó és általános igazgatási tevékenysége</t>
  </si>
  <si>
    <t>082091-Közművelődés- közösségi és társadalmi részvétel fejlesztése</t>
  </si>
  <si>
    <t>082061-Múzeumi gyűjteményi tevékenység</t>
  </si>
  <si>
    <t>082030-Művészeti tevékenység</t>
  </si>
  <si>
    <t>082044- Könyvtári szolgáltatások</t>
  </si>
  <si>
    <t>Intézmények összesen</t>
  </si>
  <si>
    <t>083030- Egyéb kiadói tevékenység</t>
  </si>
  <si>
    <t>B E V É T E L E K</t>
  </si>
  <si>
    <t>1. sz. táblázat</t>
  </si>
  <si>
    <t>A</t>
  </si>
  <si>
    <t>C</t>
  </si>
  <si>
    <t>D</t>
  </si>
  <si>
    <t>E</t>
  </si>
  <si>
    <t>1.</t>
  </si>
  <si>
    <t>K I A D Á S O K</t>
  </si>
  <si>
    <t>2. sz. táblázat</t>
  </si>
  <si>
    <t>B</t>
  </si>
  <si>
    <t>1.1.</t>
  </si>
  <si>
    <t>1.2.</t>
  </si>
  <si>
    <t>Felújítások</t>
  </si>
  <si>
    <t>KÖLTSÉGVETÉSI BEVÉTELEK ÉS KIADÁSOK EGYENLEGE</t>
  </si>
  <si>
    <t>3. sz. táblázat</t>
  </si>
  <si>
    <t>FINANSZÍROZÁSI CÉLÚ BEVÉTELEK ÉS KIADÁSOK EGYENLEGE</t>
  </si>
  <si>
    <t>4. sz. táblázat</t>
  </si>
  <si>
    <r>
      <t xml:space="preserve">Finanszírozási célú műveletek egyenlege </t>
    </r>
    <r>
      <rPr>
        <sz val="8"/>
        <rFont val="Times New Roman CE"/>
        <charset val="238"/>
      </rPr>
      <t>(1.1 - 1.2) +/-</t>
    </r>
  </si>
  <si>
    <t>5 sz. táblázat</t>
  </si>
  <si>
    <t>ebből:Központi ktgvetési szervek</t>
  </si>
  <si>
    <t>ebből: központi kezelésű előirányzatok</t>
  </si>
  <si>
    <t>ebből: fejezeti kezelésű előirányzatok, EU-s programok és azok hazai társfinanszírozása</t>
  </si>
  <si>
    <t>ebből: egyéb fejezeti kezelésű előirányzatok</t>
  </si>
  <si>
    <t>ebből: TB pénzügy alapjai</t>
  </si>
  <si>
    <t>ebből: elkülönített állami pénzalapok</t>
  </si>
  <si>
    <t>ebből: nezmetiségi önkormányzatok és költségvetési szerveik</t>
  </si>
  <si>
    <t>ebből: térségi fejlesztési tanácsok és költségvetési szerveik</t>
  </si>
  <si>
    <t>Működési célú támogatások államháztartáson belülről</t>
  </si>
  <si>
    <t xml:space="preserve">Felhalmozási célú támogatások államháztartáson belülről </t>
  </si>
  <si>
    <t xml:space="preserve">Önkormányzatok működési támogatásai </t>
  </si>
  <si>
    <t>ebből:központi ktgvetési szervek</t>
  </si>
  <si>
    <t xml:space="preserve">Jövedelemadók </t>
  </si>
  <si>
    <t>Termékek és szolgáltatások adói</t>
  </si>
  <si>
    <t xml:space="preserve">Közhatalmi bevételek </t>
  </si>
  <si>
    <t xml:space="preserve">Maradvány igénybevétele </t>
  </si>
  <si>
    <t xml:space="preserve">Finanszírozási bevételek </t>
  </si>
  <si>
    <t>Bevételek</t>
  </si>
  <si>
    <t>Kiadások</t>
  </si>
  <si>
    <t>Működési bevételek</t>
  </si>
  <si>
    <t>Személyi juttatások</t>
  </si>
  <si>
    <t>Munkaadókat terhelő járulékok</t>
  </si>
  <si>
    <t>Dologi kiadások</t>
  </si>
  <si>
    <t>Ellátottak juttatási</t>
  </si>
  <si>
    <t>I. Működtetés összesen</t>
  </si>
  <si>
    <t>Felhalmozásra átvett pénzeszközök</t>
  </si>
  <si>
    <t>II.Fejlesztés összesen</t>
  </si>
  <si>
    <t>Martonvásár Város Önkormányzat beruházási (felhalmozási) célú kiadásai
előirányzata feladatonként</t>
  </si>
  <si>
    <t>Sorsz.</t>
  </si>
  <si>
    <t>Beruházás  megnevezése</t>
  </si>
  <si>
    <t>Áthúzódó EU-s pályázatok összesen</t>
  </si>
  <si>
    <t>Egyéb beruházások</t>
  </si>
  <si>
    <t xml:space="preserve">Áthúzódó egyéb beruházások </t>
  </si>
  <si>
    <t>Egyéb beruházások összesen</t>
  </si>
  <si>
    <t>Hazai támogatású fejlesztési programok</t>
  </si>
  <si>
    <t xml:space="preserve">Áthúzódó hazai tám. fejlesztési programok </t>
  </si>
  <si>
    <t>Hazai támogatású fejlesztési programok összesen</t>
  </si>
  <si>
    <t>Intézményi beruházások összesen</t>
  </si>
  <si>
    <t>Informatikai fejlesztés</t>
  </si>
  <si>
    <t>Informatikai fejlesztés összesen</t>
  </si>
  <si>
    <t>BERUHÁZÁSOK ÖSSZESEN:</t>
  </si>
  <si>
    <t>Ssz.</t>
  </si>
  <si>
    <t>Felújítás  megnevezése</t>
  </si>
  <si>
    <t>Európai uniós támogatással megvalósuló felújítás</t>
  </si>
  <si>
    <t>Európai uniós támogatással megvalósuló felújítások összesen</t>
  </si>
  <si>
    <t>Egyéb felújítások</t>
  </si>
  <si>
    <t>Egyéb felújítások összesen</t>
  </si>
  <si>
    <t>Intézményi felújítások</t>
  </si>
  <si>
    <t>Intézményi felújítások összesen</t>
  </si>
  <si>
    <t>FELÚJÍTÁSOK  ÖSSZESEN:</t>
  </si>
  <si>
    <t>Sorszám</t>
  </si>
  <si>
    <t>Intézmények</t>
  </si>
  <si>
    <t>BB Központ</t>
  </si>
  <si>
    <t>INTÉZMÉNYEK ÖSSZESEN:</t>
  </si>
  <si>
    <t>Területi Védőnői Szolgálat</t>
  </si>
  <si>
    <t xml:space="preserve">Mezei Őrszolgálat </t>
  </si>
  <si>
    <t>Közfoglalkoztatottak</t>
  </si>
  <si>
    <t>MINDÖSSZESEN:</t>
  </si>
  <si>
    <t>ebből: Építményadó</t>
  </si>
  <si>
    <t>ebből: Telekadó</t>
  </si>
  <si>
    <t>ebből: Kommunális adó</t>
  </si>
  <si>
    <t>K9112</t>
  </si>
  <si>
    <t>K9113</t>
  </si>
  <si>
    <t>Rövid lejáratú hitelek, kölcsönök törlesztése</t>
  </si>
  <si>
    <t>Likviditási célú hitelek, kölcsönök törlesztése</t>
  </si>
  <si>
    <t>K915</t>
  </si>
  <si>
    <t>Központi, irányító szervi támogatás folyósítása</t>
  </si>
  <si>
    <t>Működési célú tám.ért.kiadások</t>
  </si>
  <si>
    <t>K82</t>
  </si>
  <si>
    <t>Felhalmozási célú visszatérítendő támogatások, kölcsönök nyújtása ÁH belülre</t>
  </si>
  <si>
    <t>B23</t>
  </si>
  <si>
    <t>Felh.célú visszatérítendő támogatások, kölcsönök visszatérülése ÁH belülről</t>
  </si>
  <si>
    <r>
      <t xml:space="preserve">Közhatalmi bevételek </t>
    </r>
    <r>
      <rPr>
        <sz val="10"/>
        <rFont val="Times New Roman"/>
        <family val="1"/>
        <charset val="238"/>
      </rPr>
      <t>(igazgatási szolg.díj)</t>
    </r>
  </si>
  <si>
    <t>Hitel, kölcsön felvétel államháztartáson kívülről</t>
  </si>
  <si>
    <t>Működési célú maradvány</t>
  </si>
  <si>
    <t>Felhalmozási célú maradvány</t>
  </si>
  <si>
    <t>KÖLTSÉGVETÉSI BEVÉTELEK ÖSSZESEN</t>
  </si>
  <si>
    <t>BEVÉTELEK ÖSSZESEN</t>
  </si>
  <si>
    <t xml:space="preserve">Polgármesteri Hivatal </t>
  </si>
  <si>
    <t>Adatok E forintban</t>
  </si>
  <si>
    <t>B21</t>
  </si>
  <si>
    <t>Felhalmozási célú önkormnyzati támogatások</t>
  </si>
  <si>
    <t>2.melléklet</t>
  </si>
  <si>
    <t>Adatok E Ft-ban</t>
  </si>
  <si>
    <t>K84</t>
  </si>
  <si>
    <t>Egyéb felhalmozási célú támogatások áh belülre</t>
  </si>
  <si>
    <t xml:space="preserve">Egyéb felhalmozási célú támogatások áh kívülre </t>
  </si>
  <si>
    <t>ebből működési maradvány</t>
  </si>
  <si>
    <t>ebből felhalmozási maradvány</t>
  </si>
  <si>
    <t>a</t>
  </si>
  <si>
    <t>b</t>
  </si>
  <si>
    <t xml:space="preserve"> Működési célú bevételek</t>
  </si>
  <si>
    <t>I.</t>
  </si>
  <si>
    <t>2.</t>
  </si>
  <si>
    <t>a.</t>
  </si>
  <si>
    <t>b.</t>
  </si>
  <si>
    <t>c.</t>
  </si>
  <si>
    <t>d.</t>
  </si>
  <si>
    <t>II.</t>
  </si>
  <si>
    <t>III.</t>
  </si>
  <si>
    <t>Működési célú támogatások ÁH belülről</t>
  </si>
  <si>
    <t>KÖLTSÉGVETÉSI KIADÁSOK ÖSSZESEN</t>
  </si>
  <si>
    <t>KIADÁSOK ÖSSZESEN</t>
  </si>
  <si>
    <t xml:space="preserve"> Működési célú kiadások</t>
  </si>
  <si>
    <t>II</t>
  </si>
  <si>
    <t>Felhalmozási kiadások</t>
  </si>
  <si>
    <t>III</t>
  </si>
  <si>
    <t>Költségvetési hiány, többlet ( költségvetési bevételek  - költségvetési kiadások) (+/-)</t>
  </si>
  <si>
    <t>Finanszírozási célú műv. bevételei (1. sz. mell.1. sz. táblázat III.)</t>
  </si>
  <si>
    <t>Finanszírozási célú műv. kiadásai (1. sz. mell .2. sz. táblázat III:)</t>
  </si>
  <si>
    <t>Működési célú tám. Áh belülről</t>
  </si>
  <si>
    <t>Műk. célú átvett pénzeszközök</t>
  </si>
  <si>
    <t>Felhalmozási célú tám. Áh belülről</t>
  </si>
  <si>
    <t>Egyéb felhalmozási kiadások</t>
  </si>
  <si>
    <t>Tartalék</t>
  </si>
  <si>
    <t>Európai uniós támogatással megvalósuló beruházások összesen</t>
  </si>
  <si>
    <t xml:space="preserve">Európai uniós támogatással megvalósuló beruházások </t>
  </si>
  <si>
    <t>Áthúzódó 2013 évi EU-s felújítások</t>
  </si>
  <si>
    <t>Foglalkoztatottak személyi juttatásai</t>
  </si>
  <si>
    <t>Külső személyi juttatások</t>
  </si>
  <si>
    <t>Személyi juttatások összesen</t>
  </si>
  <si>
    <t>Munkaadókat terhelő járulékok és szociális hozzájárulási adó</t>
  </si>
  <si>
    <t>ebből: fogl.kapcs.egyéb járulék</t>
  </si>
  <si>
    <t>Készletbeszerzés</t>
  </si>
  <si>
    <t>Kommunikációs szolgáltatások</t>
  </si>
  <si>
    <t>Bérleti és lízing díjak</t>
  </si>
  <si>
    <t>Szakmai tevékenységet segítő szolgáltatások</t>
  </si>
  <si>
    <t>Egyéb szolgáltatások</t>
  </si>
  <si>
    <t>Szolgáltatási kiadások</t>
  </si>
  <si>
    <t>Fizetendő általános forgalmi adó</t>
  </si>
  <si>
    <t>Kamatkiadások</t>
  </si>
  <si>
    <t>Egyéb pénzügyi műveletek kiadásai</t>
  </si>
  <si>
    <t>Ingatlanok beszerzése, létesítése</t>
  </si>
  <si>
    <t>Egyéb tárgyi eszközök felújítása</t>
  </si>
  <si>
    <t>Költségvetési kiadások</t>
  </si>
  <si>
    <t>Működési kiadások</t>
  </si>
  <si>
    <t>Közhatalmi bevételek</t>
  </si>
  <si>
    <t>Január</t>
  </si>
  <si>
    <t>Február</t>
  </si>
  <si>
    <t>Március</t>
  </si>
  <si>
    <t>Április</t>
  </si>
  <si>
    <t>Május</t>
  </si>
  <si>
    <t>Június</t>
  </si>
  <si>
    <t>Július</t>
  </si>
  <si>
    <t>Szeptember</t>
  </si>
  <si>
    <t>Október</t>
  </si>
  <si>
    <t>November</t>
  </si>
  <si>
    <t>December</t>
  </si>
  <si>
    <t>Köztemető fenntartása</t>
  </si>
  <si>
    <t>ebből: működési hiány finanszírozása</t>
  </si>
  <si>
    <t>Felhalmozási bevételek</t>
  </si>
  <si>
    <t xml:space="preserve"> Ezer forintban !</t>
  </si>
  <si>
    <t>Sor-szám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</si>
  <si>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</si>
  <si>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</si>
  <si>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</si>
  <si>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</si>
  <si>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</si>
  <si>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</si>
  <si>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</si>
  <si>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</si>
  <si>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</si>
  <si>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</si>
  <si>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Összesen:</t>
  </si>
  <si>
    <t>Ezer forintban !</t>
  </si>
  <si>
    <t>Auguszt.</t>
  </si>
  <si>
    <t>Egyenleg</t>
  </si>
  <si>
    <t>Többéves kihatással járó döntésekből származó kötelezettségek célok szerint, évenkénti bontásban</t>
  </si>
  <si>
    <t>Sor-
szám</t>
  </si>
  <si>
    <t>Kötelezettség jogcíme</t>
  </si>
  <si>
    <t>Köt. váll.
 éve</t>
  </si>
  <si>
    <t>Tárgyév előtti tőke kifizetés összesen</t>
  </si>
  <si>
    <t>Kiadás vonzata évenként</t>
  </si>
  <si>
    <t>Tárgyév</t>
  </si>
  <si>
    <t>Tárgyévi teljesítés</t>
  </si>
  <si>
    <t>Tárgyévet követő év</t>
  </si>
  <si>
    <t>Tárgyévet követő 2. év</t>
  </si>
  <si>
    <t>10=(4+5+7+8+9)</t>
  </si>
  <si>
    <t>Működési célú hiteltörlesztés (tőke+kamat)</t>
  </si>
  <si>
    <t>Felhalmozási célú hiteltörlesztés (tőke+kamat)</t>
  </si>
  <si>
    <t xml:space="preserve">    Egyéb elismert kötelezettségek</t>
  </si>
  <si>
    <t xml:space="preserve">   Áfa Kölcsön törlesztés</t>
  </si>
  <si>
    <t>Összesen (1+5+10)</t>
  </si>
  <si>
    <t>Sportszervezetek támogatása</t>
  </si>
  <si>
    <t>011130</t>
  </si>
  <si>
    <t>066020</t>
  </si>
  <si>
    <t>Út, autópálya építése</t>
  </si>
  <si>
    <t>Egyéb szárazföldi személyszállítás</t>
  </si>
  <si>
    <t>Nem veszélyes hulladék vegyes begyűjtése, szállítása, átrakása</t>
  </si>
  <si>
    <t>Közvilágítás</t>
  </si>
  <si>
    <t>Zöldterület-kezlés</t>
  </si>
  <si>
    <t>Város- és községgazdálkodás</t>
  </si>
  <si>
    <t>Sportlétesítmények, edzőtáborok működtetése</t>
  </si>
  <si>
    <t>Egyéb működési célú támogatások áh-n kívülre</t>
  </si>
  <si>
    <t>Orvosi rendelő, védőnői helységek</t>
  </si>
  <si>
    <t>084032</t>
  </si>
  <si>
    <t>Civil szervezetek programtámogatása</t>
  </si>
  <si>
    <t>081041</t>
  </si>
  <si>
    <t>Cofog</t>
  </si>
  <si>
    <t>Rovatrend</t>
  </si>
  <si>
    <t>Ellátottak pénzbeli juttatásai</t>
  </si>
  <si>
    <t>101150</t>
  </si>
  <si>
    <t>Betegséggel kapcsolatos pénzbeli ellátások</t>
  </si>
  <si>
    <t>104051</t>
  </si>
  <si>
    <t>Gyermekvédelmi pénzbeli és természetbeni ellátások</t>
  </si>
  <si>
    <t>105010</t>
  </si>
  <si>
    <t>Munkanélküli aktív korúak ellátásai</t>
  </si>
  <si>
    <t>106020</t>
  </si>
  <si>
    <t>Lakásfenntartással, lakhatással összefüggő ellátások</t>
  </si>
  <si>
    <t>107051</t>
  </si>
  <si>
    <t>Szociális étkeztetés</t>
  </si>
  <si>
    <t>107060</t>
  </si>
  <si>
    <t>Egyéb szociális pénzbeni és természetbeni ellátások</t>
  </si>
  <si>
    <t>TKT-nak pénzeszköz átadás</t>
  </si>
  <si>
    <t>Városfejlesztés saját forrásból</t>
  </si>
  <si>
    <t>Városfejlesztés EU forrásból</t>
  </si>
  <si>
    <t>Védőnő, Eü</t>
  </si>
  <si>
    <t>Átadott pénzeszközök</t>
  </si>
  <si>
    <t>Közfoglalkoztatás</t>
  </si>
  <si>
    <t>Martonvásári Tehetséggondozó Alapítvány támogatása</t>
  </si>
  <si>
    <t>Köznev.int tanuló szakmai feladatai                      1-4.évfolyam</t>
  </si>
  <si>
    <t>Alapfokú művészetoktatással összefüggő működési feladatok</t>
  </si>
  <si>
    <t xml:space="preserve">092111-Köznev.int tanuló szakmai feladatai                     </t>
  </si>
  <si>
    <t>Martongazdának átadott pe (MÁV)</t>
  </si>
  <si>
    <t>B62</t>
  </si>
  <si>
    <t>Működési célú támogatások visszatérülése ÁH-n kívülről</t>
  </si>
  <si>
    <t>Mezőőri szolgálat</t>
  </si>
  <si>
    <t>Közfoglalkoztatás támogatása</t>
  </si>
  <si>
    <t>Műk.célú pénzeszk.átvétel SZLV TKT</t>
  </si>
  <si>
    <t xml:space="preserve">TKT  Támogató szolgálat </t>
  </si>
  <si>
    <t>Eü. Finanszírozás</t>
  </si>
  <si>
    <t>Műv.Iskola térítési díj átvétele KLIK-től</t>
  </si>
  <si>
    <t>Iskolatej támogatás</t>
  </si>
  <si>
    <t>MÁV átadott pénzeszköz karbantartásra</t>
  </si>
  <si>
    <t>Zsidó Hitközség</t>
  </si>
  <si>
    <t xml:space="preserve">Továbbszámlázott szolg.  bevétele </t>
  </si>
  <si>
    <t>Működési célú kamatbevétel</t>
  </si>
  <si>
    <t>Intézményi működési bevételek összesen</t>
  </si>
  <si>
    <t>Felhalmozási saját bevételek összesen</t>
  </si>
  <si>
    <t xml:space="preserve">  </t>
  </si>
  <si>
    <t>Építményadó</t>
  </si>
  <si>
    <t>Telekadó</t>
  </si>
  <si>
    <t>Magánszemélyek komm. adója</t>
  </si>
  <si>
    <t>Idegenforgalmi adó</t>
  </si>
  <si>
    <t>Iparűzési adó</t>
  </si>
  <si>
    <t>Helyi  adók összesen</t>
  </si>
  <si>
    <t>Gépjárműadó</t>
  </si>
  <si>
    <t>Átengedett központi adók összesen</t>
  </si>
  <si>
    <t>Talajterhelési díj</t>
  </si>
  <si>
    <t>Termőföld bérbead.szárm.jöv.adó</t>
  </si>
  <si>
    <t>Egyéb közhatalmi bevételek összesen</t>
  </si>
  <si>
    <t>Közhatalmi bevételek mindösszesen</t>
  </si>
  <si>
    <t>Működési célú támogatások</t>
  </si>
  <si>
    <t>Felhalmozási célú támogatások</t>
  </si>
  <si>
    <t>Jövedelem pótló támogatások</t>
  </si>
  <si>
    <t>Működési célú átvett pénzeszköz</t>
  </si>
  <si>
    <t>Felhalmozási célú átvett pénzeszköz</t>
  </si>
  <si>
    <t>MKA visszafizetése</t>
  </si>
  <si>
    <t>Pályázati bevétel (KDOP)</t>
  </si>
  <si>
    <t xml:space="preserve">Mezőőri szolgáltatás bevétele </t>
  </si>
  <si>
    <t>Tulajdonosi bevételek (csatorna, víz)</t>
  </si>
  <si>
    <t>Med-Martoncat érdekeltségi díjhátralék megtérülése</t>
  </si>
  <si>
    <t>BBKP könyvtár bevétele</t>
  </si>
  <si>
    <t>BBKP Óvodamúzeum bevétele</t>
  </si>
  <si>
    <t>BBKP Rendezvények bevétele</t>
  </si>
  <si>
    <t>Házasságkötés (PH)</t>
  </si>
  <si>
    <t>Pályázati támogatás - Leader színpad</t>
  </si>
  <si>
    <t>Pályázati támogatás - Leader sétány</t>
  </si>
  <si>
    <t>Pályázati támogatás - TÁMOP 3.4.2</t>
  </si>
  <si>
    <t>Kiszámlázott áfa</t>
  </si>
  <si>
    <t xml:space="preserve">Pótlékok, bírságok </t>
  </si>
  <si>
    <t>Normatíva jogcíme</t>
  </si>
  <si>
    <t>ÖNKORMÁNYZAT</t>
  </si>
  <si>
    <t>TÖBBCÉLÚ KIST. TÁRSULÁS</t>
  </si>
  <si>
    <t xml:space="preserve">Önkormányzati hivatal műk. </t>
  </si>
  <si>
    <t>Település-üzemeltetés tám.</t>
  </si>
  <si>
    <t>Beszámítás összege (elvárt bevétel, visszavonás)</t>
  </si>
  <si>
    <t>Egyéb köt. Önk. Feladatok</t>
  </si>
  <si>
    <t>Pénzbeli szociális ellátás támogatása</t>
  </si>
  <si>
    <t>Helyi önk műk ált támogatás összesen</t>
  </si>
  <si>
    <t>2013/2014 8 hó</t>
  </si>
  <si>
    <t>2014/2015 4 hó</t>
  </si>
  <si>
    <t>Óvodaped bértámogatása</t>
  </si>
  <si>
    <t>Óvodaped pótlólagos támogatás</t>
  </si>
  <si>
    <t>Óvodapedagógusok  nev. munkáját közvetlenül segítők bértámogatása</t>
  </si>
  <si>
    <t>Óvodaműködtetési támogatás</t>
  </si>
  <si>
    <t>Elismert bértámogatás</t>
  </si>
  <si>
    <t>Üzemeltetési támogatás</t>
  </si>
  <si>
    <t>Gyermekétkeztetés támogatás</t>
  </si>
  <si>
    <t>Köznevelési támogatások összesen</t>
  </si>
  <si>
    <t>Szociális és gyermekjóléti feladat</t>
  </si>
  <si>
    <t>Házi segítségnyújtás</t>
  </si>
  <si>
    <t>Tanyagondnoki szolgálat</t>
  </si>
  <si>
    <t>Idősek nappali ellátása</t>
  </si>
  <si>
    <t>Családi napközi</t>
  </si>
  <si>
    <t>Szociális feladatok összesen</t>
  </si>
  <si>
    <t>Könyvtári, közművelődési feladat támogatása</t>
  </si>
  <si>
    <t>Üdülőhelyi feladatok támogatása</t>
  </si>
  <si>
    <t>Köznevelési feladatok egyéb tám</t>
  </si>
  <si>
    <t>Lakott külterülettel kapcsol. Tám</t>
  </si>
  <si>
    <t>Bérkompenzáció</t>
  </si>
  <si>
    <t>TÁMOGATÁSOK ÖSSZESEN</t>
  </si>
  <si>
    <t>Vagyonkezelés</t>
  </si>
  <si>
    <t>2015. évi</t>
  </si>
  <si>
    <t>Ebből:  Tartalék</t>
  </si>
  <si>
    <t>Kieg.támogatás óvodaped. Minősítésből adódó kiadáshoz</t>
  </si>
  <si>
    <t>Utalványozó</t>
  </si>
  <si>
    <t>Jogi ellenjegyző</t>
  </si>
  <si>
    <t>Pénzügyi ellenjegyző</t>
  </si>
  <si>
    <t>Ellenőrizte</t>
  </si>
  <si>
    <t>Készítette</t>
  </si>
  <si>
    <t>Hivatal működési támogatása</t>
  </si>
  <si>
    <t>ÖL: lakosságszám</t>
  </si>
  <si>
    <t>A: tel.típus lakosság alsó határ</t>
  </si>
  <si>
    <t>B: tel.típus lakosság felső határ</t>
  </si>
  <si>
    <t>kerekítve</t>
  </si>
  <si>
    <t>Alaplétszám</t>
  </si>
  <si>
    <t>ÖSSZESEN</t>
  </si>
  <si>
    <t>ebből: Zöldterület gazdálkodás</t>
  </si>
  <si>
    <t>ebből: Közutak fenntartása</t>
  </si>
  <si>
    <t>ebből: Közvilágítás fenntartása</t>
  </si>
  <si>
    <t>ebből: Köztemető fenntartása</t>
  </si>
  <si>
    <t>Tartalék (részleteiben: 5/g.melléklet)</t>
  </si>
  <si>
    <t>BBKP (NAKVI)</t>
  </si>
  <si>
    <t>Működési céltartalék</t>
  </si>
  <si>
    <t>Fejlesztési célú céltartalék</t>
  </si>
  <si>
    <t>Általános tartalék</t>
  </si>
  <si>
    <t>B8111</t>
  </si>
  <si>
    <t>Hosszú lejáratú hitelek, kölcsönök pénzügyi vállalkozástól</t>
  </si>
  <si>
    <t>Hitelek, kölcsön felvétel pénzügyi vállalkozástól</t>
  </si>
  <si>
    <t>B811</t>
  </si>
  <si>
    <t>Hitelv felvétel</t>
  </si>
  <si>
    <t>ebből: általános tartalék</t>
  </si>
  <si>
    <t>013350- Az önkormányzati vagyonnal való gazdálkodással kapcsolatos feladat</t>
  </si>
  <si>
    <t>ebből fordított áfa</t>
  </si>
  <si>
    <t>Bérleti díj bevétel</t>
  </si>
  <si>
    <t>BBKP Újság bevétele</t>
  </si>
  <si>
    <t>Áfavisszatérülés</t>
  </si>
  <si>
    <t>INTÉZMÉNYI BERUHÁZÁSOK</t>
  </si>
  <si>
    <t>Beethoven Általános Iskola beruházása</t>
  </si>
  <si>
    <t>BBKP egyéb tárgyi eszköz vásárlás</t>
  </si>
  <si>
    <t>Brunszvik Óvoda informatikai eszköz vásárlás</t>
  </si>
  <si>
    <t>Brunszvik Óvoda egyéb tárgyi eszköz vásárlás</t>
  </si>
  <si>
    <t>Polgármesteri Hivatal immateriális javak vásárlása</t>
  </si>
  <si>
    <t>Polgármesteri Hivatal informatikai eszközök vásárlása</t>
  </si>
  <si>
    <t>Polgármesteri Hivatal egyéb tárgyi eszköz vásárlása</t>
  </si>
  <si>
    <t>Védőnői beruházások</t>
  </si>
  <si>
    <t>Martongazdának átadott pe városüzemeltetési feladatokra</t>
  </si>
  <si>
    <t>Közbiztonság támogatása</t>
  </si>
  <si>
    <t>Előirányzat-felhasználási ütemterv 2015. évre (tervezett adatok alapján)</t>
  </si>
  <si>
    <t xml:space="preserve">Martonvásár Város Önkormányzatának kiadásai 2015. </t>
  </si>
  <si>
    <t>Martonvásár Város Önkormányzat véglegesen átvett pénzeszközeinek részletezése</t>
  </si>
  <si>
    <t>Martonvásár Város Önkormányzat intézményi működési bevételeinek részletezése</t>
  </si>
  <si>
    <t>Martonvásár Város Önkormányzat közhatalmi bevételeinek részletezése</t>
  </si>
  <si>
    <t>MARTONVÁSÁR VÁROS ÖNKORMÁNYZATA NORMATÍV TÁMOGATÁSOK KIMUTATÁSA</t>
  </si>
  <si>
    <t>Áfa megtérülés</t>
  </si>
  <si>
    <t>Martonvásár Város Önkormányzata és Intézményei  2015. évi létszámkerete</t>
  </si>
  <si>
    <t>Beruházási hitel Iskola bővítés</t>
  </si>
  <si>
    <t xml:space="preserve">Tárgyévet követő  évek
</t>
  </si>
  <si>
    <t>Egyéb működési célú támogatások áh-n belülre</t>
  </si>
  <si>
    <t>096015- Gyermekétkeztetés köznevelési intézményben</t>
  </si>
  <si>
    <t>104035- Gyermekétkeztetés bölcsödében és fogyatékosok nappali intézményében</t>
  </si>
  <si>
    <t>Költségvetési egyenleg</t>
  </si>
  <si>
    <t>Módosítás</t>
  </si>
  <si>
    <t>Mód.ei</t>
  </si>
  <si>
    <t>Mód.ei. Összesen</t>
  </si>
  <si>
    <t>Módsítás</t>
  </si>
  <si>
    <t>2015 .évi tervezett  létszám (fő)</t>
  </si>
  <si>
    <t>2015. évi módosított létszám (fő)</t>
  </si>
  <si>
    <t>Martonvásár Város Képviselőtestület  ..../2015 (........) önkormányzati rendelete Martonvásár Város 2015. évi költségvetésének módosításáról</t>
  </si>
  <si>
    <t>1.mellékelet</t>
  </si>
  <si>
    <t>3.melléklet</t>
  </si>
  <si>
    <t>3.a melléklet</t>
  </si>
  <si>
    <t>3.b melléklet</t>
  </si>
  <si>
    <t>3.c melléklet</t>
  </si>
  <si>
    <t>4.melléklet</t>
  </si>
  <si>
    <t>5.melléklet</t>
  </si>
  <si>
    <t>5.a melléklet</t>
  </si>
  <si>
    <t>5.b melléklet</t>
  </si>
  <si>
    <t>5.c melléklet</t>
  </si>
  <si>
    <t>5.d melléklet</t>
  </si>
  <si>
    <t>5.e melléklet</t>
  </si>
  <si>
    <t>5.f melléklet</t>
  </si>
  <si>
    <t>5.g melléklet</t>
  </si>
  <si>
    <t>6.melléklet</t>
  </si>
  <si>
    <t>6.a melléklet</t>
  </si>
  <si>
    <t>6.b melléklet</t>
  </si>
  <si>
    <t>6.c melléklet</t>
  </si>
  <si>
    <t>7.melléklet</t>
  </si>
  <si>
    <t>8.melléklet</t>
  </si>
  <si>
    <t>9.melléklet</t>
  </si>
  <si>
    <t>10.melléklet</t>
  </si>
  <si>
    <t>11.melléklet</t>
  </si>
  <si>
    <t>Martonvásár Város Önkormányzatának 2015.évi költésgvetési pénzügyi mérlege 1.</t>
  </si>
  <si>
    <t>Martonvásár Város Önkormányzatának 2015.évi költésgvetési pénzügyi mérlege 2.</t>
  </si>
  <si>
    <t>Martonvásár Város Önkormányzatának Normatív támogatása</t>
  </si>
  <si>
    <t>Martonvásár Város Önkormányzatának kiadásai 2015. Önkormányzati jogalkotás</t>
  </si>
  <si>
    <t>Martonvásár Város Önkormányzatának kiadásai 2015. Városfejlesztés EU forrásból</t>
  </si>
  <si>
    <t>Martonvásár Város Önkormányzatának kiadásai 2015. Városfejlesztés saját forrásból</t>
  </si>
  <si>
    <t>Martonvásár Város Önkormányzatának kiadásai 2015. Védőnői, iskola egészségügyi feladatok ellátása</t>
  </si>
  <si>
    <t>Martonvásár Város Önkormányzatának kiadásai 2015. Szociális ellátások</t>
  </si>
  <si>
    <t>Martonvásár Város Önkormányzatának kiadásai 2015. Átadott pénzeszközök</t>
  </si>
  <si>
    <t>Martonvásár Város Önkormányzatának kiadásai 2015. Egyéb tevékenységek</t>
  </si>
  <si>
    <t>Martonvásár Város Önkormányzatának kiadásai 2015. Intézmények mindösszesen</t>
  </si>
  <si>
    <t>Martonvásár Város Önkormányzat felújítási(felhalmozási) célú kiadásai
előirányzata feladatonként</t>
  </si>
  <si>
    <t>Polgármesteri Hivatal kiadásai</t>
  </si>
  <si>
    <t>Brunszvik Terzés Óvoda kiadásai</t>
  </si>
  <si>
    <t>Brunszvik Beethoven Kulturális Központ kiadásai</t>
  </si>
  <si>
    <t>Mód.ei. I.</t>
  </si>
  <si>
    <t>K513</t>
  </si>
  <si>
    <t>Felhalmozási célú visszatérítendő támogatások</t>
  </si>
  <si>
    <t>B75</t>
  </si>
  <si>
    <t>B74</t>
  </si>
  <si>
    <t>K914</t>
  </si>
  <si>
    <t>ÁH-n belüli megelőlegezések visszafizetése</t>
  </si>
  <si>
    <t>082070</t>
  </si>
  <si>
    <t>KLIK működési célú pe átadás</t>
  </si>
  <si>
    <t>Kisajátítási eljárás költségei tartalék</t>
  </si>
  <si>
    <t>Martongazda Kft. Felhalm.célú pe átadás visszatérítendő</t>
  </si>
  <si>
    <t xml:space="preserve">Martongazda Kft. Felhalm.célú pe átadás </t>
  </si>
  <si>
    <t>Áfa kölcsön törlesztése</t>
  </si>
  <si>
    <t>Bóbita Óvoda átvett pénzeszköz</t>
  </si>
  <si>
    <t>Intézmények pénzmaradványa</t>
  </si>
  <si>
    <t>Martongazda Kft visszatérítendő támogatás</t>
  </si>
  <si>
    <t>Laptop vásárlás</t>
  </si>
  <si>
    <t>Szobor</t>
  </si>
  <si>
    <t>Kerékpár tároló</t>
  </si>
  <si>
    <t>Martonsport üzletrész vásárlás, törzstőke emelés</t>
  </si>
  <si>
    <t>Művészeti Iskola világítás</t>
  </si>
  <si>
    <t>Jövedelempótló támogatások</t>
  </si>
  <si>
    <t>2013.évről áthúzódó bérkomp.</t>
  </si>
  <si>
    <t>Prémium évek</t>
  </si>
  <si>
    <t>Kifizetői adó</t>
  </si>
  <si>
    <t>B411</t>
  </si>
  <si>
    <t>Bizotsító által fizetett bevételek</t>
  </si>
  <si>
    <t>Egyéb elvonások és befizetések</t>
  </si>
  <si>
    <t>Egyéb működési célú támogatások államháztartáson belülre</t>
  </si>
  <si>
    <t>061020- Épület építés</t>
  </si>
  <si>
    <t>066020 - Város- és községgazdálkodás</t>
  </si>
  <si>
    <t>082070- Történelmi hely, építmény, egyéb látványosság működtetése és megóvása</t>
  </si>
  <si>
    <t>BBKP Nakvi bevétel</t>
  </si>
  <si>
    <t>BBKP közvetített szolgáltatások</t>
  </si>
  <si>
    <t>Biztosítási díj</t>
  </si>
  <si>
    <t>Egyéb működési bevétel</t>
  </si>
  <si>
    <t>900070</t>
  </si>
  <si>
    <t>Általános tartalékba</t>
  </si>
  <si>
    <t>013350</t>
  </si>
  <si>
    <t>Fejlesztési céltartalék</t>
  </si>
  <si>
    <t>018010</t>
  </si>
  <si>
    <t>Általános tartalék terhére</t>
  </si>
  <si>
    <t>018030</t>
  </si>
  <si>
    <t>074031</t>
  </si>
  <si>
    <t xml:space="preserve">Általános tartalékba </t>
  </si>
  <si>
    <t>041231</t>
  </si>
  <si>
    <t>045150</t>
  </si>
  <si>
    <t>Működési céltartalék terhére</t>
  </si>
  <si>
    <t>X</t>
  </si>
  <si>
    <t>W</t>
  </si>
  <si>
    <t>V</t>
  </si>
  <si>
    <t>T</t>
  </si>
  <si>
    <t>S</t>
  </si>
  <si>
    <t>O</t>
  </si>
  <si>
    <t>N</t>
  </si>
  <si>
    <t>M</t>
  </si>
  <si>
    <t>K</t>
  </si>
  <si>
    <t>H</t>
  </si>
  <si>
    <t>I</t>
  </si>
  <si>
    <t>ÁH-n kívülre</t>
  </si>
  <si>
    <t>ÁH-n belülre</t>
  </si>
  <si>
    <t>Pénzmaradvány</t>
  </si>
  <si>
    <t>Hitel felvétel</t>
  </si>
  <si>
    <t>Felhalm.célú pénzeszk.átvétel ÁH-n kívülről</t>
  </si>
  <si>
    <t>Felhalm.célú tám. ÁH-n belülről</t>
  </si>
  <si>
    <t>Önk. felhalm.c. ktgvet. tám.</t>
  </si>
  <si>
    <t>Felhalmozási bevétel</t>
  </si>
  <si>
    <t>Műk.célú pénzeszk.átvétel ÁH-n kívülről</t>
  </si>
  <si>
    <t>Műk.célú tám. ÁH-n belülről</t>
  </si>
  <si>
    <t>Önk. műk.célú költségvet. tám.</t>
  </si>
  <si>
    <t>Működési bevétel</t>
  </si>
  <si>
    <t>Közhatalmi bevétel</t>
  </si>
  <si>
    <t>Működési  céltartalék</t>
  </si>
  <si>
    <t>Hitel törlesztés</t>
  </si>
  <si>
    <t>Intézményfinanszírozás</t>
  </si>
  <si>
    <t>Megelőlegezések visszafize-tése</t>
  </si>
  <si>
    <t>Felhalm.célú p.e.átadás</t>
  </si>
  <si>
    <t xml:space="preserve">Felújítás </t>
  </si>
  <si>
    <t>Beruházás</t>
  </si>
  <si>
    <t>Ellátottak pénzbeni  juttatásai</t>
  </si>
  <si>
    <t>Munka-adókat terhelő jár.</t>
  </si>
  <si>
    <t>Szem.  juttatások</t>
  </si>
  <si>
    <t>Bevétel összesen</t>
  </si>
  <si>
    <t>COFOG</t>
  </si>
  <si>
    <t>Módosítás jogcíme</t>
  </si>
  <si>
    <t xml:space="preserve">Intézményfinanszírozás </t>
  </si>
  <si>
    <t>U</t>
  </si>
  <si>
    <t>P</t>
  </si>
  <si>
    <t>J</t>
  </si>
  <si>
    <t>ÁH-n kívülről</t>
  </si>
  <si>
    <t>ÁH-n belülről</t>
  </si>
  <si>
    <t>Kamat</t>
  </si>
  <si>
    <t>Egyéb kiadás</t>
  </si>
  <si>
    <t>ÁFA</t>
  </si>
  <si>
    <t>Szolgáltatási kiad.</t>
  </si>
  <si>
    <t>Kommunikáció</t>
  </si>
  <si>
    <t>Készletbesz.</t>
  </si>
  <si>
    <t>Pénzma-radvány</t>
  </si>
  <si>
    <t>Felhalm.c.bevétel</t>
  </si>
  <si>
    <t>Műk.célú bevétel</t>
  </si>
  <si>
    <t>Ber.célú p.e.átadás</t>
  </si>
  <si>
    <t>Felújítás</t>
  </si>
  <si>
    <t>DOLOGI</t>
  </si>
  <si>
    <t>Járulék</t>
  </si>
  <si>
    <t>Szem jell.</t>
  </si>
  <si>
    <t>Bevételek összesen</t>
  </si>
  <si>
    <t>Hat. szám v. ügyir. sz.</t>
  </si>
  <si>
    <t>Ei.módosítás</t>
  </si>
  <si>
    <t>Intézményfinanszírozás Önkormányzattól (bérkompenzáció)</t>
  </si>
  <si>
    <t>Áfa</t>
  </si>
  <si>
    <t>Egyéb szolgáltatás</t>
  </si>
  <si>
    <t>Fizetendő áfa</t>
  </si>
  <si>
    <t>Ei.átcsoportosítás</t>
  </si>
  <si>
    <t>Reprezentáció</t>
  </si>
  <si>
    <t>Martonvásári Napok kiadásai</t>
  </si>
  <si>
    <t>Pénzmar. igénybe vétele</t>
  </si>
  <si>
    <t xml:space="preserve">Járulék </t>
  </si>
  <si>
    <t>Önkormányzat összesen</t>
  </si>
  <si>
    <t>Felhalm.c. bevétel</t>
  </si>
  <si>
    <t>Önk. felhalm. ktgvet.tám.</t>
  </si>
  <si>
    <t>Felhalm. Bevétel</t>
  </si>
  <si>
    <t>Önk. műk.célú ktgv.tám.</t>
  </si>
  <si>
    <t>Megelőlege-zések  visszafiz.</t>
  </si>
  <si>
    <t>Felh.célú p.e.átadás</t>
  </si>
  <si>
    <t>Ellátottak pénzbeni juttatásai</t>
  </si>
  <si>
    <t>12.a melléklet</t>
  </si>
  <si>
    <t>12.b melléklet</t>
  </si>
  <si>
    <t>12.c melléklet</t>
  </si>
  <si>
    <t>12.d melléklet</t>
  </si>
  <si>
    <t>12.e melléklet</t>
  </si>
  <si>
    <t>Előirányzat módosítás részletes nyilvántartása - Martonvásár Város Önkormányzata</t>
  </si>
  <si>
    <t>Előirányzat módosítás részletes nyilvántartása - Martonvásári Polgármesteri Hivatal</t>
  </si>
  <si>
    <t>Előirányzat módosítás részletes nyilvántartása - Brunszvik Teréz Óvoda</t>
  </si>
  <si>
    <t>Előirányzat módosítás részletes nyilvántartása - Brunszvik-Beethoven Kulturális Központ</t>
  </si>
  <si>
    <t>Konszolidált előirányzat módosítás Martonvásár Város Önkormányzata és intézményei</t>
  </si>
  <si>
    <t>Mód.ei I.</t>
  </si>
  <si>
    <t>Brunszvik-Beethoven Kulturális Központ</t>
  </si>
  <si>
    <t>Mód. Előirányzat I.</t>
  </si>
  <si>
    <t>Módosított előirányzat I.</t>
  </si>
  <si>
    <t>Kisajátítási ktg céltartalék</t>
  </si>
  <si>
    <t>Mód.ei II.</t>
  </si>
  <si>
    <t>Továbbszlázott szolg. kiadásai</t>
  </si>
  <si>
    <t>Továbbszámlázott szolgáltatás bevétele</t>
  </si>
  <si>
    <t>Esküvői többletbevétel</t>
  </si>
  <si>
    <t>Intézmény finanszírozás</t>
  </si>
  <si>
    <t>Illetmény pótelőirányzat</t>
  </si>
  <si>
    <t>Járulék pótelőirányzat</t>
  </si>
  <si>
    <t>Ei. átcsoportosítás betegszabira</t>
  </si>
  <si>
    <t>Illetékbélyeg vás. ei.</t>
  </si>
  <si>
    <t>Intézmény finanszírozás ei.mód.</t>
  </si>
  <si>
    <t>Páncélszekrény vásárlás ei.</t>
  </si>
  <si>
    <t>Intézméyfinanszírozás ei.mód.</t>
  </si>
  <si>
    <t>Szabadságmegváltás járulék ei.</t>
  </si>
  <si>
    <t>Igazgatási szolg. díjbevétel ei.</t>
  </si>
  <si>
    <t>Postaköltség ei.mód.</t>
  </si>
  <si>
    <t>Házasságkötés többletbevétel ei.</t>
  </si>
  <si>
    <t>Anyakönyvvezetők túlmunkadíj ei.</t>
  </si>
  <si>
    <t>Bérleti díj bevétel ei.</t>
  </si>
  <si>
    <t>Továbbszáml. telefondíj bevétel ei.</t>
  </si>
  <si>
    <t>Tárgyi eszköz ért. bev. ei.</t>
  </si>
  <si>
    <t>Ei.átcsoportosítás betegszabadságra</t>
  </si>
  <si>
    <t>Ei. átcsoportosítás alapilletményről</t>
  </si>
  <si>
    <t>Betörés miatti káresemény ei.</t>
  </si>
  <si>
    <t>Önk.választásokra átvett pénzeszköz</t>
  </si>
  <si>
    <t xml:space="preserve">Intézmény finanszírozás </t>
  </si>
  <si>
    <t>I. negyedévi vagyonbiztosítás díjára</t>
  </si>
  <si>
    <t>Ei. átcsoportosítás biztosítási díjra</t>
  </si>
  <si>
    <t>Ei. átcsoportosítás postaköltségre</t>
  </si>
  <si>
    <t>Intézményfin. csökkentése</t>
  </si>
  <si>
    <t>Intézményfinanszírozás ei.</t>
  </si>
  <si>
    <t>Tandíj ei. mód.</t>
  </si>
  <si>
    <t>Intézményfinanszírozás bérkompenzációra</t>
  </si>
  <si>
    <t>Bérkompenzáció ei.</t>
  </si>
  <si>
    <t>anyakönyvvezetők túlmunka díj ei.</t>
  </si>
  <si>
    <t xml:space="preserve">Bérleti díj bevétel ei. </t>
  </si>
  <si>
    <t>Továbbszámlázott telefondíj bev.ei.</t>
  </si>
  <si>
    <t>továbbszámlázott telefondíj ei.</t>
  </si>
  <si>
    <t>Szép Kártya visszautalás bevétele</t>
  </si>
  <si>
    <t>Intézményfinanszírozás (E. utalványok)</t>
  </si>
  <si>
    <t>Erzsébet utalvány beszerzés ei.</t>
  </si>
  <si>
    <t>E.utalvány kifizetői EHO</t>
  </si>
  <si>
    <t>E. utalvány SZJA</t>
  </si>
  <si>
    <t>E.utalvány beszerzés költsége</t>
  </si>
  <si>
    <t>Közvetítettt szolg. kiadás ei.</t>
  </si>
  <si>
    <t>Közvetítettt szolg. bevétel ei.</t>
  </si>
  <si>
    <t>Ei. átcsop. szakmai szolgáltatásról</t>
  </si>
  <si>
    <t>Szabadságmegváltás ei.mód.</t>
  </si>
  <si>
    <t>Továbbszámlázott tel.díj  ei.</t>
  </si>
  <si>
    <t>Ei. átcsoportosítás bankköltségről</t>
  </si>
  <si>
    <t>Intézményfin.csökkentése</t>
  </si>
  <si>
    <t>Ei. átcsoportosítás egyéb szolgáltatásról</t>
  </si>
  <si>
    <t>Könyvvizsgálati díj ei. átcsop. önk.-höz</t>
  </si>
  <si>
    <t>Egyéb személyi juttatás ei.</t>
  </si>
  <si>
    <t>Ei. átcsoportosítás tárgyi eszköz várlásra</t>
  </si>
  <si>
    <t>Ei. Átcsoportosítás immat javak vásárlásáról</t>
  </si>
  <si>
    <t>Ei. Átcsoportosítás irodaszerre</t>
  </si>
  <si>
    <t>Ei. Átcsoportosítás táppénz hozzájárulásra</t>
  </si>
  <si>
    <t>Tandíj  ei. kiegészítés</t>
  </si>
  <si>
    <t>Szociális  tám. ei.mód.</t>
  </si>
  <si>
    <t>I.vh. emlékmű karbantartására</t>
  </si>
  <si>
    <t>Gyalogátkelőhely kialakítására</t>
  </si>
  <si>
    <t>Intézményfinanszírozás PH</t>
  </si>
  <si>
    <t>általános tartalék terhére</t>
  </si>
  <si>
    <t>Informatikai eszköz vásárlás ei.</t>
  </si>
  <si>
    <t>Informatikai eszköz vásárlás</t>
  </si>
  <si>
    <t>Ei. átcsoportosítás lakásfenntartási támogatásra</t>
  </si>
  <si>
    <t>Ingatlan vásárlás ei.</t>
  </si>
  <si>
    <t>Klíma beszerzés BBK részére</t>
  </si>
  <si>
    <t>Martonsport Kft törzstőke emelés</t>
  </si>
  <si>
    <t>Ei.átcsoportosítás közfogl. illetményéről</t>
  </si>
  <si>
    <t>Ei.átcsoportosítás védőnői megbizási díjra</t>
  </si>
  <si>
    <t>Óvodáztatási támogatás bev. ei.</t>
  </si>
  <si>
    <t>Óvodáztatási támogatás  ei.</t>
  </si>
  <si>
    <t xml:space="preserve">Jöv.pótló támogatás ei. </t>
  </si>
  <si>
    <t>Ei. átcsoportosítá átvett pe.ről</t>
  </si>
  <si>
    <t>Szoc. ágazati pótlék III. n.év</t>
  </si>
  <si>
    <t>Intézményfin.csökkentése PH-nál</t>
  </si>
  <si>
    <t>Martonvásárért Alapítvány tám.(Fúvószenei T.)</t>
  </si>
  <si>
    <t>Beethven Iskola gépészeti generáltervezés</t>
  </si>
  <si>
    <t>FM Polgárőr Egyesület visszatérítendő támogatás</t>
  </si>
  <si>
    <t>Fejlesztési céltartalék terhére</t>
  </si>
  <si>
    <t>Intézményfinanszírozás csökk. PH</t>
  </si>
  <si>
    <t>Könyvvizsgálat díja ei. mód.</t>
  </si>
  <si>
    <t>MKE visszatérítendő támogatás ei.</t>
  </si>
  <si>
    <t>MKE visszatérítendő támogatás</t>
  </si>
  <si>
    <t>Működési célú pénzeszköz átadás ei. MG Kft</t>
  </si>
  <si>
    <t>Járási Hivatal és Malom épületének karbantartási munkái</t>
  </si>
  <si>
    <t>Járási Hivatal fűtés korszerűsítési munkái</t>
  </si>
  <si>
    <t>Szennyvíztisztító telepen berendezések cseréje</t>
  </si>
  <si>
    <t>Ei. módosítás I.n.év biztosítási díj átadás miatt</t>
  </si>
  <si>
    <t>Vizuális Művészetek Kollégiuma (NKA) tám. ei.</t>
  </si>
  <si>
    <t>Szoc. ágazati pótlék kieg. támogatás ei.</t>
  </si>
  <si>
    <t>Bethlen Gábor Alapkezelő támogatása</t>
  </si>
  <si>
    <t>BGA támogatás kiadás ei.</t>
  </si>
  <si>
    <t>kisajátítás költségeire</t>
  </si>
  <si>
    <t xml:space="preserve">Jöv.pótlló támogatások fin. </t>
  </si>
  <si>
    <t>Jöv.pótlló támogatások átcsoportosítása</t>
  </si>
  <si>
    <t>Ei. átcsoportosítás önk. segélyről</t>
  </si>
  <si>
    <t>Ei. átcsoportosítás önkormányzati segélyről</t>
  </si>
  <si>
    <t>Etyek - Ercsi bringatúra útvonal pe. átadás ei.</t>
  </si>
  <si>
    <t>Deák F. u. oszlop kiváltás tervezés ei.</t>
  </si>
  <si>
    <t>Deák F. u. parkoló légvezeték áthelyezés ei.</t>
  </si>
  <si>
    <t>Ingatlan értékbecslés ei.</t>
  </si>
  <si>
    <t>SZLV TKT-tól átvett pénzeszköz ei.</t>
  </si>
  <si>
    <t>Ei. átcsoportosítás egyéb bevételről</t>
  </si>
  <si>
    <t>Csatorna utólagos rákötés bevétel ei.</t>
  </si>
  <si>
    <t>Ökoviz üzletrész értékesítés ei.</t>
  </si>
  <si>
    <t>Lakástörlesztés ei.</t>
  </si>
  <si>
    <t>Laptop értékesítés ei.</t>
  </si>
  <si>
    <t>Eljárási költség térítés ei.</t>
  </si>
  <si>
    <t>Köztemetés törlesztés ei.</t>
  </si>
  <si>
    <t>Többletbevételek általános tartalékba</t>
  </si>
  <si>
    <t>Bérkompenzáció 06-09.hó</t>
  </si>
  <si>
    <t>Intézményfinanszírozás BBKP</t>
  </si>
  <si>
    <t>Intézményfinanszírozás Óvoda</t>
  </si>
  <si>
    <t>Mc. pénzeszköz átadás TKT</t>
  </si>
  <si>
    <t>Intézményfinanszírozás mód. BBKP</t>
  </si>
  <si>
    <t>Működési tartalék ei. mód.</t>
  </si>
  <si>
    <t>Intézményfin. BBKP ei. mód.</t>
  </si>
  <si>
    <t>Építményadó többletbevétel ei.</t>
  </si>
  <si>
    <t>Kommunállis adó többletbevétel ei.</t>
  </si>
  <si>
    <t>Iparűzési adó többletbevétel</t>
  </si>
  <si>
    <t>Talajterhelési díj bevétel ei. mód.</t>
  </si>
  <si>
    <t>Adó többletbevétel fejlesztési tartalékba</t>
  </si>
  <si>
    <t xml:space="preserve">Felhalm. célú pe.átadás MG Kft </t>
  </si>
  <si>
    <t>Ei. átcsoportosítás közalk. bérről</t>
  </si>
  <si>
    <t>Ei. átcsoportosítás táppénz hozzájárulásra</t>
  </si>
  <si>
    <t>Ei. átcsop. belföldi kiküldetésre</t>
  </si>
  <si>
    <t>Ei. átcsop. egyéb anyagra</t>
  </si>
  <si>
    <t>Ei. átcsoportosítás telefondíjról</t>
  </si>
  <si>
    <t>Országzászló vásárlás ei.</t>
  </si>
  <si>
    <t>Koncertjegy vásárlás ei.</t>
  </si>
  <si>
    <t xml:space="preserve">Golyóstoll, virág, díszdoboz ei.ünnepi testületi ülésre </t>
  </si>
  <si>
    <t>Egyéb készletek áfája ei. mód.</t>
  </si>
  <si>
    <t>Labor szolgáltatás ei. átcsop.</t>
  </si>
  <si>
    <t>Áfa kölcsön törlesztés 2014. december ei.</t>
  </si>
  <si>
    <t>Intézményfinanszírozás PH E. utalványra</t>
  </si>
  <si>
    <t>Járási Hiv. karbantart. ei.mód.</t>
  </si>
  <si>
    <t>Járási Hiv.ei.átcsoportosítás beruházásra</t>
  </si>
  <si>
    <t>Járási Hiv.ei.átcsoportosítás felújításra</t>
  </si>
  <si>
    <t>Martonvásári Napok kiadás ei.</t>
  </si>
  <si>
    <t>Előző évi bevétel visszaut. ei.</t>
  </si>
  <si>
    <t>Megbizási díj és járulékai</t>
  </si>
  <si>
    <t>Közművelődési érd.növ. pályázat bevétele</t>
  </si>
  <si>
    <t>Intézményfinanszírozás  BBK (közműv. érd.növ.pályázat)</t>
  </si>
  <si>
    <t>KDOP visszafizetési kötelezettség</t>
  </si>
  <si>
    <t>Általános tartalék tehére</t>
  </si>
  <si>
    <t>041233</t>
  </si>
  <si>
    <t>Ei.átcsoportosítás közfogl. betegállományra</t>
  </si>
  <si>
    <t>Védőnői jutalom, járulék ei.</t>
  </si>
  <si>
    <t>Ei. átcsoportosítás személyszállításra (Beethoven Iskola)</t>
  </si>
  <si>
    <t>091220</t>
  </si>
  <si>
    <t>Ei. átcsoportosítás karbantartásról (Beethoven Iskola)</t>
  </si>
  <si>
    <t>092111</t>
  </si>
  <si>
    <t>Ei.átcsoportosítás betegszabadságra (közfogl.)</t>
  </si>
  <si>
    <t>Ei.átcsoportosítás közfogl. Illetményéről (közfogl.)</t>
  </si>
  <si>
    <t>074032</t>
  </si>
  <si>
    <t>Ei.átcsoportosítás továbszáml. szolg.ra</t>
  </si>
  <si>
    <t>Ei.átcsoportosítás áfáról</t>
  </si>
  <si>
    <t xml:space="preserve">Bevétel ei. átcsoportosítás </t>
  </si>
  <si>
    <t>Működési célú pe.átadás SZLV TKT</t>
  </si>
  <si>
    <t>Átcsoportosítás dologi jellegű kiadásról</t>
  </si>
  <si>
    <t>Működési célú pénzeszköz átadás SZLV TKT</t>
  </si>
  <si>
    <t>Kisajátítási tartalék terhére</t>
  </si>
  <si>
    <t>Természtebeni ellátások(Erzsébet utalvány) bevétele</t>
  </si>
  <si>
    <t>Természetbeni ellátások (Erzsébet utalvány) kiadás ei.</t>
  </si>
  <si>
    <t>Közfoglalkoztatás bevétel ei. mód.</t>
  </si>
  <si>
    <t>Közfoglalkoztatás kiadás ei. mód.</t>
  </si>
  <si>
    <t>Közfoglalkoztatás ei. átcsop. táppénz hozzájárulásra</t>
  </si>
  <si>
    <t xml:space="preserve">Közfoglalkoztatás illetmény ei.átcsoportosítás </t>
  </si>
  <si>
    <t>052020</t>
  </si>
  <si>
    <t>Ei.átcsoportosítás szolgáltalás bevételére</t>
  </si>
  <si>
    <t>Szoc. ágazati pótlék IV. n.év</t>
  </si>
  <si>
    <t>900020</t>
  </si>
  <si>
    <t>Ei. átcsoportosítás  dologi kiadásról BGA</t>
  </si>
  <si>
    <t xml:space="preserve">Ei. átcsoportosítás beruházásra BGA </t>
  </si>
  <si>
    <t>072420</t>
  </si>
  <si>
    <t>Labor szolgáltatás ei. átcsop. személyi kiadásokra</t>
  </si>
  <si>
    <t>Labor szolgáltatás ei. átcsop. Készletbeszerzésre</t>
  </si>
  <si>
    <t>900060</t>
  </si>
  <si>
    <t>082091</t>
  </si>
  <si>
    <t>Ei. átcsoportosítás beruházásra (Beethoven Iskola)</t>
  </si>
  <si>
    <t>Ei. átcsoportosítás dologi kiadásokró (Beethoven Iskola)</t>
  </si>
  <si>
    <t>Kresz tábla készítés ei.</t>
  </si>
  <si>
    <t>Intézményfinanszírozás PH (szoc.támogatás)</t>
  </si>
  <si>
    <t>016020</t>
  </si>
  <si>
    <t>Közművelődési intézmények többlettámogatása</t>
  </si>
  <si>
    <t>Postaköltség segélyek kifizetésére</t>
  </si>
  <si>
    <t>Ideiglenes út építés</t>
  </si>
  <si>
    <t>045120</t>
  </si>
  <si>
    <t>Előirányzat módosítás nyilvántartás Brunszvik Teréz Óvoda 2015. év, ezer Ft</t>
  </si>
  <si>
    <t>7</t>
  </si>
  <si>
    <t>7.1</t>
  </si>
  <si>
    <t>Karbantartás</t>
  </si>
  <si>
    <t>7.2</t>
  </si>
  <si>
    <t>7.3</t>
  </si>
  <si>
    <t>Beruh.áfája</t>
  </si>
  <si>
    <t>7.4</t>
  </si>
  <si>
    <t>Tárgyi eszköz beszerzése</t>
  </si>
  <si>
    <t>8</t>
  </si>
  <si>
    <t>8.1</t>
  </si>
  <si>
    <t>8.2</t>
  </si>
  <si>
    <t>Tárgyi eszköz áfája</t>
  </si>
  <si>
    <t>8.3</t>
  </si>
  <si>
    <t>8.4</t>
  </si>
  <si>
    <t>Kif.adó</t>
  </si>
  <si>
    <t>8.5</t>
  </si>
  <si>
    <t>Eho</t>
  </si>
  <si>
    <t>9</t>
  </si>
  <si>
    <t>9.1</t>
  </si>
  <si>
    <t>9.2</t>
  </si>
  <si>
    <t>9.3</t>
  </si>
  <si>
    <t>Továbbszámlázás (Durmicsné)</t>
  </si>
  <si>
    <t>9.4</t>
  </si>
  <si>
    <t>Továbbszámlázás bevétele (Durmicsné)</t>
  </si>
  <si>
    <t>10</t>
  </si>
  <si>
    <t>10.1</t>
  </si>
  <si>
    <t>10.2</t>
  </si>
  <si>
    <t>10.3</t>
  </si>
  <si>
    <t>Pénzügyi, befektetési díjak</t>
  </si>
  <si>
    <t>10.4</t>
  </si>
  <si>
    <t>11</t>
  </si>
  <si>
    <t>11.1</t>
  </si>
  <si>
    <t>11.2</t>
  </si>
  <si>
    <t>11.3</t>
  </si>
  <si>
    <t>12</t>
  </si>
  <si>
    <t>Ei. Átcsoportosítás</t>
  </si>
  <si>
    <t>12.1</t>
  </si>
  <si>
    <t>12.2</t>
  </si>
  <si>
    <t>Előirányzat módosítás nyilvántartás Brunszvik Beethoven Kulturális Központ 2015. év, ezer Ft</t>
  </si>
  <si>
    <t>Táboroztatási bevételek</t>
  </si>
  <si>
    <t>Szakmai anyag (táboroztatás)</t>
  </si>
  <si>
    <t>Egyéb szolgáltatás (táboroztatás)</t>
  </si>
  <si>
    <t>7.5</t>
  </si>
  <si>
    <t>Vásárolt élelmezés (táboroztatás)</t>
  </si>
  <si>
    <t>7.6</t>
  </si>
  <si>
    <t>Szállítás (táboroztatás)</t>
  </si>
  <si>
    <t>7.7</t>
  </si>
  <si>
    <t>Áfa (táboroztatás)</t>
  </si>
  <si>
    <t>Bérleti díj</t>
  </si>
  <si>
    <t>Betörés miatti káresemény</t>
  </si>
  <si>
    <t>Intézményfinanszírozás (bérkompenzáció)</t>
  </si>
  <si>
    <t>Bérkompenzáció (óv.múz.)</t>
  </si>
  <si>
    <t>Járulék (óv.múz.)</t>
  </si>
  <si>
    <t>NÉBIH támogatás</t>
  </si>
  <si>
    <t>Virtuózok</t>
  </si>
  <si>
    <t>Jazz produkció</t>
  </si>
  <si>
    <t>LGT Emlékzenekar</t>
  </si>
  <si>
    <t>10.5</t>
  </si>
  <si>
    <t>Damil</t>
  </si>
  <si>
    <t>10.6</t>
  </si>
  <si>
    <t>DJ Lotters</t>
  </si>
  <si>
    <t>10.7</t>
  </si>
  <si>
    <t>Hungarikum pályázat</t>
  </si>
  <si>
    <t>10.8</t>
  </si>
  <si>
    <t>Zenevonat Bp.-Mv.</t>
  </si>
  <si>
    <t>10.9</t>
  </si>
  <si>
    <t>Alapi táncok tanítása</t>
  </si>
  <si>
    <t>10.10</t>
  </si>
  <si>
    <t>Mezőségi táncok</t>
  </si>
  <si>
    <t>10.11</t>
  </si>
  <si>
    <t>Zenevonat Szfvár-Mv.</t>
  </si>
  <si>
    <t>10.12</t>
  </si>
  <si>
    <t>Dankó Rádió - Bognár András</t>
  </si>
  <si>
    <t>10.13</t>
  </si>
  <si>
    <t>Csík Zenekar</t>
  </si>
  <si>
    <t>10.14</t>
  </si>
  <si>
    <t>Őrzés, védelem</t>
  </si>
  <si>
    <t>10.15</t>
  </si>
  <si>
    <t>Molinók</t>
  </si>
  <si>
    <t>10.16</t>
  </si>
  <si>
    <t>Tárogató bemutató</t>
  </si>
  <si>
    <t>10.17</t>
  </si>
  <si>
    <t>Őrölt paprika (hungarikum udvar ktg-e)</t>
  </si>
  <si>
    <t>10.18</t>
  </si>
  <si>
    <t>Kóstoltatás (birkafőzők)</t>
  </si>
  <si>
    <t>10.19</t>
  </si>
  <si>
    <t>Ital, szörp kóstoltatás</t>
  </si>
  <si>
    <t>10.20.</t>
  </si>
  <si>
    <t>Kóstoltatás (szalámi-szürkemarha)</t>
  </si>
  <si>
    <t>10.21.</t>
  </si>
  <si>
    <t>Méz kóstoltatás</t>
  </si>
  <si>
    <t>10.22</t>
  </si>
  <si>
    <t>Hungarikum kvíz költségei</t>
  </si>
  <si>
    <t>10.23</t>
  </si>
  <si>
    <t>Programfüzet</t>
  </si>
  <si>
    <t>10.24</t>
  </si>
  <si>
    <t>NKA Kult.Feszt.Koll.önrész</t>
  </si>
  <si>
    <t>10.25</t>
  </si>
  <si>
    <t>NKA Kult.Feszt.Koll. Pályázat</t>
  </si>
  <si>
    <t>10.26</t>
  </si>
  <si>
    <t>Kacsó Hanga Borbála</t>
  </si>
  <si>
    <t>10.27</t>
  </si>
  <si>
    <t>Fitos Dezső Társulat</t>
  </si>
  <si>
    <t>10.28</t>
  </si>
  <si>
    <t>Prímástalálkozó</t>
  </si>
  <si>
    <t>10.29</t>
  </si>
  <si>
    <t>Jogdíj</t>
  </si>
  <si>
    <t>10.30</t>
  </si>
  <si>
    <t>Pop kitűző</t>
  </si>
  <si>
    <t>10.31</t>
  </si>
  <si>
    <t>NKA Min.Pályázat továbbszámlázás</t>
  </si>
  <si>
    <t>10.32</t>
  </si>
  <si>
    <t>10.33</t>
  </si>
  <si>
    <t>10.34</t>
  </si>
  <si>
    <t>10.35</t>
  </si>
  <si>
    <t>NKA Közműv.Koll.Pályázat</t>
  </si>
  <si>
    <t>10.36</t>
  </si>
  <si>
    <t>Bognár András - Dankó Rádió</t>
  </si>
  <si>
    <t>10.37</t>
  </si>
  <si>
    <t>Belépő készítés</t>
  </si>
  <si>
    <t>10.38</t>
  </si>
  <si>
    <t>Propaganda póló</t>
  </si>
  <si>
    <t>10.39</t>
  </si>
  <si>
    <t>Katlan Tóni+Für Elise</t>
  </si>
  <si>
    <t>10.40</t>
  </si>
  <si>
    <t>10.41</t>
  </si>
  <si>
    <t>Élő csocsó</t>
  </si>
  <si>
    <t>10.42</t>
  </si>
  <si>
    <t>Csík Zenekar CD-k repr.</t>
  </si>
  <si>
    <t>10.43</t>
  </si>
  <si>
    <t>Repr.eho</t>
  </si>
  <si>
    <t>10.44</t>
  </si>
  <si>
    <t>Repr.szja</t>
  </si>
  <si>
    <t>10.45</t>
  </si>
  <si>
    <t>Szakmai anyagok</t>
  </si>
  <si>
    <t>10.46</t>
  </si>
  <si>
    <t>10.47</t>
  </si>
  <si>
    <t>Makó Péter</t>
  </si>
  <si>
    <t>10.48</t>
  </si>
  <si>
    <t>Felhaszn.jogdíj</t>
  </si>
  <si>
    <t>10.49</t>
  </si>
  <si>
    <t>10.50</t>
  </si>
  <si>
    <t>Kp váltás</t>
  </si>
  <si>
    <t>10.51</t>
  </si>
  <si>
    <t>Katasztrófavédelem</t>
  </si>
  <si>
    <t>10.52</t>
  </si>
  <si>
    <t>Tűzoltó készülék utánvilágító táblák</t>
  </si>
  <si>
    <t>10.53</t>
  </si>
  <si>
    <t>Tiszteletjegyek Beethoven koncertekre</t>
  </si>
  <si>
    <t>10.54</t>
  </si>
  <si>
    <t>Balogh Rita portréfotózás</t>
  </si>
  <si>
    <t>10.55</t>
  </si>
  <si>
    <t>Tűzijáték</t>
  </si>
  <si>
    <t>10.56</t>
  </si>
  <si>
    <t>Sajtótájékoztató költségei</t>
  </si>
  <si>
    <t>10.57</t>
  </si>
  <si>
    <t xml:space="preserve">Sajtótájékoztató  </t>
  </si>
  <si>
    <t>10.58</t>
  </si>
  <si>
    <t>Csokoládé fellépőknek</t>
  </si>
  <si>
    <t>10.59</t>
  </si>
  <si>
    <t>Alma Együttes</t>
  </si>
  <si>
    <t>10.60.</t>
  </si>
  <si>
    <t>Önk.int.finanszírozás</t>
  </si>
  <si>
    <t>10.61</t>
  </si>
  <si>
    <t>10.62</t>
  </si>
  <si>
    <t>Intézményfinanszírozás visszakönyvelése</t>
  </si>
  <si>
    <t>10.63</t>
  </si>
  <si>
    <t>10.64</t>
  </si>
  <si>
    <t>Szakmai anyag BBK</t>
  </si>
  <si>
    <t>10.65</t>
  </si>
  <si>
    <t>10.66</t>
  </si>
  <si>
    <t>10.67</t>
  </si>
  <si>
    <t>Repr.kifiz.szja</t>
  </si>
  <si>
    <t>10.68</t>
  </si>
  <si>
    <t>Barter együttműködés</t>
  </si>
  <si>
    <t>10.69</t>
  </si>
  <si>
    <t>10.70</t>
  </si>
  <si>
    <t>Reklámszolgáltatás</t>
  </si>
  <si>
    <t>10.71</t>
  </si>
  <si>
    <t>Tárgyi eszköz</t>
  </si>
  <si>
    <t>11.4</t>
  </si>
  <si>
    <t>Intézményfinanszírozás (érdekeltségnövelő pályázat)</t>
  </si>
  <si>
    <t>Egyéb tárgyi eszköz beszerzése (érd.növ.)</t>
  </si>
  <si>
    <t>12.3</t>
  </si>
  <si>
    <t>Beruh.célú előzetesen felsz.áfa (érd.növ.)</t>
  </si>
  <si>
    <t>Felhalmzozási céltartalék</t>
  </si>
  <si>
    <t>Kisajátítási céltartalék</t>
  </si>
  <si>
    <t>Közvetített szolgáltatások bevétele</t>
  </si>
  <si>
    <t>Tordas Önkormányzat működési célú pe. átadás (Etyek-Ercsi bringaút)</t>
  </si>
  <si>
    <t>Martongazda Kft m.célú pe.átadás</t>
  </si>
  <si>
    <t>Működési célú visszatérítendő támogatások áh-n  kívülre</t>
  </si>
  <si>
    <t>MKE működési célú visszatérítendő támogatása</t>
  </si>
  <si>
    <t>045120- Út, autópálya építése</t>
  </si>
  <si>
    <t>082091- Közművelődés-közösségi és társadalmi részvétel fejlesztése</t>
  </si>
  <si>
    <t>Mód.ei. II.</t>
  </si>
  <si>
    <t>Módosított előirányzat I., Ft</t>
  </si>
  <si>
    <t>Módosított előirányzat II., Ft</t>
  </si>
  <si>
    <t>Módosított előirányzat I. Ft</t>
  </si>
  <si>
    <t>Martonvásár Város Önkormányzatának  bevételei 2015.</t>
  </si>
  <si>
    <t>Módosítás, Ft</t>
  </si>
  <si>
    <t>Természetbeni ellátások (Erzsébet utalvány) bevétele</t>
  </si>
  <si>
    <t>NKA Kult. Feszt. Koll. Pályázat</t>
  </si>
  <si>
    <t>NKA Közműv. Koll. Pályázat</t>
  </si>
  <si>
    <t>Vizuális Művészetek Kollégiuma (NKA) támogatás</t>
  </si>
  <si>
    <t>Csatorna utólagos rákötés bevétele</t>
  </si>
  <si>
    <t>Eljárási költség térítés bevétele</t>
  </si>
  <si>
    <t>Köztemetés törlesztés bevétele</t>
  </si>
  <si>
    <t>Bérleti díj bevétel PH</t>
  </si>
  <si>
    <t>Továbbszámlázott szolg.  bevétele PH</t>
  </si>
  <si>
    <t>Továbbszámlázott szolg.  Bevétele Óvoda</t>
  </si>
  <si>
    <t>Igazgatási szolgáltatási díj PH</t>
  </si>
  <si>
    <t xml:space="preserve">Ökoviz üzletrész értékesítés </t>
  </si>
  <si>
    <t>Tárgyi eszköz értékesítés</t>
  </si>
  <si>
    <t>Mód. Előirányzat II.</t>
  </si>
  <si>
    <t>Módosított előirányzat II.</t>
  </si>
  <si>
    <t>Gyalogátkelőhely kialakítás</t>
  </si>
  <si>
    <t>Ingatlan vásárlás</t>
  </si>
  <si>
    <t>Ingatlan vásárlás fordított áfája</t>
  </si>
  <si>
    <t>Klíma beszerzés</t>
  </si>
  <si>
    <t>Beethoven Általános Iskola gépészeti generáltervezés</t>
  </si>
  <si>
    <t>Szennyviztisztító telepen berendezések cseréje</t>
  </si>
  <si>
    <t>Deák F. u. oszlop kiváltás tervezés</t>
  </si>
  <si>
    <t>Deák F.u. légvezeték áthelyezés</t>
  </si>
  <si>
    <t>Nyomtató beszerzés BGA pályázat</t>
  </si>
  <si>
    <t>Járási Hivatal épületén végzett beruházás</t>
  </si>
  <si>
    <t>Tantermi székek Beethoven Iskola</t>
  </si>
  <si>
    <t xml:space="preserve">Páncélszekrény vásárlás </t>
  </si>
  <si>
    <t xml:space="preserve">Pénzkazetták vásárlása </t>
  </si>
  <si>
    <t>Tárgyi eszköz beszerzés BBK(közműv.érd.növ.pályázat)</t>
  </si>
  <si>
    <t>Óvoda beruházás ei. átcsoportosítás</t>
  </si>
  <si>
    <t>Járási Hivatal fűtés korszerűsítés</t>
  </si>
  <si>
    <t>Járási hivatal épület felújítás</t>
  </si>
  <si>
    <t>Többletkiadás szakmai anyagokra</t>
  </si>
</sst>
</file>

<file path=xl/styles.xml><?xml version="1.0" encoding="utf-8"?>
<styleSheet xmlns="http://schemas.openxmlformats.org/spreadsheetml/2006/main">
  <numFmts count="6">
    <numFmt numFmtId="43" formatCode="_-* #,##0.00\ _F_t_-;\-* #,##0.00\ _F_t_-;_-* &quot;-&quot;??\ _F_t_-;_-@_-"/>
    <numFmt numFmtId="164" formatCode="0__"/>
    <numFmt numFmtId="165" formatCode="#,###"/>
    <numFmt numFmtId="166" formatCode="#,##0\ ;\-#,##0"/>
    <numFmt numFmtId="167" formatCode="_-* #,##0\ _F_t_-;\-* #,##0\ _F_t_-;_-* &quot;-&quot;??\ _F_t_-;_-@_-"/>
    <numFmt numFmtId="168" formatCode="#,##0_ ;\-#,##0\ "/>
  </numFmts>
  <fonts count="86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8"/>
      <color indexed="81"/>
      <name val="Tahoma"/>
      <family val="2"/>
      <charset val="238"/>
    </font>
    <font>
      <b/>
      <sz val="8"/>
      <color indexed="81"/>
      <name val="Tahoma"/>
      <family val="2"/>
      <charset val="238"/>
    </font>
    <font>
      <b/>
      <sz val="10"/>
      <color indexed="8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i/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sz val="12"/>
      <name val="Times New Roman CE"/>
      <charset val="238"/>
    </font>
    <font>
      <b/>
      <sz val="11"/>
      <name val="Times New Roman CE"/>
      <charset val="238"/>
    </font>
    <font>
      <sz val="8"/>
      <name val="Times New Roman CE"/>
      <charset val="238"/>
    </font>
    <font>
      <b/>
      <sz val="12"/>
      <name val="Times New Roman CE"/>
      <charset val="238"/>
    </font>
    <font>
      <b/>
      <i/>
      <sz val="9"/>
      <name val="Times New Roman CE"/>
      <charset val="238"/>
    </font>
    <font>
      <b/>
      <i/>
      <sz val="10"/>
      <name val="Times New Roman CE"/>
      <charset val="238"/>
    </font>
    <font>
      <b/>
      <sz val="9"/>
      <name val="Times New Roman CE"/>
      <charset val="238"/>
    </font>
    <font>
      <b/>
      <sz val="8"/>
      <name val="Times New Roman CE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sz val="9"/>
      <name val="Times New Roman CE"/>
      <charset val="238"/>
    </font>
    <font>
      <i/>
      <sz val="9"/>
      <name val="Times New Roman CE"/>
      <charset val="238"/>
    </font>
    <font>
      <i/>
      <sz val="10"/>
      <name val="Times New Roman CE"/>
      <charset val="238"/>
    </font>
    <font>
      <b/>
      <sz val="12"/>
      <name val="Times New Roman"/>
      <family val="1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11"/>
      <name val="Times New Roman CE"/>
      <family val="1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  <font>
      <i/>
      <sz val="8"/>
      <name val="Times New Roman CE"/>
      <charset val="238"/>
    </font>
    <font>
      <sz val="10"/>
      <color indexed="10"/>
      <name val="Times New Roman CE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rgb="FF000000"/>
      <name val="Calibri"/>
      <family val="2"/>
      <charset val="238"/>
    </font>
    <font>
      <b/>
      <sz val="10"/>
      <color rgb="FF000000"/>
      <name val="Times New Roman"/>
      <family val="1"/>
      <charset val="238"/>
    </font>
    <font>
      <b/>
      <sz val="11"/>
      <color rgb="FF000000"/>
      <name val="Calibri"/>
      <family val="2"/>
      <charset val="238"/>
    </font>
    <font>
      <sz val="10"/>
      <color rgb="FF000000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i/>
      <sz val="10"/>
      <color rgb="FF000000"/>
      <name val="Times New Roman"/>
      <family val="1"/>
      <charset val="238"/>
    </font>
    <font>
      <b/>
      <sz val="12"/>
      <color rgb="FF000000"/>
      <name val="Times new roman ce"/>
    </font>
    <font>
      <b/>
      <i/>
      <sz val="10"/>
      <color rgb="FF000000"/>
      <name val="Times new roman ce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2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name val="Times New Roman"/>
      <family val="1"/>
      <charset val="238"/>
    </font>
    <font>
      <i/>
      <sz val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9"/>
      <name val="Times New Roman"/>
      <family val="1"/>
      <charset val="238"/>
    </font>
    <font>
      <b/>
      <sz val="8"/>
      <name val="Times New Roman"/>
      <family val="1"/>
      <charset val="238"/>
    </font>
    <font>
      <sz val="8"/>
      <name val="Times New Roman"/>
      <family val="1"/>
      <charset val="238"/>
    </font>
    <font>
      <sz val="8"/>
      <color theme="1"/>
      <name val="Times New Roman"/>
      <family val="1"/>
      <charset val="238"/>
    </font>
    <font>
      <b/>
      <sz val="12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8"/>
      <color theme="1"/>
      <name val="Calibri"/>
      <family val="2"/>
      <charset val="238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lightHorizontal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55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2"/>
      </patternFill>
    </fill>
    <fill>
      <patternFill patternType="solid">
        <fgColor indexed="9"/>
      </patternFill>
    </fill>
    <fill>
      <patternFill patternType="solid">
        <fgColor indexed="45"/>
      </patternFill>
    </fill>
    <fill>
      <patternFill patternType="solid">
        <fgColor indexed="31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</fills>
  <borders count="8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99">
    <xf numFmtId="0" fontId="0" fillId="0" borderId="0"/>
    <xf numFmtId="0" fontId="1" fillId="0" borderId="0"/>
    <xf numFmtId="0" fontId="11" fillId="0" borderId="0"/>
    <xf numFmtId="0" fontId="11" fillId="0" borderId="0"/>
    <xf numFmtId="0" fontId="47" fillId="7" borderId="0" applyNumberFormat="0" applyBorder="0" applyAlignment="0" applyProtection="0"/>
    <xf numFmtId="0" fontId="47" fillId="8" borderId="0" applyNumberFormat="0" applyBorder="0" applyAlignment="0" applyProtection="0"/>
    <xf numFmtId="0" fontId="47" fillId="9" borderId="0" applyNumberFormat="0" applyBorder="0" applyAlignment="0" applyProtection="0"/>
    <xf numFmtId="0" fontId="47" fillId="7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11" borderId="0" applyNumberFormat="0" applyBorder="0" applyAlignment="0" applyProtection="0"/>
    <xf numFmtId="0" fontId="47" fillId="8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8" fillId="14" borderId="0" applyNumberFormat="0" applyBorder="0" applyAlignment="0" applyProtection="0"/>
    <xf numFmtId="0" fontId="48" fillId="8" borderId="0" applyNumberFormat="0" applyBorder="0" applyAlignment="0" applyProtection="0"/>
    <xf numFmtId="0" fontId="48" fillId="12" borderId="0" applyNumberFormat="0" applyBorder="0" applyAlignment="0" applyProtection="0"/>
    <xf numFmtId="0" fontId="48" fillId="11" borderId="0" applyNumberFormat="0" applyBorder="0" applyAlignment="0" applyProtection="0"/>
    <xf numFmtId="0" fontId="48" fillId="14" borderId="0" applyNumberFormat="0" applyBorder="0" applyAlignment="0" applyProtection="0"/>
    <xf numFmtId="0" fontId="48" fillId="8" borderId="0" applyNumberFormat="0" applyBorder="0" applyAlignment="0" applyProtection="0"/>
    <xf numFmtId="0" fontId="49" fillId="12" borderId="63" applyNumberFormat="0" applyAlignment="0" applyProtection="0"/>
    <xf numFmtId="0" fontId="50" fillId="0" borderId="0" applyNumberFormat="0" applyFill="0" applyBorder="0" applyAlignment="0" applyProtection="0"/>
    <xf numFmtId="0" fontId="51" fillId="0" borderId="64" applyNumberFormat="0" applyFill="0" applyAlignment="0" applyProtection="0"/>
    <xf numFmtId="0" fontId="52" fillId="0" borderId="65" applyNumberFormat="0" applyFill="0" applyAlignment="0" applyProtection="0"/>
    <xf numFmtId="0" fontId="53" fillId="0" borderId="66" applyNumberFormat="0" applyFill="0" applyAlignment="0" applyProtection="0"/>
    <xf numFmtId="0" fontId="53" fillId="0" borderId="0" applyNumberFormat="0" applyFill="0" applyBorder="0" applyAlignment="0" applyProtection="0"/>
    <xf numFmtId="0" fontId="54" fillId="15" borderId="67" applyNumberFormat="0" applyAlignment="0" applyProtection="0"/>
    <xf numFmtId="0" fontId="55" fillId="0" borderId="0" applyNumberFormat="0" applyFill="0" applyBorder="0" applyAlignment="0" applyProtection="0"/>
    <xf numFmtId="0" fontId="56" fillId="0" borderId="68" applyNumberFormat="0" applyFill="0" applyAlignment="0" applyProtection="0"/>
    <xf numFmtId="0" fontId="19" fillId="9" borderId="69" applyNumberFormat="0" applyFont="0" applyAlignment="0" applyProtection="0"/>
    <xf numFmtId="0" fontId="48" fillId="14" borderId="0" applyNumberFormat="0" applyBorder="0" applyAlignment="0" applyProtection="0"/>
    <xf numFmtId="0" fontId="48" fillId="16" borderId="0" applyNumberFormat="0" applyBorder="0" applyAlignment="0" applyProtection="0"/>
    <xf numFmtId="0" fontId="48" fillId="17" borderId="0" applyNumberFormat="0" applyBorder="0" applyAlignment="0" applyProtection="0"/>
    <xf numFmtId="0" fontId="48" fillId="18" borderId="0" applyNumberFormat="0" applyBorder="0" applyAlignment="0" applyProtection="0"/>
    <xf numFmtId="0" fontId="48" fillId="14" borderId="0" applyNumberFormat="0" applyBorder="0" applyAlignment="0" applyProtection="0"/>
    <xf numFmtId="0" fontId="48" fillId="19" borderId="0" applyNumberFormat="0" applyBorder="0" applyAlignment="0" applyProtection="0"/>
    <xf numFmtId="0" fontId="57" fillId="20" borderId="0" applyNumberFormat="0" applyBorder="0" applyAlignment="0" applyProtection="0"/>
    <xf numFmtId="0" fontId="58" fillId="21" borderId="70" applyNumberFormat="0" applyAlignment="0" applyProtection="0"/>
    <xf numFmtId="0" fontId="59" fillId="0" borderId="0" applyNumberFormat="0" applyFill="0" applyBorder="0" applyAlignment="0" applyProtection="0"/>
    <xf numFmtId="0" fontId="60" fillId="0" borderId="0"/>
    <xf numFmtId="0" fontId="47" fillId="0" borderId="0"/>
    <xf numFmtId="0" fontId="61" fillId="0" borderId="0"/>
    <xf numFmtId="0" fontId="19" fillId="0" borderId="0"/>
    <xf numFmtId="0" fontId="61" fillId="0" borderId="0"/>
    <xf numFmtId="0" fontId="46" fillId="0" borderId="0"/>
    <xf numFmtId="0" fontId="46" fillId="0" borderId="0"/>
    <xf numFmtId="0" fontId="46" fillId="0" borderId="0"/>
    <xf numFmtId="0" fontId="1" fillId="0" borderId="0"/>
    <xf numFmtId="0" fontId="61" fillId="0" borderId="0"/>
    <xf numFmtId="0" fontId="62" fillId="0" borderId="71" applyNumberFormat="0" applyFill="0" applyAlignment="0" applyProtection="0"/>
    <xf numFmtId="0" fontId="63" fillId="22" borderId="0" applyNumberFormat="0" applyBorder="0" applyAlignment="0" applyProtection="0"/>
    <xf numFmtId="0" fontId="64" fillId="12" borderId="0" applyNumberFormat="0" applyBorder="0" applyAlignment="0" applyProtection="0"/>
    <xf numFmtId="0" fontId="65" fillId="21" borderId="63" applyNumberFormat="0" applyAlignment="0" applyProtection="0"/>
    <xf numFmtId="9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0" fontId="47" fillId="23" borderId="0" applyNumberFormat="0" applyBorder="0" applyAlignment="0" applyProtection="0"/>
    <xf numFmtId="0" fontId="47" fillId="22" borderId="0" applyNumberFormat="0" applyBorder="0" applyAlignment="0" applyProtection="0"/>
    <xf numFmtId="0" fontId="47" fillId="20" borderId="0" applyNumberFormat="0" applyBorder="0" applyAlignment="0" applyProtection="0"/>
    <xf numFmtId="0" fontId="47" fillId="24" borderId="0" applyNumberFormat="0" applyBorder="0" applyAlignment="0" applyProtection="0"/>
    <xf numFmtId="0" fontId="47" fillId="10" borderId="0" applyNumberFormat="0" applyBorder="0" applyAlignment="0" applyProtection="0"/>
    <xf numFmtId="0" fontId="47" fillId="7" borderId="0" applyNumberFormat="0" applyBorder="0" applyAlignment="0" applyProtection="0"/>
    <xf numFmtId="0" fontId="47" fillId="13" borderId="0" applyNumberFormat="0" applyBorder="0" applyAlignment="0" applyProtection="0"/>
    <xf numFmtId="0" fontId="47" fillId="8" borderId="0" applyNumberFormat="0" applyBorder="0" applyAlignment="0" applyProtection="0"/>
    <xf numFmtId="0" fontId="47" fillId="25" borderId="0" applyNumberFormat="0" applyBorder="0" applyAlignment="0" applyProtection="0"/>
    <xf numFmtId="0" fontId="47" fillId="24" borderId="0" applyNumberFormat="0" applyBorder="0" applyAlignment="0" applyProtection="0"/>
    <xf numFmtId="0" fontId="47" fillId="13" borderId="0" applyNumberFormat="0" applyBorder="0" applyAlignment="0" applyProtection="0"/>
    <xf numFmtId="0" fontId="47" fillId="26" borderId="0" applyNumberFormat="0" applyBorder="0" applyAlignment="0" applyProtection="0"/>
    <xf numFmtId="0" fontId="48" fillId="27" borderId="0" applyNumberFormat="0" applyBorder="0" applyAlignment="0" applyProtection="0"/>
    <xf numFmtId="0" fontId="48" fillId="8" borderId="0" applyNumberFormat="0" applyBorder="0" applyAlignment="0" applyProtection="0"/>
    <xf numFmtId="0" fontId="48" fillId="25" borderId="0" applyNumberFormat="0" applyBorder="0" applyAlignment="0" applyProtection="0"/>
    <xf numFmtId="0" fontId="48" fillId="28" borderId="0" applyNumberFormat="0" applyBorder="0" applyAlignment="0" applyProtection="0"/>
    <xf numFmtId="0" fontId="48" fillId="14" borderId="0" applyNumberFormat="0" applyBorder="0" applyAlignment="0" applyProtection="0"/>
    <xf numFmtId="0" fontId="48" fillId="29" borderId="0" applyNumberFormat="0" applyBorder="0" applyAlignment="0" applyProtection="0"/>
    <xf numFmtId="0" fontId="48" fillId="30" borderId="0" applyNumberFormat="0" applyBorder="0" applyAlignment="0" applyProtection="0"/>
    <xf numFmtId="0" fontId="48" fillId="16" borderId="0" applyNumberFormat="0" applyBorder="0" applyAlignment="0" applyProtection="0"/>
    <xf numFmtId="0" fontId="48" fillId="17" borderId="0" applyNumberFormat="0" applyBorder="0" applyAlignment="0" applyProtection="0"/>
    <xf numFmtId="0" fontId="48" fillId="28" borderId="0" applyNumberFormat="0" applyBorder="0" applyAlignment="0" applyProtection="0"/>
    <xf numFmtId="0" fontId="48" fillId="14" borderId="0" applyNumberFormat="0" applyBorder="0" applyAlignment="0" applyProtection="0"/>
    <xf numFmtId="0" fontId="48" fillId="19" borderId="0" applyNumberFormat="0" applyBorder="0" applyAlignment="0" applyProtection="0"/>
    <xf numFmtId="0" fontId="63" fillId="22" borderId="0" applyNumberFormat="0" applyBorder="0" applyAlignment="0" applyProtection="0"/>
    <xf numFmtId="0" fontId="65" fillId="11" borderId="63" applyNumberFormat="0" applyAlignment="0" applyProtection="0"/>
    <xf numFmtId="0" fontId="54" fillId="15" borderId="67" applyNumberFormat="0" applyAlignment="0" applyProtection="0"/>
    <xf numFmtId="0" fontId="59" fillId="0" borderId="0" applyNumberFormat="0" applyFill="0" applyBorder="0" applyAlignment="0" applyProtection="0"/>
    <xf numFmtId="0" fontId="57" fillId="20" borderId="0" applyNumberFormat="0" applyBorder="0" applyAlignment="0" applyProtection="0"/>
    <xf numFmtId="0" fontId="66" fillId="0" borderId="72" applyNumberFormat="0" applyFill="0" applyAlignment="0" applyProtection="0"/>
    <xf numFmtId="0" fontId="67" fillId="0" borderId="65" applyNumberFormat="0" applyFill="0" applyAlignment="0" applyProtection="0"/>
    <xf numFmtId="0" fontId="68" fillId="0" borderId="73" applyNumberFormat="0" applyFill="0" applyAlignment="0" applyProtection="0"/>
    <xf numFmtId="0" fontId="68" fillId="0" borderId="0" applyNumberFormat="0" applyFill="0" applyBorder="0" applyAlignment="0" applyProtection="0"/>
    <xf numFmtId="0" fontId="49" fillId="7" borderId="63" applyNumberFormat="0" applyAlignment="0" applyProtection="0"/>
    <xf numFmtId="0" fontId="56" fillId="0" borderId="68" applyNumberFormat="0" applyFill="0" applyAlignment="0" applyProtection="0"/>
    <xf numFmtId="0" fontId="64" fillId="12" borderId="0" applyNumberFormat="0" applyBorder="0" applyAlignment="0" applyProtection="0"/>
    <xf numFmtId="0" fontId="61" fillId="9" borderId="69" applyNumberFormat="0" applyFont="0" applyAlignment="0" applyProtection="0"/>
    <xf numFmtId="0" fontId="58" fillId="11" borderId="70" applyNumberFormat="0" applyAlignment="0" applyProtection="0"/>
    <xf numFmtId="0" fontId="69" fillId="0" borderId="0" applyNumberFormat="0" applyFill="0" applyBorder="0" applyAlignment="0" applyProtection="0"/>
    <xf numFmtId="0" fontId="62" fillId="0" borderId="74" applyNumberFormat="0" applyFill="0" applyAlignment="0" applyProtection="0"/>
    <xf numFmtId="0" fontId="55" fillId="0" borderId="0" applyNumberFormat="0" applyFill="0" applyBorder="0" applyAlignment="0" applyProtection="0"/>
    <xf numFmtId="43" fontId="46" fillId="0" borderId="0" applyFont="0" applyFill="0" applyBorder="0" applyAlignment="0" applyProtection="0"/>
  </cellStyleXfs>
  <cellXfs count="1242">
    <xf numFmtId="0" fontId="0" fillId="0" borderId="0" xfId="0"/>
    <xf numFmtId="0" fontId="0" fillId="0" borderId="0" xfId="0" applyBorder="1"/>
    <xf numFmtId="0" fontId="33" fillId="0" borderId="0" xfId="0" applyFont="1" applyBorder="1" applyAlignment="1">
      <alignment horizontal="center" vertical="center" wrapText="1"/>
    </xf>
    <xf numFmtId="0" fontId="6" fillId="0" borderId="1" xfId="1" applyFont="1" applyFill="1" applyBorder="1" applyAlignment="1">
      <alignment horizontal="right" vertical="center"/>
    </xf>
    <xf numFmtId="0" fontId="7" fillId="0" borderId="1" xfId="1" applyFont="1" applyBorder="1"/>
    <xf numFmtId="0" fontId="4" fillId="0" borderId="1" xfId="1" applyFont="1" applyFill="1" applyBorder="1" applyAlignment="1">
      <alignment horizontal="right" vertical="center"/>
    </xf>
    <xf numFmtId="0" fontId="4" fillId="0" borderId="2" xfId="1" applyFont="1" applyFill="1" applyBorder="1" applyAlignment="1">
      <alignment horizontal="right" vertical="center"/>
    </xf>
    <xf numFmtId="0" fontId="4" fillId="0" borderId="3" xfId="1" applyFont="1" applyFill="1" applyBorder="1" applyAlignment="1">
      <alignment horizontal="right" vertical="center"/>
    </xf>
    <xf numFmtId="0" fontId="6" fillId="0" borderId="4" xfId="1" applyFont="1" applyFill="1" applyBorder="1" applyAlignment="1">
      <alignment horizontal="left" vertical="center" wrapText="1"/>
    </xf>
    <xf numFmtId="0" fontId="4" fillId="0" borderId="5" xfId="1" applyFont="1" applyFill="1" applyBorder="1" applyAlignment="1">
      <alignment horizontal="right" vertical="center"/>
    </xf>
    <xf numFmtId="0" fontId="6" fillId="0" borderId="3" xfId="1" applyFont="1" applyFill="1" applyBorder="1" applyAlignment="1">
      <alignment horizontal="right" vertical="center"/>
    </xf>
    <xf numFmtId="164" fontId="6" fillId="0" borderId="6" xfId="1" applyNumberFormat="1" applyFont="1" applyFill="1" applyBorder="1" applyAlignment="1">
      <alignment horizontal="left" vertical="center" wrapText="1"/>
    </xf>
    <xf numFmtId="0" fontId="6" fillId="0" borderId="5" xfId="1" applyFont="1" applyFill="1" applyBorder="1" applyAlignment="1">
      <alignment horizontal="right" vertical="center"/>
    </xf>
    <xf numFmtId="0" fontId="7" fillId="0" borderId="1" xfId="1" applyFont="1" applyFill="1" applyBorder="1" applyAlignment="1">
      <alignment horizontal="right" vertical="center"/>
    </xf>
    <xf numFmtId="0" fontId="7" fillId="0" borderId="1" xfId="0" applyFont="1" applyFill="1" applyBorder="1" applyAlignment="1">
      <alignment vertical="center" wrapText="1"/>
    </xf>
    <xf numFmtId="0" fontId="4" fillId="0" borderId="7" xfId="1" applyFont="1" applyFill="1" applyBorder="1" applyAlignment="1">
      <alignment horizontal="right" vertical="center"/>
    </xf>
    <xf numFmtId="0" fontId="4" fillId="0" borderId="4" xfId="1" applyFont="1" applyFill="1" applyBorder="1" applyAlignment="1">
      <alignment horizontal="left" vertical="center" wrapText="1"/>
    </xf>
    <xf numFmtId="0" fontId="4" fillId="0" borderId="5" xfId="1" applyFont="1" applyFill="1" applyBorder="1" applyAlignment="1">
      <alignment horizontal="right" vertical="center" wrapText="1"/>
    </xf>
    <xf numFmtId="0" fontId="34" fillId="0" borderId="0" xfId="0" applyFont="1" applyBorder="1" applyAlignment="1">
      <alignment horizontal="center" vertical="center" wrapText="1"/>
    </xf>
    <xf numFmtId="0" fontId="35" fillId="0" borderId="0" xfId="0" applyFont="1" applyBorder="1"/>
    <xf numFmtId="0" fontId="35" fillId="0" borderId="1" xfId="0" applyFont="1" applyBorder="1"/>
    <xf numFmtId="0" fontId="35" fillId="0" borderId="2" xfId="0" applyFont="1" applyBorder="1"/>
    <xf numFmtId="0" fontId="35" fillId="0" borderId="4" xfId="0" applyFont="1" applyBorder="1"/>
    <xf numFmtId="0" fontId="35" fillId="0" borderId="8" xfId="0" applyFont="1" applyBorder="1"/>
    <xf numFmtId="0" fontId="35" fillId="0" borderId="5" xfId="0" applyFont="1" applyBorder="1"/>
    <xf numFmtId="0" fontId="35" fillId="0" borderId="9" xfId="0" applyFont="1" applyBorder="1"/>
    <xf numFmtId="0" fontId="35" fillId="0" borderId="6" xfId="0" applyFont="1" applyBorder="1" applyAlignment="1">
      <alignment horizontal="left"/>
    </xf>
    <xf numFmtId="0" fontId="35" fillId="0" borderId="0" xfId="0" applyFont="1" applyBorder="1" applyAlignment="1">
      <alignment horizontal="right"/>
    </xf>
    <xf numFmtId="0" fontId="35" fillId="0" borderId="0" xfId="0" applyFont="1" applyBorder="1" applyAlignment="1">
      <alignment horizontal="left"/>
    </xf>
    <xf numFmtId="3" fontId="7" fillId="0" borderId="1" xfId="1" applyNumberFormat="1" applyFont="1" applyBorder="1"/>
    <xf numFmtId="3" fontId="35" fillId="0" borderId="1" xfId="0" applyNumberFormat="1" applyFont="1" applyBorder="1"/>
    <xf numFmtId="3" fontId="35" fillId="0" borderId="4" xfId="0" applyNumberFormat="1" applyFont="1" applyBorder="1"/>
    <xf numFmtId="3" fontId="35" fillId="0" borderId="8" xfId="0" applyNumberFormat="1" applyFont="1" applyBorder="1"/>
    <xf numFmtId="3" fontId="35" fillId="0" borderId="5" xfId="0" applyNumberFormat="1" applyFont="1" applyBorder="1"/>
    <xf numFmtId="49" fontId="35" fillId="0" borderId="0" xfId="0" applyNumberFormat="1" applyFont="1" applyBorder="1" applyAlignment="1">
      <alignment horizontal="center" vertical="center" wrapText="1"/>
    </xf>
    <xf numFmtId="0" fontId="8" fillId="0" borderId="3" xfId="1" applyFont="1" applyFill="1" applyBorder="1" applyAlignment="1">
      <alignment horizontal="right" vertical="center"/>
    </xf>
    <xf numFmtId="164" fontId="8" fillId="0" borderId="8" xfId="1" applyNumberFormat="1" applyFont="1" applyFill="1" applyBorder="1" applyAlignment="1">
      <alignment horizontal="left" vertical="center" wrapText="1"/>
    </xf>
    <xf numFmtId="0" fontId="8" fillId="0" borderId="10" xfId="1" applyFont="1" applyFill="1" applyBorder="1" applyAlignment="1">
      <alignment horizontal="right" vertical="center"/>
    </xf>
    <xf numFmtId="0" fontId="9" fillId="0" borderId="8" xfId="1" applyFont="1" applyFill="1" applyBorder="1" applyAlignment="1">
      <alignment horizontal="left" vertical="center" wrapText="1"/>
    </xf>
    <xf numFmtId="0" fontId="8" fillId="0" borderId="1" xfId="1" applyFont="1" applyFill="1" applyBorder="1" applyAlignment="1">
      <alignment horizontal="right" vertical="center"/>
    </xf>
    <xf numFmtId="0" fontId="9" fillId="0" borderId="3" xfId="0" applyFont="1" applyFill="1" applyBorder="1" applyAlignment="1">
      <alignment horizontal="right" vertical="center" wrapText="1"/>
    </xf>
    <xf numFmtId="0" fontId="35" fillId="0" borderId="0" xfId="0" applyFont="1" applyBorder="1" applyAlignment="1">
      <alignment vertical="center"/>
    </xf>
    <xf numFmtId="0" fontId="36" fillId="0" borderId="3" xfId="0" applyFont="1" applyBorder="1" applyAlignment="1">
      <alignment horizontal="left"/>
    </xf>
    <xf numFmtId="0" fontId="36" fillId="0" borderId="0" xfId="0" applyFont="1" applyBorder="1"/>
    <xf numFmtId="0" fontId="8" fillId="0" borderId="3" xfId="1" applyFont="1" applyFill="1" applyBorder="1" applyAlignment="1">
      <alignment horizontal="right" vertical="center" wrapText="1"/>
    </xf>
    <xf numFmtId="0" fontId="8" fillId="0" borderId="8" xfId="1" applyFont="1" applyFill="1" applyBorder="1" applyAlignment="1">
      <alignment horizontal="left" vertical="center" wrapText="1"/>
    </xf>
    <xf numFmtId="0" fontId="34" fillId="0" borderId="2" xfId="0" applyFont="1" applyBorder="1"/>
    <xf numFmtId="0" fontId="34" fillId="0" borderId="0" xfId="0" applyFont="1" applyBorder="1"/>
    <xf numFmtId="0" fontId="34" fillId="0" borderId="1" xfId="0" applyFont="1" applyBorder="1"/>
    <xf numFmtId="0" fontId="34" fillId="0" borderId="5" xfId="0" applyFont="1" applyBorder="1"/>
    <xf numFmtId="0" fontId="33" fillId="0" borderId="0" xfId="0" applyFont="1" applyBorder="1"/>
    <xf numFmtId="0" fontId="4" fillId="0" borderId="10" xfId="1" applyFont="1" applyFill="1" applyBorder="1" applyAlignment="1">
      <alignment horizontal="right" vertical="center"/>
    </xf>
    <xf numFmtId="0" fontId="4" fillId="0" borderId="11" xfId="1" applyFont="1" applyFill="1" applyBorder="1" applyAlignment="1">
      <alignment horizontal="left" vertical="center" wrapText="1"/>
    </xf>
    <xf numFmtId="0" fontId="35" fillId="0" borderId="11" xfId="0" applyFont="1" applyBorder="1"/>
    <xf numFmtId="0" fontId="4" fillId="0" borderId="12" xfId="1" applyFont="1" applyFill="1" applyBorder="1" applyAlignment="1">
      <alignment horizontal="right" vertical="center" wrapText="1"/>
    </xf>
    <xf numFmtId="0" fontId="34" fillId="0" borderId="13" xfId="0" applyFont="1" applyBorder="1"/>
    <xf numFmtId="3" fontId="36" fillId="0" borderId="1" xfId="0" applyNumberFormat="1" applyFont="1" applyBorder="1"/>
    <xf numFmtId="3" fontId="34" fillId="0" borderId="7" xfId="0" applyNumberFormat="1" applyFont="1" applyBorder="1"/>
    <xf numFmtId="3" fontId="34" fillId="0" borderId="5" xfId="0" applyNumberFormat="1" applyFont="1" applyBorder="1"/>
    <xf numFmtId="3" fontId="34" fillId="0" borderId="2" xfId="0" applyNumberFormat="1" applyFont="1" applyBorder="1"/>
    <xf numFmtId="3" fontId="9" fillId="0" borderId="1" xfId="0" applyNumberFormat="1" applyFont="1" applyFill="1" applyBorder="1" applyAlignment="1">
      <alignment vertical="center" wrapText="1"/>
    </xf>
    <xf numFmtId="3" fontId="36" fillId="0" borderId="8" xfId="0" applyNumberFormat="1" applyFont="1" applyBorder="1"/>
    <xf numFmtId="3" fontId="34" fillId="0" borderId="1" xfId="0" applyNumberFormat="1" applyFont="1" applyBorder="1"/>
    <xf numFmtId="3" fontId="36" fillId="0" borderId="2" xfId="0" applyNumberFormat="1" applyFont="1" applyBorder="1"/>
    <xf numFmtId="3" fontId="6" fillId="0" borderId="1" xfId="0" applyNumberFormat="1" applyFont="1" applyFill="1" applyBorder="1" applyAlignment="1">
      <alignment vertical="center"/>
    </xf>
    <xf numFmtId="0" fontId="6" fillId="0" borderId="0" xfId="0" applyFont="1" applyFill="1"/>
    <xf numFmtId="0" fontId="7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3" fontId="35" fillId="0" borderId="0" xfId="0" applyNumberFormat="1" applyFont="1" applyBorder="1"/>
    <xf numFmtId="3" fontId="34" fillId="0" borderId="13" xfId="0" applyNumberFormat="1" applyFont="1" applyBorder="1"/>
    <xf numFmtId="0" fontId="5" fillId="0" borderId="3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right" vertical="center" wrapText="1"/>
    </xf>
    <xf numFmtId="0" fontId="6" fillId="0" borderId="3" xfId="0" applyFont="1" applyFill="1" applyBorder="1" applyAlignment="1">
      <alignment horizontal="right" vertical="center" wrapText="1"/>
    </xf>
    <xf numFmtId="3" fontId="4" fillId="0" borderId="1" xfId="0" applyNumberFormat="1" applyFont="1" applyFill="1" applyBorder="1" applyAlignment="1">
      <alignment vertical="center"/>
    </xf>
    <xf numFmtId="0" fontId="7" fillId="0" borderId="1" xfId="0" applyFont="1" applyFill="1" applyBorder="1" applyAlignment="1">
      <alignment horizontal="left" vertical="center"/>
    </xf>
    <xf numFmtId="0" fontId="7" fillId="0" borderId="1" xfId="1" applyFont="1" applyBorder="1" applyAlignment="1">
      <alignment horizontal="center" vertical="center" wrapText="1"/>
    </xf>
    <xf numFmtId="0" fontId="35" fillId="0" borderId="0" xfId="0" applyFont="1" applyBorder="1" applyAlignment="1">
      <alignment horizontal="center" vertical="center" wrapText="1"/>
    </xf>
    <xf numFmtId="0" fontId="4" fillId="0" borderId="1" xfId="1" applyFont="1" applyFill="1" applyBorder="1" applyAlignment="1">
      <alignment horizontal="right" vertical="center" wrapText="1"/>
    </xf>
    <xf numFmtId="0" fontId="35" fillId="0" borderId="0" xfId="0" applyFont="1" applyBorder="1" applyAlignment="1"/>
    <xf numFmtId="0" fontId="6" fillId="0" borderId="0" xfId="0" applyFont="1" applyFill="1" applyAlignment="1"/>
    <xf numFmtId="0" fontId="7" fillId="0" borderId="1" xfId="0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right" vertical="center"/>
    </xf>
    <xf numFmtId="0" fontId="6" fillId="0" borderId="0" xfId="0" applyFont="1" applyFill="1" applyAlignment="1">
      <alignment horizontal="right"/>
    </xf>
    <xf numFmtId="0" fontId="7" fillId="0" borderId="3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/>
    </xf>
    <xf numFmtId="0" fontId="34" fillId="0" borderId="1" xfId="0" applyFont="1" applyBorder="1" applyAlignment="1">
      <alignment horizontal="right"/>
    </xf>
    <xf numFmtId="0" fontId="34" fillId="0" borderId="1" xfId="0" applyFont="1" applyBorder="1" applyAlignment="1"/>
    <xf numFmtId="0" fontId="0" fillId="0" borderId="0" xfId="0" applyFont="1" applyBorder="1" applyAlignment="1">
      <alignment horizontal="center" vertical="center" wrapText="1"/>
    </xf>
    <xf numFmtId="49" fontId="7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3" fontId="7" fillId="0" borderId="1" xfId="0" applyNumberFormat="1" applyFont="1" applyFill="1" applyBorder="1" applyAlignment="1">
      <alignment vertical="center"/>
    </xf>
    <xf numFmtId="0" fontId="5" fillId="0" borderId="0" xfId="0" applyFont="1" applyFill="1"/>
    <xf numFmtId="0" fontId="7" fillId="0" borderId="0" xfId="0" applyFont="1" applyFill="1"/>
    <xf numFmtId="0" fontId="7" fillId="0" borderId="0" xfId="0" applyFont="1" applyFill="1" applyBorder="1"/>
    <xf numFmtId="3" fontId="5" fillId="0" borderId="1" xfId="0" applyNumberFormat="1" applyFont="1" applyFill="1" applyBorder="1" applyAlignment="1">
      <alignment vertical="center"/>
    </xf>
    <xf numFmtId="0" fontId="7" fillId="0" borderId="0" xfId="0" applyFont="1" applyFill="1" applyAlignment="1">
      <alignment horizontal="left"/>
    </xf>
    <xf numFmtId="0" fontId="34" fillId="0" borderId="1" xfId="0" applyFont="1" applyBorder="1" applyAlignment="1">
      <alignment horizontal="left"/>
    </xf>
    <xf numFmtId="49" fontId="14" fillId="0" borderId="0" xfId="2" applyNumberFormat="1" applyFont="1" applyFill="1" applyBorder="1" applyAlignment="1" applyProtection="1">
      <alignment horizontal="centerContinuous" vertical="center"/>
    </xf>
    <xf numFmtId="3" fontId="14" fillId="0" borderId="0" xfId="2" applyNumberFormat="1" applyFont="1" applyFill="1" applyBorder="1" applyAlignment="1" applyProtection="1">
      <alignment horizontal="centerContinuous" vertical="center"/>
    </xf>
    <xf numFmtId="3" fontId="18" fillId="0" borderId="1" xfId="2" applyNumberFormat="1" applyFont="1" applyFill="1" applyBorder="1" applyAlignment="1" applyProtection="1">
      <alignment horizontal="right" vertical="center" wrapText="1"/>
    </xf>
    <xf numFmtId="3" fontId="13" fillId="0" borderId="1" xfId="2" applyNumberFormat="1" applyFont="1" applyFill="1" applyBorder="1" applyAlignment="1" applyProtection="1">
      <alignment horizontal="left" vertical="center" wrapText="1" indent="1"/>
    </xf>
    <xf numFmtId="3" fontId="13" fillId="0" borderId="1" xfId="2" applyNumberFormat="1" applyFont="1" applyFill="1" applyBorder="1" applyAlignment="1" applyProtection="1">
      <alignment horizontal="right" vertical="center" wrapText="1"/>
    </xf>
    <xf numFmtId="3" fontId="18" fillId="0" borderId="1" xfId="2" applyNumberFormat="1" applyFont="1" applyFill="1" applyBorder="1" applyAlignment="1" applyProtection="1">
      <alignment vertical="center" wrapText="1"/>
    </xf>
    <xf numFmtId="3" fontId="13" fillId="0" borderId="0" xfId="2" applyNumberFormat="1" applyFont="1" applyFill="1" applyBorder="1"/>
    <xf numFmtId="3" fontId="5" fillId="0" borderId="1" xfId="1" applyNumberFormat="1" applyFont="1" applyBorder="1"/>
    <xf numFmtId="0" fontId="9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 wrapText="1" indent="5"/>
    </xf>
    <xf numFmtId="3" fontId="9" fillId="0" borderId="1" xfId="0" applyNumberFormat="1" applyFont="1" applyFill="1" applyBorder="1" applyAlignment="1">
      <alignment vertical="center"/>
    </xf>
    <xf numFmtId="0" fontId="9" fillId="0" borderId="0" xfId="0" applyFont="1" applyFill="1"/>
    <xf numFmtId="0" fontId="9" fillId="0" borderId="1" xfId="0" applyFont="1" applyFill="1" applyBorder="1" applyAlignment="1">
      <alignment horizontal="right" vertical="center"/>
    </xf>
    <xf numFmtId="0" fontId="7" fillId="0" borderId="1" xfId="1" applyFont="1" applyBorder="1" applyAlignment="1">
      <alignment horizontal="right" vertical="center" wrapText="1"/>
    </xf>
    <xf numFmtId="0" fontId="9" fillId="0" borderId="1" xfId="1" applyFont="1" applyBorder="1" applyAlignment="1">
      <alignment horizontal="right" vertical="center" wrapText="1"/>
    </xf>
    <xf numFmtId="0" fontId="5" fillId="0" borderId="1" xfId="1" applyFont="1" applyBorder="1" applyAlignment="1">
      <alignment horizontal="right" vertical="center" wrapText="1"/>
    </xf>
    <xf numFmtId="165" fontId="0" fillId="0" borderId="0" xfId="0" applyNumberFormat="1" applyFont="1" applyFill="1" applyAlignment="1">
      <alignment vertical="center" wrapText="1"/>
    </xf>
    <xf numFmtId="165" fontId="0" fillId="0" borderId="0" xfId="0" applyNumberFormat="1" applyFont="1" applyFill="1" applyAlignment="1">
      <alignment horizontal="center" vertical="center" wrapText="1"/>
    </xf>
    <xf numFmtId="165" fontId="17" fillId="0" borderId="13" xfId="0" applyNumberFormat="1" applyFont="1" applyFill="1" applyBorder="1" applyAlignment="1">
      <alignment horizontal="center" vertical="center" wrapText="1"/>
    </xf>
    <xf numFmtId="165" fontId="16" fillId="0" borderId="13" xfId="0" applyNumberFormat="1" applyFont="1" applyFill="1" applyBorder="1" applyAlignment="1" applyProtection="1">
      <alignment vertical="center" wrapText="1"/>
      <protection locked="0"/>
    </xf>
    <xf numFmtId="3" fontId="0" fillId="0" borderId="1" xfId="0" applyNumberFormat="1" applyFont="1" applyFill="1" applyBorder="1" applyAlignment="1" applyProtection="1">
      <alignment vertical="center" wrapText="1"/>
      <protection locked="0"/>
    </xf>
    <xf numFmtId="3" fontId="0" fillId="0" borderId="1" xfId="0" applyNumberFormat="1" applyFont="1" applyFill="1" applyBorder="1" applyAlignment="1" applyProtection="1">
      <alignment horizontal="right" vertical="center" wrapText="1"/>
      <protection locked="0"/>
    </xf>
    <xf numFmtId="165" fontId="0" fillId="0" borderId="2" xfId="0" applyNumberFormat="1" applyFill="1" applyBorder="1" applyAlignment="1" applyProtection="1">
      <alignment horizontal="left" vertical="center" wrapText="1" indent="1"/>
      <protection locked="0"/>
    </xf>
    <xf numFmtId="3" fontId="0" fillId="0" borderId="2" xfId="0" applyNumberFormat="1" applyFont="1" applyFill="1" applyBorder="1" applyAlignment="1" applyProtection="1">
      <alignment vertical="center" wrapText="1"/>
      <protection locked="0"/>
    </xf>
    <xf numFmtId="3" fontId="0" fillId="0" borderId="2" xfId="0" applyNumberFormat="1" applyFont="1" applyFill="1" applyBorder="1" applyAlignment="1" applyProtection="1">
      <alignment horizontal="right" vertical="center" wrapText="1"/>
      <protection locked="0"/>
    </xf>
    <xf numFmtId="3" fontId="17" fillId="0" borderId="13" xfId="0" applyNumberFormat="1" applyFont="1" applyFill="1" applyBorder="1" applyAlignment="1" applyProtection="1">
      <alignment vertical="center" wrapText="1"/>
      <protection locked="0"/>
    </xf>
    <xf numFmtId="3" fontId="17" fillId="0" borderId="5" xfId="0" applyNumberFormat="1" applyFont="1" applyFill="1" applyBorder="1" applyAlignment="1" applyProtection="1">
      <alignment vertical="center" wrapText="1"/>
      <protection locked="0"/>
    </xf>
    <xf numFmtId="165" fontId="17" fillId="0" borderId="1" xfId="0" applyNumberFormat="1" applyFont="1" applyFill="1" applyBorder="1" applyAlignment="1" applyProtection="1">
      <alignment horizontal="left" vertical="center" wrapText="1"/>
      <protection locked="0"/>
    </xf>
    <xf numFmtId="3" fontId="17" fillId="0" borderId="1" xfId="0" applyNumberFormat="1" applyFont="1" applyFill="1" applyBorder="1" applyAlignment="1" applyProtection="1">
      <alignment vertical="center" wrapText="1"/>
      <protection locked="0"/>
    </xf>
    <xf numFmtId="165" fontId="17" fillId="0" borderId="13" xfId="0" applyNumberFormat="1" applyFont="1" applyFill="1" applyBorder="1" applyAlignment="1" applyProtection="1">
      <alignment horizontal="left" vertical="center" wrapText="1"/>
      <protection locked="0"/>
    </xf>
    <xf numFmtId="165" fontId="21" fillId="0" borderId="1" xfId="0" applyNumberFormat="1" applyFont="1" applyFill="1" applyBorder="1" applyAlignment="1" applyProtection="1">
      <alignment horizontal="left" vertical="center" wrapText="1" indent="1"/>
      <protection locked="0"/>
    </xf>
    <xf numFmtId="165" fontId="21" fillId="0" borderId="2" xfId="0" applyNumberFormat="1" applyFont="1" applyFill="1" applyBorder="1" applyAlignment="1" applyProtection="1">
      <alignment horizontal="left" vertical="center" wrapText="1" indent="1"/>
      <protection locked="0"/>
    </xf>
    <xf numFmtId="165" fontId="20" fillId="0" borderId="13" xfId="0" applyNumberFormat="1" applyFont="1" applyFill="1" applyBorder="1" applyAlignment="1" applyProtection="1">
      <alignment vertical="center" wrapText="1"/>
      <protection locked="0"/>
    </xf>
    <xf numFmtId="3" fontId="20" fillId="0" borderId="13" xfId="0" applyNumberFormat="1" applyFont="1" applyFill="1" applyBorder="1" applyAlignment="1" applyProtection="1">
      <alignment vertical="center" wrapText="1"/>
      <protection locked="0"/>
    </xf>
    <xf numFmtId="165" fontId="20" fillId="0" borderId="5" xfId="0" applyNumberFormat="1" applyFont="1" applyFill="1" applyBorder="1" applyAlignment="1" applyProtection="1">
      <alignment vertical="center" wrapText="1"/>
      <protection locked="0"/>
    </xf>
    <xf numFmtId="3" fontId="20" fillId="0" borderId="5" xfId="0" applyNumberFormat="1" applyFont="1" applyFill="1" applyBorder="1" applyAlignment="1" applyProtection="1">
      <alignment vertical="center" wrapText="1"/>
      <protection locked="0"/>
    </xf>
    <xf numFmtId="3" fontId="20" fillId="0" borderId="5" xfId="0" applyNumberFormat="1" applyFont="1" applyFill="1" applyBorder="1" applyAlignment="1" applyProtection="1">
      <alignment horizontal="right" vertical="center" wrapText="1"/>
      <protection locked="0"/>
    </xf>
    <xf numFmtId="3" fontId="20" fillId="0" borderId="13" xfId="0" applyNumberFormat="1" applyFont="1" applyFill="1" applyBorder="1" applyAlignment="1" applyProtection="1">
      <alignment horizontal="right" vertical="center" wrapText="1"/>
      <protection locked="0"/>
    </xf>
    <xf numFmtId="165" fontId="20" fillId="0" borderId="12" xfId="0" applyNumberFormat="1" applyFont="1" applyFill="1" applyBorder="1" applyAlignment="1">
      <alignment horizontal="center" vertical="center" wrapText="1"/>
    </xf>
    <xf numFmtId="165" fontId="20" fillId="0" borderId="0" xfId="0" applyNumberFormat="1" applyFont="1" applyFill="1" applyAlignment="1">
      <alignment horizontal="center" vertical="center" wrapText="1"/>
    </xf>
    <xf numFmtId="165" fontId="0" fillId="0" borderId="31" xfId="0" applyNumberFormat="1" applyFont="1" applyFill="1" applyBorder="1" applyAlignment="1" applyProtection="1">
      <alignment horizontal="center" vertical="center" wrapText="1"/>
    </xf>
    <xf numFmtId="165" fontId="18" fillId="0" borderId="5" xfId="0" applyNumberFormat="1" applyFont="1" applyFill="1" applyBorder="1" applyAlignment="1" applyProtection="1">
      <alignment horizontal="center" vertical="center" wrapText="1"/>
    </xf>
    <xf numFmtId="165" fontId="0" fillId="0" borderId="0" xfId="0" applyNumberFormat="1" applyFont="1" applyFill="1" applyAlignment="1" applyProtection="1">
      <alignment vertical="center" wrapText="1"/>
    </xf>
    <xf numFmtId="165" fontId="0" fillId="0" borderId="18" xfId="0" applyNumberFormat="1" applyFont="1" applyFill="1" applyBorder="1" applyAlignment="1" applyProtection="1">
      <alignment horizontal="center" vertical="center" wrapText="1"/>
    </xf>
    <xf numFmtId="165" fontId="16" fillId="0" borderId="1" xfId="0" applyNumberFormat="1" applyFont="1" applyFill="1" applyBorder="1" applyAlignment="1" applyProtection="1">
      <alignment vertical="center" wrapText="1"/>
      <protection locked="0"/>
    </xf>
    <xf numFmtId="165" fontId="18" fillId="0" borderId="1" xfId="0" applyNumberFormat="1" applyFont="1" applyFill="1" applyBorder="1" applyAlignment="1" applyProtection="1">
      <alignment horizontal="center" vertical="center" wrapText="1"/>
    </xf>
    <xf numFmtId="165" fontId="21" fillId="0" borderId="1" xfId="0" applyNumberFormat="1" applyFont="1" applyFill="1" applyBorder="1" applyAlignment="1" applyProtection="1">
      <alignment vertical="center" wrapText="1"/>
      <protection locked="0"/>
    </xf>
    <xf numFmtId="14" fontId="21" fillId="0" borderId="1" xfId="0" applyNumberFormat="1" applyFont="1" applyFill="1" applyBorder="1" applyAlignment="1" applyProtection="1">
      <alignment horizontal="center" vertical="center" wrapText="1"/>
      <protection locked="0"/>
    </xf>
    <xf numFmtId="3" fontId="21" fillId="0" borderId="1" xfId="0" applyNumberFormat="1" applyFont="1" applyFill="1" applyBorder="1" applyAlignment="1" applyProtection="1">
      <alignment vertical="center" wrapText="1"/>
      <protection locked="0"/>
    </xf>
    <xf numFmtId="165" fontId="22" fillId="0" borderId="1" xfId="0" applyNumberFormat="1" applyFont="1" applyFill="1" applyBorder="1" applyAlignment="1" applyProtection="1">
      <alignment horizontal="left" vertical="center" wrapText="1" indent="1"/>
      <protection locked="0"/>
    </xf>
    <xf numFmtId="165" fontId="0" fillId="0" borderId="23" xfId="0" applyNumberFormat="1" applyFont="1" applyFill="1" applyBorder="1" applyAlignment="1" applyProtection="1">
      <alignment horizontal="center" vertical="center" wrapText="1"/>
    </xf>
    <xf numFmtId="165" fontId="21" fillId="0" borderId="2" xfId="0" applyNumberFormat="1" applyFont="1" applyFill="1" applyBorder="1" applyAlignment="1" applyProtection="1">
      <alignment vertical="center" wrapText="1"/>
      <protection locked="0"/>
    </xf>
    <xf numFmtId="14" fontId="21" fillId="0" borderId="2" xfId="0" applyNumberFormat="1" applyFont="1" applyFill="1" applyBorder="1" applyAlignment="1" applyProtection="1">
      <alignment horizontal="center" vertical="center" wrapText="1"/>
      <protection locked="0"/>
    </xf>
    <xf numFmtId="3" fontId="21" fillId="0" borderId="2" xfId="0" applyNumberFormat="1" applyFont="1" applyFill="1" applyBorder="1" applyAlignment="1" applyProtection="1">
      <alignment vertical="center" wrapText="1"/>
      <protection locked="0"/>
    </xf>
    <xf numFmtId="165" fontId="0" fillId="0" borderId="12" xfId="0" applyNumberFormat="1" applyFont="1" applyFill="1" applyBorder="1" applyAlignment="1" applyProtection="1">
      <alignment horizontal="center" vertical="center" wrapText="1"/>
    </xf>
    <xf numFmtId="165" fontId="17" fillId="0" borderId="13" xfId="0" applyNumberFormat="1" applyFont="1" applyFill="1" applyBorder="1" applyAlignment="1" applyProtection="1">
      <alignment vertical="center" wrapText="1"/>
      <protection locked="0"/>
    </xf>
    <xf numFmtId="14" fontId="17" fillId="0" borderId="13" xfId="0" applyNumberFormat="1" applyFont="1" applyFill="1" applyBorder="1" applyAlignment="1" applyProtection="1">
      <alignment horizontal="center" vertical="center" wrapText="1"/>
      <protection locked="0"/>
    </xf>
    <xf numFmtId="165" fontId="17" fillId="0" borderId="5" xfId="0" applyNumberFormat="1" applyFont="1" applyFill="1" applyBorder="1" applyAlignment="1" applyProtection="1">
      <alignment horizontal="left" vertical="center" wrapText="1"/>
      <protection locked="0"/>
    </xf>
    <xf numFmtId="165" fontId="17" fillId="0" borderId="5" xfId="0" applyNumberFormat="1" applyFont="1" applyFill="1" applyBorder="1" applyAlignment="1" applyProtection="1">
      <alignment vertical="center" wrapText="1"/>
      <protection locked="0"/>
    </xf>
    <xf numFmtId="14" fontId="17" fillId="0" borderId="5" xfId="0" applyNumberFormat="1" applyFont="1" applyFill="1" applyBorder="1" applyAlignment="1" applyProtection="1">
      <alignment horizontal="center" vertical="center" wrapText="1"/>
      <protection locked="0"/>
    </xf>
    <xf numFmtId="165" fontId="0" fillId="0" borderId="1" xfId="0" applyNumberFormat="1" applyFont="1" applyFill="1" applyBorder="1" applyAlignment="1" applyProtection="1">
      <alignment horizontal="left" vertical="center" wrapText="1" indent="1"/>
      <protection locked="0"/>
    </xf>
    <xf numFmtId="14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165" fontId="17" fillId="0" borderId="1" xfId="0" applyNumberFormat="1" applyFont="1" applyFill="1" applyBorder="1" applyAlignment="1" applyProtection="1">
      <alignment vertical="center" wrapText="1"/>
      <protection locked="0"/>
    </xf>
    <xf numFmtId="14" fontId="17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0" fillId="0" borderId="2" xfId="0" applyNumberFormat="1" applyFont="1" applyFill="1" applyBorder="1" applyAlignment="1" applyProtection="1">
      <alignment horizontal="center" vertical="center" wrapText="1"/>
      <protection locked="0"/>
    </xf>
    <xf numFmtId="14" fontId="20" fillId="0" borderId="5" xfId="0" applyNumberFormat="1" applyFont="1" applyFill="1" applyBorder="1" applyAlignment="1" applyProtection="1">
      <alignment horizontal="center" vertical="center" wrapText="1"/>
      <protection locked="0"/>
    </xf>
    <xf numFmtId="165" fontId="0" fillId="0" borderId="2" xfId="0" applyNumberFormat="1" applyFont="1" applyFill="1" applyBorder="1" applyAlignment="1" applyProtection="1">
      <alignment horizontal="left" vertical="center" wrapText="1" indent="1"/>
      <protection locked="0"/>
    </xf>
    <xf numFmtId="3" fontId="0" fillId="0" borderId="2" xfId="0" applyNumberFormat="1" applyFont="1" applyFill="1" applyBorder="1" applyAlignment="1" applyProtection="1">
      <alignment horizontal="center" vertical="center" wrapText="1"/>
      <protection locked="0"/>
    </xf>
    <xf numFmtId="165" fontId="20" fillId="0" borderId="0" xfId="0" applyNumberFormat="1" applyFont="1" applyFill="1" applyAlignment="1">
      <alignment vertical="center" wrapText="1"/>
    </xf>
    <xf numFmtId="165" fontId="23" fillId="0" borderId="5" xfId="0" applyNumberFormat="1" applyFont="1" applyFill="1" applyBorder="1" applyAlignment="1" applyProtection="1">
      <alignment horizontal="left" vertical="center" wrapText="1" indent="1"/>
      <protection locked="0"/>
    </xf>
    <xf numFmtId="3" fontId="23" fillId="0" borderId="5" xfId="0" applyNumberFormat="1" applyFont="1" applyFill="1" applyBorder="1" applyAlignment="1" applyProtection="1">
      <alignment vertical="center" wrapText="1"/>
      <protection locked="0"/>
    </xf>
    <xf numFmtId="3" fontId="23" fillId="0" borderId="5" xfId="0" applyNumberFormat="1" applyFont="1" applyFill="1" applyBorder="1" applyAlignment="1" applyProtection="1">
      <alignment horizontal="right" vertical="center" wrapText="1"/>
      <protection locked="0"/>
    </xf>
    <xf numFmtId="165" fontId="16" fillId="0" borderId="2" xfId="0" applyNumberFormat="1" applyFont="1" applyFill="1" applyBorder="1" applyAlignment="1" applyProtection="1">
      <alignment vertical="center" wrapText="1"/>
      <protection locked="0"/>
    </xf>
    <xf numFmtId="3" fontId="16" fillId="0" borderId="2" xfId="0" applyNumberFormat="1" applyFont="1" applyFill="1" applyBorder="1" applyAlignment="1" applyProtection="1">
      <alignment vertical="center" wrapText="1"/>
      <protection locked="0"/>
    </xf>
    <xf numFmtId="3" fontId="16" fillId="0" borderId="2" xfId="0" applyNumberFormat="1" applyFont="1" applyFill="1" applyBorder="1" applyAlignment="1" applyProtection="1">
      <alignment horizontal="right" vertical="center" wrapText="1"/>
      <protection locked="0"/>
    </xf>
    <xf numFmtId="165" fontId="20" fillId="0" borderId="13" xfId="0" applyNumberFormat="1" applyFont="1" applyFill="1" applyBorder="1" applyAlignment="1">
      <alignment horizontal="left" vertical="center" wrapText="1"/>
    </xf>
    <xf numFmtId="3" fontId="20" fillId="0" borderId="13" xfId="0" applyNumberFormat="1" applyFont="1" applyFill="1" applyBorder="1" applyAlignment="1" applyProtection="1">
      <alignment vertical="center" wrapText="1"/>
    </xf>
    <xf numFmtId="49" fontId="0" fillId="0" borderId="0" xfId="0" applyNumberFormat="1" applyFont="1" applyFill="1"/>
    <xf numFmtId="0" fontId="0" fillId="0" borderId="0" xfId="0" applyFont="1" applyFill="1"/>
    <xf numFmtId="0" fontId="0" fillId="0" borderId="0" xfId="0" applyFont="1" applyFill="1" applyAlignment="1">
      <alignment horizontal="center"/>
    </xf>
    <xf numFmtId="49" fontId="20" fillId="0" borderId="18" xfId="0" applyNumberFormat="1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20" fillId="0" borderId="3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0" fillId="0" borderId="19" xfId="0" applyFont="1" applyFill="1" applyBorder="1" applyAlignment="1">
      <alignment horizontal="center" vertical="center" wrapText="1"/>
    </xf>
    <xf numFmtId="0" fontId="20" fillId="0" borderId="18" xfId="0" applyNumberFormat="1" applyFont="1" applyFill="1" applyBorder="1" applyAlignment="1">
      <alignment horizontal="center"/>
    </xf>
    <xf numFmtId="0" fontId="20" fillId="0" borderId="1" xfId="0" applyFont="1" applyFill="1" applyBorder="1"/>
    <xf numFmtId="0" fontId="20" fillId="0" borderId="19" xfId="0" applyFont="1" applyFill="1" applyBorder="1"/>
    <xf numFmtId="0" fontId="0" fillId="0" borderId="1" xfId="0" applyFont="1" applyFill="1" applyBorder="1"/>
    <xf numFmtId="0" fontId="0" fillId="0" borderId="19" xfId="0" applyFont="1" applyFill="1" applyBorder="1"/>
    <xf numFmtId="0" fontId="20" fillId="0" borderId="1" xfId="0" applyFont="1" applyFill="1" applyBorder="1" applyAlignment="1">
      <alignment horizontal="right"/>
    </xf>
    <xf numFmtId="0" fontId="20" fillId="0" borderId="2" xfId="0" applyFont="1" applyFill="1" applyBorder="1"/>
    <xf numFmtId="0" fontId="20" fillId="0" borderId="20" xfId="0" applyNumberFormat="1" applyFont="1" applyFill="1" applyBorder="1" applyAlignment="1">
      <alignment horizontal="center"/>
    </xf>
    <xf numFmtId="0" fontId="20" fillId="0" borderId="32" xfId="0" applyFont="1" applyFill="1" applyBorder="1"/>
    <xf numFmtId="0" fontId="20" fillId="0" borderId="21" xfId="0" applyFont="1" applyFill="1" applyBorder="1" applyAlignment="1">
      <alignment horizontal="right"/>
    </xf>
    <xf numFmtId="0" fontId="6" fillId="0" borderId="25" xfId="1" applyFont="1" applyFill="1" applyBorder="1" applyAlignment="1">
      <alignment horizontal="right" vertical="center"/>
    </xf>
    <xf numFmtId="0" fontId="35" fillId="0" borderId="25" xfId="0" applyFont="1" applyBorder="1" applyAlignment="1">
      <alignment horizontal="right"/>
    </xf>
    <xf numFmtId="49" fontId="18" fillId="0" borderId="0" xfId="2" applyNumberFormat="1" applyFont="1" applyFill="1" applyBorder="1" applyAlignment="1" applyProtection="1">
      <alignment horizontal="left" vertical="center" wrapText="1" indent="1"/>
    </xf>
    <xf numFmtId="0" fontId="6" fillId="0" borderId="35" xfId="1" applyFont="1" applyFill="1" applyBorder="1" applyAlignment="1">
      <alignment horizontal="right" vertical="center"/>
    </xf>
    <xf numFmtId="3" fontId="35" fillId="0" borderId="6" xfId="0" applyNumberFormat="1" applyFont="1" applyBorder="1"/>
    <xf numFmtId="3" fontId="35" fillId="0" borderId="36" xfId="0" applyNumberFormat="1" applyFont="1" applyBorder="1"/>
    <xf numFmtId="3" fontId="7" fillId="0" borderId="1" xfId="0" applyNumberFormat="1" applyFont="1" applyFill="1" applyBorder="1" applyAlignment="1" applyProtection="1">
      <alignment vertical="center" wrapText="1"/>
      <protection locked="0"/>
    </xf>
    <xf numFmtId="165" fontId="35" fillId="0" borderId="1" xfId="0" applyNumberFormat="1" applyFont="1" applyFill="1" applyBorder="1" applyAlignment="1" applyProtection="1">
      <alignment horizontal="left" vertical="center" wrapText="1" indent="1"/>
      <protection locked="0"/>
    </xf>
    <xf numFmtId="3" fontId="35" fillId="0" borderId="1" xfId="0" applyNumberFormat="1" applyFont="1" applyFill="1" applyBorder="1" applyAlignment="1" applyProtection="1">
      <alignment vertical="center" wrapText="1"/>
      <protection locked="0"/>
    </xf>
    <xf numFmtId="3" fontId="35" fillId="0" borderId="1" xfId="0" applyNumberFormat="1" applyFont="1" applyFill="1" applyBorder="1" applyAlignment="1" applyProtection="1">
      <alignment horizontal="right" vertical="center" wrapText="1"/>
      <protection locked="0"/>
    </xf>
    <xf numFmtId="3" fontId="5" fillId="0" borderId="1" xfId="0" applyNumberFormat="1" applyFont="1" applyFill="1" applyBorder="1" applyAlignment="1" applyProtection="1">
      <alignment horizontal="right" vertical="center" wrapText="1"/>
      <protection locked="0"/>
    </xf>
    <xf numFmtId="165" fontId="5" fillId="0" borderId="0" xfId="0" applyNumberFormat="1" applyFont="1" applyFill="1" applyBorder="1" applyAlignment="1" applyProtection="1">
      <alignment vertical="center" wrapText="1"/>
      <protection locked="0"/>
    </xf>
    <xf numFmtId="0" fontId="6" fillId="0" borderId="1" xfId="1" applyFont="1" applyFill="1" applyBorder="1" applyAlignment="1">
      <alignment vertical="center" wrapText="1"/>
    </xf>
    <xf numFmtId="0" fontId="7" fillId="0" borderId="1" xfId="1" applyFont="1" applyFill="1" applyBorder="1" applyAlignment="1">
      <alignment vertical="center" wrapText="1"/>
    </xf>
    <xf numFmtId="0" fontId="9" fillId="0" borderId="3" xfId="0" applyFont="1" applyFill="1" applyBorder="1" applyAlignment="1">
      <alignment horizontal="left" vertical="center" wrapText="1" indent="5"/>
    </xf>
    <xf numFmtId="49" fontId="35" fillId="0" borderId="1" xfId="0" applyNumberFormat="1" applyFont="1" applyBorder="1" applyAlignment="1">
      <alignment horizontal="center" vertical="center" wrapText="1"/>
    </xf>
    <xf numFmtId="0" fontId="4" fillId="0" borderId="1" xfId="1" applyFont="1" applyFill="1" applyBorder="1" applyAlignment="1">
      <alignment vertical="center" wrapText="1"/>
    </xf>
    <xf numFmtId="0" fontId="35" fillId="0" borderId="0" xfId="0" applyFont="1" applyBorder="1" applyAlignment="1">
      <alignment horizontal="left" wrapText="1"/>
    </xf>
    <xf numFmtId="0" fontId="7" fillId="0" borderId="0" xfId="0" applyFont="1" applyFill="1" applyBorder="1" applyAlignment="1">
      <alignment horizontal="left"/>
    </xf>
    <xf numFmtId="3" fontId="11" fillId="0" borderId="0" xfId="2" applyNumberFormat="1" applyFont="1" applyFill="1" applyBorder="1"/>
    <xf numFmtId="3" fontId="19" fillId="0" borderId="0" xfId="2" applyNumberFormat="1" applyFont="1" applyFill="1" applyBorder="1"/>
    <xf numFmtId="3" fontId="16" fillId="0" borderId="0" xfId="0" applyNumberFormat="1" applyFont="1" applyFill="1" applyBorder="1" applyAlignment="1" applyProtection="1">
      <alignment horizontal="right"/>
    </xf>
    <xf numFmtId="49" fontId="13" fillId="0" borderId="0" xfId="2" applyNumberFormat="1" applyFont="1" applyFill="1" applyBorder="1"/>
    <xf numFmtId="49" fontId="15" fillId="0" borderId="0" xfId="2" applyNumberFormat="1" applyFont="1" applyFill="1" applyBorder="1" applyAlignment="1" applyProtection="1">
      <alignment horizontal="left" vertical="center"/>
    </xf>
    <xf numFmtId="3" fontId="15" fillId="0" borderId="0" xfId="2" applyNumberFormat="1" applyFont="1" applyFill="1" applyBorder="1" applyAlignment="1" applyProtection="1">
      <alignment horizontal="left" vertical="center"/>
    </xf>
    <xf numFmtId="49" fontId="11" fillId="0" borderId="0" xfId="2" applyNumberFormat="1" applyFont="1" applyFill="1" applyBorder="1"/>
    <xf numFmtId="0" fontId="7" fillId="0" borderId="1" xfId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49" fontId="18" fillId="0" borderId="1" xfId="2" applyNumberFormat="1" applyFont="1" applyFill="1" applyBorder="1" applyAlignment="1" applyProtection="1">
      <alignment horizontal="left" vertical="center" wrapText="1" indent="1"/>
    </xf>
    <xf numFmtId="49" fontId="13" fillId="0" borderId="1" xfId="2" applyNumberFormat="1" applyFont="1" applyFill="1" applyBorder="1" applyAlignment="1" applyProtection="1">
      <alignment horizontal="left" vertical="center" wrapText="1" indent="1"/>
    </xf>
    <xf numFmtId="0" fontId="5" fillId="0" borderId="1" xfId="1" applyFont="1" applyFill="1" applyBorder="1" applyAlignment="1">
      <alignment horizontal="left" vertical="center" wrapText="1"/>
    </xf>
    <xf numFmtId="3" fontId="7" fillId="0" borderId="1" xfId="0" applyNumberFormat="1" applyFont="1" applyFill="1" applyBorder="1"/>
    <xf numFmtId="0" fontId="7" fillId="0" borderId="1" xfId="1" applyFont="1" applyFill="1" applyBorder="1" applyAlignment="1">
      <alignment horizontal="right" vertical="center" wrapText="1"/>
    </xf>
    <xf numFmtId="3" fontId="7" fillId="0" borderId="0" xfId="0" applyNumberFormat="1" applyFont="1" applyFill="1" applyBorder="1"/>
    <xf numFmtId="0" fontId="37" fillId="0" borderId="0" xfId="0" applyFont="1" applyBorder="1" applyAlignment="1"/>
    <xf numFmtId="0" fontId="35" fillId="0" borderId="6" xfId="0" applyFont="1" applyBorder="1" applyAlignment="1"/>
    <xf numFmtId="0" fontId="5" fillId="0" borderId="3" xfId="0" applyFont="1" applyFill="1" applyBorder="1" applyAlignment="1">
      <alignment horizontal="right" vertical="center" wrapText="1"/>
    </xf>
    <xf numFmtId="3" fontId="8" fillId="0" borderId="1" xfId="0" applyNumberFormat="1" applyFont="1" applyFill="1" applyBorder="1" applyAlignment="1">
      <alignment vertical="center"/>
    </xf>
    <xf numFmtId="0" fontId="9" fillId="0" borderId="3" xfId="0" applyFont="1" applyFill="1" applyBorder="1" applyAlignment="1">
      <alignment horizontal="left" vertical="center" wrapText="1"/>
    </xf>
    <xf numFmtId="0" fontId="5" fillId="0" borderId="1" xfId="1" applyFont="1" applyFill="1" applyBorder="1" applyAlignment="1">
      <alignment horizontal="right" vertical="center" wrapText="1"/>
    </xf>
    <xf numFmtId="3" fontId="18" fillId="0" borderId="0" xfId="2" applyNumberFormat="1" applyFont="1" applyFill="1" applyBorder="1"/>
    <xf numFmtId="3" fontId="14" fillId="0" borderId="0" xfId="2" applyNumberFormat="1" applyFont="1" applyFill="1" applyBorder="1"/>
    <xf numFmtId="3" fontId="20" fillId="0" borderId="0" xfId="2" applyNumberFormat="1" applyFont="1" applyFill="1" applyBorder="1"/>
    <xf numFmtId="0" fontId="9" fillId="0" borderId="1" xfId="1" applyFont="1" applyFill="1" applyBorder="1" applyAlignment="1">
      <alignment horizontal="right" vertical="center" wrapText="1"/>
    </xf>
    <xf numFmtId="0" fontId="9" fillId="0" borderId="1" xfId="0" applyFont="1" applyFill="1" applyBorder="1" applyAlignment="1">
      <alignment horizontal="left" vertical="center" wrapText="1" indent="3"/>
    </xf>
    <xf numFmtId="3" fontId="5" fillId="0" borderId="1" xfId="1" applyNumberFormat="1" applyFont="1" applyBorder="1" applyAlignment="1">
      <alignment horizontal="right" vertical="center" wrapText="1"/>
    </xf>
    <xf numFmtId="3" fontId="5" fillId="0" borderId="1" xfId="0" applyNumberFormat="1" applyFont="1" applyFill="1" applyBorder="1"/>
    <xf numFmtId="3" fontId="7" fillId="0" borderId="1" xfId="1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3" fontId="5" fillId="0" borderId="1" xfId="0" applyNumberFormat="1" applyFont="1" applyFill="1" applyBorder="1" applyAlignment="1" applyProtection="1">
      <alignment horizontal="right" vertical="center" wrapText="1"/>
    </xf>
    <xf numFmtId="3" fontId="5" fillId="0" borderId="1" xfId="0" applyNumberFormat="1" applyFont="1" applyFill="1" applyBorder="1" applyAlignment="1" applyProtection="1">
      <alignment vertical="center" wrapText="1"/>
      <protection locked="0"/>
    </xf>
    <xf numFmtId="3" fontId="0" fillId="0" borderId="0" xfId="0" applyNumberFormat="1"/>
    <xf numFmtId="165" fontId="35" fillId="0" borderId="0" xfId="0" applyNumberFormat="1" applyFont="1" applyFill="1" applyAlignment="1">
      <alignment vertical="center" wrapText="1"/>
    </xf>
    <xf numFmtId="165" fontId="35" fillId="0" borderId="0" xfId="0" applyNumberFormat="1" applyFont="1" applyFill="1" applyAlignment="1">
      <alignment horizontal="center" vertical="center" wrapText="1"/>
    </xf>
    <xf numFmtId="165" fontId="35" fillId="0" borderId="0" xfId="0" applyNumberFormat="1" applyFont="1" applyFill="1" applyAlignment="1">
      <alignment horizontal="right" vertical="center" wrapText="1"/>
    </xf>
    <xf numFmtId="165" fontId="5" fillId="0" borderId="1" xfId="0" applyNumberFormat="1" applyFont="1" applyFill="1" applyBorder="1" applyAlignment="1" applyProtection="1">
      <alignment horizontal="center" vertical="center" wrapText="1"/>
    </xf>
    <xf numFmtId="165" fontId="5" fillId="0" borderId="1" xfId="0" applyNumberFormat="1" applyFont="1" applyFill="1" applyBorder="1" applyAlignment="1" applyProtection="1">
      <alignment horizontal="right" vertical="center" wrapText="1"/>
    </xf>
    <xf numFmtId="3" fontId="7" fillId="0" borderId="1" xfId="0" applyNumberFormat="1" applyFont="1" applyFill="1" applyBorder="1" applyAlignment="1" applyProtection="1">
      <alignment horizontal="center" vertical="center" wrapText="1"/>
    </xf>
    <xf numFmtId="165" fontId="34" fillId="0" borderId="0" xfId="0" applyNumberFormat="1" applyFont="1" applyFill="1" applyAlignment="1">
      <alignment vertical="center" wrapText="1"/>
    </xf>
    <xf numFmtId="3" fontId="35" fillId="0" borderId="0" xfId="0" applyNumberFormat="1" applyFont="1" applyFill="1" applyAlignment="1">
      <alignment vertical="center" wrapText="1"/>
    </xf>
    <xf numFmtId="3" fontId="35" fillId="0" borderId="0" xfId="0" applyNumberFormat="1" applyFont="1" applyFill="1" applyAlignment="1">
      <alignment horizontal="right" vertical="center" wrapText="1"/>
    </xf>
    <xf numFmtId="0" fontId="38" fillId="0" borderId="0" xfId="0" applyFont="1"/>
    <xf numFmtId="0" fontId="0" fillId="0" borderId="0" xfId="0" applyAlignment="1">
      <alignment wrapText="1"/>
    </xf>
    <xf numFmtId="0" fontId="38" fillId="0" borderId="6" xfId="0" applyFont="1" applyBorder="1" applyAlignment="1">
      <alignment horizontal="right"/>
    </xf>
    <xf numFmtId="0" fontId="38" fillId="0" borderId="6" xfId="0" applyFont="1" applyBorder="1" applyAlignment="1">
      <alignment horizontal="left"/>
    </xf>
    <xf numFmtId="0" fontId="38" fillId="0" borderId="6" xfId="0" applyFont="1" applyBorder="1"/>
    <xf numFmtId="0" fontId="40" fillId="0" borderId="0" xfId="0" applyFont="1" applyAlignment="1">
      <alignment horizontal="center" vertical="center" wrapText="1"/>
    </xf>
    <xf numFmtId="0" fontId="41" fillId="0" borderId="1" xfId="0" applyFont="1" applyBorder="1" applyAlignment="1">
      <alignment horizontal="right" vertical="center"/>
    </xf>
    <xf numFmtId="0" fontId="41" fillId="0" borderId="1" xfId="0" applyFont="1" applyBorder="1"/>
    <xf numFmtId="0" fontId="42" fillId="0" borderId="1" xfId="0" applyFont="1" applyBorder="1"/>
    <xf numFmtId="0" fontId="39" fillId="0" borderId="1" xfId="0" applyFont="1" applyBorder="1" applyAlignment="1">
      <alignment horizontal="right" vertical="center"/>
    </xf>
    <xf numFmtId="0" fontId="39" fillId="0" borderId="1" xfId="0" applyFont="1" applyBorder="1"/>
    <xf numFmtId="0" fontId="40" fillId="0" borderId="0" xfId="0" applyFont="1"/>
    <xf numFmtId="0" fontId="39" fillId="0" borderId="3" xfId="0" applyFont="1" applyBorder="1" applyAlignment="1">
      <alignment horizontal="right" vertical="center"/>
    </xf>
    <xf numFmtId="0" fontId="41" fillId="0" borderId="4" xfId="0" applyFont="1" applyBorder="1" applyAlignment="1">
      <alignment horizontal="left" vertical="center" wrapText="1"/>
    </xf>
    <xf numFmtId="0" fontId="41" fillId="0" borderId="4" xfId="0" applyFont="1" applyBorder="1"/>
    <xf numFmtId="0" fontId="41" fillId="0" borderId="8" xfId="0" applyFont="1" applyBorder="1"/>
    <xf numFmtId="0" fontId="41" fillId="0" borderId="3" xfId="0" applyFont="1" applyBorder="1"/>
    <xf numFmtId="0" fontId="43" fillId="0" borderId="1" xfId="0" applyFont="1" applyBorder="1" applyAlignment="1">
      <alignment horizontal="right" vertical="center"/>
    </xf>
    <xf numFmtId="0" fontId="43" fillId="0" borderId="3" xfId="0" applyFont="1" applyBorder="1" applyAlignment="1">
      <alignment horizontal="left"/>
    </xf>
    <xf numFmtId="1" fontId="43" fillId="0" borderId="8" xfId="0" applyNumberFormat="1" applyFont="1" applyBorder="1" applyAlignment="1">
      <alignment horizontal="left" vertical="center" wrapText="1"/>
    </xf>
    <xf numFmtId="0" fontId="43" fillId="0" borderId="11" xfId="0" applyFont="1" applyBorder="1" applyAlignment="1">
      <alignment horizontal="right" vertical="center"/>
    </xf>
    <xf numFmtId="0" fontId="43" fillId="0" borderId="11" xfId="0" applyFont="1" applyBorder="1" applyAlignment="1">
      <alignment horizontal="left"/>
    </xf>
    <xf numFmtId="1" fontId="43" fillId="0" borderId="11" xfId="0" applyNumberFormat="1" applyFont="1" applyBorder="1" applyAlignment="1">
      <alignment horizontal="left" vertical="center" wrapText="1"/>
    </xf>
    <xf numFmtId="0" fontId="41" fillId="0" borderId="11" xfId="0" applyFont="1" applyBorder="1"/>
    <xf numFmtId="0" fontId="41" fillId="0" borderId="6" xfId="0" applyFont="1" applyBorder="1" applyAlignment="1">
      <alignment horizontal="right" vertical="center"/>
    </xf>
    <xf numFmtId="0" fontId="41" fillId="0" borderId="6" xfId="0" applyFont="1" applyBorder="1" applyAlignment="1">
      <alignment horizontal="left"/>
    </xf>
    <xf numFmtId="1" fontId="41" fillId="0" borderId="6" xfId="0" applyNumberFormat="1" applyFont="1" applyBorder="1" applyAlignment="1">
      <alignment horizontal="left" vertical="center" wrapText="1"/>
    </xf>
    <xf numFmtId="0" fontId="41" fillId="0" borderId="6" xfId="0" applyFont="1" applyBorder="1"/>
    <xf numFmtId="0" fontId="43" fillId="0" borderId="1" xfId="0" applyFont="1" applyBorder="1" applyAlignment="1">
      <alignment horizontal="right" vertical="center" wrapText="1"/>
    </xf>
    <xf numFmtId="0" fontId="43" fillId="0" borderId="8" xfId="0" applyFont="1" applyBorder="1" applyAlignment="1">
      <alignment horizontal="left" vertical="center" wrapText="1"/>
    </xf>
    <xf numFmtId="0" fontId="39" fillId="0" borderId="11" xfId="0" applyFont="1" applyBorder="1" applyAlignment="1">
      <alignment horizontal="right" vertical="center"/>
    </xf>
    <xf numFmtId="0" fontId="39" fillId="0" borderId="11" xfId="0" applyFont="1" applyBorder="1" applyAlignment="1">
      <alignment horizontal="left" vertical="center" wrapText="1"/>
    </xf>
    <xf numFmtId="0" fontId="39" fillId="0" borderId="11" xfId="0" applyFont="1" applyBorder="1"/>
    <xf numFmtId="0" fontId="39" fillId="0" borderId="6" xfId="0" applyFont="1" applyBorder="1" applyAlignment="1">
      <alignment horizontal="right" vertical="center"/>
    </xf>
    <xf numFmtId="0" fontId="41" fillId="0" borderId="6" xfId="0" applyFont="1" applyBorder="1" applyAlignment="1">
      <alignment horizontal="left" vertical="center" wrapText="1"/>
    </xf>
    <xf numFmtId="0" fontId="39" fillId="0" borderId="4" xfId="0" applyFont="1" applyBorder="1" applyAlignment="1">
      <alignment horizontal="left" vertical="center" wrapText="1"/>
    </xf>
    <xf numFmtId="0" fontId="39" fillId="0" borderId="32" xfId="0" applyFont="1" applyBorder="1" applyAlignment="1">
      <alignment horizontal="right" vertical="center"/>
    </xf>
    <xf numFmtId="0" fontId="39" fillId="0" borderId="38" xfId="0" applyFont="1" applyBorder="1" applyAlignment="1">
      <alignment horizontal="left" vertical="center" wrapText="1"/>
    </xf>
    <xf numFmtId="0" fontId="41" fillId="0" borderId="38" xfId="0" applyFont="1" applyBorder="1"/>
    <xf numFmtId="0" fontId="41" fillId="0" borderId="39" xfId="0" applyFont="1" applyBorder="1"/>
    <xf numFmtId="0" fontId="41" fillId="0" borderId="32" xfId="0" applyFont="1" applyBorder="1"/>
    <xf numFmtId="0" fontId="39" fillId="0" borderId="12" xfId="0" applyFont="1" applyBorder="1" applyAlignment="1">
      <alignment horizontal="right" vertical="center" wrapText="1"/>
    </xf>
    <xf numFmtId="0" fontId="39" fillId="0" borderId="13" xfId="0" applyFont="1" applyBorder="1"/>
    <xf numFmtId="0" fontId="41" fillId="0" borderId="0" xfId="0" applyFont="1" applyAlignment="1">
      <alignment horizontal="right"/>
    </xf>
    <xf numFmtId="0" fontId="41" fillId="0" borderId="0" xfId="0" applyFont="1" applyAlignment="1">
      <alignment horizontal="left"/>
    </xf>
    <xf numFmtId="0" fontId="41" fillId="0" borderId="0" xfId="0" applyFont="1"/>
    <xf numFmtId="3" fontId="44" fillId="0" borderId="37" xfId="0" applyNumberFormat="1" applyFont="1" applyBorder="1" applyAlignment="1">
      <alignment horizontal="center"/>
    </xf>
    <xf numFmtId="3" fontId="45" fillId="0" borderId="37" xfId="0" applyNumberFormat="1" applyFont="1" applyBorder="1" applyAlignment="1">
      <alignment horizontal="right"/>
    </xf>
    <xf numFmtId="0" fontId="39" fillId="0" borderId="34" xfId="0" applyFont="1" applyBorder="1" applyAlignment="1">
      <alignment horizontal="center" vertical="center"/>
    </xf>
    <xf numFmtId="0" fontId="38" fillId="0" borderId="25" xfId="0" applyFont="1" applyBorder="1"/>
    <xf numFmtId="0" fontId="39" fillId="0" borderId="40" xfId="0" applyFont="1" applyBorder="1" applyAlignment="1">
      <alignment horizontal="left" vertical="center"/>
    </xf>
    <xf numFmtId="3" fontId="39" fillId="4" borderId="40" xfId="0" applyNumberFormat="1" applyFont="1" applyFill="1" applyBorder="1" applyAlignment="1">
      <alignment horizontal="center" vertical="center" wrapText="1"/>
    </xf>
    <xf numFmtId="0" fontId="39" fillId="0" borderId="34" xfId="0" applyFont="1" applyBorder="1" applyAlignment="1">
      <alignment horizontal="left" vertical="center"/>
    </xf>
    <xf numFmtId="0" fontId="41" fillId="0" borderId="41" xfId="0" applyFont="1" applyBorder="1"/>
    <xf numFmtId="3" fontId="41" fillId="0" borderId="41" xfId="0" applyNumberFormat="1" applyFont="1" applyBorder="1"/>
    <xf numFmtId="9" fontId="41" fillId="0" borderId="41" xfId="0" applyNumberFormat="1" applyFont="1" applyBorder="1"/>
    <xf numFmtId="0" fontId="41" fillId="0" borderId="40" xfId="0" applyFont="1" applyBorder="1"/>
    <xf numFmtId="0" fontId="39" fillId="0" borderId="41" xfId="0" applyFont="1" applyBorder="1" applyAlignment="1">
      <alignment horizontal="left" vertical="center"/>
    </xf>
    <xf numFmtId="3" fontId="39" fillId="4" borderId="41" xfId="0" applyNumberFormat="1" applyFont="1" applyFill="1" applyBorder="1" applyAlignment="1">
      <alignment horizontal="center" vertical="center" wrapText="1"/>
    </xf>
    <xf numFmtId="3" fontId="41" fillId="4" borderId="41" xfId="0" applyNumberFormat="1" applyFont="1" applyFill="1" applyBorder="1"/>
    <xf numFmtId="0" fontId="39" fillId="0" borderId="41" xfId="0" applyFont="1" applyBorder="1"/>
    <xf numFmtId="0" fontId="41" fillId="4" borderId="33" xfId="0" applyFont="1" applyFill="1" applyBorder="1"/>
    <xf numFmtId="3" fontId="41" fillId="4" borderId="33" xfId="0" applyNumberFormat="1" applyFont="1" applyFill="1" applyBorder="1"/>
    <xf numFmtId="3" fontId="41" fillId="0" borderId="33" xfId="0" applyNumberFormat="1" applyFont="1" applyBorder="1"/>
    <xf numFmtId="0" fontId="41" fillId="4" borderId="0" xfId="0" applyFont="1" applyFill="1"/>
    <xf numFmtId="0" fontId="39" fillId="0" borderId="34" xfId="0" applyFont="1" applyBorder="1" applyAlignment="1">
      <alignment vertical="center"/>
    </xf>
    <xf numFmtId="3" fontId="39" fillId="0" borderId="34" xfId="0" applyNumberFormat="1" applyFont="1" applyBorder="1" applyAlignment="1">
      <alignment vertical="center"/>
    </xf>
    <xf numFmtId="0" fontId="41" fillId="0" borderId="0" xfId="0" applyFont="1" applyAlignment="1">
      <alignment vertical="center"/>
    </xf>
    <xf numFmtId="3" fontId="39" fillId="0" borderId="42" xfId="0" applyNumberFormat="1" applyFont="1" applyBorder="1"/>
    <xf numFmtId="9" fontId="41" fillId="0" borderId="42" xfId="0" applyNumberFormat="1" applyFont="1" applyBorder="1"/>
    <xf numFmtId="0" fontId="41" fillId="0" borderId="42" xfId="0" applyFont="1" applyBorder="1"/>
    <xf numFmtId="0" fontId="38" fillId="0" borderId="37" xfId="0" applyFont="1" applyBorder="1"/>
    <xf numFmtId="0" fontId="41" fillId="0" borderId="37" xfId="0" applyFont="1" applyBorder="1"/>
    <xf numFmtId="9" fontId="41" fillId="0" borderId="37" xfId="0" applyNumberFormat="1" applyFont="1" applyBorder="1"/>
    <xf numFmtId="0" fontId="39" fillId="0" borderId="40" xfId="0" applyFont="1" applyBorder="1" applyAlignment="1">
      <alignment horizontal="center" vertical="center"/>
    </xf>
    <xf numFmtId="166" fontId="39" fillId="4" borderId="41" xfId="0" applyNumberFormat="1" applyFont="1" applyFill="1" applyBorder="1" applyAlignment="1">
      <alignment horizontal="center" vertical="center" wrapText="1"/>
    </xf>
    <xf numFmtId="166" fontId="41" fillId="0" borderId="41" xfId="0" applyNumberFormat="1" applyFont="1" applyBorder="1"/>
    <xf numFmtId="166" fontId="41" fillId="0" borderId="0" xfId="0" applyNumberFormat="1" applyFont="1"/>
    <xf numFmtId="3" fontId="39" fillId="0" borderId="41" xfId="0" applyNumberFormat="1" applyFont="1" applyBorder="1" applyAlignment="1">
      <alignment horizontal="center"/>
    </xf>
    <xf numFmtId="166" fontId="41" fillId="0" borderId="41" xfId="0" applyNumberFormat="1" applyFont="1" applyBorder="1" applyAlignment="1">
      <alignment horizontal="right"/>
    </xf>
    <xf numFmtId="166" fontId="39" fillId="0" borderId="41" xfId="0" applyNumberFormat="1" applyFont="1" applyBorder="1" applyAlignment="1">
      <alignment horizontal="center"/>
    </xf>
    <xf numFmtId="0" fontId="39" fillId="0" borderId="41" xfId="0" applyFont="1" applyBorder="1" applyAlignment="1">
      <alignment vertical="center"/>
    </xf>
    <xf numFmtId="3" fontId="39" fillId="0" borderId="41" xfId="0" applyNumberFormat="1" applyFont="1" applyBorder="1" applyAlignment="1">
      <alignment vertical="center"/>
    </xf>
    <xf numFmtId="166" fontId="39" fillId="0" borderId="41" xfId="0" applyNumberFormat="1" applyFont="1" applyBorder="1" applyAlignment="1">
      <alignment vertical="center"/>
    </xf>
    <xf numFmtId="3" fontId="39" fillId="4" borderId="33" xfId="0" applyNumberFormat="1" applyFont="1" applyFill="1" applyBorder="1" applyAlignment="1">
      <alignment horizontal="center" vertical="center"/>
    </xf>
    <xf numFmtId="3" fontId="39" fillId="4" borderId="33" xfId="0" applyNumberFormat="1" applyFont="1" applyFill="1" applyBorder="1" applyAlignment="1">
      <alignment vertical="center"/>
    </xf>
    <xf numFmtId="166" fontId="39" fillId="4" borderId="33" xfId="0" applyNumberFormat="1" applyFont="1" applyFill="1" applyBorder="1" applyAlignment="1">
      <alignment vertical="center"/>
    </xf>
    <xf numFmtId="0" fontId="38" fillId="0" borderId="42" xfId="0" applyFont="1" applyBorder="1"/>
    <xf numFmtId="3" fontId="41" fillId="0" borderId="42" xfId="0" applyNumberFormat="1" applyFont="1" applyBorder="1"/>
    <xf numFmtId="3" fontId="41" fillId="0" borderId="0" xfId="0" applyNumberFormat="1" applyFont="1"/>
    <xf numFmtId="0" fontId="41" fillId="0" borderId="1" xfId="0" applyFont="1" applyBorder="1"/>
    <xf numFmtId="0" fontId="39" fillId="0" borderId="1" xfId="0" applyFont="1" applyBorder="1" applyAlignment="1">
      <alignment horizontal="right" vertical="center"/>
    </xf>
    <xf numFmtId="0" fontId="39" fillId="0" borderId="1" xfId="0" applyFont="1" applyBorder="1"/>
    <xf numFmtId="0" fontId="33" fillId="0" borderId="0" xfId="0" applyFont="1" applyAlignment="1">
      <alignment wrapText="1"/>
    </xf>
    <xf numFmtId="0" fontId="40" fillId="0" borderId="0" xfId="0" applyFont="1"/>
    <xf numFmtId="0" fontId="41" fillId="0" borderId="41" xfId="0" applyFont="1" applyBorder="1"/>
    <xf numFmtId="0" fontId="43" fillId="0" borderId="41" xfId="0" applyFont="1" applyBorder="1"/>
    <xf numFmtId="3" fontId="43" fillId="0" borderId="41" xfId="0" applyNumberFormat="1" applyFont="1" applyBorder="1"/>
    <xf numFmtId="3" fontId="41" fillId="0" borderId="41" xfId="0" applyNumberFormat="1" applyFont="1" applyBorder="1"/>
    <xf numFmtId="3" fontId="41" fillId="0" borderId="28" xfId="0" applyNumberFormat="1" applyFont="1" applyBorder="1"/>
    <xf numFmtId="0" fontId="39" fillId="0" borderId="41" xfId="0" applyFont="1" applyBorder="1" applyAlignment="1">
      <alignment horizontal="left" vertical="center"/>
    </xf>
    <xf numFmtId="3" fontId="39" fillId="0" borderId="28" xfId="0" applyNumberFormat="1" applyFont="1" applyBorder="1" applyAlignment="1">
      <alignment horizontal="center"/>
    </xf>
    <xf numFmtId="3" fontId="34" fillId="0" borderId="0" xfId="0" applyNumberFormat="1" applyFont="1" applyBorder="1"/>
    <xf numFmtId="3" fontId="7" fillId="0" borderId="5" xfId="1" applyNumberFormat="1" applyFont="1" applyBorder="1"/>
    <xf numFmtId="0" fontId="4" fillId="0" borderId="11" xfId="1" applyFont="1" applyFill="1" applyBorder="1" applyAlignment="1">
      <alignment horizontal="right" vertical="center"/>
    </xf>
    <xf numFmtId="0" fontId="6" fillId="0" borderId="11" xfId="1" applyFont="1" applyFill="1" applyBorder="1" applyAlignment="1">
      <alignment horizontal="left" vertical="center" wrapText="1"/>
    </xf>
    <xf numFmtId="3" fontId="7" fillId="0" borderId="11" xfId="1" applyNumberFormat="1" applyFont="1" applyBorder="1"/>
    <xf numFmtId="3" fontId="35" fillId="0" borderId="11" xfId="0" applyNumberFormat="1" applyFont="1" applyBorder="1"/>
    <xf numFmtId="3" fontId="36" fillId="0" borderId="11" xfId="0" applyNumberFormat="1" applyFont="1" applyBorder="1"/>
    <xf numFmtId="0" fontId="8" fillId="0" borderId="11" xfId="1" applyFont="1" applyFill="1" applyBorder="1" applyAlignment="1">
      <alignment horizontal="right" vertical="center"/>
    </xf>
    <xf numFmtId="0" fontId="36" fillId="0" borderId="11" xfId="0" applyFont="1" applyBorder="1" applyAlignment="1">
      <alignment horizontal="left"/>
    </xf>
    <xf numFmtId="164" fontId="8" fillId="0" borderId="11" xfId="1" applyNumberFormat="1" applyFont="1" applyFill="1" applyBorder="1" applyAlignment="1">
      <alignment horizontal="left" vertical="center" wrapText="1"/>
    </xf>
    <xf numFmtId="3" fontId="0" fillId="0" borderId="0" xfId="0" applyNumberFormat="1" applyFill="1" applyAlignment="1">
      <alignment horizontal="center" vertical="center" wrapText="1"/>
    </xf>
    <xf numFmtId="3" fontId="0" fillId="0" borderId="0" xfId="0" applyNumberFormat="1" applyFill="1" applyAlignment="1">
      <alignment vertical="center" wrapText="1"/>
    </xf>
    <xf numFmtId="3" fontId="13" fillId="0" borderId="1" xfId="0" applyNumberFormat="1" applyFont="1" applyFill="1" applyBorder="1" applyAlignment="1" applyProtection="1">
      <alignment vertical="center" wrapText="1"/>
      <protection locked="0"/>
    </xf>
    <xf numFmtId="3" fontId="7" fillId="0" borderId="0" xfId="3" applyNumberFormat="1" applyFont="1" applyFill="1" applyProtection="1"/>
    <xf numFmtId="3" fontId="7" fillId="0" borderId="0" xfId="3" applyNumberFormat="1" applyFont="1" applyFill="1" applyProtection="1">
      <protection locked="0"/>
    </xf>
    <xf numFmtId="3" fontId="5" fillId="0" borderId="0" xfId="3" applyNumberFormat="1" applyFont="1" applyFill="1" applyAlignment="1" applyProtection="1">
      <alignment horizontal="right"/>
    </xf>
    <xf numFmtId="3" fontId="5" fillId="0" borderId="15" xfId="3" applyNumberFormat="1" applyFont="1" applyFill="1" applyBorder="1" applyAlignment="1" applyProtection="1">
      <alignment horizontal="center" vertical="center" wrapText="1"/>
    </xf>
    <xf numFmtId="3" fontId="5" fillId="0" borderId="16" xfId="3" applyNumberFormat="1" applyFont="1" applyFill="1" applyBorder="1" applyAlignment="1" applyProtection="1">
      <alignment horizontal="center" vertical="center"/>
    </xf>
    <xf numFmtId="3" fontId="5" fillId="0" borderId="16" xfId="3" applyNumberFormat="1" applyFont="1" applyFill="1" applyBorder="1" applyAlignment="1" applyProtection="1">
      <alignment horizontal="center" vertical="center" wrapText="1"/>
    </xf>
    <xf numFmtId="3" fontId="5" fillId="0" borderId="17" xfId="3" applyNumberFormat="1" applyFont="1" applyFill="1" applyBorder="1" applyAlignment="1" applyProtection="1">
      <alignment horizontal="center" vertical="center"/>
    </xf>
    <xf numFmtId="3" fontId="7" fillId="0" borderId="18" xfId="3" applyNumberFormat="1" applyFont="1" applyFill="1" applyBorder="1" applyAlignment="1" applyProtection="1">
      <alignment horizontal="left" vertical="center" indent="1"/>
    </xf>
    <xf numFmtId="3" fontId="7" fillId="0" borderId="0" xfId="3" applyNumberFormat="1" applyFont="1" applyFill="1" applyAlignment="1" applyProtection="1">
      <alignment vertical="center"/>
    </xf>
    <xf numFmtId="3" fontId="7" fillId="0" borderId="1" xfId="3" applyNumberFormat="1" applyFont="1" applyFill="1" applyBorder="1" applyAlignment="1" applyProtection="1">
      <alignment vertical="center"/>
      <protection locked="0"/>
    </xf>
    <xf numFmtId="3" fontId="5" fillId="0" borderId="19" xfId="3" applyNumberFormat="1" applyFont="1" applyFill="1" applyBorder="1" applyAlignment="1" applyProtection="1">
      <alignment vertical="center"/>
    </xf>
    <xf numFmtId="3" fontId="7" fillId="0" borderId="0" xfId="3" applyNumberFormat="1" applyFont="1" applyFill="1" applyAlignment="1" applyProtection="1">
      <alignment vertical="center"/>
      <protection locked="0"/>
    </xf>
    <xf numFmtId="3" fontId="5" fillId="0" borderId="18" xfId="3" applyNumberFormat="1" applyFont="1" applyFill="1" applyBorder="1" applyAlignment="1" applyProtection="1">
      <alignment horizontal="left" vertical="center" indent="1"/>
    </xf>
    <xf numFmtId="3" fontId="5" fillId="0" borderId="1" xfId="3" applyNumberFormat="1" applyFont="1" applyFill="1" applyBorder="1" applyAlignment="1" applyProtection="1">
      <alignment vertical="center"/>
      <protection locked="0"/>
    </xf>
    <xf numFmtId="3" fontId="5" fillId="0" borderId="19" xfId="3" applyNumberFormat="1" applyFont="1" applyFill="1" applyBorder="1" applyAlignment="1" applyProtection="1">
      <alignment vertical="center"/>
      <protection locked="0"/>
    </xf>
    <xf numFmtId="3" fontId="5" fillId="0" borderId="0" xfId="3" applyNumberFormat="1" applyFont="1" applyFill="1" applyAlignment="1" applyProtection="1">
      <alignment vertical="center"/>
      <protection locked="0"/>
    </xf>
    <xf numFmtId="3" fontId="5" fillId="5" borderId="18" xfId="3" applyNumberFormat="1" applyFont="1" applyFill="1" applyBorder="1" applyAlignment="1" applyProtection="1">
      <alignment horizontal="left" vertical="center" indent="1"/>
    </xf>
    <xf numFmtId="0" fontId="5" fillId="5" borderId="1" xfId="1" applyFont="1" applyFill="1" applyBorder="1" applyAlignment="1">
      <alignment horizontal="left" vertical="center" wrapText="1"/>
    </xf>
    <xf numFmtId="3" fontId="5" fillId="5" borderId="1" xfId="0" applyNumberFormat="1" applyFont="1" applyFill="1" applyBorder="1" applyAlignment="1">
      <alignment vertical="center"/>
    </xf>
    <xf numFmtId="3" fontId="5" fillId="5" borderId="19" xfId="0" applyNumberFormat="1" applyFont="1" applyFill="1" applyBorder="1" applyAlignment="1">
      <alignment vertical="center"/>
    </xf>
    <xf numFmtId="3" fontId="7" fillId="5" borderId="18" xfId="3" applyNumberFormat="1" applyFont="1" applyFill="1" applyBorder="1" applyAlignment="1" applyProtection="1">
      <alignment horizontal="left" vertical="center" indent="1"/>
    </xf>
    <xf numFmtId="3" fontId="5" fillId="0" borderId="19" xfId="0" applyNumberFormat="1" applyFont="1" applyFill="1" applyBorder="1" applyAlignment="1">
      <alignment vertical="center"/>
    </xf>
    <xf numFmtId="0" fontId="5" fillId="5" borderId="1" xfId="0" applyFont="1" applyFill="1" applyBorder="1" applyAlignment="1">
      <alignment horizontal="left" vertical="center" wrapText="1"/>
    </xf>
    <xf numFmtId="3" fontId="7" fillId="6" borderId="20" xfId="3" applyNumberFormat="1" applyFont="1" applyFill="1" applyBorder="1" applyAlignment="1" applyProtection="1">
      <alignment horizontal="left" vertical="center" indent="1"/>
    </xf>
    <xf numFmtId="3" fontId="5" fillId="6" borderId="21" xfId="3" applyNumberFormat="1" applyFont="1" applyFill="1" applyBorder="1" applyAlignment="1" applyProtection="1">
      <alignment horizontal="left" vertical="center"/>
    </xf>
    <xf numFmtId="3" fontId="5" fillId="6" borderId="21" xfId="3" applyNumberFormat="1" applyFont="1" applyFill="1" applyBorder="1" applyAlignment="1" applyProtection="1">
      <alignment vertical="center"/>
    </xf>
    <xf numFmtId="3" fontId="5" fillId="6" borderId="22" xfId="3" applyNumberFormat="1" applyFont="1" applyFill="1" applyBorder="1" applyAlignment="1" applyProtection="1">
      <alignment vertical="center"/>
    </xf>
    <xf numFmtId="3" fontId="5" fillId="0" borderId="0" xfId="3" applyNumberFormat="1" applyFont="1" applyFill="1" applyBorder="1" applyAlignment="1" applyProtection="1">
      <alignment horizontal="left" vertical="center" indent="1"/>
    </xf>
    <xf numFmtId="3" fontId="5" fillId="5" borderId="1" xfId="1" applyNumberFormat="1" applyFont="1" applyFill="1" applyBorder="1" applyAlignment="1">
      <alignment horizontal="right" vertical="center" wrapText="1"/>
    </xf>
    <xf numFmtId="3" fontId="5" fillId="5" borderId="19" xfId="1" applyNumberFormat="1" applyFont="1" applyFill="1" applyBorder="1" applyAlignment="1">
      <alignment horizontal="right" vertical="center" wrapText="1"/>
    </xf>
    <xf numFmtId="3" fontId="5" fillId="5" borderId="1" xfId="0" applyNumberFormat="1" applyFont="1" applyFill="1" applyBorder="1"/>
    <xf numFmtId="3" fontId="5" fillId="5" borderId="19" xfId="0" applyNumberFormat="1" applyFont="1" applyFill="1" applyBorder="1"/>
    <xf numFmtId="0" fontId="5" fillId="5" borderId="1" xfId="0" applyFont="1" applyFill="1" applyBorder="1" applyAlignment="1">
      <alignment vertical="center" wrapText="1"/>
    </xf>
    <xf numFmtId="3" fontId="7" fillId="5" borderId="1" xfId="3" applyNumberFormat="1" applyFont="1" applyFill="1" applyBorder="1" applyAlignment="1" applyProtection="1">
      <alignment vertical="center"/>
      <protection locked="0"/>
    </xf>
    <xf numFmtId="3" fontId="5" fillId="5" borderId="19" xfId="3" applyNumberFormat="1" applyFont="1" applyFill="1" applyBorder="1" applyAlignment="1" applyProtection="1">
      <alignment vertical="center"/>
    </xf>
    <xf numFmtId="3" fontId="7" fillId="0" borderId="0" xfId="3" applyNumberFormat="1" applyFont="1" applyFill="1" applyBorder="1" applyAlignment="1" applyProtection="1">
      <alignment horizontal="left" vertical="center" indent="1"/>
    </xf>
    <xf numFmtId="3" fontId="5" fillId="0" borderId="0" xfId="3" applyNumberFormat="1" applyFont="1" applyFill="1" applyBorder="1" applyAlignment="1" applyProtection="1">
      <alignment vertical="center"/>
    </xf>
    <xf numFmtId="3" fontId="7" fillId="0" borderId="0" xfId="3" applyNumberFormat="1" applyFont="1" applyFill="1" applyBorder="1" applyAlignment="1" applyProtection="1">
      <alignment vertical="center"/>
      <protection locked="0"/>
    </xf>
    <xf numFmtId="3" fontId="7" fillId="0" borderId="0" xfId="3" applyNumberFormat="1" applyFont="1" applyFill="1" applyBorder="1" applyAlignment="1" applyProtection="1">
      <alignment vertical="center"/>
    </xf>
    <xf numFmtId="3" fontId="7" fillId="0" borderId="12" xfId="3" applyNumberFormat="1" applyFont="1" applyFill="1" applyBorder="1" applyAlignment="1" applyProtection="1">
      <alignment horizontal="left" vertical="center" indent="1"/>
    </xf>
    <xf numFmtId="3" fontId="5" fillId="0" borderId="13" xfId="3" applyNumberFormat="1" applyFont="1" applyFill="1" applyBorder="1" applyAlignment="1" applyProtection="1">
      <alignment horizontal="left" indent="1"/>
      <protection locked="0"/>
    </xf>
    <xf numFmtId="3" fontId="5" fillId="0" borderId="13" xfId="3" applyNumberFormat="1" applyFont="1" applyFill="1" applyBorder="1" applyAlignment="1" applyProtection="1"/>
    <xf numFmtId="3" fontId="5" fillId="0" borderId="14" xfId="3" applyNumberFormat="1" applyFont="1" applyFill="1" applyBorder="1" applyAlignment="1" applyProtection="1"/>
    <xf numFmtId="3" fontId="11" fillId="0" borderId="0" xfId="0" applyNumberFormat="1" applyFont="1" applyFill="1" applyAlignment="1">
      <alignment horizontal="center" vertical="center" wrapText="1"/>
    </xf>
    <xf numFmtId="3" fontId="11" fillId="0" borderId="0" xfId="0" applyNumberFormat="1" applyFont="1" applyFill="1" applyAlignment="1">
      <alignment vertical="center" wrapText="1"/>
    </xf>
    <xf numFmtId="3" fontId="25" fillId="0" borderId="0" xfId="0" applyNumberFormat="1" applyFont="1" applyFill="1" applyAlignment="1">
      <alignment horizontal="right"/>
    </xf>
    <xf numFmtId="3" fontId="28" fillId="0" borderId="0" xfId="0" applyNumberFormat="1" applyFont="1" applyFill="1" applyAlignment="1">
      <alignment vertical="center"/>
    </xf>
    <xf numFmtId="3" fontId="28" fillId="0" borderId="0" xfId="0" applyNumberFormat="1" applyFont="1" applyFill="1" applyAlignment="1">
      <alignment horizontal="center" vertical="center"/>
    </xf>
    <xf numFmtId="3" fontId="26" fillId="0" borderId="56" xfId="0" applyNumberFormat="1" applyFont="1" applyFill="1" applyBorder="1" applyAlignment="1">
      <alignment horizontal="center" vertical="center"/>
    </xf>
    <xf numFmtId="3" fontId="26" fillId="0" borderId="55" xfId="0" applyNumberFormat="1" applyFont="1" applyFill="1" applyBorder="1" applyAlignment="1">
      <alignment horizontal="center" vertical="center" wrapText="1"/>
    </xf>
    <xf numFmtId="3" fontId="26" fillId="0" borderId="45" xfId="0" applyNumberFormat="1" applyFont="1" applyFill="1" applyBorder="1" applyAlignment="1">
      <alignment horizontal="center" vertical="center" wrapText="1"/>
    </xf>
    <xf numFmtId="3" fontId="28" fillId="0" borderId="0" xfId="0" applyNumberFormat="1" applyFont="1" applyFill="1" applyAlignment="1">
      <alignment horizontal="center" vertical="center" wrapText="1"/>
    </xf>
    <xf numFmtId="3" fontId="27" fillId="0" borderId="48" xfId="0" applyNumberFormat="1" applyFont="1" applyFill="1" applyBorder="1" applyAlignment="1">
      <alignment horizontal="center" vertical="center" wrapText="1"/>
    </xf>
    <xf numFmtId="3" fontId="27" fillId="0" borderId="53" xfId="0" applyNumberFormat="1" applyFont="1" applyFill="1" applyBorder="1" applyAlignment="1">
      <alignment horizontal="center" vertical="center" wrapText="1"/>
    </xf>
    <xf numFmtId="3" fontId="27" fillId="0" borderId="36" xfId="0" applyNumberFormat="1" applyFont="1" applyFill="1" applyBorder="1" applyAlignment="1">
      <alignment horizontal="center" vertical="center" wrapText="1"/>
    </xf>
    <xf numFmtId="3" fontId="27" fillId="0" borderId="5" xfId="0" applyNumberFormat="1" applyFont="1" applyFill="1" applyBorder="1" applyAlignment="1">
      <alignment horizontal="center" vertical="center" wrapText="1"/>
    </xf>
    <xf numFmtId="3" fontId="27" fillId="0" borderId="35" xfId="0" applyNumberFormat="1" applyFont="1" applyFill="1" applyBorder="1" applyAlignment="1">
      <alignment horizontal="center" vertical="center" wrapText="1"/>
    </xf>
    <xf numFmtId="3" fontId="18" fillId="0" borderId="41" xfId="0" applyNumberFormat="1" applyFont="1" applyFill="1" applyBorder="1" applyAlignment="1">
      <alignment horizontal="center" vertical="center" wrapText="1"/>
    </xf>
    <xf numFmtId="3" fontId="18" fillId="0" borderId="28" xfId="0" applyNumberFormat="1" applyFont="1" applyFill="1" applyBorder="1" applyAlignment="1">
      <alignment horizontal="left" vertical="center" wrapText="1" indent="1"/>
    </xf>
    <xf numFmtId="3" fontId="18" fillId="0" borderId="41" xfId="0" applyNumberFormat="1" applyFont="1" applyFill="1" applyBorder="1" applyAlignment="1" applyProtection="1">
      <alignment horizontal="left" vertical="center" wrapText="1" indent="2"/>
    </xf>
    <xf numFmtId="3" fontId="18" fillId="0" borderId="41" xfId="0" applyNumberFormat="1" applyFont="1" applyFill="1" applyBorder="1" applyAlignment="1" applyProtection="1">
      <alignment vertical="center" wrapText="1"/>
    </xf>
    <xf numFmtId="3" fontId="18" fillId="0" borderId="8" xfId="0" applyNumberFormat="1" applyFont="1" applyFill="1" applyBorder="1" applyAlignment="1" applyProtection="1">
      <alignment vertical="center" wrapText="1"/>
    </xf>
    <xf numFmtId="3" fontId="18" fillId="0" borderId="1" xfId="0" applyNumberFormat="1" applyFont="1" applyFill="1" applyBorder="1" applyAlignment="1" applyProtection="1">
      <alignment vertical="center" wrapText="1"/>
    </xf>
    <xf numFmtId="3" fontId="18" fillId="0" borderId="3" xfId="0" applyNumberFormat="1" applyFont="1" applyFill="1" applyBorder="1" applyAlignment="1" applyProtection="1">
      <alignment vertical="center" wrapText="1"/>
    </xf>
    <xf numFmtId="3" fontId="18" fillId="0" borderId="41" xfId="0" applyNumberFormat="1" applyFont="1" applyFill="1" applyBorder="1" applyAlignment="1">
      <alignment vertical="center" wrapText="1"/>
    </xf>
    <xf numFmtId="3" fontId="20" fillId="0" borderId="0" xfId="0" applyNumberFormat="1" applyFont="1" applyFill="1" applyAlignment="1">
      <alignment vertical="center" wrapText="1"/>
    </xf>
    <xf numFmtId="3" fontId="29" fillId="0" borderId="28" xfId="0" applyNumberFormat="1" applyFont="1" applyFill="1" applyBorder="1" applyAlignment="1" applyProtection="1">
      <alignment horizontal="left" vertical="center" wrapText="1" indent="1"/>
      <protection locked="0"/>
    </xf>
    <xf numFmtId="3" fontId="30" fillId="0" borderId="41" xfId="0" applyNumberFormat="1" applyFont="1" applyFill="1" applyBorder="1" applyAlignment="1" applyProtection="1">
      <alignment horizontal="left" vertical="center" wrapText="1" indent="2"/>
      <protection locked="0"/>
    </xf>
    <xf numFmtId="3" fontId="29" fillId="0" borderId="41" xfId="0" applyNumberFormat="1" applyFont="1" applyFill="1" applyBorder="1" applyAlignment="1" applyProtection="1">
      <alignment vertical="center" wrapText="1"/>
      <protection locked="0"/>
    </xf>
    <xf numFmtId="3" fontId="29" fillId="0" borderId="8" xfId="0" applyNumberFormat="1" applyFont="1" applyFill="1" applyBorder="1" applyAlignment="1" applyProtection="1">
      <alignment vertical="center" wrapText="1"/>
      <protection locked="0"/>
    </xf>
    <xf numFmtId="3" fontId="29" fillId="0" borderId="1" xfId="0" applyNumberFormat="1" applyFont="1" applyFill="1" applyBorder="1" applyAlignment="1" applyProtection="1">
      <alignment vertical="center" wrapText="1"/>
      <protection locked="0"/>
    </xf>
    <xf numFmtId="3" fontId="29" fillId="0" borderId="3" xfId="0" applyNumberFormat="1" applyFont="1" applyFill="1" applyBorder="1" applyAlignment="1" applyProtection="1">
      <alignment vertical="center" wrapText="1"/>
      <protection locked="0"/>
    </xf>
    <xf numFmtId="3" fontId="0" fillId="0" borderId="28" xfId="0" applyNumberFormat="1" applyFill="1" applyBorder="1" applyAlignment="1">
      <alignment vertical="center" wrapText="1"/>
    </xf>
    <xf numFmtId="3" fontId="30" fillId="2" borderId="41" xfId="0" applyNumberFormat="1" applyFont="1" applyFill="1" applyBorder="1" applyAlignment="1" applyProtection="1">
      <alignment horizontal="left" vertical="center" wrapText="1" indent="2"/>
      <protection locked="0"/>
    </xf>
    <xf numFmtId="3" fontId="18" fillId="0" borderId="28" xfId="0" applyNumberFormat="1" applyFont="1" applyFill="1" applyBorder="1" applyAlignment="1" applyProtection="1">
      <alignment horizontal="left" vertical="center" wrapText="1" indent="1"/>
      <protection locked="0"/>
    </xf>
    <xf numFmtId="3" fontId="20" fillId="0" borderId="41" xfId="0" applyNumberFormat="1" applyFont="1" applyFill="1" applyBorder="1" applyAlignment="1" applyProtection="1">
      <alignment horizontal="left" vertical="center" wrapText="1" indent="2"/>
    </xf>
    <xf numFmtId="3" fontId="0" fillId="0" borderId="0" xfId="0" applyNumberFormat="1" applyFill="1" applyAlignment="1" applyProtection="1">
      <alignment vertical="center" wrapText="1"/>
      <protection locked="0"/>
    </xf>
    <xf numFmtId="3" fontId="31" fillId="0" borderId="28" xfId="0" applyNumberFormat="1" applyFont="1" applyFill="1" applyBorder="1" applyAlignment="1" applyProtection="1">
      <alignment horizontal="left" vertical="center" wrapText="1" indent="1"/>
      <protection locked="0"/>
    </xf>
    <xf numFmtId="3" fontId="23" fillId="0" borderId="41" xfId="0" applyNumberFormat="1" applyFont="1" applyFill="1" applyBorder="1" applyAlignment="1" applyProtection="1">
      <alignment horizontal="left" vertical="center" wrapText="1" indent="2"/>
      <protection locked="0"/>
    </xf>
    <xf numFmtId="3" fontId="31" fillId="0" borderId="41" xfId="0" applyNumberFormat="1" applyFont="1" applyFill="1" applyBorder="1" applyAlignment="1" applyProtection="1">
      <alignment vertical="center" wrapText="1"/>
      <protection locked="0"/>
    </xf>
    <xf numFmtId="3" fontId="31" fillId="0" borderId="8" xfId="0" applyNumberFormat="1" applyFont="1" applyFill="1" applyBorder="1" applyAlignment="1" applyProtection="1">
      <alignment vertical="center" wrapText="1"/>
      <protection locked="0"/>
    </xf>
    <xf numFmtId="3" fontId="31" fillId="0" borderId="1" xfId="0" applyNumberFormat="1" applyFont="1" applyFill="1" applyBorder="1" applyAlignment="1" applyProtection="1">
      <alignment vertical="center" wrapText="1"/>
      <protection locked="0"/>
    </xf>
    <xf numFmtId="3" fontId="31" fillId="0" borderId="3" xfId="0" applyNumberFormat="1" applyFont="1" applyFill="1" applyBorder="1" applyAlignment="1" applyProtection="1">
      <alignment vertical="center" wrapText="1"/>
      <protection locked="0"/>
    </xf>
    <xf numFmtId="3" fontId="18" fillId="0" borderId="28" xfId="0" applyNumberFormat="1" applyFont="1" applyFill="1" applyBorder="1" applyAlignment="1">
      <alignment vertical="center" wrapText="1"/>
    </xf>
    <xf numFmtId="3" fontId="18" fillId="0" borderId="41" xfId="0" applyNumberFormat="1" applyFont="1" applyFill="1" applyBorder="1" applyAlignment="1" applyProtection="1">
      <alignment vertical="center" wrapText="1"/>
      <protection locked="0"/>
    </xf>
    <xf numFmtId="3" fontId="18" fillId="0" borderId="8" xfId="0" applyNumberFormat="1" applyFont="1" applyFill="1" applyBorder="1" applyAlignment="1" applyProtection="1">
      <alignment vertical="center" wrapText="1"/>
      <protection locked="0"/>
    </xf>
    <xf numFmtId="3" fontId="18" fillId="0" borderId="1" xfId="0" applyNumberFormat="1" applyFont="1" applyFill="1" applyBorder="1" applyAlignment="1" applyProtection="1">
      <alignment vertical="center" wrapText="1"/>
      <protection locked="0"/>
    </xf>
    <xf numFmtId="3" fontId="18" fillId="0" borderId="3" xfId="0" applyNumberFormat="1" applyFont="1" applyFill="1" applyBorder="1" applyAlignment="1" applyProtection="1">
      <alignment vertical="center" wrapText="1"/>
      <protection locked="0"/>
    </xf>
    <xf numFmtId="3" fontId="13" fillId="0" borderId="28" xfId="0" applyNumberFormat="1" applyFont="1" applyFill="1" applyBorder="1" applyAlignment="1">
      <alignment vertical="center" wrapText="1"/>
    </xf>
    <xf numFmtId="3" fontId="0" fillId="0" borderId="41" xfId="0" applyNumberFormat="1" applyFont="1" applyFill="1" applyBorder="1" applyAlignment="1" applyProtection="1">
      <alignment horizontal="left" vertical="center" wrapText="1" indent="2"/>
      <protection locked="0"/>
    </xf>
    <xf numFmtId="3" fontId="13" fillId="0" borderId="41" xfId="0" applyNumberFormat="1" applyFont="1" applyFill="1" applyBorder="1" applyAlignment="1" applyProtection="1">
      <alignment vertical="center" wrapText="1"/>
      <protection locked="0"/>
    </xf>
    <xf numFmtId="3" fontId="13" fillId="0" borderId="8" xfId="0" applyNumberFormat="1" applyFont="1" applyFill="1" applyBorder="1" applyAlignment="1" applyProtection="1">
      <alignment vertical="center" wrapText="1"/>
      <protection locked="0"/>
    </xf>
    <xf numFmtId="3" fontId="13" fillId="0" borderId="3" xfId="0" applyNumberFormat="1" applyFont="1" applyFill="1" applyBorder="1" applyAlignment="1" applyProtection="1">
      <alignment vertical="center" wrapText="1"/>
      <protection locked="0"/>
    </xf>
    <xf numFmtId="3" fontId="32" fillId="0" borderId="0" xfId="0" applyNumberFormat="1" applyFont="1" applyFill="1" applyAlignment="1">
      <alignment vertical="center" wrapText="1"/>
    </xf>
    <xf numFmtId="3" fontId="18" fillId="0" borderId="50" xfId="0" applyNumberFormat="1" applyFont="1" applyFill="1" applyBorder="1" applyAlignment="1">
      <alignment horizontal="center" vertical="center" wrapText="1"/>
    </xf>
    <xf numFmtId="3" fontId="0" fillId="0" borderId="57" xfId="0" applyNumberFormat="1" applyFill="1" applyBorder="1" applyAlignment="1">
      <alignment vertical="center" wrapText="1"/>
    </xf>
    <xf numFmtId="3" fontId="30" fillId="0" borderId="50" xfId="0" applyNumberFormat="1" applyFont="1" applyFill="1" applyBorder="1" applyAlignment="1" applyProtection="1">
      <alignment horizontal="left" vertical="center" wrapText="1" indent="2"/>
      <protection locked="0"/>
    </xf>
    <xf numFmtId="3" fontId="29" fillId="0" borderId="50" xfId="0" applyNumberFormat="1" applyFont="1" applyFill="1" applyBorder="1" applyAlignment="1" applyProtection="1">
      <alignment vertical="center" wrapText="1"/>
      <protection locked="0"/>
    </xf>
    <xf numFmtId="3" fontId="29" fillId="0" borderId="9" xfId="0" applyNumberFormat="1" applyFont="1" applyFill="1" applyBorder="1" applyAlignment="1" applyProtection="1">
      <alignment vertical="center" wrapText="1"/>
      <protection locked="0"/>
    </xf>
    <xf numFmtId="3" fontId="29" fillId="0" borderId="2" xfId="0" applyNumberFormat="1" applyFont="1" applyFill="1" applyBorder="1" applyAlignment="1" applyProtection="1">
      <alignment vertical="center" wrapText="1"/>
      <protection locked="0"/>
    </xf>
    <xf numFmtId="3" fontId="29" fillId="0" borderId="10" xfId="0" applyNumberFormat="1" applyFont="1" applyFill="1" applyBorder="1" applyAlignment="1" applyProtection="1">
      <alignment vertical="center" wrapText="1"/>
      <protection locked="0"/>
    </xf>
    <xf numFmtId="3" fontId="18" fillId="0" borderId="50" xfId="0" applyNumberFormat="1" applyFont="1" applyFill="1" applyBorder="1" applyAlignment="1">
      <alignment vertical="center" wrapText="1"/>
    </xf>
    <xf numFmtId="3" fontId="20" fillId="3" borderId="34" xfId="0" applyNumberFormat="1" applyFont="1" applyFill="1" applyBorder="1" applyAlignment="1" applyProtection="1">
      <alignment horizontal="left" vertical="center" wrapText="1" indent="2"/>
    </xf>
    <xf numFmtId="3" fontId="18" fillId="0" borderId="34" xfId="0" applyNumberFormat="1" applyFont="1" applyFill="1" applyBorder="1" applyAlignment="1" applyProtection="1">
      <alignment vertical="center" wrapText="1"/>
    </xf>
    <xf numFmtId="3" fontId="18" fillId="0" borderId="58" xfId="0" applyNumberFormat="1" applyFont="1" applyFill="1" applyBorder="1" applyAlignment="1" applyProtection="1">
      <alignment vertical="center" wrapText="1"/>
    </xf>
    <xf numFmtId="3" fontId="18" fillId="0" borderId="13" xfId="0" applyNumberFormat="1" applyFont="1" applyFill="1" applyBorder="1" applyAlignment="1" applyProtection="1">
      <alignment vertical="center" wrapText="1"/>
    </xf>
    <xf numFmtId="3" fontId="18" fillId="0" borderId="44" xfId="0" applyNumberFormat="1" applyFont="1" applyFill="1" applyBorder="1" applyAlignment="1" applyProtection="1">
      <alignment vertical="center" wrapText="1"/>
    </xf>
    <xf numFmtId="3" fontId="5" fillId="0" borderId="1" xfId="1" applyNumberFormat="1" applyFont="1" applyBorder="1" applyAlignment="1">
      <alignment horizontal="center" vertical="center" wrapText="1"/>
    </xf>
    <xf numFmtId="3" fontId="35" fillId="0" borderId="9" xfId="0" applyNumberFormat="1" applyFont="1" applyBorder="1"/>
    <xf numFmtId="9" fontId="41" fillId="0" borderId="49" xfId="0" applyNumberFormat="1" applyFont="1" applyBorder="1"/>
    <xf numFmtId="9" fontId="41" fillId="0" borderId="52" xfId="0" applyNumberFormat="1" applyFont="1" applyBorder="1"/>
    <xf numFmtId="3" fontId="39" fillId="4" borderId="29" xfId="0" applyNumberFormat="1" applyFont="1" applyFill="1" applyBorder="1" applyAlignment="1">
      <alignment horizontal="center" vertical="center" wrapText="1"/>
    </xf>
    <xf numFmtId="3" fontId="41" fillId="0" borderId="60" xfId="0" applyNumberFormat="1" applyFont="1" applyBorder="1"/>
    <xf numFmtId="3" fontId="41" fillId="0" borderId="28" xfId="0" applyNumberFormat="1" applyFont="1" applyBorder="1" applyAlignment="1">
      <alignment wrapText="1"/>
    </xf>
    <xf numFmtId="3" fontId="41" fillId="4" borderId="54" xfId="0" applyNumberFormat="1" applyFont="1" applyFill="1" applyBorder="1"/>
    <xf numFmtId="0" fontId="9" fillId="0" borderId="0" xfId="0" applyFont="1" applyFill="1" applyAlignment="1">
      <alignment horizontal="center"/>
    </xf>
    <xf numFmtId="3" fontId="35" fillId="0" borderId="0" xfId="0" applyNumberFormat="1" applyFont="1" applyBorder="1" applyAlignment="1">
      <alignment horizontal="center" vertical="center" wrapText="1"/>
    </xf>
    <xf numFmtId="0" fontId="35" fillId="0" borderId="0" xfId="0" applyFont="1"/>
    <xf numFmtId="49" fontId="35" fillId="0" borderId="0" xfId="0" applyNumberFormat="1" applyFont="1"/>
    <xf numFmtId="49" fontId="35" fillId="0" borderId="1" xfId="0" applyNumberFormat="1" applyFont="1" applyBorder="1" applyAlignment="1">
      <alignment vertical="center" wrapText="1"/>
    </xf>
    <xf numFmtId="0" fontId="35" fillId="0" borderId="1" xfId="0" applyFont="1" applyBorder="1" applyAlignment="1">
      <alignment vertical="center" wrapText="1"/>
    </xf>
    <xf numFmtId="0" fontId="35" fillId="0" borderId="0" xfId="0" applyFont="1" applyAlignment="1">
      <alignment vertical="center"/>
    </xf>
    <xf numFmtId="49" fontId="35" fillId="0" borderId="1" xfId="0" applyNumberFormat="1" applyFont="1" applyBorder="1" applyAlignment="1">
      <alignment horizontal="center" vertical="center" wrapText="1"/>
    </xf>
    <xf numFmtId="0" fontId="35" fillId="0" borderId="1" xfId="0" applyFont="1" applyBorder="1" applyAlignment="1">
      <alignment horizontal="center" vertical="center" wrapText="1"/>
    </xf>
    <xf numFmtId="0" fontId="35" fillId="0" borderId="0" xfId="0" applyFont="1" applyBorder="1" applyAlignment="1">
      <alignment horizontal="right"/>
    </xf>
    <xf numFmtId="3" fontId="34" fillId="0" borderId="0" xfId="0" applyNumberFormat="1" applyFont="1" applyBorder="1" applyAlignment="1">
      <alignment horizontal="center" vertical="center" wrapText="1"/>
    </xf>
    <xf numFmtId="3" fontId="0" fillId="0" borderId="0" xfId="0" applyNumberFormat="1" applyBorder="1"/>
    <xf numFmtId="3" fontId="5" fillId="0" borderId="21" xfId="1" applyNumberFormat="1" applyFont="1" applyBorder="1" applyAlignment="1">
      <alignment horizontal="center" vertical="center" wrapText="1"/>
    </xf>
    <xf numFmtId="0" fontId="6" fillId="0" borderId="26" xfId="1" applyFont="1" applyFill="1" applyBorder="1" applyAlignment="1">
      <alignment horizontal="left" vertical="center" wrapText="1"/>
    </xf>
    <xf numFmtId="164" fontId="6" fillId="0" borderId="26" xfId="1" applyNumberFormat="1" applyFont="1" applyFill="1" applyBorder="1" applyAlignment="1">
      <alignment horizontal="left" vertical="center" wrapText="1"/>
    </xf>
    <xf numFmtId="0" fontId="35" fillId="0" borderId="26" xfId="0" applyFont="1" applyBorder="1" applyAlignment="1">
      <alignment horizontal="left" wrapText="1"/>
    </xf>
    <xf numFmtId="3" fontId="35" fillId="0" borderId="1" xfId="0" applyNumberFormat="1" applyFont="1" applyBorder="1" applyAlignment="1">
      <alignment vertical="center" wrapText="1"/>
    </xf>
    <xf numFmtId="43" fontId="7" fillId="0" borderId="0" xfId="56" applyFont="1" applyAlignment="1">
      <alignment horizontal="center" vertical="center" wrapText="1"/>
    </xf>
    <xf numFmtId="3" fontId="7" fillId="0" borderId="41" xfId="0" applyNumberFormat="1" applyFont="1" applyBorder="1"/>
    <xf numFmtId="3" fontId="35" fillId="0" borderId="1" xfId="0" applyNumberFormat="1" applyFont="1" applyBorder="1" applyAlignment="1">
      <alignment vertical="center"/>
    </xf>
    <xf numFmtId="3" fontId="34" fillId="0" borderId="1" xfId="0" applyNumberFormat="1" applyFont="1" applyBorder="1" applyAlignment="1">
      <alignment vertical="center"/>
    </xf>
    <xf numFmtId="0" fontId="6" fillId="0" borderId="2" xfId="1" applyFont="1" applyFill="1" applyBorder="1" applyAlignment="1">
      <alignment horizontal="left" vertical="center" wrapText="1"/>
    </xf>
    <xf numFmtId="0" fontId="6" fillId="0" borderId="2" xfId="1" applyFont="1" applyFill="1" applyBorder="1" applyAlignment="1">
      <alignment horizontal="right" vertical="center"/>
    </xf>
    <xf numFmtId="3" fontId="35" fillId="0" borderId="2" xfId="0" applyNumberFormat="1" applyFont="1" applyBorder="1"/>
    <xf numFmtId="167" fontId="7" fillId="0" borderId="1" xfId="98" applyNumberFormat="1" applyFont="1" applyFill="1" applyBorder="1" applyAlignment="1">
      <alignment vertical="center"/>
    </xf>
    <xf numFmtId="167" fontId="7" fillId="0" borderId="1" xfId="98" quotePrefix="1" applyNumberFormat="1" applyFont="1" applyFill="1" applyBorder="1" applyAlignment="1">
      <alignment vertical="center"/>
    </xf>
    <xf numFmtId="167" fontId="5" fillId="0" borderId="1" xfId="98" applyNumberFormat="1" applyFont="1" applyFill="1" applyBorder="1" applyAlignment="1">
      <alignment vertical="center"/>
    </xf>
    <xf numFmtId="167" fontId="9" fillId="0" borderId="1" xfId="98" applyNumberFormat="1" applyFont="1" applyFill="1" applyBorder="1" applyAlignment="1">
      <alignment vertical="center"/>
    </xf>
    <xf numFmtId="167" fontId="7" fillId="0" borderId="1" xfId="98" applyNumberFormat="1" applyFont="1" applyFill="1" applyBorder="1"/>
    <xf numFmtId="0" fontId="7" fillId="0" borderId="1" xfId="0" applyFont="1" applyFill="1" applyBorder="1" applyAlignment="1">
      <alignment horizontal="right" vertical="center" wrapText="1"/>
    </xf>
    <xf numFmtId="0" fontId="9" fillId="0" borderId="1" xfId="0" applyFont="1" applyFill="1" applyBorder="1" applyAlignment="1">
      <alignment horizontal="right" vertical="center" wrapText="1"/>
    </xf>
    <xf numFmtId="0" fontId="7" fillId="0" borderId="0" xfId="46" applyFont="1" applyAlignment="1">
      <alignment vertical="center"/>
    </xf>
    <xf numFmtId="0" fontId="5" fillId="0" borderId="0" xfId="46" applyFont="1" applyAlignment="1">
      <alignment vertical="center"/>
    </xf>
    <xf numFmtId="0" fontId="7" fillId="0" borderId="6" xfId="46" applyFont="1" applyBorder="1" applyAlignment="1">
      <alignment horizontal="center" vertical="center" wrapText="1"/>
    </xf>
    <xf numFmtId="0" fontId="7" fillId="0" borderId="0" xfId="46" applyFont="1" applyAlignment="1">
      <alignment horizontal="center" vertical="center" wrapText="1"/>
    </xf>
    <xf numFmtId="0" fontId="7" fillId="0" borderId="6" xfId="46" applyFont="1" applyBorder="1" applyAlignment="1">
      <alignment vertical="center"/>
    </xf>
    <xf numFmtId="0" fontId="7" fillId="0" borderId="11" xfId="46" applyFont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right" vertical="center" wrapText="1"/>
    </xf>
    <xf numFmtId="3" fontId="7" fillId="0" borderId="3" xfId="0" applyNumberFormat="1" applyFont="1" applyBorder="1" applyAlignment="1">
      <alignment horizontal="right" vertical="center" wrapText="1"/>
    </xf>
    <xf numFmtId="3" fontId="5" fillId="0" borderId="1" xfId="0" applyNumberFormat="1" applyFont="1" applyBorder="1" applyAlignment="1">
      <alignment horizontal="right" vertical="center" wrapText="1"/>
    </xf>
    <xf numFmtId="3" fontId="5" fillId="0" borderId="3" xfId="0" applyNumberFormat="1" applyFont="1" applyBorder="1" applyAlignment="1">
      <alignment horizontal="right" vertical="center" wrapText="1"/>
    </xf>
    <xf numFmtId="3" fontId="5" fillId="0" borderId="13" xfId="0" applyNumberFormat="1" applyFont="1" applyBorder="1" applyAlignment="1">
      <alignment horizontal="right" vertical="center" wrapText="1"/>
    </xf>
    <xf numFmtId="3" fontId="5" fillId="0" borderId="44" xfId="0" applyNumberFormat="1" applyFont="1" applyBorder="1" applyAlignment="1">
      <alignment horizontal="right" vertical="center" wrapText="1"/>
    </xf>
    <xf numFmtId="0" fontId="6" fillId="0" borderId="2" xfId="1" applyFont="1" applyFill="1" applyBorder="1" applyAlignment="1">
      <alignment horizontal="left" vertical="center" wrapText="1"/>
    </xf>
    <xf numFmtId="0" fontId="39" fillId="0" borderId="10" xfId="0" applyFont="1" applyBorder="1" applyAlignment="1">
      <alignment horizontal="right" vertical="center"/>
    </xf>
    <xf numFmtId="0" fontId="41" fillId="0" borderId="9" xfId="0" applyFont="1" applyBorder="1"/>
    <xf numFmtId="0" fontId="41" fillId="0" borderId="10" xfId="0" applyFont="1" applyBorder="1"/>
    <xf numFmtId="0" fontId="39" fillId="0" borderId="14" xfId="0" applyFont="1" applyBorder="1"/>
    <xf numFmtId="0" fontId="7" fillId="0" borderId="0" xfId="46" applyFont="1" applyFill="1" applyAlignment="1">
      <alignment vertical="center"/>
    </xf>
    <xf numFmtId="0" fontId="7" fillId="0" borderId="3" xfId="0" applyFont="1" applyFill="1" applyBorder="1" applyAlignment="1">
      <alignment horizontal="left" vertical="center"/>
    </xf>
    <xf numFmtId="3" fontId="35" fillId="0" borderId="2" xfId="0" applyNumberFormat="1" applyFont="1" applyFill="1" applyBorder="1" applyAlignment="1" applyProtection="1">
      <alignment vertical="center" wrapText="1"/>
      <protection locked="0"/>
    </xf>
    <xf numFmtId="3" fontId="35" fillId="0" borderId="2" xfId="0" applyNumberFormat="1" applyFont="1" applyFill="1" applyBorder="1" applyAlignment="1" applyProtection="1">
      <alignment horizontal="right" vertical="center" wrapText="1"/>
      <protection locked="0"/>
    </xf>
    <xf numFmtId="3" fontId="7" fillId="0" borderId="5" xfId="0" applyNumberFormat="1" applyFont="1" applyFill="1" applyBorder="1" applyAlignment="1" applyProtection="1">
      <alignment vertical="center" wrapText="1"/>
      <protection locked="0"/>
    </xf>
    <xf numFmtId="3" fontId="5" fillId="0" borderId="5" xfId="0" applyNumberFormat="1" applyFont="1" applyFill="1" applyBorder="1" applyAlignment="1" applyProtection="1">
      <alignment horizontal="right" vertical="center" wrapText="1"/>
      <protection locked="0"/>
    </xf>
    <xf numFmtId="3" fontId="5" fillId="0" borderId="13" xfId="0" applyNumberFormat="1" applyFont="1" applyFill="1" applyBorder="1" applyAlignment="1" applyProtection="1">
      <alignment vertical="center" wrapText="1"/>
      <protection locked="0"/>
    </xf>
    <xf numFmtId="3" fontId="5" fillId="0" borderId="13" xfId="0" applyNumberFormat="1" applyFont="1" applyFill="1" applyBorder="1" applyAlignment="1" applyProtection="1">
      <alignment horizontal="right" vertical="center" wrapText="1"/>
      <protection locked="0"/>
    </xf>
    <xf numFmtId="3" fontId="5" fillId="0" borderId="2" xfId="0" applyNumberFormat="1" applyFont="1" applyFill="1" applyBorder="1" applyAlignment="1" applyProtection="1">
      <alignment vertical="center" wrapText="1"/>
      <protection locked="0"/>
    </xf>
    <xf numFmtId="3" fontId="35" fillId="0" borderId="5" xfId="0" applyNumberFormat="1" applyFont="1" applyFill="1" applyBorder="1" applyAlignment="1" applyProtection="1">
      <alignment vertical="center" wrapText="1"/>
      <protection locked="0"/>
    </xf>
    <xf numFmtId="3" fontId="35" fillId="0" borderId="5" xfId="0" applyNumberFormat="1" applyFont="1" applyFill="1" applyBorder="1" applyAlignment="1" applyProtection="1">
      <alignment horizontal="right" vertical="center" wrapText="1"/>
      <protection locked="0"/>
    </xf>
    <xf numFmtId="3" fontId="7" fillId="0" borderId="13" xfId="0" applyNumberFormat="1" applyFont="1" applyFill="1" applyBorder="1" applyAlignment="1" applyProtection="1">
      <alignment vertical="center" wrapText="1"/>
      <protection locked="0"/>
    </xf>
    <xf numFmtId="3" fontId="5" fillId="0" borderId="21" xfId="0" applyNumberFormat="1" applyFont="1" applyFill="1" applyBorder="1" applyAlignment="1" applyProtection="1">
      <alignment vertical="center" wrapText="1"/>
    </xf>
    <xf numFmtId="0" fontId="36" fillId="0" borderId="1" xfId="0" applyFont="1" applyBorder="1" applyAlignment="1">
      <alignment vertical="center" wrapText="1"/>
    </xf>
    <xf numFmtId="0" fontId="36" fillId="0" borderId="1" xfId="0" applyFont="1" applyBorder="1" applyAlignment="1">
      <alignment vertical="center"/>
    </xf>
    <xf numFmtId="3" fontId="36" fillId="0" borderId="1" xfId="0" applyNumberFormat="1" applyFont="1" applyBorder="1" applyAlignment="1">
      <alignment vertical="center" wrapText="1"/>
    </xf>
    <xf numFmtId="0" fontId="36" fillId="0" borderId="2" xfId="0" applyFont="1" applyBorder="1" applyAlignment="1">
      <alignment vertical="center" wrapText="1"/>
    </xf>
    <xf numFmtId="0" fontId="36" fillId="0" borderId="2" xfId="0" applyFont="1" applyBorder="1" applyAlignment="1">
      <alignment vertical="center"/>
    </xf>
    <xf numFmtId="3" fontId="36" fillId="0" borderId="2" xfId="0" applyNumberFormat="1" applyFont="1" applyBorder="1" applyAlignment="1">
      <alignment vertical="center" wrapText="1"/>
    </xf>
    <xf numFmtId="0" fontId="71" fillId="0" borderId="0" xfId="42" applyFont="1"/>
    <xf numFmtId="0" fontId="6" fillId="0" borderId="18" xfId="42" applyFont="1" applyBorder="1"/>
    <xf numFmtId="0" fontId="6" fillId="0" borderId="8" xfId="42" applyFont="1" applyBorder="1"/>
    <xf numFmtId="0" fontId="6" fillId="0" borderId="1" xfId="42" applyFont="1" applyBorder="1"/>
    <xf numFmtId="0" fontId="6" fillId="0" borderId="19" xfId="42" applyFont="1" applyBorder="1"/>
    <xf numFmtId="3" fontId="6" fillId="0" borderId="8" xfId="42" applyNumberFormat="1" applyFont="1" applyBorder="1"/>
    <xf numFmtId="3" fontId="6" fillId="0" borderId="1" xfId="42" applyNumberFormat="1" applyFont="1" applyBorder="1"/>
    <xf numFmtId="3" fontId="6" fillId="0" borderId="19" xfId="42" applyNumberFormat="1" applyFont="1" applyBorder="1"/>
    <xf numFmtId="0" fontId="6" fillId="0" borderId="23" xfId="42" applyFont="1" applyBorder="1"/>
    <xf numFmtId="3" fontId="6" fillId="0" borderId="9" xfId="42" applyNumberFormat="1" applyFont="1" applyBorder="1"/>
    <xf numFmtId="3" fontId="6" fillId="0" borderId="2" xfId="42" applyNumberFormat="1" applyFont="1" applyBorder="1"/>
    <xf numFmtId="0" fontId="4" fillId="0" borderId="20" xfId="42" applyFont="1" applyBorder="1"/>
    <xf numFmtId="3" fontId="4" fillId="0" borderId="39" xfId="42" applyNumberFormat="1" applyFont="1" applyBorder="1"/>
    <xf numFmtId="0" fontId="4" fillId="0" borderId="0" xfId="42" applyFont="1" applyBorder="1"/>
    <xf numFmtId="3" fontId="4" fillId="0" borderId="0" xfId="42" applyNumberFormat="1" applyFont="1" applyBorder="1"/>
    <xf numFmtId="0" fontId="6" fillId="0" borderId="0" xfId="42" applyFont="1"/>
    <xf numFmtId="3" fontId="6" fillId="0" borderId="0" xfId="42" applyNumberFormat="1" applyFont="1"/>
    <xf numFmtId="0" fontId="6" fillId="0" borderId="0" xfId="42" applyFont="1" applyBorder="1"/>
    <xf numFmtId="3" fontId="6" fillId="0" borderId="0" xfId="42" applyNumberFormat="1" applyFont="1" applyBorder="1"/>
    <xf numFmtId="0" fontId="4" fillId="0" borderId="46" xfId="42" applyFont="1" applyBorder="1" applyAlignment="1">
      <alignment horizontal="center"/>
    </xf>
    <xf numFmtId="0" fontId="4" fillId="0" borderId="6" xfId="42" applyFont="1" applyBorder="1" applyAlignment="1">
      <alignment horizontal="center"/>
    </xf>
    <xf numFmtId="0" fontId="4" fillId="0" borderId="53" xfId="42" applyFont="1" applyBorder="1" applyAlignment="1">
      <alignment horizontal="center"/>
    </xf>
    <xf numFmtId="0" fontId="6" fillId="0" borderId="18" xfId="42" applyFont="1" applyBorder="1" applyAlignment="1">
      <alignment horizontal="left"/>
    </xf>
    <xf numFmtId="3" fontId="6" fillId="0" borderId="8" xfId="42" applyNumberFormat="1" applyFont="1" applyBorder="1" applyAlignment="1">
      <alignment horizontal="right"/>
    </xf>
    <xf numFmtId="3" fontId="6" fillId="0" borderId="1" xfId="42" applyNumberFormat="1" applyFont="1" applyBorder="1" applyAlignment="1">
      <alignment horizontal="right"/>
    </xf>
    <xf numFmtId="3" fontId="4" fillId="0" borderId="39" xfId="42" applyNumberFormat="1" applyFont="1" applyBorder="1" applyAlignment="1">
      <alignment horizontal="right"/>
    </xf>
    <xf numFmtId="0" fontId="7" fillId="0" borderId="0" xfId="50" applyFont="1"/>
    <xf numFmtId="0" fontId="7" fillId="0" borderId="18" xfId="50" applyFont="1" applyBorder="1"/>
    <xf numFmtId="3" fontId="7" fillId="0" borderId="8" xfId="50" applyNumberFormat="1" applyFont="1" applyBorder="1"/>
    <xf numFmtId="3" fontId="7" fillId="0" borderId="1" xfId="50" applyNumberFormat="1" applyFont="1" applyFill="1" applyBorder="1"/>
    <xf numFmtId="3" fontId="7" fillId="0" borderId="1" xfId="50" applyNumberFormat="1" applyFont="1" applyBorder="1"/>
    <xf numFmtId="0" fontId="7" fillId="0" borderId="8" xfId="50" applyFont="1" applyBorder="1"/>
    <xf numFmtId="0" fontId="5" fillId="0" borderId="20" xfId="50" applyFont="1" applyBorder="1"/>
    <xf numFmtId="3" fontId="5" fillId="0" borderId="39" xfId="50" applyNumberFormat="1" applyFont="1" applyBorder="1"/>
    <xf numFmtId="3" fontId="5" fillId="0" borderId="21" xfId="50" applyNumberFormat="1" applyFont="1" applyBorder="1"/>
    <xf numFmtId="0" fontId="7" fillId="0" borderId="23" xfId="50" applyFont="1" applyBorder="1"/>
    <xf numFmtId="0" fontId="7" fillId="0" borderId="9" xfId="50" applyFont="1" applyBorder="1"/>
    <xf numFmtId="0" fontId="5" fillId="0" borderId="39" xfId="50" applyFont="1" applyBorder="1"/>
    <xf numFmtId="0" fontId="5" fillId="0" borderId="18" xfId="50" applyFont="1" applyBorder="1"/>
    <xf numFmtId="3" fontId="5" fillId="0" borderId="8" xfId="50" applyNumberFormat="1" applyFont="1" applyBorder="1"/>
    <xf numFmtId="3" fontId="7" fillId="0" borderId="0" xfId="50" applyNumberFormat="1" applyFont="1"/>
    <xf numFmtId="0" fontId="43" fillId="0" borderId="50" xfId="0" applyFont="1" applyBorder="1"/>
    <xf numFmtId="0" fontId="4" fillId="0" borderId="18" xfId="42" applyFont="1" applyBorder="1" applyAlignment="1">
      <alignment horizontal="center" wrapText="1"/>
    </xf>
    <xf numFmtId="0" fontId="4" fillId="0" borderId="8" xfId="42" applyFont="1" applyBorder="1" applyAlignment="1">
      <alignment horizontal="center" wrapText="1"/>
    </xf>
    <xf numFmtId="0" fontId="4" fillId="0" borderId="19" xfId="42" applyFont="1" applyBorder="1" applyAlignment="1">
      <alignment horizontal="center" wrapText="1"/>
    </xf>
    <xf numFmtId="0" fontId="71" fillId="0" borderId="0" xfId="42" applyFont="1" applyAlignment="1">
      <alignment wrapText="1"/>
    </xf>
    <xf numFmtId="0" fontId="7" fillId="0" borderId="0" xfId="50" applyFont="1" applyAlignment="1">
      <alignment wrapText="1"/>
    </xf>
    <xf numFmtId="0" fontId="5" fillId="0" borderId="15" xfId="50" applyFont="1" applyBorder="1" applyAlignment="1">
      <alignment horizontal="center" vertical="center" wrapText="1"/>
    </xf>
    <xf numFmtId="0" fontId="6" fillId="0" borderId="46" xfId="1" applyFont="1" applyFill="1" applyBorder="1" applyAlignment="1">
      <alignment horizontal="right" vertical="center"/>
    </xf>
    <xf numFmtId="0" fontId="6" fillId="0" borderId="49" xfId="1" applyFont="1" applyFill="1" applyBorder="1" applyAlignment="1">
      <alignment horizontal="right" vertical="center"/>
    </xf>
    <xf numFmtId="0" fontId="4" fillId="0" borderId="49" xfId="1" applyFont="1" applyFill="1" applyBorder="1" applyAlignment="1">
      <alignment horizontal="right" vertical="center"/>
    </xf>
    <xf numFmtId="0" fontId="4" fillId="0" borderId="49" xfId="1" applyFont="1" applyFill="1" applyBorder="1" applyAlignment="1">
      <alignment horizontal="right" vertical="center" wrapText="1"/>
    </xf>
    <xf numFmtId="0" fontId="4" fillId="0" borderId="52" xfId="0" applyFont="1" applyFill="1" applyBorder="1" applyAlignment="1">
      <alignment horizontal="right" vertical="center" wrapText="1"/>
    </xf>
    <xf numFmtId="0" fontId="6" fillId="0" borderId="25" xfId="1" applyFont="1" applyFill="1" applyBorder="1" applyAlignment="1">
      <alignment horizontal="left" vertical="center" wrapText="1"/>
    </xf>
    <xf numFmtId="0" fontId="35" fillId="0" borderId="25" xfId="0" applyFont="1" applyBorder="1" applyAlignment="1">
      <alignment horizontal="left" wrapText="1"/>
    </xf>
    <xf numFmtId="3" fontId="34" fillId="0" borderId="31" xfId="98" applyNumberFormat="1" applyFont="1" applyBorder="1"/>
    <xf numFmtId="3" fontId="34" fillId="0" borderId="5" xfId="98" applyNumberFormat="1" applyFont="1" applyBorder="1"/>
    <xf numFmtId="3" fontId="34" fillId="0" borderId="30" xfId="98" applyNumberFormat="1" applyFont="1" applyBorder="1"/>
    <xf numFmtId="3" fontId="34" fillId="0" borderId="36" xfId="98" applyNumberFormat="1" applyFont="1" applyBorder="1"/>
    <xf numFmtId="3" fontId="34" fillId="0" borderId="35" xfId="98" applyNumberFormat="1" applyFont="1" applyBorder="1"/>
    <xf numFmtId="3" fontId="34" fillId="0" borderId="1" xfId="98" applyNumberFormat="1" applyFont="1" applyBorder="1"/>
    <xf numFmtId="3" fontId="34" fillId="0" borderId="18" xfId="98" applyNumberFormat="1" applyFont="1" applyBorder="1"/>
    <xf numFmtId="3" fontId="34" fillId="0" borderId="19" xfId="98" applyNumberFormat="1" applyFont="1" applyBorder="1"/>
    <xf numFmtId="3" fontId="34" fillId="0" borderId="8" xfId="98" applyNumberFormat="1" applyFont="1" applyBorder="1"/>
    <xf numFmtId="3" fontId="34" fillId="0" borderId="3" xfId="98" applyNumberFormat="1" applyFont="1" applyBorder="1"/>
    <xf numFmtId="3" fontId="35" fillId="0" borderId="0" xfId="98" applyNumberFormat="1" applyFont="1" applyBorder="1"/>
    <xf numFmtId="3" fontId="35" fillId="0" borderId="25" xfId="98" applyNumberFormat="1" applyFont="1" applyBorder="1"/>
    <xf numFmtId="3" fontId="35" fillId="0" borderId="26" xfId="98" applyNumberFormat="1" applyFont="1" applyBorder="1"/>
    <xf numFmtId="3" fontId="35" fillId="0" borderId="1" xfId="98" applyNumberFormat="1" applyFont="1" applyBorder="1"/>
    <xf numFmtId="3" fontId="35" fillId="0" borderId="18" xfId="98" applyNumberFormat="1" applyFont="1" applyBorder="1"/>
    <xf numFmtId="3" fontId="35" fillId="0" borderId="19" xfId="98" applyNumberFormat="1" applyFont="1" applyBorder="1"/>
    <xf numFmtId="3" fontId="35" fillId="0" borderId="8" xfId="98" applyNumberFormat="1" applyFont="1" applyBorder="1"/>
    <xf numFmtId="3" fontId="35" fillId="0" borderId="3" xfId="98" applyNumberFormat="1" applyFont="1" applyBorder="1"/>
    <xf numFmtId="3" fontId="34" fillId="0" borderId="20" xfId="98" applyNumberFormat="1" applyFont="1" applyBorder="1"/>
    <xf numFmtId="3" fontId="34" fillId="0" borderId="21" xfId="98" applyNumberFormat="1" applyFont="1" applyBorder="1"/>
    <xf numFmtId="3" fontId="4" fillId="0" borderId="20" xfId="98" applyNumberFormat="1" applyFont="1" applyFill="1" applyBorder="1"/>
    <xf numFmtId="3" fontId="4" fillId="0" borderId="21" xfId="98" applyNumberFormat="1" applyFont="1" applyFill="1" applyBorder="1"/>
    <xf numFmtId="3" fontId="34" fillId="0" borderId="22" xfId="98" applyNumberFormat="1" applyFont="1" applyBorder="1"/>
    <xf numFmtId="3" fontId="34" fillId="0" borderId="39" xfId="98" applyNumberFormat="1" applyFont="1" applyBorder="1"/>
    <xf numFmtId="3" fontId="34" fillId="0" borderId="32" xfId="98" applyNumberFormat="1" applyFont="1" applyBorder="1"/>
    <xf numFmtId="0" fontId="24" fillId="0" borderId="37" xfId="50" applyFont="1" applyBorder="1" applyAlignment="1">
      <alignment wrapText="1"/>
    </xf>
    <xf numFmtId="3" fontId="7" fillId="0" borderId="1" xfId="1" applyNumberFormat="1" applyFont="1" applyBorder="1" applyAlignment="1">
      <alignment horizontal="right" vertical="center" wrapText="1"/>
    </xf>
    <xf numFmtId="0" fontId="74" fillId="0" borderId="1" xfId="0" applyFont="1" applyFill="1" applyBorder="1" applyAlignment="1">
      <alignment horizontal="center" vertical="center" wrapText="1"/>
    </xf>
    <xf numFmtId="0" fontId="74" fillId="0" borderId="1" xfId="0" applyFont="1" applyFill="1" applyBorder="1" applyAlignment="1">
      <alignment horizontal="left" vertical="center" wrapText="1"/>
    </xf>
    <xf numFmtId="0" fontId="7" fillId="0" borderId="11" xfId="46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6" fillId="0" borderId="2" xfId="1" applyFont="1" applyFill="1" applyBorder="1" applyAlignment="1">
      <alignment horizontal="left" vertical="center" wrapText="1"/>
    </xf>
    <xf numFmtId="3" fontId="4" fillId="0" borderId="54" xfId="42" applyNumberFormat="1" applyFont="1" applyBorder="1"/>
    <xf numFmtId="0" fontId="4" fillId="0" borderId="1" xfId="42" applyFont="1" applyBorder="1" applyAlignment="1">
      <alignment horizontal="center" vertical="center" wrapText="1"/>
    </xf>
    <xf numFmtId="3" fontId="6" fillId="0" borderId="19" xfId="42" applyNumberFormat="1" applyFont="1" applyBorder="1" applyAlignment="1">
      <alignment horizontal="right"/>
    </xf>
    <xf numFmtId="3" fontId="4" fillId="0" borderId="54" xfId="42" applyNumberFormat="1" applyFont="1" applyBorder="1" applyAlignment="1">
      <alignment horizontal="right"/>
    </xf>
    <xf numFmtId="0" fontId="4" fillId="0" borderId="16" xfId="42" applyFont="1" applyBorder="1" applyAlignment="1">
      <alignment horizontal="center" vertical="center" wrapText="1"/>
    </xf>
    <xf numFmtId="0" fontId="4" fillId="0" borderId="17" xfId="42" applyFont="1" applyBorder="1" applyAlignment="1">
      <alignment horizontal="center" wrapText="1"/>
    </xf>
    <xf numFmtId="3" fontId="7" fillId="0" borderId="19" xfId="50" applyNumberFormat="1" applyFont="1" applyBorder="1"/>
    <xf numFmtId="3" fontId="5" fillId="0" borderId="22" xfId="50" applyNumberFormat="1" applyFont="1" applyBorder="1"/>
    <xf numFmtId="3" fontId="7" fillId="0" borderId="19" xfId="50" applyNumberFormat="1" applyFont="1" applyFill="1" applyBorder="1"/>
    <xf numFmtId="0" fontId="7" fillId="0" borderId="0" xfId="50" applyFont="1" applyBorder="1"/>
    <xf numFmtId="3" fontId="19" fillId="0" borderId="0" xfId="2" applyNumberFormat="1" applyFont="1" applyFill="1" applyBorder="1" applyAlignment="1"/>
    <xf numFmtId="3" fontId="5" fillId="0" borderId="0" xfId="3" applyNumberFormat="1" applyFont="1" applyFill="1" applyAlignment="1" applyProtection="1"/>
    <xf numFmtId="3" fontId="73" fillId="0" borderId="0" xfId="2" applyNumberFormat="1" applyFont="1" applyFill="1" applyBorder="1" applyAlignment="1"/>
    <xf numFmtId="0" fontId="72" fillId="0" borderId="0" xfId="0" applyFont="1" applyAlignment="1">
      <alignment horizontal="left"/>
    </xf>
    <xf numFmtId="0" fontId="73" fillId="0" borderId="0" xfId="50" applyFont="1" applyAlignment="1"/>
    <xf numFmtId="0" fontId="72" fillId="0" borderId="0" xfId="0" applyFont="1" applyBorder="1" applyAlignment="1"/>
    <xf numFmtId="165" fontId="73" fillId="0" borderId="0" xfId="0" applyNumberFormat="1" applyFont="1" applyFill="1" applyAlignment="1">
      <alignment vertical="center" wrapText="1"/>
    </xf>
    <xf numFmtId="49" fontId="73" fillId="0" borderId="0" xfId="0" applyNumberFormat="1" applyFont="1" applyFill="1" applyAlignment="1"/>
    <xf numFmtId="3" fontId="73" fillId="0" borderId="0" xfId="0" applyNumberFormat="1" applyFont="1" applyFill="1" applyAlignment="1">
      <alignment vertical="center" wrapText="1"/>
    </xf>
    <xf numFmtId="3" fontId="73" fillId="0" borderId="0" xfId="3" applyNumberFormat="1" applyFont="1" applyFill="1" applyAlignment="1" applyProtection="1"/>
    <xf numFmtId="0" fontId="73" fillId="0" borderId="0" xfId="50" applyFont="1" applyBorder="1" applyAlignment="1">
      <alignment wrapText="1"/>
    </xf>
    <xf numFmtId="0" fontId="75" fillId="0" borderId="0" xfId="42" applyFont="1" applyBorder="1" applyAlignment="1">
      <alignment vertical="center"/>
    </xf>
    <xf numFmtId="0" fontId="0" fillId="0" borderId="0" xfId="0" applyFont="1" applyBorder="1" applyAlignment="1">
      <alignment horizontal="left"/>
    </xf>
    <xf numFmtId="0" fontId="70" fillId="0" borderId="0" xfId="42" applyFont="1" applyBorder="1" applyAlignment="1">
      <alignment vertical="center"/>
    </xf>
    <xf numFmtId="0" fontId="24" fillId="0" borderId="0" xfId="50" applyFont="1" applyBorder="1" applyAlignment="1">
      <alignment wrapText="1"/>
    </xf>
    <xf numFmtId="0" fontId="24" fillId="0" borderId="0" xfId="50" applyFont="1" applyBorder="1" applyAlignment="1"/>
    <xf numFmtId="165" fontId="24" fillId="0" borderId="0" xfId="0" applyNumberFormat="1" applyFont="1" applyFill="1" applyBorder="1" applyAlignment="1">
      <alignment vertical="center" wrapText="1"/>
    </xf>
    <xf numFmtId="49" fontId="14" fillId="0" borderId="0" xfId="0" applyNumberFormat="1" applyFont="1" applyFill="1" applyBorder="1" applyAlignment="1"/>
    <xf numFmtId="3" fontId="14" fillId="0" borderId="0" xfId="0" applyNumberFormat="1" applyFont="1" applyFill="1" applyBorder="1" applyAlignment="1">
      <alignment vertical="center" wrapText="1"/>
    </xf>
    <xf numFmtId="3" fontId="5" fillId="0" borderId="0" xfId="3" applyNumberFormat="1" applyFont="1" applyFill="1" applyBorder="1" applyAlignment="1" applyProtection="1"/>
    <xf numFmtId="0" fontId="72" fillId="0" borderId="0" xfId="0" applyFont="1" applyAlignment="1">
      <alignment vertical="center"/>
    </xf>
    <xf numFmtId="49" fontId="36" fillId="0" borderId="1" xfId="0" applyNumberFormat="1" applyFont="1" applyBorder="1" applyAlignment="1">
      <alignment vertical="center" wrapText="1"/>
    </xf>
    <xf numFmtId="0" fontId="36" fillId="0" borderId="0" xfId="0" applyFont="1" applyAlignment="1">
      <alignment vertical="center"/>
    </xf>
    <xf numFmtId="49" fontId="36" fillId="0" borderId="2" xfId="0" applyNumberFormat="1" applyFont="1" applyBorder="1" applyAlignment="1">
      <alignment vertical="center" wrapText="1"/>
    </xf>
    <xf numFmtId="0" fontId="41" fillId="0" borderId="50" xfId="0" applyFont="1" applyBorder="1"/>
    <xf numFmtId="3" fontId="41" fillId="0" borderId="50" xfId="0" applyNumberFormat="1" applyFont="1" applyBorder="1"/>
    <xf numFmtId="9" fontId="41" fillId="0" borderId="75" xfId="0" applyNumberFormat="1" applyFont="1" applyBorder="1"/>
    <xf numFmtId="3" fontId="41" fillId="4" borderId="50" xfId="0" applyNumberFormat="1" applyFont="1" applyFill="1" applyBorder="1"/>
    <xf numFmtId="3" fontId="41" fillId="0" borderId="57" xfId="0" applyNumberFormat="1" applyFont="1" applyBorder="1" applyAlignment="1">
      <alignment horizontal="center"/>
    </xf>
    <xf numFmtId="168" fontId="41" fillId="0" borderId="50" xfId="98" applyNumberFormat="1" applyFont="1" applyBorder="1"/>
    <xf numFmtId="168" fontId="41" fillId="0" borderId="33" xfId="98" applyNumberFormat="1" applyFont="1" applyBorder="1"/>
    <xf numFmtId="167" fontId="7" fillId="0" borderId="1" xfId="98" applyNumberFormat="1" applyFont="1" applyFill="1" applyBorder="1" applyAlignment="1">
      <alignment horizontal="right" vertical="center"/>
    </xf>
    <xf numFmtId="167" fontId="7" fillId="0" borderId="1" xfId="98" quotePrefix="1" applyNumberFormat="1" applyFont="1" applyFill="1" applyBorder="1" applyAlignment="1">
      <alignment horizontal="right" vertical="center"/>
    </xf>
    <xf numFmtId="167" fontId="5" fillId="0" borderId="1" xfId="98" applyNumberFormat="1" applyFont="1" applyFill="1" applyBorder="1" applyAlignment="1">
      <alignment horizontal="right" vertical="center"/>
    </xf>
    <xf numFmtId="167" fontId="9" fillId="0" borderId="1" xfId="98" applyNumberFormat="1" applyFont="1" applyFill="1" applyBorder="1" applyAlignment="1">
      <alignment horizontal="right" vertical="center"/>
    </xf>
    <xf numFmtId="167" fontId="7" fillId="0" borderId="1" xfId="98" applyNumberFormat="1" applyFont="1" applyFill="1" applyBorder="1" applyAlignment="1">
      <alignment horizontal="right"/>
    </xf>
    <xf numFmtId="0" fontId="7" fillId="0" borderId="0" xfId="0" applyFont="1" applyFill="1" applyAlignment="1">
      <alignment horizontal="right"/>
    </xf>
    <xf numFmtId="3" fontId="5" fillId="0" borderId="28" xfId="50" applyNumberFormat="1" applyFont="1" applyBorder="1"/>
    <xf numFmtId="3" fontId="5" fillId="0" borderId="54" xfId="50" applyNumberFormat="1" applyFont="1" applyBorder="1"/>
    <xf numFmtId="3" fontId="34" fillId="0" borderId="1" xfId="0" applyNumberFormat="1" applyFont="1" applyFill="1" applyBorder="1" applyAlignment="1" applyProtection="1">
      <alignment vertical="center" wrapText="1"/>
      <protection locked="0"/>
    </xf>
    <xf numFmtId="3" fontId="35" fillId="0" borderId="1" xfId="0" applyNumberFormat="1" applyFont="1" applyFill="1" applyBorder="1" applyAlignment="1" applyProtection="1">
      <alignment horizontal="center" vertical="center" wrapText="1"/>
      <protection locked="0"/>
    </xf>
    <xf numFmtId="3" fontId="7" fillId="0" borderId="1" xfId="0" applyNumberFormat="1" applyFont="1" applyBorder="1" applyAlignment="1">
      <alignment horizontal="right" vertical="center"/>
    </xf>
    <xf numFmtId="3" fontId="5" fillId="0" borderId="1" xfId="0" applyNumberFormat="1" applyFont="1" applyBorder="1" applyAlignment="1">
      <alignment horizontal="right" vertical="center"/>
    </xf>
    <xf numFmtId="3" fontId="7" fillId="0" borderId="1" xfId="0" applyNumberFormat="1" applyFont="1" applyFill="1" applyBorder="1" applyAlignment="1">
      <alignment horizontal="right" vertical="center" wrapText="1"/>
    </xf>
    <xf numFmtId="3" fontId="7" fillId="0" borderId="1" xfId="0" applyNumberFormat="1" applyFont="1" applyFill="1" applyBorder="1" applyAlignment="1">
      <alignment horizontal="right" vertical="center"/>
    </xf>
    <xf numFmtId="3" fontId="5" fillId="0" borderId="19" xfId="0" applyNumberFormat="1" applyFont="1" applyBorder="1" applyAlignment="1">
      <alignment horizontal="right" vertical="center"/>
    </xf>
    <xf numFmtId="3" fontId="7" fillId="0" borderId="19" xfId="0" applyNumberFormat="1" applyFont="1" applyBorder="1" applyAlignment="1">
      <alignment horizontal="right" vertical="center" wrapText="1"/>
    </xf>
    <xf numFmtId="3" fontId="5" fillId="0" borderId="21" xfId="0" applyNumberFormat="1" applyFont="1" applyBorder="1" applyAlignment="1">
      <alignment horizontal="right" vertical="center" wrapText="1"/>
    </xf>
    <xf numFmtId="3" fontId="7" fillId="0" borderId="8" xfId="0" applyNumberFormat="1" applyFont="1" applyBorder="1" applyAlignment="1">
      <alignment horizontal="right" vertical="center" wrapText="1"/>
    </xf>
    <xf numFmtId="3" fontId="7" fillId="0" borderId="8" xfId="0" applyNumberFormat="1" applyFont="1" applyFill="1" applyBorder="1" applyAlignment="1">
      <alignment horizontal="right" vertical="center" wrapText="1"/>
    </xf>
    <xf numFmtId="3" fontId="5" fillId="0" borderId="8" xfId="0" applyNumberFormat="1" applyFont="1" applyBorder="1" applyAlignment="1">
      <alignment horizontal="right" vertical="center" wrapText="1"/>
    </xf>
    <xf numFmtId="3" fontId="5" fillId="0" borderId="39" xfId="0" applyNumberFormat="1" applyFont="1" applyBorder="1" applyAlignment="1">
      <alignment horizontal="right" vertical="center" wrapText="1"/>
    </xf>
    <xf numFmtId="0" fontId="7" fillId="0" borderId="41" xfId="0" applyFont="1" applyBorder="1" applyAlignment="1">
      <alignment vertical="center"/>
    </xf>
    <xf numFmtId="0" fontId="7" fillId="0" borderId="41" xfId="0" applyFont="1" applyFill="1" applyBorder="1" applyAlignment="1">
      <alignment vertical="center"/>
    </xf>
    <xf numFmtId="0" fontId="7" fillId="0" borderId="41" xfId="0" applyFont="1" applyBorder="1" applyAlignment="1">
      <alignment vertical="center" wrapText="1"/>
    </xf>
    <xf numFmtId="0" fontId="5" fillId="0" borderId="41" xfId="0" applyFont="1" applyBorder="1" applyAlignment="1">
      <alignment vertical="center" wrapText="1"/>
    </xf>
    <xf numFmtId="17" fontId="7" fillId="0" borderId="41" xfId="0" applyNumberFormat="1" applyFont="1" applyFill="1" applyBorder="1" applyAlignment="1">
      <alignment vertical="center"/>
    </xf>
    <xf numFmtId="0" fontId="7" fillId="0" borderId="41" xfId="0" applyFont="1" applyFill="1" applyBorder="1" applyAlignment="1">
      <alignment vertical="center" wrapText="1"/>
    </xf>
    <xf numFmtId="0" fontId="7" fillId="0" borderId="41" xfId="0" applyFont="1" applyFill="1" applyBorder="1" applyAlignment="1">
      <alignment horizontal="left" vertical="center" wrapText="1"/>
    </xf>
    <xf numFmtId="0" fontId="5" fillId="0" borderId="41" xfId="0" applyFont="1" applyBorder="1" applyAlignment="1">
      <alignment vertical="center"/>
    </xf>
    <xf numFmtId="0" fontId="5" fillId="0" borderId="33" xfId="0" applyFont="1" applyBorder="1" applyAlignment="1">
      <alignment vertical="center"/>
    </xf>
    <xf numFmtId="3" fontId="5" fillId="0" borderId="32" xfId="0" applyNumberFormat="1" applyFont="1" applyBorder="1" applyAlignment="1">
      <alignment horizontal="right" vertical="center" wrapText="1"/>
    </xf>
    <xf numFmtId="3" fontId="5" fillId="0" borderId="28" xfId="0" applyNumberFormat="1" applyFont="1" applyBorder="1" applyAlignment="1">
      <alignment horizontal="right" vertical="center"/>
    </xf>
    <xf numFmtId="3" fontId="7" fillId="0" borderId="28" xfId="0" applyNumberFormat="1" applyFont="1" applyBorder="1" applyAlignment="1">
      <alignment horizontal="right" vertical="center" wrapText="1"/>
    </xf>
    <xf numFmtId="3" fontId="5" fillId="0" borderId="54" xfId="0" applyNumberFormat="1" applyFont="1" applyBorder="1" applyAlignment="1">
      <alignment horizontal="right" vertical="center"/>
    </xf>
    <xf numFmtId="3" fontId="7" fillId="0" borderId="18" xfId="0" applyNumberFormat="1" applyFont="1" applyBorder="1" applyAlignment="1">
      <alignment horizontal="right" vertical="center" wrapText="1"/>
    </xf>
    <xf numFmtId="3" fontId="7" fillId="0" borderId="19" xfId="0" applyNumberFormat="1" applyFont="1" applyBorder="1" applyAlignment="1">
      <alignment horizontal="right" vertical="center"/>
    </xf>
    <xf numFmtId="3" fontId="7" fillId="0" borderId="18" xfId="0" applyNumberFormat="1" applyFont="1" applyFill="1" applyBorder="1" applyAlignment="1">
      <alignment horizontal="right" vertical="center" wrapText="1"/>
    </xf>
    <xf numFmtId="3" fontId="5" fillId="0" borderId="18" xfId="0" applyNumberFormat="1" applyFont="1" applyBorder="1" applyAlignment="1">
      <alignment horizontal="right" vertical="center" wrapText="1"/>
    </xf>
    <xf numFmtId="3" fontId="5" fillId="0" borderId="20" xfId="0" applyNumberFormat="1" applyFont="1" applyBorder="1" applyAlignment="1">
      <alignment horizontal="right" vertical="center" wrapText="1"/>
    </xf>
    <xf numFmtId="3" fontId="5" fillId="0" borderId="22" xfId="0" applyNumberFormat="1" applyFont="1" applyBorder="1" applyAlignment="1">
      <alignment horizontal="right" vertical="center" wrapText="1"/>
    </xf>
    <xf numFmtId="0" fontId="7" fillId="0" borderId="48" xfId="0" applyFont="1" applyBorder="1" applyAlignment="1">
      <alignment vertical="center"/>
    </xf>
    <xf numFmtId="3" fontId="7" fillId="0" borderId="36" xfId="0" applyNumberFormat="1" applyFont="1" applyBorder="1" applyAlignment="1">
      <alignment horizontal="right" vertical="center" wrapText="1"/>
    </xf>
    <xf numFmtId="3" fontId="7" fillId="0" borderId="5" xfId="0" applyNumberFormat="1" applyFont="1" applyBorder="1" applyAlignment="1">
      <alignment horizontal="right" vertical="center" wrapText="1"/>
    </xf>
    <xf numFmtId="3" fontId="7" fillId="0" borderId="35" xfId="0" applyNumberFormat="1" applyFont="1" applyBorder="1" applyAlignment="1">
      <alignment horizontal="right" vertical="center" wrapText="1"/>
    </xf>
    <xf numFmtId="3" fontId="7" fillId="0" borderId="31" xfId="0" applyNumberFormat="1" applyFont="1" applyBorder="1" applyAlignment="1">
      <alignment horizontal="right" vertical="center" wrapText="1"/>
    </xf>
    <xf numFmtId="3" fontId="7" fillId="0" borderId="5" xfId="0" applyNumberFormat="1" applyFont="1" applyBorder="1" applyAlignment="1">
      <alignment horizontal="right" vertical="center"/>
    </xf>
    <xf numFmtId="3" fontId="7" fillId="0" borderId="30" xfId="0" applyNumberFormat="1" applyFont="1" applyBorder="1" applyAlignment="1">
      <alignment horizontal="right" vertical="center"/>
    </xf>
    <xf numFmtId="3" fontId="5" fillId="0" borderId="53" xfId="0" applyNumberFormat="1" applyFont="1" applyBorder="1" applyAlignment="1">
      <alignment horizontal="right" vertical="center"/>
    </xf>
    <xf numFmtId="0" fontId="5" fillId="0" borderId="21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7" fillId="0" borderId="50" xfId="0" applyFont="1" applyBorder="1" applyAlignment="1">
      <alignment vertical="center"/>
    </xf>
    <xf numFmtId="3" fontId="7" fillId="0" borderId="9" xfId="0" applyNumberFormat="1" applyFont="1" applyBorder="1" applyAlignment="1">
      <alignment horizontal="right" vertical="center" wrapText="1"/>
    </xf>
    <xf numFmtId="3" fontId="7" fillId="0" borderId="2" xfId="0" applyNumberFormat="1" applyFont="1" applyBorder="1" applyAlignment="1">
      <alignment horizontal="right" vertical="center" wrapText="1"/>
    </xf>
    <xf numFmtId="3" fontId="7" fillId="0" borderId="10" xfId="0" applyNumberFormat="1" applyFont="1" applyBorder="1" applyAlignment="1">
      <alignment horizontal="right" vertical="center" wrapText="1"/>
    </xf>
    <xf numFmtId="3" fontId="7" fillId="0" borderId="23" xfId="0" applyNumberFormat="1" applyFont="1" applyBorder="1" applyAlignment="1">
      <alignment horizontal="right" vertical="center" wrapText="1"/>
    </xf>
    <xf numFmtId="3" fontId="7" fillId="0" borderId="2" xfId="0" applyNumberFormat="1" applyFont="1" applyBorder="1" applyAlignment="1">
      <alignment horizontal="right" vertical="center"/>
    </xf>
    <xf numFmtId="3" fontId="7" fillId="0" borderId="24" xfId="0" applyNumberFormat="1" applyFont="1" applyBorder="1" applyAlignment="1">
      <alignment horizontal="right" vertical="center"/>
    </xf>
    <xf numFmtId="3" fontId="5" fillId="0" borderId="57" xfId="0" applyNumberFormat="1" applyFont="1" applyBorder="1" applyAlignment="1">
      <alignment horizontal="right" vertical="center"/>
    </xf>
    <xf numFmtId="0" fontId="7" fillId="0" borderId="48" xfId="0" applyFont="1" applyFill="1" applyBorder="1" applyAlignment="1">
      <alignment vertical="center"/>
    </xf>
    <xf numFmtId="0" fontId="5" fillId="0" borderId="34" xfId="0" applyFont="1" applyBorder="1" applyAlignment="1">
      <alignment vertical="center" wrapText="1"/>
    </xf>
    <xf numFmtId="3" fontId="5" fillId="0" borderId="58" xfId="0" applyNumberFormat="1" applyFont="1" applyBorder="1" applyAlignment="1">
      <alignment horizontal="right" vertical="center" wrapText="1"/>
    </xf>
    <xf numFmtId="3" fontId="5" fillId="0" borderId="12" xfId="0" applyNumberFormat="1" applyFont="1" applyBorder="1" applyAlignment="1">
      <alignment horizontal="right" vertical="center" wrapText="1"/>
    </xf>
    <xf numFmtId="3" fontId="5" fillId="0" borderId="14" xfId="0" applyNumberFormat="1" applyFont="1" applyBorder="1" applyAlignment="1">
      <alignment horizontal="right" vertical="center" wrapText="1"/>
    </xf>
    <xf numFmtId="3" fontId="5" fillId="0" borderId="29" xfId="0" applyNumberFormat="1" applyFont="1" applyBorder="1" applyAlignment="1">
      <alignment horizontal="right" vertical="center" wrapText="1"/>
    </xf>
    <xf numFmtId="0" fontId="7" fillId="0" borderId="50" xfId="0" applyFont="1" applyFill="1" applyBorder="1" applyAlignment="1">
      <alignment vertical="center"/>
    </xf>
    <xf numFmtId="3" fontId="7" fillId="0" borderId="24" xfId="0" applyNumberFormat="1" applyFont="1" applyBorder="1" applyAlignment="1">
      <alignment horizontal="right" vertical="center" wrapText="1"/>
    </xf>
    <xf numFmtId="3" fontId="7" fillId="0" borderId="57" xfId="0" applyNumberFormat="1" applyFont="1" applyBorder="1" applyAlignment="1">
      <alignment horizontal="right" vertical="center" wrapText="1"/>
    </xf>
    <xf numFmtId="0" fontId="7" fillId="0" borderId="48" xfId="0" applyFont="1" applyBorder="1" applyAlignment="1">
      <alignment vertical="center" wrapText="1"/>
    </xf>
    <xf numFmtId="0" fontId="5" fillId="0" borderId="48" xfId="0" applyFont="1" applyBorder="1" applyAlignment="1">
      <alignment vertical="center" wrapText="1"/>
    </xf>
    <xf numFmtId="3" fontId="5" fillId="0" borderId="36" xfId="0" applyNumberFormat="1" applyFont="1" applyBorder="1" applyAlignment="1">
      <alignment horizontal="right" vertical="center" wrapText="1"/>
    </xf>
    <xf numFmtId="3" fontId="5" fillId="0" borderId="5" xfId="0" applyNumberFormat="1" applyFont="1" applyBorder="1" applyAlignment="1">
      <alignment horizontal="right" vertical="center" wrapText="1"/>
    </xf>
    <xf numFmtId="3" fontId="5" fillId="0" borderId="35" xfId="0" applyNumberFormat="1" applyFont="1" applyBorder="1" applyAlignment="1">
      <alignment horizontal="right" vertical="center" wrapText="1"/>
    </xf>
    <xf numFmtId="3" fontId="5" fillId="0" borderId="31" xfId="0" applyNumberFormat="1" applyFont="1" applyBorder="1" applyAlignment="1">
      <alignment horizontal="right" vertical="center" wrapText="1"/>
    </xf>
    <xf numFmtId="3" fontId="5" fillId="0" borderId="5" xfId="0" applyNumberFormat="1" applyFont="1" applyBorder="1" applyAlignment="1">
      <alignment horizontal="right" vertical="center"/>
    </xf>
    <xf numFmtId="3" fontId="5" fillId="0" borderId="30" xfId="0" applyNumberFormat="1" applyFont="1" applyBorder="1" applyAlignment="1">
      <alignment horizontal="right" vertical="center"/>
    </xf>
    <xf numFmtId="0" fontId="5" fillId="0" borderId="34" xfId="0" applyFont="1" applyBorder="1" applyAlignment="1">
      <alignment vertical="center"/>
    </xf>
    <xf numFmtId="3" fontId="5" fillId="0" borderId="29" xfId="0" applyNumberFormat="1" applyFont="1" applyBorder="1" applyAlignment="1">
      <alignment horizontal="right" vertical="center"/>
    </xf>
    <xf numFmtId="3" fontId="34" fillId="0" borderId="1" xfId="98" applyNumberFormat="1" applyFont="1" applyBorder="1" applyAlignment="1">
      <alignment horizontal="right"/>
    </xf>
    <xf numFmtId="3" fontId="34" fillId="0" borderId="2" xfId="98" applyNumberFormat="1" applyFont="1" applyBorder="1" applyAlignment="1">
      <alignment horizontal="right"/>
    </xf>
    <xf numFmtId="3" fontId="35" fillId="0" borderId="6" xfId="98" applyNumberFormat="1" applyFont="1" applyBorder="1"/>
    <xf numFmtId="3" fontId="35" fillId="0" borderId="5" xfId="98" applyNumberFormat="1" applyFont="1" applyBorder="1"/>
    <xf numFmtId="3" fontId="34" fillId="0" borderId="2" xfId="98" applyNumberFormat="1" applyFont="1" applyBorder="1"/>
    <xf numFmtId="3" fontId="35" fillId="0" borderId="4" xfId="98" applyNumberFormat="1" applyFont="1" applyBorder="1"/>
    <xf numFmtId="3" fontId="35" fillId="0" borderId="11" xfId="98" applyNumberFormat="1" applyFont="1" applyBorder="1"/>
    <xf numFmtId="3" fontId="34" fillId="0" borderId="13" xfId="98" applyNumberFormat="1" applyFont="1" applyBorder="1"/>
    <xf numFmtId="165" fontId="5" fillId="0" borderId="16" xfId="0" applyNumberFormat="1" applyFont="1" applyFill="1" applyBorder="1" applyAlignment="1">
      <alignment horizontal="center" vertical="center" wrapText="1"/>
    </xf>
    <xf numFmtId="165" fontId="5" fillId="0" borderId="17" xfId="0" applyNumberFormat="1" applyFont="1" applyFill="1" applyBorder="1" applyAlignment="1">
      <alignment horizontal="center" vertical="center" wrapText="1"/>
    </xf>
    <xf numFmtId="165" fontId="5" fillId="0" borderId="19" xfId="0" applyNumberFormat="1" applyFont="1" applyFill="1" applyBorder="1" applyAlignment="1" applyProtection="1">
      <alignment horizontal="right" vertical="center" wrapText="1"/>
    </xf>
    <xf numFmtId="3" fontId="5" fillId="0" borderId="19" xfId="0" applyNumberFormat="1" applyFont="1" applyFill="1" applyBorder="1" applyAlignment="1" applyProtection="1">
      <alignment horizontal="right" vertical="center" wrapText="1"/>
    </xf>
    <xf numFmtId="3" fontId="35" fillId="0" borderId="19" xfId="0" applyNumberFormat="1" applyFont="1" applyFill="1" applyBorder="1" applyAlignment="1" applyProtection="1">
      <alignment vertical="center" wrapText="1"/>
      <protection locked="0"/>
    </xf>
    <xf numFmtId="3" fontId="5" fillId="0" borderId="19" xfId="0" applyNumberFormat="1" applyFont="1" applyFill="1" applyBorder="1" applyAlignment="1" applyProtection="1">
      <alignment vertical="center" wrapText="1"/>
      <protection locked="0"/>
    </xf>
    <xf numFmtId="3" fontId="35" fillId="0" borderId="19" xfId="0" applyNumberFormat="1" applyFont="1" applyFill="1" applyBorder="1" applyAlignment="1" applyProtection="1">
      <alignment horizontal="right" vertical="center" wrapText="1"/>
      <protection locked="0"/>
    </xf>
    <xf numFmtId="3" fontId="5" fillId="0" borderId="24" xfId="0" applyNumberFormat="1" applyFont="1" applyFill="1" applyBorder="1" applyAlignment="1" applyProtection="1">
      <alignment vertical="center" wrapText="1"/>
      <protection locked="0"/>
    </xf>
    <xf numFmtId="3" fontId="5" fillId="0" borderId="14" xfId="0" applyNumberFormat="1" applyFont="1" applyFill="1" applyBorder="1" applyAlignment="1" applyProtection="1">
      <alignment horizontal="right" vertical="center" wrapText="1"/>
      <protection locked="0"/>
    </xf>
    <xf numFmtId="165" fontId="35" fillId="0" borderId="0" xfId="0" applyNumberFormat="1" applyFont="1" applyFill="1" applyBorder="1" applyAlignment="1">
      <alignment vertical="center" wrapText="1"/>
    </xf>
    <xf numFmtId="3" fontId="35" fillId="0" borderId="30" xfId="0" applyNumberFormat="1" applyFont="1" applyFill="1" applyBorder="1" applyAlignment="1" applyProtection="1">
      <alignment horizontal="right" vertical="center" wrapText="1"/>
      <protection locked="0"/>
    </xf>
    <xf numFmtId="3" fontId="34" fillId="0" borderId="19" xfId="0" applyNumberFormat="1" applyFont="1" applyFill="1" applyBorder="1" applyAlignment="1" applyProtection="1">
      <alignment vertical="center" wrapText="1"/>
      <protection locked="0"/>
    </xf>
    <xf numFmtId="3" fontId="5" fillId="0" borderId="14" xfId="0" applyNumberFormat="1" applyFont="1" applyFill="1" applyBorder="1" applyAlignment="1" applyProtection="1">
      <alignment vertical="center" wrapText="1"/>
      <protection locked="0"/>
    </xf>
    <xf numFmtId="3" fontId="5" fillId="0" borderId="30" xfId="0" applyNumberFormat="1" applyFont="1" applyFill="1" applyBorder="1" applyAlignment="1" applyProtection="1">
      <alignment horizontal="right" vertical="center" wrapText="1"/>
      <protection locked="0"/>
    </xf>
    <xf numFmtId="3" fontId="5" fillId="0" borderId="19" xfId="0" applyNumberFormat="1" applyFont="1" applyFill="1" applyBorder="1" applyAlignment="1" applyProtection="1">
      <alignment horizontal="right" vertical="center" wrapText="1"/>
      <protection locked="0"/>
    </xf>
    <xf numFmtId="3" fontId="5" fillId="0" borderId="22" xfId="0" applyNumberFormat="1" applyFont="1" applyFill="1" applyBorder="1" applyAlignment="1" applyProtection="1">
      <alignment vertical="center" wrapText="1"/>
    </xf>
    <xf numFmtId="165" fontId="5" fillId="0" borderId="62" xfId="0" applyNumberFormat="1" applyFont="1" applyFill="1" applyBorder="1" applyAlignment="1">
      <alignment horizontal="center" vertical="center" wrapText="1"/>
    </xf>
    <xf numFmtId="165" fontId="5" fillId="0" borderId="8" xfId="0" applyNumberFormat="1" applyFont="1" applyFill="1" applyBorder="1" applyAlignment="1" applyProtection="1">
      <alignment horizontal="center" vertical="center" wrapText="1"/>
    </xf>
    <xf numFmtId="165" fontId="10" fillId="0" borderId="8" xfId="0" applyNumberFormat="1" applyFont="1" applyFill="1" applyBorder="1" applyAlignment="1" applyProtection="1">
      <alignment vertical="center" wrapText="1"/>
      <protection locked="0"/>
    </xf>
    <xf numFmtId="165" fontId="35" fillId="0" borderId="8" xfId="0" applyNumberFormat="1" applyFont="1" applyFill="1" applyBorder="1" applyAlignment="1" applyProtection="1">
      <alignment vertical="center" wrapText="1"/>
      <protection locked="0"/>
    </xf>
    <xf numFmtId="165" fontId="7" fillId="0" borderId="8" xfId="0" applyNumberFormat="1" applyFont="1" applyFill="1" applyBorder="1" applyAlignment="1" applyProtection="1">
      <alignment horizontal="left" vertical="center" wrapText="1"/>
      <protection locked="0"/>
    </xf>
    <xf numFmtId="165" fontId="7" fillId="0" borderId="8" xfId="0" applyNumberFormat="1" applyFont="1" applyFill="1" applyBorder="1" applyAlignment="1" applyProtection="1">
      <alignment vertical="center" wrapText="1"/>
      <protection locked="0"/>
    </xf>
    <xf numFmtId="165" fontId="10" fillId="0" borderId="8" xfId="0" applyNumberFormat="1" applyFont="1" applyFill="1" applyBorder="1" applyAlignment="1" applyProtection="1">
      <alignment horizontal="left" vertical="center" wrapText="1"/>
      <protection locked="0"/>
    </xf>
    <xf numFmtId="165" fontId="5" fillId="0" borderId="9" xfId="0" applyNumberFormat="1" applyFont="1" applyFill="1" applyBorder="1" applyAlignment="1" applyProtection="1">
      <alignment horizontal="left" vertical="center" wrapText="1"/>
      <protection locked="0"/>
    </xf>
    <xf numFmtId="165" fontId="5" fillId="0" borderId="58" xfId="0" applyNumberFormat="1" applyFont="1" applyFill="1" applyBorder="1" applyAlignment="1" applyProtection="1">
      <alignment vertical="center" wrapText="1"/>
      <protection locked="0"/>
    </xf>
    <xf numFmtId="165" fontId="35" fillId="0" borderId="8" xfId="0" applyNumberFormat="1" applyFont="1" applyFill="1" applyBorder="1" applyAlignment="1" applyProtection="1">
      <alignment horizontal="left" vertical="center" wrapText="1" indent="1"/>
      <protection locked="0"/>
    </xf>
    <xf numFmtId="165" fontId="35" fillId="0" borderId="9" xfId="0" applyNumberFormat="1" applyFont="1" applyFill="1" applyBorder="1" applyAlignment="1" applyProtection="1">
      <alignment horizontal="left" vertical="center" wrapText="1" indent="1"/>
      <protection locked="0"/>
    </xf>
    <xf numFmtId="165" fontId="5" fillId="0" borderId="36" xfId="0" applyNumberFormat="1" applyFont="1" applyFill="1" applyBorder="1" applyAlignment="1" applyProtection="1">
      <alignment vertical="center" wrapText="1"/>
      <protection locked="0"/>
    </xf>
    <xf numFmtId="165" fontId="5" fillId="0" borderId="8" xfId="0" applyNumberFormat="1" applyFont="1" applyFill="1" applyBorder="1" applyAlignment="1" applyProtection="1">
      <alignment vertical="center" wrapText="1"/>
      <protection locked="0"/>
    </xf>
    <xf numFmtId="165" fontId="7" fillId="0" borderId="8" xfId="0" applyNumberFormat="1" applyFont="1" applyFill="1" applyBorder="1" applyAlignment="1" applyProtection="1">
      <alignment horizontal="left" vertical="center" wrapText="1" indent="1"/>
      <protection locked="0"/>
    </xf>
    <xf numFmtId="165" fontId="5" fillId="0" borderId="39" xfId="0" applyNumberFormat="1" applyFont="1" applyFill="1" applyBorder="1" applyAlignment="1">
      <alignment horizontal="left" vertical="center" wrapText="1"/>
    </xf>
    <xf numFmtId="165" fontId="5" fillId="0" borderId="40" xfId="0" applyNumberFormat="1" applyFont="1" applyFill="1" applyBorder="1" applyAlignment="1">
      <alignment horizontal="center" vertical="center" wrapText="1"/>
    </xf>
    <xf numFmtId="165" fontId="35" fillId="0" borderId="41" xfId="0" applyNumberFormat="1" applyFont="1" applyFill="1" applyBorder="1" applyAlignment="1">
      <alignment horizontal="center" vertical="center" wrapText="1"/>
    </xf>
    <xf numFmtId="165" fontId="35" fillId="0" borderId="33" xfId="0" applyNumberFormat="1" applyFont="1" applyFill="1" applyBorder="1" applyAlignment="1">
      <alignment horizontal="center" vertical="center" wrapText="1"/>
    </xf>
    <xf numFmtId="3" fontId="34" fillId="0" borderId="49" xfId="98" applyNumberFormat="1" applyFont="1" applyBorder="1"/>
    <xf numFmtId="3" fontId="35" fillId="0" borderId="28" xfId="98" applyNumberFormat="1" applyFont="1" applyBorder="1"/>
    <xf numFmtId="3" fontId="34" fillId="0" borderId="28" xfId="98" applyNumberFormat="1" applyFont="1" applyBorder="1"/>
    <xf numFmtId="3" fontId="34" fillId="0" borderId="48" xfId="98" applyNumberFormat="1" applyFont="1" applyBorder="1"/>
    <xf numFmtId="3" fontId="34" fillId="0" borderId="77" xfId="98" applyNumberFormat="1" applyFont="1" applyBorder="1"/>
    <xf numFmtId="3" fontId="34" fillId="0" borderId="41" xfId="98" applyNumberFormat="1" applyFont="1" applyBorder="1"/>
    <xf numFmtId="3" fontId="34" fillId="0" borderId="33" xfId="98" applyNumberFormat="1" applyFont="1" applyBorder="1"/>
    <xf numFmtId="3" fontId="34" fillId="0" borderId="6" xfId="98" applyNumberFormat="1" applyFont="1" applyBorder="1"/>
    <xf numFmtId="3" fontId="34" fillId="0" borderId="4" xfId="98" applyNumberFormat="1" applyFont="1" applyBorder="1"/>
    <xf numFmtId="3" fontId="34" fillId="0" borderId="38" xfId="98" applyNumberFormat="1" applyFont="1" applyBorder="1"/>
    <xf numFmtId="3" fontId="35" fillId="0" borderId="77" xfId="98" applyNumberFormat="1" applyFont="1" applyBorder="1"/>
    <xf numFmtId="3" fontId="77" fillId="33" borderId="0" xfId="0" applyNumberFormat="1" applyFont="1" applyFill="1" applyBorder="1" applyAlignment="1" applyProtection="1">
      <alignment horizontal="right" vertical="center" wrapText="1" shrinkToFit="1"/>
    </xf>
    <xf numFmtId="0" fontId="7" fillId="0" borderId="0" xfId="43" applyFont="1"/>
    <xf numFmtId="0" fontId="7" fillId="0" borderId="37" xfId="43" applyFont="1" applyBorder="1"/>
    <xf numFmtId="0" fontId="79" fillId="0" borderId="0" xfId="43" applyFont="1"/>
    <xf numFmtId="0" fontId="79" fillId="0" borderId="5" xfId="43" applyFont="1" applyBorder="1" applyAlignment="1">
      <alignment horizontal="center" vertical="center" wrapText="1"/>
    </xf>
    <xf numFmtId="0" fontId="7" fillId="0" borderId="18" xfId="43" applyFont="1" applyBorder="1"/>
    <xf numFmtId="3" fontId="5" fillId="31" borderId="1" xfId="43" applyNumberFormat="1" applyFont="1" applyFill="1" applyBorder="1"/>
    <xf numFmtId="3" fontId="5" fillId="32" borderId="19" xfId="43" applyNumberFormat="1" applyFont="1" applyFill="1" applyBorder="1"/>
    <xf numFmtId="0" fontId="7" fillId="0" borderId="1" xfId="43" applyFont="1" applyFill="1" applyBorder="1"/>
    <xf numFmtId="3" fontId="7" fillId="0" borderId="1" xfId="43" applyNumberFormat="1" applyFont="1" applyFill="1" applyBorder="1" applyAlignment="1">
      <alignment horizontal="right"/>
    </xf>
    <xf numFmtId="3" fontId="7" fillId="0" borderId="1" xfId="43" applyNumberFormat="1" applyFont="1" applyBorder="1" applyAlignment="1">
      <alignment horizontal="right"/>
    </xf>
    <xf numFmtId="0" fontId="79" fillId="0" borderId="1" xfId="43" applyFont="1" applyBorder="1" applyAlignment="1">
      <alignment horizontal="center" vertical="center"/>
    </xf>
    <xf numFmtId="0" fontId="7" fillId="0" borderId="0" xfId="43" applyFont="1" applyAlignment="1">
      <alignment horizontal="center" vertical="center"/>
    </xf>
    <xf numFmtId="0" fontId="24" fillId="0" borderId="0" xfId="43" applyFont="1" applyAlignment="1">
      <alignment horizontal="center"/>
    </xf>
    <xf numFmtId="0" fontId="7" fillId="0" borderId="0" xfId="43" applyFont="1" applyFill="1"/>
    <xf numFmtId="0" fontId="79" fillId="0" borderId="1" xfId="43" applyFont="1" applyBorder="1" applyAlignment="1">
      <alignment horizontal="center" vertical="center" wrapText="1"/>
    </xf>
    <xf numFmtId="0" fontId="78" fillId="0" borderId="1" xfId="43" applyFont="1" applyFill="1" applyBorder="1" applyAlignment="1">
      <alignment horizontal="center" wrapText="1"/>
    </xf>
    <xf numFmtId="0" fontId="7" fillId="0" borderId="18" xfId="43" applyFont="1" applyFill="1" applyBorder="1" applyAlignment="1">
      <alignment vertical="center"/>
    </xf>
    <xf numFmtId="49" fontId="7" fillId="0" borderId="1" xfId="43" applyNumberFormat="1" applyFont="1" applyFill="1" applyBorder="1" applyAlignment="1">
      <alignment horizontal="right" wrapText="1"/>
    </xf>
    <xf numFmtId="0" fontId="7" fillId="0" borderId="1" xfId="43" applyFont="1" applyFill="1" applyBorder="1" applyAlignment="1">
      <alignment horizontal="right" wrapText="1"/>
    </xf>
    <xf numFmtId="3" fontId="5" fillId="32" borderId="1" xfId="43" applyNumberFormat="1" applyFont="1" applyFill="1" applyBorder="1"/>
    <xf numFmtId="3" fontId="5" fillId="0" borderId="1" xfId="43" applyNumberFormat="1" applyFont="1" applyFill="1" applyBorder="1"/>
    <xf numFmtId="3" fontId="5" fillId="0" borderId="1" xfId="43" applyNumberFormat="1" applyFont="1" applyFill="1" applyBorder="1" applyAlignment="1">
      <alignment horizontal="center" wrapText="1"/>
    </xf>
    <xf numFmtId="3" fontId="7" fillId="0" borderId="1" xfId="43" applyNumberFormat="1" applyFont="1" applyFill="1" applyBorder="1" applyAlignment="1">
      <alignment horizontal="right" wrapText="1"/>
    </xf>
    <xf numFmtId="49" fontId="7" fillId="0" borderId="1" xfId="43" applyNumberFormat="1" applyFont="1" applyFill="1" applyBorder="1" applyAlignment="1">
      <alignment horizontal="right"/>
    </xf>
    <xf numFmtId="0" fontId="7" fillId="0" borderId="1" xfId="43" applyFont="1" applyFill="1" applyBorder="1" applyAlignment="1">
      <alignment horizontal="left" wrapText="1"/>
    </xf>
    <xf numFmtId="0" fontId="5" fillId="0" borderId="1" xfId="43" applyFont="1" applyFill="1" applyBorder="1" applyAlignment="1">
      <alignment horizontal="center" wrapText="1"/>
    </xf>
    <xf numFmtId="3" fontId="7" fillId="0" borderId="1" xfId="43" applyNumberFormat="1" applyFont="1" applyFill="1" applyBorder="1"/>
    <xf numFmtId="3" fontId="7" fillId="0" borderId="1" xfId="43" applyNumberFormat="1" applyFont="1" applyFill="1" applyBorder="1" applyAlignment="1">
      <alignment horizontal="left" wrapText="1"/>
    </xf>
    <xf numFmtId="3" fontId="78" fillId="0" borderId="1" xfId="43" applyNumberFormat="1" applyFont="1" applyFill="1" applyBorder="1" applyAlignment="1">
      <alignment horizontal="center" wrapText="1"/>
    </xf>
    <xf numFmtId="3" fontId="7" fillId="0" borderId="1" xfId="43" applyNumberFormat="1" applyFont="1" applyFill="1" applyBorder="1" applyAlignment="1">
      <alignment horizontal="center" wrapText="1"/>
    </xf>
    <xf numFmtId="3" fontId="5" fillId="0" borderId="1" xfId="43" applyNumberFormat="1" applyFont="1" applyFill="1" applyBorder="1" applyAlignment="1">
      <alignment horizontal="right" wrapText="1"/>
    </xf>
    <xf numFmtId="0" fontId="7" fillId="0" borderId="1" xfId="43" applyFont="1" applyBorder="1" applyAlignment="1">
      <alignment horizontal="right" wrapText="1"/>
    </xf>
    <xf numFmtId="3" fontId="7" fillId="0" borderId="1" xfId="43" applyNumberFormat="1" applyFont="1" applyBorder="1" applyAlignment="1">
      <alignment horizontal="right" wrapText="1"/>
    </xf>
    <xf numFmtId="3" fontId="78" fillId="0" borderId="1" xfId="43" applyNumberFormat="1" applyFont="1" applyBorder="1" applyAlignment="1">
      <alignment horizontal="center" wrapText="1"/>
    </xf>
    <xf numFmtId="3" fontId="79" fillId="0" borderId="1" xfId="43" applyNumberFormat="1" applyFont="1" applyBorder="1" applyAlignment="1">
      <alignment horizontal="center" wrapText="1"/>
    </xf>
    <xf numFmtId="0" fontId="7" fillId="0" borderId="1" xfId="43" applyFont="1" applyBorder="1" applyAlignment="1">
      <alignment horizontal="left" wrapText="1"/>
    </xf>
    <xf numFmtId="3" fontId="7" fillId="0" borderId="1" xfId="43" applyNumberFormat="1" applyFont="1" applyBorder="1" applyAlignment="1">
      <alignment horizontal="left" wrapText="1"/>
    </xf>
    <xf numFmtId="3" fontId="5" fillId="0" borderId="1" xfId="43" applyNumberFormat="1" applyFont="1" applyBorder="1" applyAlignment="1">
      <alignment horizontal="center" wrapText="1"/>
    </xf>
    <xf numFmtId="49" fontId="7" fillId="0" borderId="1" xfId="43" applyNumberFormat="1" applyFont="1" applyBorder="1" applyAlignment="1">
      <alignment horizontal="right" wrapText="1"/>
    </xf>
    <xf numFmtId="3" fontId="7" fillId="0" borderId="1" xfId="43" applyNumberFormat="1" applyFont="1" applyBorder="1"/>
    <xf numFmtId="0" fontId="7" fillId="0" borderId="1" xfId="43" applyFont="1" applyBorder="1"/>
    <xf numFmtId="49" fontId="7" fillId="0" borderId="1" xfId="43" applyNumberFormat="1" applyFont="1" applyBorder="1" applyAlignment="1">
      <alignment horizontal="right"/>
    </xf>
    <xf numFmtId="3" fontId="7" fillId="0" borderId="1" xfId="43" applyNumberFormat="1" applyFont="1" applyBorder="1" applyAlignment="1">
      <alignment horizontal="center" wrapText="1"/>
    </xf>
    <xf numFmtId="0" fontId="5" fillId="0" borderId="21" xfId="43" applyFont="1" applyBorder="1"/>
    <xf numFmtId="0" fontId="7" fillId="0" borderId="21" xfId="43" applyFont="1" applyBorder="1"/>
    <xf numFmtId="3" fontId="5" fillId="32" borderId="21" xfId="43" applyNumberFormat="1" applyFont="1" applyFill="1" applyBorder="1"/>
    <xf numFmtId="0" fontId="5" fillId="0" borderId="0" xfId="43" applyFont="1"/>
    <xf numFmtId="0" fontId="5" fillId="0" borderId="1" xfId="43" applyFont="1" applyBorder="1"/>
    <xf numFmtId="3" fontId="5" fillId="0" borderId="1" xfId="43" applyNumberFormat="1" applyFont="1" applyBorder="1"/>
    <xf numFmtId="3" fontId="5" fillId="0" borderId="19" xfId="43" applyNumberFormat="1" applyFont="1" applyFill="1" applyBorder="1"/>
    <xf numFmtId="0" fontId="7" fillId="0" borderId="19" xfId="43" applyFont="1" applyBorder="1"/>
    <xf numFmtId="0" fontId="5" fillId="0" borderId="19" xfId="43" applyFont="1" applyBorder="1"/>
    <xf numFmtId="0" fontId="7" fillId="0" borderId="20" xfId="43" applyFont="1" applyBorder="1"/>
    <xf numFmtId="0" fontId="5" fillId="34" borderId="39" xfId="43" applyFont="1" applyFill="1" applyBorder="1"/>
    <xf numFmtId="3" fontId="5" fillId="34" borderId="21" xfId="43" applyNumberFormat="1" applyFont="1" applyFill="1" applyBorder="1"/>
    <xf numFmtId="0" fontId="79" fillId="0" borderId="1" xfId="43" applyFont="1" applyFill="1" applyBorder="1" applyAlignment="1">
      <alignment horizontal="center" wrapText="1"/>
    </xf>
    <xf numFmtId="0" fontId="7" fillId="0" borderId="1" xfId="43" applyFont="1" applyFill="1" applyBorder="1" applyAlignment="1">
      <alignment horizontal="center" wrapText="1"/>
    </xf>
    <xf numFmtId="3" fontId="9" fillId="0" borderId="1" xfId="43" applyNumberFormat="1" applyFont="1" applyBorder="1"/>
    <xf numFmtId="3" fontId="7" fillId="0" borderId="28" xfId="0" applyNumberFormat="1" applyFont="1" applyBorder="1"/>
    <xf numFmtId="3" fontId="7" fillId="0" borderId="60" xfId="0" applyNumberFormat="1" applyFont="1" applyBorder="1"/>
    <xf numFmtId="3" fontId="5" fillId="0" borderId="1" xfId="1" applyNumberFormat="1" applyFont="1" applyBorder="1" applyAlignment="1">
      <alignment horizontal="center" vertical="center" wrapText="1"/>
    </xf>
    <xf numFmtId="0" fontId="79" fillId="0" borderId="1" xfId="43" applyFont="1" applyBorder="1" applyAlignment="1">
      <alignment horizontal="center" vertical="center" wrapText="1"/>
    </xf>
    <xf numFmtId="0" fontId="35" fillId="21" borderId="1" xfId="0" applyFont="1" applyFill="1" applyBorder="1" applyAlignment="1" applyProtection="1"/>
    <xf numFmtId="0" fontId="35" fillId="21" borderId="21" xfId="0" applyFont="1" applyFill="1" applyBorder="1" applyAlignment="1" applyProtection="1"/>
    <xf numFmtId="3" fontId="77" fillId="33" borderId="1" xfId="0" applyNumberFormat="1" applyFont="1" applyFill="1" applyBorder="1" applyAlignment="1" applyProtection="1">
      <alignment horizontal="right" vertical="center" wrapText="1" shrinkToFit="1"/>
    </xf>
    <xf numFmtId="3" fontId="5" fillId="32" borderId="22" xfId="43" applyNumberFormat="1" applyFont="1" applyFill="1" applyBorder="1"/>
    <xf numFmtId="3" fontId="7" fillId="0" borderId="21" xfId="43" applyNumberFormat="1" applyFont="1" applyBorder="1" applyAlignment="1"/>
    <xf numFmtId="0" fontId="7" fillId="0" borderId="34" xfId="43" applyFont="1" applyBorder="1"/>
    <xf numFmtId="0" fontId="34" fillId="21" borderId="34" xfId="0" applyFont="1" applyFill="1" applyBorder="1" applyAlignment="1" applyProtection="1"/>
    <xf numFmtId="3" fontId="5" fillId="0" borderId="34" xfId="43" applyNumberFormat="1" applyFont="1" applyBorder="1"/>
    <xf numFmtId="3" fontId="5" fillId="31" borderId="34" xfId="43" applyNumberFormat="1" applyFont="1" applyFill="1" applyBorder="1"/>
    <xf numFmtId="3" fontId="5" fillId="32" borderId="34" xfId="43" applyNumberFormat="1" applyFont="1" applyFill="1" applyBorder="1"/>
    <xf numFmtId="3" fontId="7" fillId="33" borderId="1" xfId="0" applyNumberFormat="1" applyFont="1" applyFill="1" applyBorder="1" applyAlignment="1" applyProtection="1">
      <alignment horizontal="right" vertical="center" wrapText="1" shrinkToFit="1"/>
    </xf>
    <xf numFmtId="0" fontId="5" fillId="0" borderId="20" xfId="43" applyFont="1" applyBorder="1"/>
    <xf numFmtId="3" fontId="5" fillId="0" borderId="21" xfId="43" applyNumberFormat="1" applyFont="1" applyFill="1" applyBorder="1"/>
    <xf numFmtId="0" fontId="61" fillId="0" borderId="0" xfId="43"/>
    <xf numFmtId="0" fontId="61" fillId="0" borderId="37" xfId="43" applyBorder="1"/>
    <xf numFmtId="0" fontId="82" fillId="0" borderId="42" xfId="43" applyFont="1" applyBorder="1" applyAlignment="1">
      <alignment horizontal="center" vertical="center"/>
    </xf>
    <xf numFmtId="0" fontId="83" fillId="0" borderId="1" xfId="43" applyFont="1" applyBorder="1"/>
    <xf numFmtId="0" fontId="83" fillId="0" borderId="5" xfId="43" applyFont="1" applyBorder="1" applyAlignment="1">
      <alignment horizontal="center" vertical="center" wrapText="1"/>
    </xf>
    <xf numFmtId="0" fontId="82" fillId="0" borderId="1" xfId="43" applyFont="1" applyBorder="1" applyAlignment="1">
      <alignment horizontal="center" wrapText="1"/>
    </xf>
    <xf numFmtId="0" fontId="82" fillId="0" borderId="1" xfId="43" applyFont="1" applyBorder="1" applyAlignment="1">
      <alignment horizontal="center"/>
    </xf>
    <xf numFmtId="0" fontId="82" fillId="31" borderId="1" xfId="43" applyFont="1" applyFill="1" applyBorder="1" applyAlignment="1">
      <alignment horizontal="center" wrapText="1"/>
    </xf>
    <xf numFmtId="0" fontId="82" fillId="0" borderId="0" xfId="43" applyFont="1" applyAlignment="1">
      <alignment horizontal="center"/>
    </xf>
    <xf numFmtId="0" fontId="82" fillId="0" borderId="3" xfId="43" applyFont="1" applyBorder="1" applyAlignment="1">
      <alignment horizontal="center" wrapText="1"/>
    </xf>
    <xf numFmtId="0" fontId="82" fillId="31" borderId="19" xfId="43" applyFont="1" applyFill="1" applyBorder="1" applyAlignment="1">
      <alignment horizontal="center" wrapText="1"/>
    </xf>
    <xf numFmtId="0" fontId="82" fillId="0" borderId="26" xfId="43" applyFont="1" applyBorder="1" applyAlignment="1">
      <alignment horizontal="center" vertical="center" wrapText="1"/>
    </xf>
    <xf numFmtId="0" fontId="84" fillId="0" borderId="2" xfId="43" applyFont="1" applyBorder="1" applyAlignment="1">
      <alignment horizontal="left"/>
    </xf>
    <xf numFmtId="0" fontId="61" fillId="0" borderId="2" xfId="43" applyBorder="1"/>
    <xf numFmtId="3" fontId="61" fillId="0" borderId="2" xfId="43" applyNumberFormat="1" applyFont="1" applyBorder="1" applyAlignment="1">
      <alignment horizontal="right"/>
    </xf>
    <xf numFmtId="3" fontId="61" fillId="0" borderId="1" xfId="43" applyNumberFormat="1" applyFont="1" applyBorder="1" applyAlignment="1">
      <alignment horizontal="right"/>
    </xf>
    <xf numFmtId="3" fontId="61" fillId="31" borderId="2" xfId="43" applyNumberFormat="1" applyFont="1" applyFill="1" applyBorder="1" applyAlignment="1">
      <alignment horizontal="right"/>
    </xf>
    <xf numFmtId="3" fontId="61" fillId="0" borderId="10" xfId="43" applyNumberFormat="1" applyFont="1" applyBorder="1" applyAlignment="1">
      <alignment horizontal="right"/>
    </xf>
    <xf numFmtId="3" fontId="61" fillId="31" borderId="24" xfId="43" applyNumberFormat="1" applyFont="1" applyFill="1" applyBorder="1" applyAlignment="1">
      <alignment horizontal="right"/>
    </xf>
    <xf numFmtId="0" fontId="61" fillId="0" borderId="2" xfId="43" applyFont="1" applyBorder="1" applyAlignment="1">
      <alignment horizontal="left"/>
    </xf>
    <xf numFmtId="0" fontId="84" fillId="0" borderId="21" xfId="43" applyFont="1" applyBorder="1"/>
    <xf numFmtId="0" fontId="61" fillId="0" borderId="21" xfId="43" applyBorder="1"/>
    <xf numFmtId="3" fontId="84" fillId="0" borderId="21" xfId="43" applyNumberFormat="1" applyFont="1" applyBorder="1"/>
    <xf numFmtId="0" fontId="84" fillId="0" borderId="0" xfId="43" applyFont="1"/>
    <xf numFmtId="0" fontId="61" fillId="0" borderId="0" xfId="43" applyBorder="1"/>
    <xf numFmtId="3" fontId="61" fillId="0" borderId="0" xfId="43" applyNumberFormat="1" applyBorder="1"/>
    <xf numFmtId="0" fontId="82" fillId="0" borderId="16" xfId="43" applyFont="1" applyBorder="1" applyAlignment="1">
      <alignment horizontal="center" vertical="center"/>
    </xf>
    <xf numFmtId="0" fontId="83" fillId="0" borderId="1" xfId="43" applyFont="1" applyBorder="1" applyAlignment="1">
      <alignment horizontal="center" vertical="center" wrapText="1"/>
    </xf>
    <xf numFmtId="49" fontId="84" fillId="0" borderId="18" xfId="43" applyNumberFormat="1" applyFont="1" applyBorder="1" applyAlignment="1">
      <alignment horizontal="center"/>
    </xf>
    <xf numFmtId="0" fontId="84" fillId="0" borderId="1" xfId="43" applyFont="1" applyBorder="1" applyAlignment="1">
      <alignment horizontal="left"/>
    </xf>
    <xf numFmtId="0" fontId="61" fillId="0" borderId="1" xfId="43" applyBorder="1"/>
    <xf numFmtId="3" fontId="61" fillId="31" borderId="1" xfId="43" applyNumberFormat="1" applyFont="1" applyFill="1" applyBorder="1" applyAlignment="1">
      <alignment horizontal="right"/>
    </xf>
    <xf numFmtId="3" fontId="61" fillId="31" borderId="19" xfId="43" applyNumberFormat="1" applyFont="1" applyFill="1" applyBorder="1" applyAlignment="1">
      <alignment horizontal="right"/>
    </xf>
    <xf numFmtId="49" fontId="61" fillId="0" borderId="18" xfId="43" applyNumberFormat="1" applyBorder="1" applyAlignment="1">
      <alignment horizontal="center"/>
    </xf>
    <xf numFmtId="0" fontId="61" fillId="0" borderId="1" xfId="43" applyFont="1" applyBorder="1" applyAlignment="1">
      <alignment horizontal="left"/>
    </xf>
    <xf numFmtId="0" fontId="61" fillId="0" borderId="1" xfId="43" applyFont="1" applyBorder="1" applyAlignment="1">
      <alignment horizontal="left" wrapText="1"/>
    </xf>
    <xf numFmtId="49" fontId="61" fillId="0" borderId="20" xfId="43" applyNumberFormat="1" applyBorder="1" applyAlignment="1">
      <alignment horizontal="center"/>
    </xf>
    <xf numFmtId="3" fontId="84" fillId="0" borderId="22" xfId="43" applyNumberFormat="1" applyFont="1" applyBorder="1"/>
    <xf numFmtId="0" fontId="81" fillId="0" borderId="0" xfId="43" applyFont="1" applyAlignment="1">
      <alignment horizontal="center"/>
    </xf>
    <xf numFmtId="49" fontId="61" fillId="0" borderId="2" xfId="43" applyNumberFormat="1" applyBorder="1" applyAlignment="1">
      <alignment horizontal="center"/>
    </xf>
    <xf numFmtId="49" fontId="84" fillId="0" borderId="2" xfId="43" applyNumberFormat="1" applyFont="1" applyBorder="1" applyAlignment="1">
      <alignment horizontal="center"/>
    </xf>
    <xf numFmtId="49" fontId="61" fillId="0" borderId="21" xfId="43" applyNumberFormat="1" applyBorder="1" applyAlignment="1">
      <alignment horizontal="center"/>
    </xf>
    <xf numFmtId="3" fontId="5" fillId="0" borderId="19" xfId="43" applyNumberFormat="1" applyFont="1" applyBorder="1"/>
    <xf numFmtId="3" fontId="5" fillId="0" borderId="1" xfId="1" applyNumberFormat="1" applyFont="1" applyBorder="1" applyAlignment="1">
      <alignment horizontal="center" vertical="center" wrapText="1"/>
    </xf>
    <xf numFmtId="0" fontId="35" fillId="21" borderId="1" xfId="0" applyFont="1" applyFill="1" applyBorder="1" applyAlignment="1" applyProtection="1">
      <alignment wrapText="1"/>
    </xf>
    <xf numFmtId="3" fontId="5" fillId="0" borderId="13" xfId="1" applyNumberFormat="1" applyFont="1" applyBorder="1" applyAlignment="1">
      <alignment horizontal="center" vertical="center" wrapText="1"/>
    </xf>
    <xf numFmtId="3" fontId="5" fillId="0" borderId="22" xfId="1" applyNumberFormat="1" applyFont="1" applyBorder="1" applyAlignment="1">
      <alignment horizontal="center" vertical="center" wrapText="1"/>
    </xf>
    <xf numFmtId="0" fontId="7" fillId="0" borderId="2" xfId="43" applyFont="1" applyBorder="1" applyAlignment="1">
      <alignment horizontal="left"/>
    </xf>
    <xf numFmtId="0" fontId="7" fillId="0" borderId="1" xfId="50" applyFont="1" applyBorder="1"/>
    <xf numFmtId="0" fontId="5" fillId="0" borderId="18" xfId="50" applyFont="1" applyBorder="1" applyAlignment="1">
      <alignment horizontal="center" vertical="center" wrapText="1"/>
    </xf>
    <xf numFmtId="0" fontId="4" fillId="0" borderId="1" xfId="42" applyFont="1" applyBorder="1" applyAlignment="1">
      <alignment horizontal="center" wrapText="1"/>
    </xf>
    <xf numFmtId="3" fontId="7" fillId="0" borderId="2" xfId="50" applyNumberFormat="1" applyFont="1" applyBorder="1" applyAlignment="1">
      <alignment horizontal="right"/>
    </xf>
    <xf numFmtId="3" fontId="7" fillId="0" borderId="24" xfId="50" applyNumberFormat="1" applyFont="1" applyBorder="1" applyAlignment="1">
      <alignment horizontal="right"/>
    </xf>
    <xf numFmtId="3" fontId="6" fillId="0" borderId="1" xfId="42" applyNumberFormat="1" applyFont="1" applyBorder="1" applyAlignment="1">
      <alignment horizontal="right" vertical="center" wrapText="1"/>
    </xf>
    <xf numFmtId="3" fontId="6" fillId="0" borderId="19" xfId="42" applyNumberFormat="1" applyFont="1" applyBorder="1" applyAlignment="1">
      <alignment horizontal="right" wrapText="1"/>
    </xf>
    <xf numFmtId="0" fontId="7" fillId="0" borderId="18" xfId="50" applyFont="1" applyBorder="1" applyAlignment="1">
      <alignment horizontal="left" vertical="center" wrapText="1"/>
    </xf>
    <xf numFmtId="3" fontId="6" fillId="0" borderId="1" xfId="42" applyNumberFormat="1" applyFont="1" applyBorder="1" applyAlignment="1">
      <alignment horizontal="right" wrapText="1"/>
    </xf>
    <xf numFmtId="3" fontId="5" fillId="0" borderId="21" xfId="50" applyNumberFormat="1" applyFont="1" applyBorder="1" applyAlignment="1">
      <alignment horizontal="right"/>
    </xf>
    <xf numFmtId="165" fontId="35" fillId="0" borderId="61" xfId="0" applyNumberFormat="1" applyFont="1" applyFill="1" applyBorder="1" applyAlignment="1" applyProtection="1">
      <alignment horizontal="left" vertical="center" wrapText="1" indent="1"/>
      <protection locked="0"/>
    </xf>
    <xf numFmtId="3" fontId="35" fillId="0" borderId="21" xfId="0" applyNumberFormat="1" applyFont="1" applyFill="1" applyBorder="1" applyAlignment="1" applyProtection="1">
      <alignment vertical="center" wrapText="1"/>
      <protection locked="0"/>
    </xf>
    <xf numFmtId="3" fontId="35" fillId="0" borderId="21" xfId="0" applyNumberFormat="1" applyFont="1" applyFill="1" applyBorder="1" applyAlignment="1" applyProtection="1">
      <alignment horizontal="right" vertical="center" wrapText="1"/>
      <protection locked="0"/>
    </xf>
    <xf numFmtId="165" fontId="0" fillId="0" borderId="20" xfId="0" applyNumberFormat="1" applyFont="1" applyFill="1" applyBorder="1" applyAlignment="1" applyProtection="1">
      <alignment horizontal="center" vertical="center" wrapText="1"/>
    </xf>
    <xf numFmtId="0" fontId="37" fillId="0" borderId="0" xfId="0" applyFont="1" applyAlignment="1">
      <alignment horizontal="center" vertical="center" wrapText="1"/>
    </xf>
    <xf numFmtId="0" fontId="5" fillId="0" borderId="3" xfId="0" applyFont="1" applyFill="1" applyBorder="1" applyAlignment="1">
      <alignment horizontal="center"/>
    </xf>
    <xf numFmtId="0" fontId="5" fillId="0" borderId="8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3" fontId="14" fillId="0" borderId="0" xfId="2" applyNumberFormat="1" applyFont="1" applyFill="1" applyBorder="1" applyAlignment="1">
      <alignment horizontal="center"/>
    </xf>
    <xf numFmtId="3" fontId="15" fillId="0" borderId="0" xfId="2" applyNumberFormat="1" applyFont="1" applyFill="1" applyBorder="1" applyAlignment="1" applyProtection="1">
      <alignment horizontal="left" vertical="center"/>
    </xf>
    <xf numFmtId="3" fontId="16" fillId="0" borderId="0" xfId="0" applyNumberFormat="1" applyFont="1" applyFill="1" applyBorder="1" applyAlignment="1" applyProtection="1">
      <alignment horizontal="right"/>
    </xf>
    <xf numFmtId="3" fontId="14" fillId="0" borderId="0" xfId="2" applyNumberFormat="1" applyFont="1" applyFill="1" applyBorder="1" applyAlignment="1" applyProtection="1">
      <alignment horizontal="center" vertical="center"/>
    </xf>
    <xf numFmtId="0" fontId="0" fillId="0" borderId="0" xfId="0" applyBorder="1" applyAlignment="1">
      <alignment vertical="center"/>
    </xf>
    <xf numFmtId="0" fontId="5" fillId="0" borderId="1" xfId="1" applyFont="1" applyFill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7" fillId="0" borderId="6" xfId="0" applyFont="1" applyFill="1" applyBorder="1" applyAlignment="1">
      <alignment horizontal="right"/>
    </xf>
    <xf numFmtId="0" fontId="4" fillId="0" borderId="15" xfId="42" applyFont="1" applyBorder="1" applyAlignment="1">
      <alignment horizontal="center"/>
    </xf>
    <xf numFmtId="0" fontId="4" fillId="0" borderId="62" xfId="42" applyFont="1" applyBorder="1" applyAlignment="1">
      <alignment horizontal="center"/>
    </xf>
    <xf numFmtId="0" fontId="4" fillId="0" borderId="16" xfId="42" applyFont="1" applyBorder="1" applyAlignment="1">
      <alignment horizontal="center"/>
    </xf>
    <xf numFmtId="0" fontId="4" fillId="0" borderId="17" xfId="42" applyFont="1" applyBorder="1" applyAlignment="1">
      <alignment horizontal="center"/>
    </xf>
    <xf numFmtId="0" fontId="4" fillId="0" borderId="59" xfId="42" applyFont="1" applyBorder="1" applyAlignment="1">
      <alignment horizontal="center"/>
    </xf>
    <xf numFmtId="0" fontId="4" fillId="0" borderId="51" xfId="42" applyFont="1" applyBorder="1" applyAlignment="1">
      <alignment horizontal="center"/>
    </xf>
    <xf numFmtId="0" fontId="4" fillId="0" borderId="60" xfId="42" applyFont="1" applyBorder="1" applyAlignment="1">
      <alignment horizontal="center"/>
    </xf>
    <xf numFmtId="0" fontId="24" fillId="0" borderId="0" xfId="50" applyFont="1" applyAlignment="1">
      <alignment horizontal="center" wrapText="1"/>
    </xf>
    <xf numFmtId="0" fontId="24" fillId="0" borderId="0" xfId="50" applyFont="1" applyAlignment="1">
      <alignment horizontal="center"/>
    </xf>
    <xf numFmtId="0" fontId="24" fillId="0" borderId="0" xfId="46" applyFont="1" applyBorder="1" applyAlignment="1">
      <alignment horizontal="center" vertical="center" wrapText="1"/>
    </xf>
    <xf numFmtId="0" fontId="5" fillId="0" borderId="60" xfId="0" applyFont="1" applyBorder="1" applyAlignment="1">
      <alignment horizontal="center" vertical="center" wrapText="1"/>
    </xf>
    <xf numFmtId="0" fontId="5" fillId="0" borderId="54" xfId="0" applyFont="1" applyBorder="1" applyAlignment="1">
      <alignment horizontal="center" vertical="center" wrapText="1"/>
    </xf>
    <xf numFmtId="0" fontId="5" fillId="0" borderId="43" xfId="0" applyFont="1" applyBorder="1" applyAlignment="1">
      <alignment horizontal="center" vertical="center"/>
    </xf>
    <xf numFmtId="0" fontId="5" fillId="0" borderId="76" xfId="0" applyFont="1" applyBorder="1" applyAlignment="1">
      <alignment horizontal="center" vertical="center"/>
    </xf>
    <xf numFmtId="0" fontId="5" fillId="0" borderId="62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47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left" vertical="center" wrapText="1"/>
    </xf>
    <xf numFmtId="0" fontId="5" fillId="0" borderId="22" xfId="0" applyFont="1" applyFill="1" applyBorder="1" applyAlignment="1">
      <alignment horizontal="left" vertical="center" wrapText="1"/>
    </xf>
    <xf numFmtId="3" fontId="35" fillId="0" borderId="15" xfId="0" applyNumberFormat="1" applyFont="1" applyBorder="1" applyAlignment="1">
      <alignment horizontal="center" vertical="center" wrapText="1"/>
    </xf>
    <xf numFmtId="3" fontId="35" fillId="0" borderId="16" xfId="0" applyNumberFormat="1" applyFont="1" applyBorder="1" applyAlignment="1">
      <alignment horizontal="center" vertical="center" wrapText="1"/>
    </xf>
    <xf numFmtId="3" fontId="35" fillId="0" borderId="17" xfId="0" applyNumberFormat="1" applyFont="1" applyBorder="1" applyAlignment="1">
      <alignment horizontal="center" vertical="center" wrapText="1"/>
    </xf>
    <xf numFmtId="0" fontId="4" fillId="0" borderId="18" xfId="1" applyFont="1" applyFill="1" applyBorder="1" applyAlignment="1">
      <alignment horizontal="left" vertical="center" wrapText="1"/>
    </xf>
    <xf numFmtId="0" fontId="4" fillId="0" borderId="19" xfId="1" applyFont="1" applyFill="1" applyBorder="1" applyAlignment="1">
      <alignment horizontal="left" vertical="center" wrapText="1"/>
    </xf>
    <xf numFmtId="0" fontId="6" fillId="0" borderId="18" xfId="1" applyFont="1" applyFill="1" applyBorder="1" applyAlignment="1">
      <alignment horizontal="left" vertical="center" wrapText="1"/>
    </xf>
    <xf numFmtId="0" fontId="6" fillId="0" borderId="19" xfId="1" applyFont="1" applyFill="1" applyBorder="1" applyAlignment="1">
      <alignment horizontal="left" vertical="center" wrapText="1"/>
    </xf>
    <xf numFmtId="3" fontId="35" fillId="0" borderId="78" xfId="0" applyNumberFormat="1" applyFont="1" applyBorder="1" applyAlignment="1">
      <alignment horizontal="center" vertical="center" wrapText="1"/>
    </xf>
    <xf numFmtId="3" fontId="35" fillId="0" borderId="47" xfId="0" applyNumberFormat="1" applyFont="1" applyBorder="1" applyAlignment="1">
      <alignment horizontal="center" vertical="center" wrapText="1"/>
    </xf>
    <xf numFmtId="0" fontId="6" fillId="0" borderId="31" xfId="1" applyFont="1" applyFill="1" applyBorder="1" applyAlignment="1">
      <alignment horizontal="left" vertical="center" wrapText="1"/>
    </xf>
    <xf numFmtId="0" fontId="6" fillId="0" borderId="30" xfId="1" applyFont="1" applyFill="1" applyBorder="1" applyAlignment="1">
      <alignment horizontal="left" vertical="center" wrapText="1"/>
    </xf>
    <xf numFmtId="0" fontId="5" fillId="0" borderId="18" xfId="1" applyFont="1" applyFill="1" applyBorder="1" applyAlignment="1">
      <alignment horizontal="left" vertical="center" wrapText="1"/>
    </xf>
    <xf numFmtId="0" fontId="5" fillId="0" borderId="19" xfId="1" applyFont="1" applyFill="1" applyBorder="1" applyAlignment="1">
      <alignment horizontal="left" vertical="center" wrapText="1"/>
    </xf>
    <xf numFmtId="0" fontId="7" fillId="0" borderId="25" xfId="1" applyFont="1" applyFill="1" applyBorder="1" applyAlignment="1">
      <alignment horizontal="left" vertical="center" wrapText="1"/>
    </xf>
    <xf numFmtId="0" fontId="7" fillId="0" borderId="26" xfId="1" applyFont="1" applyFill="1" applyBorder="1" applyAlignment="1">
      <alignment horizontal="left" vertical="center" wrapText="1"/>
    </xf>
    <xf numFmtId="3" fontId="35" fillId="0" borderId="0" xfId="0" applyNumberFormat="1" applyFont="1" applyBorder="1" applyAlignment="1">
      <alignment horizontal="center"/>
    </xf>
    <xf numFmtId="0" fontId="6" fillId="0" borderId="59" xfId="1" applyFont="1" applyFill="1" applyBorder="1" applyAlignment="1">
      <alignment horizontal="center" vertical="center" wrapText="1"/>
    </xf>
    <xf numFmtId="0" fontId="6" fillId="0" borderId="52" xfId="1" applyFont="1" applyFill="1" applyBorder="1" applyAlignment="1">
      <alignment horizontal="center" vertical="center" wrapText="1"/>
    </xf>
    <xf numFmtId="0" fontId="6" fillId="0" borderId="15" xfId="1" applyFont="1" applyFill="1" applyBorder="1" applyAlignment="1">
      <alignment horizontal="center" vertical="center" wrapText="1"/>
    </xf>
    <xf numFmtId="0" fontId="6" fillId="0" borderId="17" xfId="1" applyFont="1" applyFill="1" applyBorder="1" applyAlignment="1">
      <alignment horizontal="center" vertical="center" wrapText="1"/>
    </xf>
    <xf numFmtId="0" fontId="6" fillId="0" borderId="20" xfId="1" applyFont="1" applyFill="1" applyBorder="1" applyAlignment="1">
      <alignment horizontal="center" vertical="center" wrapText="1"/>
    </xf>
    <xf numFmtId="0" fontId="6" fillId="0" borderId="22" xfId="1" applyFont="1" applyFill="1" applyBorder="1" applyAlignment="1">
      <alignment horizontal="center" vertical="center" wrapText="1"/>
    </xf>
    <xf numFmtId="3" fontId="35" fillId="0" borderId="12" xfId="0" applyNumberFormat="1" applyFont="1" applyBorder="1" applyAlignment="1">
      <alignment horizontal="center" vertical="center" wrapText="1"/>
    </xf>
    <xf numFmtId="3" fontId="35" fillId="0" borderId="13" xfId="0" applyNumberFormat="1" applyFont="1" applyBorder="1" applyAlignment="1">
      <alignment horizontal="center" vertical="center" wrapText="1"/>
    </xf>
    <xf numFmtId="3" fontId="35" fillId="0" borderId="14" xfId="0" applyNumberFormat="1" applyFont="1" applyBorder="1" applyAlignment="1">
      <alignment horizontal="center" vertical="center" wrapText="1"/>
    </xf>
    <xf numFmtId="3" fontId="35" fillId="0" borderId="62" xfId="0" applyNumberFormat="1" applyFont="1" applyBorder="1" applyAlignment="1">
      <alignment horizontal="center" vertical="center" wrapText="1"/>
    </xf>
    <xf numFmtId="0" fontId="6" fillId="0" borderId="1" xfId="1" applyFont="1" applyFill="1" applyBorder="1" applyAlignment="1">
      <alignment horizontal="left" vertical="center" wrapText="1"/>
    </xf>
    <xf numFmtId="0" fontId="7" fillId="0" borderId="1" xfId="1" applyFont="1" applyFill="1" applyBorder="1" applyAlignment="1">
      <alignment horizontal="left" vertical="center" wrapText="1"/>
    </xf>
    <xf numFmtId="0" fontId="4" fillId="0" borderId="2" xfId="1" applyFont="1" applyFill="1" applyBorder="1" applyAlignment="1">
      <alignment horizontal="left" vertical="center" wrapText="1"/>
    </xf>
    <xf numFmtId="0" fontId="6" fillId="0" borderId="5" xfId="1" applyFont="1" applyFill="1" applyBorder="1" applyAlignment="1">
      <alignment horizontal="left" vertical="center" wrapText="1"/>
    </xf>
    <xf numFmtId="0" fontId="4" fillId="0" borderId="1" xfId="1" applyFont="1" applyFill="1" applyBorder="1" applyAlignment="1">
      <alignment horizontal="left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4" fillId="0" borderId="7" xfId="1" applyFont="1" applyFill="1" applyBorder="1" applyAlignment="1">
      <alignment horizontal="left" vertical="center" wrapText="1"/>
    </xf>
    <xf numFmtId="0" fontId="4" fillId="0" borderId="13" xfId="1" applyFont="1" applyFill="1" applyBorder="1" applyAlignment="1">
      <alignment horizontal="left" vertical="center" wrapText="1"/>
    </xf>
    <xf numFmtId="0" fontId="6" fillId="0" borderId="3" xfId="1" applyFont="1" applyFill="1" applyBorder="1" applyAlignment="1">
      <alignment horizontal="left" vertical="center" wrapText="1"/>
    </xf>
    <xf numFmtId="0" fontId="6" fillId="0" borderId="8" xfId="1" applyFont="1" applyFill="1" applyBorder="1" applyAlignment="1">
      <alignment horizontal="left" vertical="center" wrapText="1"/>
    </xf>
    <xf numFmtId="3" fontId="35" fillId="0" borderId="6" xfId="0" applyNumberFormat="1" applyFont="1" applyBorder="1" applyAlignment="1">
      <alignment horizontal="right"/>
    </xf>
    <xf numFmtId="3" fontId="35" fillId="0" borderId="3" xfId="0" applyNumberFormat="1" applyFont="1" applyFill="1" applyBorder="1" applyAlignment="1">
      <alignment horizontal="center" vertical="center"/>
    </xf>
    <xf numFmtId="3" fontId="35" fillId="0" borderId="4" xfId="0" applyNumberFormat="1" applyFont="1" applyFill="1" applyBorder="1" applyAlignment="1">
      <alignment horizontal="center" vertical="center"/>
    </xf>
    <xf numFmtId="3" fontId="35" fillId="0" borderId="8" xfId="0" applyNumberFormat="1" applyFont="1" applyFill="1" applyBorder="1" applyAlignment="1">
      <alignment horizontal="center" vertical="center"/>
    </xf>
    <xf numFmtId="3" fontId="5" fillId="0" borderId="1" xfId="1" applyNumberFormat="1" applyFont="1" applyBorder="1" applyAlignment="1">
      <alignment horizontal="center" vertical="center" wrapText="1"/>
    </xf>
    <xf numFmtId="0" fontId="4" fillId="0" borderId="5" xfId="1" applyFont="1" applyFill="1" applyBorder="1" applyAlignment="1">
      <alignment horizontal="left" vertical="center" wrapText="1"/>
    </xf>
    <xf numFmtId="0" fontId="5" fillId="0" borderId="4" xfId="1" applyFont="1" applyFill="1" applyBorder="1" applyAlignment="1">
      <alignment horizontal="left" vertical="center" wrapText="1"/>
    </xf>
    <xf numFmtId="0" fontId="6" fillId="0" borderId="2" xfId="1" applyFont="1" applyFill="1" applyBorder="1" applyAlignment="1">
      <alignment horizontal="left" vertical="center" wrapText="1"/>
    </xf>
    <xf numFmtId="49" fontId="35" fillId="0" borderId="1" xfId="0" applyNumberFormat="1" applyFont="1" applyBorder="1" applyAlignment="1">
      <alignment horizontal="center" vertical="center" wrapText="1"/>
    </xf>
    <xf numFmtId="49" fontId="35" fillId="0" borderId="3" xfId="0" applyNumberFormat="1" applyFont="1" applyBorder="1" applyAlignment="1">
      <alignment horizontal="center" vertical="center" wrapText="1"/>
    </xf>
    <xf numFmtId="49" fontId="35" fillId="0" borderId="4" xfId="0" applyNumberFormat="1" applyFont="1" applyBorder="1" applyAlignment="1">
      <alignment horizontal="center" vertical="center" wrapText="1"/>
    </xf>
    <xf numFmtId="49" fontId="35" fillId="0" borderId="8" xfId="0" applyNumberFormat="1" applyFont="1" applyBorder="1" applyAlignment="1">
      <alignment horizontal="center" vertical="center" wrapText="1"/>
    </xf>
    <xf numFmtId="0" fontId="35" fillId="0" borderId="6" xfId="0" applyFont="1" applyBorder="1" applyAlignment="1">
      <alignment horizontal="right"/>
    </xf>
    <xf numFmtId="49" fontId="35" fillId="0" borderId="1" xfId="0" applyNumberFormat="1" applyFont="1" applyFill="1" applyBorder="1" applyAlignment="1">
      <alignment horizontal="center" vertical="center" wrapText="1"/>
    </xf>
    <xf numFmtId="49" fontId="34" fillId="0" borderId="3" xfId="0" applyNumberFormat="1" applyFont="1" applyBorder="1" applyAlignment="1">
      <alignment horizontal="center" vertical="center"/>
    </xf>
    <xf numFmtId="49" fontId="34" fillId="0" borderId="8" xfId="0" applyNumberFormat="1" applyFont="1" applyBorder="1" applyAlignment="1">
      <alignment horizontal="center" vertical="center"/>
    </xf>
    <xf numFmtId="0" fontId="7" fillId="0" borderId="1" xfId="1" applyFont="1" applyFill="1" applyBorder="1" applyAlignment="1">
      <alignment horizontal="center" vertical="center" wrapText="1"/>
    </xf>
    <xf numFmtId="0" fontId="35" fillId="0" borderId="3" xfId="0" applyFont="1" applyBorder="1" applyAlignment="1">
      <alignment horizontal="center" vertical="center"/>
    </xf>
    <xf numFmtId="0" fontId="35" fillId="0" borderId="4" xfId="0" applyFont="1" applyBorder="1" applyAlignment="1">
      <alignment horizontal="center" vertical="center"/>
    </xf>
    <xf numFmtId="0" fontId="35" fillId="0" borderId="8" xfId="0" applyFont="1" applyBorder="1" applyAlignment="1">
      <alignment horizontal="center" vertical="center"/>
    </xf>
    <xf numFmtId="49" fontId="35" fillId="0" borderId="3" xfId="0" applyNumberFormat="1" applyFont="1" applyBorder="1" applyAlignment="1">
      <alignment horizontal="center" vertical="center"/>
    </xf>
    <xf numFmtId="49" fontId="35" fillId="0" borderId="8" xfId="0" applyNumberFormat="1" applyFont="1" applyBorder="1" applyAlignment="1">
      <alignment horizontal="center" vertical="center"/>
    </xf>
    <xf numFmtId="0" fontId="35" fillId="0" borderId="10" xfId="0" applyFont="1" applyBorder="1" applyAlignment="1">
      <alignment horizontal="center" vertical="center"/>
    </xf>
    <xf numFmtId="0" fontId="35" fillId="0" borderId="11" xfId="0" applyFont="1" applyBorder="1" applyAlignment="1">
      <alignment horizontal="center" vertical="center"/>
    </xf>
    <xf numFmtId="0" fontId="35" fillId="0" borderId="9" xfId="0" applyFont="1" applyBorder="1" applyAlignment="1">
      <alignment horizontal="center" vertical="center"/>
    </xf>
    <xf numFmtId="0" fontId="35" fillId="0" borderId="35" xfId="0" applyFont="1" applyBorder="1" applyAlignment="1">
      <alignment horizontal="center" vertical="center"/>
    </xf>
    <xf numFmtId="0" fontId="35" fillId="0" borderId="6" xfId="0" applyFont="1" applyBorder="1" applyAlignment="1">
      <alignment horizontal="center" vertical="center"/>
    </xf>
    <xf numFmtId="0" fontId="35" fillId="0" borderId="36" xfId="0" applyFont="1" applyBorder="1" applyAlignment="1">
      <alignment horizontal="center" vertical="center"/>
    </xf>
    <xf numFmtId="49" fontId="34" fillId="0" borderId="27" xfId="0" applyNumberFormat="1" applyFont="1" applyBorder="1" applyAlignment="1">
      <alignment horizontal="center"/>
    </xf>
    <xf numFmtId="49" fontId="34" fillId="0" borderId="58" xfId="0" applyNumberFormat="1" applyFont="1" applyBorder="1" applyAlignment="1">
      <alignment horizontal="center"/>
    </xf>
    <xf numFmtId="49" fontId="35" fillId="0" borderId="1" xfId="0" applyNumberFormat="1" applyFont="1" applyBorder="1" applyAlignment="1">
      <alignment horizontal="center"/>
    </xf>
    <xf numFmtId="0" fontId="35" fillId="0" borderId="1" xfId="0" applyFont="1" applyBorder="1" applyAlignment="1">
      <alignment horizontal="center" vertical="center"/>
    </xf>
    <xf numFmtId="0" fontId="35" fillId="0" borderId="1" xfId="0" applyFont="1" applyBorder="1" applyAlignment="1">
      <alignment horizontal="center"/>
    </xf>
    <xf numFmtId="0" fontId="35" fillId="0" borderId="3" xfId="0" applyFont="1" applyBorder="1" applyAlignment="1">
      <alignment horizontal="center"/>
    </xf>
    <xf numFmtId="0" fontId="35" fillId="0" borderId="4" xfId="0" applyFont="1" applyBorder="1" applyAlignment="1">
      <alignment horizontal="center"/>
    </xf>
    <xf numFmtId="0" fontId="35" fillId="0" borderId="8" xfId="0" applyFont="1" applyBorder="1" applyAlignment="1">
      <alignment horizontal="center"/>
    </xf>
    <xf numFmtId="0" fontId="7" fillId="0" borderId="3" xfId="1" applyFont="1" applyFill="1" applyBorder="1" applyAlignment="1">
      <alignment horizontal="center" vertical="center" wrapText="1"/>
    </xf>
    <xf numFmtId="0" fontId="7" fillId="0" borderId="4" xfId="1" applyFont="1" applyFill="1" applyBorder="1" applyAlignment="1">
      <alignment horizontal="center" vertical="center" wrapText="1"/>
    </xf>
    <xf numFmtId="0" fontId="7" fillId="0" borderId="8" xfId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7" fillId="0" borderId="8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8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7" fillId="0" borderId="5" xfId="1" applyFont="1" applyFill="1" applyBorder="1" applyAlignment="1">
      <alignment horizontal="left" vertical="center" wrapText="1"/>
    </xf>
    <xf numFmtId="0" fontId="7" fillId="0" borderId="2" xfId="1" applyFont="1" applyFill="1" applyBorder="1" applyAlignment="1">
      <alignment horizontal="left" vertical="center" wrapText="1"/>
    </xf>
    <xf numFmtId="0" fontId="5" fillId="0" borderId="7" xfId="1" applyFont="1" applyFill="1" applyBorder="1" applyAlignment="1">
      <alignment horizontal="left" vertical="center" wrapText="1"/>
    </xf>
    <xf numFmtId="0" fontId="5" fillId="0" borderId="2" xfId="1" applyFont="1" applyFill="1" applyBorder="1" applyAlignment="1">
      <alignment horizontal="left" vertical="center" wrapText="1"/>
    </xf>
    <xf numFmtId="49" fontId="35" fillId="0" borderId="3" xfId="0" applyNumberFormat="1" applyFont="1" applyFill="1" applyBorder="1" applyAlignment="1">
      <alignment horizontal="center" vertical="top" wrapText="1"/>
    </xf>
    <xf numFmtId="49" fontId="35" fillId="0" borderId="4" xfId="0" applyNumberFormat="1" applyFont="1" applyFill="1" applyBorder="1" applyAlignment="1">
      <alignment horizontal="center" vertical="top" wrapText="1"/>
    </xf>
    <xf numFmtId="49" fontId="35" fillId="0" borderId="8" xfId="0" applyNumberFormat="1" applyFont="1" applyFill="1" applyBorder="1" applyAlignment="1">
      <alignment horizontal="center" vertical="top" wrapText="1"/>
    </xf>
    <xf numFmtId="49" fontId="35" fillId="0" borderId="3" xfId="0" applyNumberFormat="1" applyFont="1" applyFill="1" applyBorder="1" applyAlignment="1">
      <alignment horizontal="center" vertical="center" wrapText="1"/>
    </xf>
    <xf numFmtId="49" fontId="35" fillId="0" borderId="4" xfId="0" applyNumberFormat="1" applyFont="1" applyFill="1" applyBorder="1" applyAlignment="1">
      <alignment horizontal="center" vertical="center" wrapText="1"/>
    </xf>
    <xf numFmtId="49" fontId="35" fillId="0" borderId="8" xfId="0" applyNumberFormat="1" applyFont="1" applyFill="1" applyBorder="1" applyAlignment="1">
      <alignment horizontal="center" vertical="center" wrapText="1"/>
    </xf>
    <xf numFmtId="0" fontId="37" fillId="0" borderId="0" xfId="0" applyFont="1" applyBorder="1" applyAlignment="1">
      <alignment horizontal="center"/>
    </xf>
    <xf numFmtId="0" fontId="37" fillId="0" borderId="6" xfId="0" applyFont="1" applyBorder="1" applyAlignment="1">
      <alignment horizontal="center"/>
    </xf>
    <xf numFmtId="49" fontId="35" fillId="0" borderId="4" xfId="0" applyNumberFormat="1" applyFont="1" applyBorder="1" applyAlignment="1">
      <alignment horizontal="center" vertical="center"/>
    </xf>
    <xf numFmtId="0" fontId="7" fillId="0" borderId="3" xfId="0" applyFont="1" applyFill="1" applyBorder="1" applyAlignment="1">
      <alignment vertical="center" wrapText="1"/>
    </xf>
    <xf numFmtId="0" fontId="7" fillId="0" borderId="8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4" fillId="0" borderId="10" xfId="1" applyFont="1" applyFill="1" applyBorder="1" applyAlignment="1">
      <alignment horizontal="center" vertical="center" wrapText="1"/>
    </xf>
    <xf numFmtId="0" fontId="4" fillId="0" borderId="11" xfId="1" applyFont="1" applyFill="1" applyBorder="1" applyAlignment="1">
      <alignment horizontal="center" vertical="center" wrapText="1"/>
    </xf>
    <xf numFmtId="0" fontId="4" fillId="0" borderId="35" xfId="1" applyFont="1" applyFill="1" applyBorder="1" applyAlignment="1">
      <alignment horizontal="center" vertical="center" wrapText="1"/>
    </xf>
    <xf numFmtId="0" fontId="4" fillId="0" borderId="6" xfId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9" fillId="0" borderId="3" xfId="0" applyFont="1" applyFill="1" applyBorder="1" applyAlignment="1">
      <alignment horizontal="left" vertical="center" wrapText="1" indent="5"/>
    </xf>
    <xf numFmtId="0" fontId="9" fillId="0" borderId="8" xfId="0" applyFont="1" applyFill="1" applyBorder="1" applyAlignment="1">
      <alignment horizontal="left" vertical="center" wrapText="1" indent="5"/>
    </xf>
    <xf numFmtId="0" fontId="5" fillId="0" borderId="1" xfId="0" applyFont="1" applyFill="1" applyBorder="1" applyAlignment="1">
      <alignment horizontal="left" vertical="center"/>
    </xf>
    <xf numFmtId="0" fontId="4" fillId="0" borderId="2" xfId="1" applyFont="1" applyFill="1" applyBorder="1" applyAlignment="1">
      <alignment horizontal="center" vertical="center" wrapText="1"/>
    </xf>
    <xf numFmtId="0" fontId="4" fillId="0" borderId="5" xfId="1" applyFont="1" applyFill="1" applyBorder="1" applyAlignment="1">
      <alignment horizontal="center" vertical="center" wrapText="1"/>
    </xf>
    <xf numFmtId="0" fontId="4" fillId="0" borderId="9" xfId="1" applyFont="1" applyFill="1" applyBorder="1" applyAlignment="1">
      <alignment horizontal="center" vertical="center" wrapText="1"/>
    </xf>
    <xf numFmtId="0" fontId="4" fillId="0" borderId="36" xfId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4" fillId="0" borderId="3" xfId="0" applyFont="1" applyBorder="1" applyAlignment="1"/>
    <xf numFmtId="0" fontId="34" fillId="0" borderId="8" xfId="0" applyFont="1" applyBorder="1" applyAlignment="1"/>
    <xf numFmtId="0" fontId="34" fillId="0" borderId="3" xfId="0" applyFont="1" applyBorder="1" applyAlignment="1">
      <alignment horizontal="left"/>
    </xf>
    <xf numFmtId="0" fontId="34" fillId="0" borderId="4" xfId="0" applyFont="1" applyBorder="1" applyAlignment="1">
      <alignment horizontal="left"/>
    </xf>
    <xf numFmtId="0" fontId="34" fillId="0" borderId="8" xfId="0" applyFont="1" applyBorder="1" applyAlignment="1">
      <alignment horizontal="left"/>
    </xf>
    <xf numFmtId="0" fontId="35" fillId="0" borderId="1" xfId="0" applyFont="1" applyBorder="1" applyAlignment="1">
      <alignment horizontal="center" vertical="center" wrapText="1"/>
    </xf>
    <xf numFmtId="0" fontId="6" fillId="0" borderId="1" xfId="1" applyFont="1" applyFill="1" applyBorder="1" applyAlignment="1">
      <alignment vertical="center" wrapText="1"/>
    </xf>
    <xf numFmtId="0" fontId="4" fillId="0" borderId="3" xfId="1" applyFont="1" applyFill="1" applyBorder="1" applyAlignment="1">
      <alignment vertical="center" wrapText="1"/>
    </xf>
    <xf numFmtId="0" fontId="4" fillId="0" borderId="8" xfId="1" applyFont="1" applyFill="1" applyBorder="1" applyAlignment="1">
      <alignment vertical="center" wrapText="1"/>
    </xf>
    <xf numFmtId="3" fontId="35" fillId="0" borderId="1" xfId="0" applyNumberFormat="1" applyFont="1" applyBorder="1" applyAlignment="1">
      <alignment horizontal="center" vertical="center" wrapText="1"/>
    </xf>
    <xf numFmtId="0" fontId="4" fillId="0" borderId="3" xfId="1" applyFont="1" applyFill="1" applyBorder="1" applyAlignment="1">
      <alignment horizontal="left" vertical="center"/>
    </xf>
    <xf numFmtId="0" fontId="4" fillId="0" borderId="4" xfId="1" applyFont="1" applyFill="1" applyBorder="1" applyAlignment="1">
      <alignment horizontal="left" vertical="center"/>
    </xf>
    <xf numFmtId="0" fontId="4" fillId="0" borderId="8" xfId="1" applyFont="1" applyFill="1" applyBorder="1" applyAlignment="1">
      <alignment horizontal="left" vertical="center"/>
    </xf>
    <xf numFmtId="0" fontId="4" fillId="0" borderId="1" xfId="1" applyFont="1" applyFill="1" applyBorder="1" applyAlignment="1">
      <alignment vertical="center" wrapText="1"/>
    </xf>
    <xf numFmtId="0" fontId="6" fillId="0" borderId="3" xfId="1" applyFont="1" applyFill="1" applyBorder="1" applyAlignment="1">
      <alignment vertical="center" wrapText="1"/>
    </xf>
    <xf numFmtId="0" fontId="6" fillId="0" borderId="8" xfId="1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vertical="center" wrapText="1"/>
    </xf>
    <xf numFmtId="0" fontId="5" fillId="0" borderId="8" xfId="0" applyFont="1" applyFill="1" applyBorder="1" applyAlignment="1">
      <alignment vertical="center" wrapText="1"/>
    </xf>
    <xf numFmtId="0" fontId="7" fillId="0" borderId="3" xfId="1" applyFont="1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center" wrapText="1"/>
    </xf>
    <xf numFmtId="0" fontId="7" fillId="0" borderId="8" xfId="1" applyFont="1" applyBorder="1" applyAlignment="1">
      <alignment horizontal="center" vertical="center" wrapText="1"/>
    </xf>
    <xf numFmtId="0" fontId="4" fillId="0" borderId="0" xfId="1" applyFont="1" applyFill="1" applyBorder="1" applyAlignment="1">
      <alignment horizontal="center" vertical="center" wrapText="1"/>
    </xf>
    <xf numFmtId="0" fontId="4" fillId="0" borderId="61" xfId="1" applyFont="1" applyFill="1" applyBorder="1" applyAlignment="1">
      <alignment horizontal="center" vertical="center" wrapText="1"/>
    </xf>
    <xf numFmtId="0" fontId="7" fillId="0" borderId="7" xfId="1" applyFont="1" applyFill="1" applyBorder="1" applyAlignment="1">
      <alignment horizontal="left" vertical="center" wrapText="1"/>
    </xf>
    <xf numFmtId="0" fontId="4" fillId="0" borderId="7" xfId="1" applyFont="1" applyFill="1" applyBorder="1" applyAlignment="1">
      <alignment horizontal="center" vertical="center" wrapText="1"/>
    </xf>
    <xf numFmtId="0" fontId="41" fillId="0" borderId="1" xfId="0" applyFont="1" applyBorder="1" applyAlignment="1">
      <alignment horizontal="left" vertical="center" wrapText="1"/>
    </xf>
    <xf numFmtId="0" fontId="39" fillId="0" borderId="13" xfId="0" applyFont="1" applyBorder="1" applyAlignment="1">
      <alignment horizontal="left" vertical="center" wrapText="1"/>
    </xf>
    <xf numFmtId="0" fontId="39" fillId="0" borderId="1" xfId="0" applyFont="1" applyBorder="1" applyAlignment="1">
      <alignment horizontal="left" vertical="center" wrapText="1"/>
    </xf>
    <xf numFmtId="0" fontId="39" fillId="0" borderId="1" xfId="0" applyFont="1" applyBorder="1" applyAlignment="1">
      <alignment horizontal="center" vertical="center" wrapText="1"/>
    </xf>
    <xf numFmtId="0" fontId="41" fillId="0" borderId="1" xfId="0" applyFont="1" applyBorder="1" applyAlignment="1">
      <alignment horizontal="center" vertical="center" wrapText="1"/>
    </xf>
    <xf numFmtId="0" fontId="39" fillId="0" borderId="4" xfId="0" applyFont="1" applyBorder="1" applyAlignment="1">
      <alignment horizontal="left" vertical="center" wrapText="1"/>
    </xf>
    <xf numFmtId="0" fontId="41" fillId="0" borderId="3" xfId="0" applyFont="1" applyBorder="1" applyAlignment="1">
      <alignment horizontal="center" vertical="center" wrapText="1"/>
    </xf>
    <xf numFmtId="0" fontId="41" fillId="0" borderId="4" xfId="0" applyFont="1" applyBorder="1" applyAlignment="1">
      <alignment horizontal="center" vertical="center" wrapText="1"/>
    </xf>
    <xf numFmtId="0" fontId="41" fillId="0" borderId="8" xfId="0" applyFont="1" applyBorder="1" applyAlignment="1">
      <alignment horizontal="center" vertical="center" wrapText="1"/>
    </xf>
    <xf numFmtId="0" fontId="41" fillId="0" borderId="6" xfId="0" applyFont="1" applyBorder="1" applyAlignment="1">
      <alignment horizontal="right"/>
    </xf>
    <xf numFmtId="0" fontId="41" fillId="0" borderId="6" xfId="0" applyFont="1" applyBorder="1" applyAlignment="1">
      <alignment horizontal="center"/>
    </xf>
    <xf numFmtId="49" fontId="20" fillId="0" borderId="15" xfId="0" applyNumberFormat="1" applyFont="1" applyFill="1" applyBorder="1" applyAlignment="1">
      <alignment horizontal="center" vertical="center"/>
    </xf>
    <xf numFmtId="49" fontId="20" fillId="0" borderId="18" xfId="0" applyNumberFormat="1" applyFont="1" applyFill="1" applyBorder="1" applyAlignment="1">
      <alignment horizontal="center" vertical="center"/>
    </xf>
    <xf numFmtId="0" fontId="20" fillId="0" borderId="16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20" fillId="0" borderId="16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0" fillId="0" borderId="17" xfId="0" applyFont="1" applyFill="1" applyBorder="1" applyAlignment="1">
      <alignment horizontal="center" vertical="center" wrapText="1"/>
    </xf>
    <xf numFmtId="0" fontId="20" fillId="0" borderId="19" xfId="0" applyFont="1" applyFill="1" applyBorder="1" applyAlignment="1">
      <alignment horizontal="center" vertical="center" wrapText="1"/>
    </xf>
    <xf numFmtId="3" fontId="17" fillId="0" borderId="12" xfId="0" applyNumberFormat="1" applyFont="1" applyFill="1" applyBorder="1" applyAlignment="1">
      <alignment horizontal="left" vertical="center" wrapText="1" indent="2"/>
    </xf>
    <xf numFmtId="3" fontId="17" fillId="0" borderId="14" xfId="0" applyNumberFormat="1" applyFont="1" applyFill="1" applyBorder="1" applyAlignment="1">
      <alignment horizontal="left" vertical="center" wrapText="1" indent="2"/>
    </xf>
    <xf numFmtId="3" fontId="12" fillId="0" borderId="0" xfId="0" applyNumberFormat="1" applyFont="1" applyFill="1" applyAlignment="1">
      <alignment horizontal="right" vertical="center" wrapText="1"/>
    </xf>
    <xf numFmtId="3" fontId="0" fillId="0" borderId="0" xfId="0" applyNumberFormat="1" applyFill="1" applyAlignment="1">
      <alignment horizontal="center" vertical="center" wrapText="1"/>
    </xf>
    <xf numFmtId="3" fontId="26" fillId="0" borderId="40" xfId="0" applyNumberFormat="1" applyFont="1" applyFill="1" applyBorder="1" applyAlignment="1">
      <alignment horizontal="center" vertical="center" wrapText="1"/>
    </xf>
    <xf numFmtId="3" fontId="26" fillId="0" borderId="33" xfId="0" applyNumberFormat="1" applyFont="1" applyFill="1" applyBorder="1" applyAlignment="1">
      <alignment horizontal="center" vertical="center" wrapText="1"/>
    </xf>
    <xf numFmtId="3" fontId="26" fillId="0" borderId="60" xfId="0" applyNumberFormat="1" applyFont="1" applyFill="1" applyBorder="1" applyAlignment="1">
      <alignment horizontal="center" vertical="center"/>
    </xf>
    <xf numFmtId="3" fontId="26" fillId="0" borderId="54" xfId="0" applyNumberFormat="1" applyFont="1" applyFill="1" applyBorder="1" applyAlignment="1">
      <alignment horizontal="center" vertical="center"/>
    </xf>
    <xf numFmtId="3" fontId="26" fillId="0" borderId="33" xfId="0" applyNumberFormat="1" applyFont="1" applyFill="1" applyBorder="1" applyAlignment="1">
      <alignment horizontal="center" vertical="center"/>
    </xf>
    <xf numFmtId="3" fontId="26" fillId="0" borderId="12" xfId="0" applyNumberFormat="1" applyFont="1" applyFill="1" applyBorder="1" applyAlignment="1">
      <alignment horizontal="center" vertical="center"/>
    </xf>
    <xf numFmtId="3" fontId="26" fillId="0" borderId="13" xfId="0" applyNumberFormat="1" applyFont="1" applyFill="1" applyBorder="1" applyAlignment="1">
      <alignment horizontal="center" vertical="center"/>
    </xf>
    <xf numFmtId="3" fontId="26" fillId="0" borderId="44" xfId="0" applyNumberFormat="1" applyFont="1" applyFill="1" applyBorder="1" applyAlignment="1">
      <alignment horizontal="center" vertical="center"/>
    </xf>
    <xf numFmtId="3" fontId="26" fillId="0" borderId="40" xfId="0" applyNumberFormat="1" applyFont="1" applyFill="1" applyBorder="1" applyAlignment="1">
      <alignment horizontal="center" vertical="center"/>
    </xf>
    <xf numFmtId="3" fontId="5" fillId="0" borderId="1" xfId="3" applyNumberFormat="1" applyFont="1" applyFill="1" applyBorder="1" applyAlignment="1" applyProtection="1">
      <alignment horizontal="left" vertical="center" indent="1"/>
    </xf>
    <xf numFmtId="3" fontId="5" fillId="0" borderId="19" xfId="3" applyNumberFormat="1" applyFont="1" applyFill="1" applyBorder="1" applyAlignment="1" applyProtection="1">
      <alignment horizontal="left" vertical="center" indent="1"/>
    </xf>
    <xf numFmtId="3" fontId="5" fillId="0" borderId="0" xfId="3" applyNumberFormat="1" applyFont="1" applyFill="1" applyBorder="1" applyAlignment="1" applyProtection="1">
      <alignment horizontal="left" vertical="center" indent="1"/>
    </xf>
    <xf numFmtId="0" fontId="79" fillId="0" borderId="2" xfId="43" applyFont="1" applyBorder="1" applyAlignment="1">
      <alignment horizontal="center" vertical="center" wrapText="1"/>
    </xf>
    <xf numFmtId="0" fontId="79" fillId="0" borderId="5" xfId="43" applyFont="1" applyBorder="1" applyAlignment="1">
      <alignment horizontal="center" vertical="center" wrapText="1"/>
    </xf>
    <xf numFmtId="0" fontId="79" fillId="0" borderId="2" xfId="43" applyFont="1" applyBorder="1" applyAlignment="1">
      <alignment horizontal="center" vertical="center"/>
    </xf>
    <xf numFmtId="0" fontId="79" fillId="0" borderId="5" xfId="43" applyFont="1" applyBorder="1" applyAlignment="1">
      <alignment horizontal="center" vertical="center"/>
    </xf>
    <xf numFmtId="0" fontId="7" fillId="0" borderId="5" xfId="44" applyFont="1" applyBorder="1" applyAlignment="1">
      <alignment horizontal="center" vertical="center" wrapText="1"/>
    </xf>
    <xf numFmtId="0" fontId="78" fillId="31" borderId="80" xfId="43" applyFont="1" applyFill="1" applyBorder="1" applyAlignment="1">
      <alignment horizontal="center" vertical="center" wrapText="1"/>
    </xf>
    <xf numFmtId="0" fontId="78" fillId="31" borderId="79" xfId="43" applyFont="1" applyFill="1" applyBorder="1" applyAlignment="1">
      <alignment horizontal="center" vertical="center" wrapText="1"/>
    </xf>
    <xf numFmtId="0" fontId="78" fillId="31" borderId="30" xfId="43" applyFont="1" applyFill="1" applyBorder="1" applyAlignment="1">
      <alignment horizontal="center" vertical="center" wrapText="1"/>
    </xf>
    <xf numFmtId="0" fontId="76" fillId="0" borderId="5" xfId="0" applyFont="1" applyBorder="1" applyAlignment="1">
      <alignment horizontal="center" vertical="center" wrapText="1"/>
    </xf>
    <xf numFmtId="0" fontId="78" fillId="0" borderId="82" xfId="43" applyFont="1" applyBorder="1" applyAlignment="1">
      <alignment horizontal="center" vertical="center"/>
    </xf>
    <xf numFmtId="0" fontId="78" fillId="0" borderId="42" xfId="43" applyFont="1" applyBorder="1" applyAlignment="1">
      <alignment horizontal="center" vertical="center"/>
    </xf>
    <xf numFmtId="0" fontId="76" fillId="0" borderId="81" xfId="0" applyFont="1" applyBorder="1" applyAlignment="1">
      <alignment horizontal="center" vertical="center"/>
    </xf>
    <xf numFmtId="0" fontId="78" fillId="31" borderId="78" xfId="43" applyFont="1" applyFill="1" applyBorder="1" applyAlignment="1">
      <alignment horizontal="center" vertical="center" wrapText="1"/>
    </xf>
    <xf numFmtId="0" fontId="78" fillId="31" borderId="7" xfId="43" applyFont="1" applyFill="1" applyBorder="1" applyAlignment="1">
      <alignment horizontal="center" vertical="center" wrapText="1"/>
    </xf>
    <xf numFmtId="0" fontId="78" fillId="31" borderId="5" xfId="43" applyFont="1" applyFill="1" applyBorder="1" applyAlignment="1">
      <alignment horizontal="center" vertical="center" wrapText="1"/>
    </xf>
    <xf numFmtId="0" fontId="78" fillId="0" borderId="47" xfId="43" applyFont="1" applyBorder="1" applyAlignment="1">
      <alignment horizontal="center" vertical="center"/>
    </xf>
    <xf numFmtId="0" fontId="78" fillId="0" borderId="51" xfId="43" applyFont="1" applyBorder="1" applyAlignment="1">
      <alignment horizontal="center" vertical="center"/>
    </xf>
    <xf numFmtId="0" fontId="78" fillId="0" borderId="62" xfId="43" applyFont="1" applyBorder="1" applyAlignment="1">
      <alignment horizontal="center" vertical="center"/>
    </xf>
    <xf numFmtId="0" fontId="7" fillId="0" borderId="15" xfId="43" applyFont="1" applyBorder="1" applyAlignment="1">
      <alignment vertical="center"/>
    </xf>
    <xf numFmtId="0" fontId="7" fillId="0" borderId="18" xfId="43" applyFont="1" applyBorder="1" applyAlignment="1">
      <alignment vertical="center"/>
    </xf>
    <xf numFmtId="0" fontId="78" fillId="0" borderId="16" xfId="43" applyFont="1" applyBorder="1" applyAlignment="1">
      <alignment horizontal="center" vertical="center" wrapText="1"/>
    </xf>
    <xf numFmtId="0" fontId="79" fillId="0" borderId="1" xfId="43" applyFont="1" applyBorder="1" applyAlignment="1">
      <alignment horizontal="center" vertical="center" wrapText="1"/>
    </xf>
    <xf numFmtId="0" fontId="78" fillId="0" borderId="78" xfId="43" applyFont="1" applyBorder="1" applyAlignment="1">
      <alignment horizontal="center" vertical="center" wrapText="1"/>
    </xf>
    <xf numFmtId="0" fontId="78" fillId="0" borderId="7" xfId="43" applyFont="1" applyBorder="1" applyAlignment="1">
      <alignment horizontal="center" vertical="center" wrapText="1"/>
    </xf>
    <xf numFmtId="0" fontId="78" fillId="0" borderId="5" xfId="43" applyFont="1" applyBorder="1" applyAlignment="1">
      <alignment horizontal="center" vertical="center" wrapText="1"/>
    </xf>
    <xf numFmtId="0" fontId="7" fillId="0" borderId="1" xfId="44" applyFont="1" applyBorder="1" applyAlignment="1">
      <alignment horizontal="center" vertical="center" wrapText="1"/>
    </xf>
    <xf numFmtId="0" fontId="78" fillId="32" borderId="17" xfId="43" applyFont="1" applyFill="1" applyBorder="1" applyAlignment="1">
      <alignment horizontal="center" vertical="center" wrapText="1"/>
    </xf>
    <xf numFmtId="0" fontId="78" fillId="32" borderId="19" xfId="43" applyFont="1" applyFill="1" applyBorder="1" applyAlignment="1">
      <alignment horizontal="center" vertical="center" wrapText="1"/>
    </xf>
    <xf numFmtId="0" fontId="79" fillId="0" borderId="1" xfId="44" applyFont="1" applyBorder="1" applyAlignment="1">
      <alignment horizontal="center" vertical="center" wrapText="1"/>
    </xf>
    <xf numFmtId="0" fontId="80" fillId="0" borderId="1" xfId="0" applyFont="1" applyBorder="1" applyAlignment="1">
      <alignment horizontal="center" vertical="center" wrapText="1"/>
    </xf>
    <xf numFmtId="0" fontId="24" fillId="0" borderId="0" xfId="43" applyFont="1" applyAlignment="1">
      <alignment horizontal="center"/>
    </xf>
    <xf numFmtId="0" fontId="78" fillId="0" borderId="1" xfId="43" applyFont="1" applyBorder="1" applyAlignment="1">
      <alignment horizontal="center" vertical="center" wrapText="1"/>
    </xf>
    <xf numFmtId="0" fontId="78" fillId="0" borderId="16" xfId="43" applyFont="1" applyBorder="1" applyAlignment="1">
      <alignment horizontal="center" vertical="center"/>
    </xf>
    <xf numFmtId="0" fontId="78" fillId="31" borderId="16" xfId="43" applyFont="1" applyFill="1" applyBorder="1" applyAlignment="1">
      <alignment horizontal="center" vertical="center" wrapText="1"/>
    </xf>
    <xf numFmtId="0" fontId="78" fillId="31" borderId="1" xfId="43" applyFont="1" applyFill="1" applyBorder="1" applyAlignment="1">
      <alignment horizontal="center" vertical="center" wrapText="1"/>
    </xf>
    <xf numFmtId="0" fontId="76" fillId="0" borderId="16" xfId="0" applyFont="1" applyBorder="1" applyAlignment="1">
      <alignment horizontal="center" vertical="center"/>
    </xf>
    <xf numFmtId="0" fontId="79" fillId="0" borderId="2" xfId="44" applyFont="1" applyBorder="1" applyAlignment="1">
      <alignment horizontal="center" vertical="center" wrapText="1"/>
    </xf>
    <xf numFmtId="0" fontId="85" fillId="0" borderId="5" xfId="0" applyFont="1" applyBorder="1" applyAlignment="1">
      <alignment horizontal="center" vertical="center" wrapText="1"/>
    </xf>
    <xf numFmtId="0" fontId="83" fillId="0" borderId="1" xfId="44" applyFont="1" applyBorder="1" applyAlignment="1">
      <alignment horizontal="center" vertical="center" wrapText="1"/>
    </xf>
    <xf numFmtId="0" fontId="83" fillId="0" borderId="1" xfId="43" applyFont="1" applyBorder="1" applyAlignment="1">
      <alignment horizontal="center" vertical="center" wrapText="1"/>
    </xf>
    <xf numFmtId="0" fontId="19" fillId="0" borderId="1" xfId="44" applyBorder="1" applyAlignment="1">
      <alignment horizontal="center" vertical="center" wrapText="1"/>
    </xf>
    <xf numFmtId="0" fontId="83" fillId="0" borderId="1" xfId="43" applyFont="1" applyBorder="1" applyAlignment="1">
      <alignment vertical="center" wrapText="1"/>
    </xf>
    <xf numFmtId="0" fontId="81" fillId="0" borderId="0" xfId="43" applyFont="1" applyAlignment="1">
      <alignment horizontal="center"/>
    </xf>
    <xf numFmtId="0" fontId="61" fillId="0" borderId="15" xfId="43" applyFont="1" applyBorder="1" applyAlignment="1">
      <alignment vertical="center"/>
    </xf>
    <xf numFmtId="0" fontId="61" fillId="0" borderId="18" xfId="43" applyBorder="1" applyAlignment="1">
      <alignment vertical="center"/>
    </xf>
    <xf numFmtId="0" fontId="82" fillId="0" borderId="16" xfId="43" applyFont="1" applyBorder="1" applyAlignment="1">
      <alignment horizontal="center" vertical="center" wrapText="1"/>
    </xf>
    <xf numFmtId="0" fontId="82" fillId="0" borderId="1" xfId="43" applyFont="1" applyBorder="1" applyAlignment="1">
      <alignment horizontal="center" vertical="center" wrapText="1"/>
    </xf>
    <xf numFmtId="0" fontId="82" fillId="0" borderId="16" xfId="43" applyFont="1" applyBorder="1" applyAlignment="1">
      <alignment horizontal="center" vertical="center"/>
    </xf>
    <xf numFmtId="0" fontId="82" fillId="31" borderId="16" xfId="43" applyFont="1" applyFill="1" applyBorder="1" applyAlignment="1">
      <alignment horizontal="center" vertical="center" wrapText="1"/>
    </xf>
    <xf numFmtId="0" fontId="82" fillId="31" borderId="1" xfId="43" applyFont="1" applyFill="1" applyBorder="1" applyAlignment="1">
      <alignment horizontal="center" vertical="center" wrapText="1"/>
    </xf>
    <xf numFmtId="0" fontId="82" fillId="31" borderId="17" xfId="43" applyFont="1" applyFill="1" applyBorder="1" applyAlignment="1">
      <alignment horizontal="center" vertical="center" wrapText="1"/>
    </xf>
    <xf numFmtId="0" fontId="82" fillId="31" borderId="19" xfId="43" applyFont="1" applyFill="1" applyBorder="1" applyAlignment="1">
      <alignment horizontal="center" vertical="center" wrapText="1"/>
    </xf>
    <xf numFmtId="0" fontId="82" fillId="0" borderId="84" xfId="43" applyFont="1" applyBorder="1" applyAlignment="1">
      <alignment horizontal="center" vertical="center" wrapText="1"/>
    </xf>
    <xf numFmtId="0" fontId="82" fillId="0" borderId="26" xfId="43" applyFont="1" applyBorder="1" applyAlignment="1">
      <alignment horizontal="center" vertical="center" wrapText="1"/>
    </xf>
    <xf numFmtId="0" fontId="82" fillId="0" borderId="83" xfId="43" applyFont="1" applyBorder="1" applyAlignment="1">
      <alignment horizontal="center" vertical="center" wrapText="1"/>
    </xf>
    <xf numFmtId="0" fontId="21" fillId="0" borderId="2" xfId="44" applyFont="1" applyBorder="1" applyAlignment="1">
      <alignment horizontal="center" vertical="center" wrapText="1"/>
    </xf>
    <xf numFmtId="0" fontId="21" fillId="0" borderId="5" xfId="44" applyFont="1" applyBorder="1" applyAlignment="1">
      <alignment horizontal="center" vertical="center" wrapText="1"/>
    </xf>
    <xf numFmtId="0" fontId="83" fillId="0" borderId="2" xfId="43" applyFont="1" applyBorder="1" applyAlignment="1">
      <alignment horizontal="center" vertical="center" wrapText="1"/>
    </xf>
    <xf numFmtId="0" fontId="83" fillId="0" borderId="5" xfId="43" applyFont="1" applyBorder="1" applyAlignment="1">
      <alignment horizontal="center" vertical="center" wrapText="1"/>
    </xf>
    <xf numFmtId="0" fontId="83" fillId="0" borderId="3" xfId="43" applyFont="1" applyBorder="1" applyAlignment="1">
      <alignment horizontal="center" vertical="center" wrapText="1"/>
    </xf>
    <xf numFmtId="0" fontId="19" fillId="0" borderId="8" xfId="44" applyBorder="1" applyAlignment="1">
      <alignment horizontal="center" vertical="center" wrapText="1"/>
    </xf>
    <xf numFmtId="0" fontId="83" fillId="0" borderId="2" xfId="43" applyFont="1" applyBorder="1" applyAlignment="1">
      <alignment vertical="center" wrapText="1"/>
    </xf>
    <xf numFmtId="0" fontId="83" fillId="0" borderId="5" xfId="43" applyFont="1" applyBorder="1" applyAlignment="1">
      <alignment vertical="center" wrapText="1"/>
    </xf>
    <xf numFmtId="0" fontId="82" fillId="0" borderId="78" xfId="43" applyFont="1" applyBorder="1" applyAlignment="1">
      <alignment horizontal="center" vertical="center" wrapText="1"/>
    </xf>
    <xf numFmtId="0" fontId="82" fillId="0" borderId="7" xfId="43" applyFont="1" applyBorder="1" applyAlignment="1">
      <alignment horizontal="center" vertical="center" wrapText="1"/>
    </xf>
    <xf numFmtId="0" fontId="82" fillId="0" borderId="5" xfId="43" applyFont="1" applyBorder="1" applyAlignment="1">
      <alignment horizontal="center" vertical="center" wrapText="1"/>
    </xf>
    <xf numFmtId="0" fontId="82" fillId="0" borderId="47" xfId="43" applyFont="1" applyBorder="1" applyAlignment="1">
      <alignment horizontal="center" vertical="center"/>
    </xf>
    <xf numFmtId="0" fontId="82" fillId="0" borderId="51" xfId="43" applyFont="1" applyBorder="1" applyAlignment="1">
      <alignment horizontal="center" vertical="center"/>
    </xf>
    <xf numFmtId="0" fontId="82" fillId="0" borderId="62" xfId="43" applyFont="1" applyBorder="1" applyAlignment="1">
      <alignment horizontal="center" vertical="center"/>
    </xf>
    <xf numFmtId="0" fontId="82" fillId="31" borderId="78" xfId="43" applyFont="1" applyFill="1" applyBorder="1" applyAlignment="1">
      <alignment horizontal="center" vertical="center" wrapText="1"/>
    </xf>
    <xf numFmtId="0" fontId="82" fillId="31" borderId="7" xfId="43" applyFont="1" applyFill="1" applyBorder="1" applyAlignment="1">
      <alignment horizontal="center" vertical="center" wrapText="1"/>
    </xf>
    <xf numFmtId="0" fontId="82" fillId="31" borderId="5" xfId="43" applyFont="1" applyFill="1" applyBorder="1" applyAlignment="1">
      <alignment horizontal="center" vertical="center" wrapText="1"/>
    </xf>
    <xf numFmtId="0" fontId="82" fillId="31" borderId="80" xfId="43" applyFont="1" applyFill="1" applyBorder="1" applyAlignment="1">
      <alignment horizontal="center" vertical="center" wrapText="1"/>
    </xf>
    <xf numFmtId="0" fontId="82" fillId="31" borderId="79" xfId="43" applyFont="1" applyFill="1" applyBorder="1" applyAlignment="1">
      <alignment horizontal="center" vertical="center" wrapText="1"/>
    </xf>
    <xf numFmtId="0" fontId="82" fillId="31" borderId="30" xfId="43" applyFont="1" applyFill="1" applyBorder="1" applyAlignment="1">
      <alignment horizontal="center" vertical="center" wrapText="1"/>
    </xf>
    <xf numFmtId="0" fontId="83" fillId="0" borderId="4" xfId="43" applyFont="1" applyBorder="1" applyAlignment="1">
      <alignment horizontal="center" vertical="center" wrapText="1"/>
    </xf>
    <xf numFmtId="0" fontId="83" fillId="0" borderId="8" xfId="43" applyFont="1" applyBorder="1" applyAlignment="1">
      <alignment horizontal="center" vertical="center" wrapText="1"/>
    </xf>
    <xf numFmtId="0" fontId="7" fillId="0" borderId="51" xfId="44" applyFont="1" applyBorder="1" applyAlignment="1">
      <alignment horizontal="center" vertical="center"/>
    </xf>
    <xf numFmtId="0" fontId="7" fillId="0" borderId="62" xfId="44" applyFont="1" applyBorder="1" applyAlignment="1">
      <alignment horizontal="center" vertical="center"/>
    </xf>
    <xf numFmtId="0" fontId="78" fillId="0" borderId="17" xfId="43" applyFont="1" applyFill="1" applyBorder="1" applyAlignment="1">
      <alignment horizontal="center" vertical="center" wrapText="1"/>
    </xf>
    <xf numFmtId="0" fontId="78" fillId="0" borderId="19" xfId="43" applyFont="1" applyFill="1" applyBorder="1" applyAlignment="1">
      <alignment horizontal="center" vertical="center" wrapText="1"/>
    </xf>
    <xf numFmtId="0" fontId="79" fillId="0" borderId="3" xfId="43" applyFont="1" applyBorder="1" applyAlignment="1">
      <alignment horizontal="center" vertical="center" wrapText="1"/>
    </xf>
    <xf numFmtId="0" fontId="7" fillId="0" borderId="8" xfId="44" applyFont="1" applyBorder="1" applyAlignment="1">
      <alignment horizontal="center" vertical="center" wrapText="1"/>
    </xf>
    <xf numFmtId="0" fontId="78" fillId="0" borderId="16" xfId="43" applyFont="1" applyFill="1" applyBorder="1" applyAlignment="1">
      <alignment horizontal="center" vertical="center" wrapText="1"/>
    </xf>
    <xf numFmtId="0" fontId="78" fillId="0" borderId="1" xfId="43" applyFont="1" applyFill="1" applyBorder="1" applyAlignment="1">
      <alignment horizontal="center" vertical="center" wrapText="1"/>
    </xf>
    <xf numFmtId="0" fontId="76" fillId="0" borderId="8" xfId="0" applyFont="1" applyBorder="1" applyAlignment="1">
      <alignment horizontal="center" vertical="center" wrapText="1"/>
    </xf>
    <xf numFmtId="0" fontId="79" fillId="0" borderId="2" xfId="43" applyFont="1" applyFill="1" applyBorder="1" applyAlignment="1">
      <alignment horizontal="center" vertical="center" wrapText="1"/>
    </xf>
    <xf numFmtId="0" fontId="79" fillId="0" borderId="5" xfId="43" applyFont="1" applyFill="1" applyBorder="1" applyAlignment="1">
      <alignment horizontal="center" vertical="center" wrapText="1"/>
    </xf>
    <xf numFmtId="0" fontId="79" fillId="0" borderId="5" xfId="44" applyFont="1" applyBorder="1" applyAlignment="1">
      <alignment horizontal="center" vertical="center" wrapText="1"/>
    </xf>
  </cellXfs>
  <cellStyles count="99">
    <cellStyle name="20% - 1. jelölőszín 2" xfId="4"/>
    <cellStyle name="20% - 2. jelölőszín 2" xfId="5"/>
    <cellStyle name="20% - 3. jelölőszín 2" xfId="6"/>
    <cellStyle name="20% - 4. jelölőszín 2" xfId="7"/>
    <cellStyle name="20% - 5. jelölőszín 2" xfId="8"/>
    <cellStyle name="20% - 6. jelölőszín 2" xfId="9"/>
    <cellStyle name="20% - Accent1" xfId="57"/>
    <cellStyle name="20% - Accent2" xfId="58"/>
    <cellStyle name="20% - Accent3" xfId="59"/>
    <cellStyle name="20% - Accent4" xfId="60"/>
    <cellStyle name="20% - Accent5" xfId="61"/>
    <cellStyle name="20% - Accent6" xfId="62"/>
    <cellStyle name="40% - 1. jelölőszín 2" xfId="10"/>
    <cellStyle name="40% - 2. jelölőszín 2" xfId="11"/>
    <cellStyle name="40% - 3. jelölőszín 2" xfId="12"/>
    <cellStyle name="40% - 4. jelölőszín 2" xfId="13"/>
    <cellStyle name="40% - 5. jelölőszín 2" xfId="14"/>
    <cellStyle name="40% - 6. jelölőszín 2" xfId="15"/>
    <cellStyle name="40% - Accent1" xfId="63"/>
    <cellStyle name="40% - Accent2" xfId="64"/>
    <cellStyle name="40% - Accent3" xfId="65"/>
    <cellStyle name="40% - Accent4" xfId="66"/>
    <cellStyle name="40% - Accent5" xfId="67"/>
    <cellStyle name="40% - Accent6" xfId="68"/>
    <cellStyle name="60% - 1. jelölőszín 2" xfId="16"/>
    <cellStyle name="60% - 2. jelölőszín 2" xfId="17"/>
    <cellStyle name="60% - 3. jelölőszín 2" xfId="18"/>
    <cellStyle name="60% - 4. jelölőszín 2" xfId="19"/>
    <cellStyle name="60% - 5. jelölőszín 2" xfId="20"/>
    <cellStyle name="60% - 6. jelölőszín 2" xfId="21"/>
    <cellStyle name="60% - Accent1" xfId="69"/>
    <cellStyle name="60% - Accent2" xfId="70"/>
    <cellStyle name="60% - Accent3" xfId="71"/>
    <cellStyle name="60% - Accent4" xfId="72"/>
    <cellStyle name="60% - Accent5" xfId="73"/>
    <cellStyle name="60% - Accent6" xfId="74"/>
    <cellStyle name="Accent1" xfId="75"/>
    <cellStyle name="Accent2" xfId="76"/>
    <cellStyle name="Accent3" xfId="77"/>
    <cellStyle name="Accent4" xfId="78"/>
    <cellStyle name="Accent5" xfId="79"/>
    <cellStyle name="Accent6" xfId="80"/>
    <cellStyle name="Bad" xfId="81"/>
    <cellStyle name="Bevitel 2" xfId="22"/>
    <cellStyle name="Calculation" xfId="82"/>
    <cellStyle name="Check Cell" xfId="83"/>
    <cellStyle name="Cím 2" xfId="23"/>
    <cellStyle name="Címsor 1 2" xfId="24"/>
    <cellStyle name="Címsor 2 2" xfId="25"/>
    <cellStyle name="Címsor 3 2" xfId="26"/>
    <cellStyle name="Címsor 4 2" xfId="27"/>
    <cellStyle name="Ellenőrzőcella 2" xfId="28"/>
    <cellStyle name="Explanatory Text" xfId="84"/>
    <cellStyle name="Ezres" xfId="98" builtinId="3"/>
    <cellStyle name="Ezres 2" xfId="56"/>
    <cellStyle name="Figyelmeztetés 2" xfId="29"/>
    <cellStyle name="Good" xfId="85"/>
    <cellStyle name="Heading 1" xfId="86"/>
    <cellStyle name="Heading 2" xfId="87"/>
    <cellStyle name="Heading 3" xfId="88"/>
    <cellStyle name="Heading 4" xfId="89"/>
    <cellStyle name="Hivatkozott cella 2" xfId="30"/>
    <cellStyle name="Input" xfId="90"/>
    <cellStyle name="Jegyzet 2" xfId="31"/>
    <cellStyle name="Jelölőszín (1) 2" xfId="32"/>
    <cellStyle name="Jelölőszín (2) 2" xfId="33"/>
    <cellStyle name="Jelölőszín (3) 2" xfId="34"/>
    <cellStyle name="Jelölőszín (4) 2" xfId="35"/>
    <cellStyle name="Jelölőszín (5) 2" xfId="36"/>
    <cellStyle name="Jelölőszín (6) 2" xfId="37"/>
    <cellStyle name="Jó 2" xfId="38"/>
    <cellStyle name="Kimenet 2" xfId="39"/>
    <cellStyle name="Linked Cell" xfId="91"/>
    <cellStyle name="Magyarázó szöveg 2" xfId="40"/>
    <cellStyle name="Neutral" xfId="92"/>
    <cellStyle name="Normál" xfId="0" builtinId="0"/>
    <cellStyle name="Normál 2" xfId="1"/>
    <cellStyle name="Normál 2 2" xfId="41"/>
    <cellStyle name="Normál 2_TÁJÉKOZTATÓ _TÁBLÁK" xfId="42"/>
    <cellStyle name="Normál 3" xfId="43"/>
    <cellStyle name="Normál 4" xfId="44"/>
    <cellStyle name="Normál 4 2" xfId="45"/>
    <cellStyle name="Normál 5" xfId="46"/>
    <cellStyle name="Normál 5 2" xfId="47"/>
    <cellStyle name="Normál 5 3" xfId="48"/>
    <cellStyle name="Normal_KARSZJ3" xfId="49"/>
    <cellStyle name="Normál_KVRENMUNKA" xfId="2"/>
    <cellStyle name="Normál_SEGEDLETEK" xfId="3"/>
    <cellStyle name="Normál_TÁJÉKOZTATÓ _TÁBLÁK" xfId="50"/>
    <cellStyle name="Note" xfId="93"/>
    <cellStyle name="Output" xfId="94"/>
    <cellStyle name="Összesen 2" xfId="51"/>
    <cellStyle name="Rossz 2" xfId="52"/>
    <cellStyle name="Semleges 2" xfId="53"/>
    <cellStyle name="Számítás 2" xfId="54"/>
    <cellStyle name="Százalék 2" xfId="55"/>
    <cellStyle name="Title" xfId="95"/>
    <cellStyle name="Total" xfId="96"/>
    <cellStyle name="Warning Text" xfId="97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23</xdr:row>
      <xdr:rowOff>0</xdr:rowOff>
    </xdr:from>
    <xdr:to>
      <xdr:col>5</xdr:col>
      <xdr:colOff>9525</xdr:colOff>
      <xdr:row>23</xdr:row>
      <xdr:rowOff>0</xdr:rowOff>
    </xdr:to>
    <xdr:sp macro="" textlink="">
      <xdr:nvSpPr>
        <xdr:cNvPr id="57349" name="Line 2"/>
        <xdr:cNvSpPr>
          <a:spLocks noChangeShapeType="1"/>
        </xdr:cNvSpPr>
      </xdr:nvSpPr>
      <xdr:spPr bwMode="auto">
        <a:xfrm flipV="1">
          <a:off x="1257300" y="4943475"/>
          <a:ext cx="47434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kumentumok/T&#246;bbc&#233;l&#250;Kist&#233;rs&#233;giT&#225;rsul&#225;s/Normat&#237;va_2006/BMelfogadott200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vasar\k&#246;z&#246;s\Users\cora\AppData\Local\Microsoft\Messenger\irodavezeto@rkt.hu\Sharing%20Folders\csermenyih@freemail.hu\Normat&#237;va\2008\Szent%20L&#225;szl&#243;%20V&#246;lgye%20T&#246;bbc&#233;l&#250;%20Kist&#233;rs&#233;gi%20T&#225;rsul&#225;s,700107,200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kumentumok/T&#246;bbc&#233;l&#250;Kist&#233;rs&#233;giT&#225;rsul&#225;s/Normat&#237;va_2007/normat&#237;vafelm&#233;r&#233;s200611h&#243;/4002_kit&#246;lt&#246;tt1204(V&#201;GLEGES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Felhaszn&#225;l&#243;/Local%20Settings/Temporary%20Internet%20Files/Content.IE5/OPQZKPAJ/m&#243;dos&#237;t&#225;s_II._nagyt&#225;bla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Felhaszn&#225;l&#243;/Dokumentumok/2012/K&#246;lts&#233;gvet&#233;s%20%20m&#243;dos&#237;t&#225;s/M&#243;dos&#237;t&#225;s%20_12_30/m&#243;dos&#237;t&#225;s%202012_12_3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kod"/>
      <sheetName val="Segéd-összesítő"/>
      <sheetName val="Összesítő"/>
      <sheetName val="Adat-felmérő"/>
      <sheetName val="Közokt. kieg"/>
    </sheetNames>
    <sheetDataSet>
      <sheetData sheetId="0" refreshError="1">
        <row r="8">
          <cell r="CD8" t="str">
            <v>Aba</v>
          </cell>
        </row>
        <row r="9">
          <cell r="CD9" t="str">
            <v>Abádszalók</v>
          </cell>
        </row>
        <row r="10">
          <cell r="CD10" t="str">
            <v>Abaliget</v>
          </cell>
        </row>
        <row r="11">
          <cell r="CD11" t="str">
            <v>Abasár</v>
          </cell>
        </row>
        <row r="12">
          <cell r="CD12" t="str">
            <v>Abaújalpár</v>
          </cell>
        </row>
        <row r="13">
          <cell r="CD13" t="str">
            <v>Abaújkér</v>
          </cell>
        </row>
        <row r="14">
          <cell r="CD14" t="str">
            <v>Abaújlak</v>
          </cell>
        </row>
        <row r="15">
          <cell r="CD15" t="str">
            <v>Abaújszántó</v>
          </cell>
        </row>
        <row r="16">
          <cell r="CD16" t="str">
            <v>Abaújszolnok</v>
          </cell>
        </row>
        <row r="17">
          <cell r="CD17" t="str">
            <v>Abaújvár</v>
          </cell>
        </row>
        <row r="18">
          <cell r="CD18" t="str">
            <v>Abda</v>
          </cell>
        </row>
        <row r="19">
          <cell r="CD19" t="str">
            <v>Abod</v>
          </cell>
        </row>
        <row r="20">
          <cell r="CD20" t="str">
            <v>Abony</v>
          </cell>
        </row>
        <row r="21">
          <cell r="CD21" t="str">
            <v>Ábrahámhegy</v>
          </cell>
        </row>
        <row r="22">
          <cell r="CD22" t="str">
            <v>Ács</v>
          </cell>
        </row>
        <row r="23">
          <cell r="CD23" t="str">
            <v>Acsa</v>
          </cell>
        </row>
        <row r="24">
          <cell r="CD24" t="str">
            <v>Acsád</v>
          </cell>
        </row>
        <row r="25">
          <cell r="CD25" t="str">
            <v>Acsalag</v>
          </cell>
        </row>
        <row r="26">
          <cell r="CD26" t="str">
            <v>Ácsteszér</v>
          </cell>
        </row>
        <row r="27">
          <cell r="CD27" t="str">
            <v>Adács</v>
          </cell>
        </row>
        <row r="28">
          <cell r="CD28" t="str">
            <v>Ádánd</v>
          </cell>
        </row>
        <row r="29">
          <cell r="CD29" t="str">
            <v>Adásztevel</v>
          </cell>
        </row>
        <row r="30">
          <cell r="CD30" t="e">
            <v>#N/A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kod"/>
      <sheetName val="Összesítő"/>
      <sheetName val="2.2.1. (önálló fennt.)"/>
      <sheetName val="2.2.1. (int társ)"/>
      <sheetName val="2.2.1. (TKT fennt.2007-2008)"/>
      <sheetName val="2.2.1. (TKT fennt.2008-2009)"/>
      <sheetName val="2.2.2.-2.3. feladatok"/>
      <sheetName val="szakszolgálati adatok"/>
      <sheetName val="2.4. feladat-szoc. étkeztetés"/>
      <sheetName val="2.4. feladat"/>
      <sheetName val="2.5.-2.8. feladatok"/>
      <sheetName val="info"/>
    </sheetNames>
    <sheetDataSet>
      <sheetData sheetId="0" refreshError="1">
        <row r="34">
          <cell r="BT34" t="e">
            <v>#N/A</v>
          </cell>
        </row>
        <row r="35">
          <cell r="BT35" t="str">
            <v>Abádszalók</v>
          </cell>
        </row>
        <row r="36">
          <cell r="BT36" t="str">
            <v>Abaliget</v>
          </cell>
        </row>
        <row r="37">
          <cell r="BT37" t="str">
            <v>Abasár</v>
          </cell>
        </row>
        <row r="38">
          <cell r="BT38" t="str">
            <v>Abaújalpár</v>
          </cell>
        </row>
        <row r="39">
          <cell r="BT39" t="str">
            <v>Abaújkér</v>
          </cell>
        </row>
        <row r="40">
          <cell r="BT40" t="str">
            <v>Abaújlak</v>
          </cell>
        </row>
        <row r="41">
          <cell r="BT41" t="str">
            <v>Abaújszántó</v>
          </cell>
        </row>
        <row r="42">
          <cell r="BT42" t="str">
            <v>Abaújszolnok</v>
          </cell>
        </row>
        <row r="43">
          <cell r="BT43" t="e">
            <v>#N/A</v>
          </cell>
        </row>
        <row r="44">
          <cell r="BT44" t="e">
            <v>#N/A</v>
          </cell>
        </row>
        <row r="45">
          <cell r="BT45" t="e">
            <v>#N/A</v>
          </cell>
        </row>
        <row r="46">
          <cell r="BT46" t="e">
            <v>#N/A</v>
          </cell>
        </row>
        <row r="47">
          <cell r="BT47" t="e">
            <v>#N/A</v>
          </cell>
        </row>
        <row r="48">
          <cell r="BT48" t="str">
            <v>Ács</v>
          </cell>
        </row>
        <row r="49">
          <cell r="BT49" t="e">
            <v>#N/A</v>
          </cell>
        </row>
        <row r="50">
          <cell r="BT50" t="str">
            <v>Acsád</v>
          </cell>
        </row>
        <row r="51">
          <cell r="BT51" t="e">
            <v>#N/A</v>
          </cell>
        </row>
        <row r="52">
          <cell r="BT52" t="str">
            <v>Ácsteszér</v>
          </cell>
        </row>
        <row r="53">
          <cell r="BT53" t="str">
            <v>Adács</v>
          </cell>
        </row>
        <row r="54">
          <cell r="BT54" t="e">
            <v>#N/A</v>
          </cell>
        </row>
        <row r="55">
          <cell r="BT55" t="e">
            <v>#N/A</v>
          </cell>
        </row>
        <row r="56">
          <cell r="BT56" t="str">
            <v>Adony</v>
          </cell>
        </row>
        <row r="57">
          <cell r="BT57" t="e">
            <v>#N/A</v>
          </cell>
        </row>
        <row r="58">
          <cell r="BT58" t="str">
            <v>Adorjás</v>
          </cell>
        </row>
        <row r="59">
          <cell r="BT59" t="str">
            <v>Ág</v>
          </cell>
        </row>
        <row r="60">
          <cell r="BT60" t="e">
            <v>#N/A</v>
          </cell>
        </row>
        <row r="61">
          <cell r="BT61" t="e">
            <v>#N/A</v>
          </cell>
        </row>
        <row r="62">
          <cell r="BT62" t="e">
            <v>#N/A</v>
          </cell>
        </row>
        <row r="63">
          <cell r="BT63" t="e">
            <v>#N/A</v>
          </cell>
        </row>
        <row r="64">
          <cell r="BT64" t="e">
            <v>#N/A</v>
          </cell>
        </row>
        <row r="65">
          <cell r="BT65" t="str">
            <v>Ajka</v>
          </cell>
        </row>
        <row r="66">
          <cell r="BT66" t="e">
            <v>#N/A</v>
          </cell>
        </row>
        <row r="67">
          <cell r="BT67" t="e">
            <v>#N/A</v>
          </cell>
        </row>
        <row r="68">
          <cell r="BT68" t="e">
            <v>#N/A</v>
          </cell>
        </row>
        <row r="69">
          <cell r="BT69" t="e">
            <v>#N/A</v>
          </cell>
        </row>
        <row r="70">
          <cell r="BT70" t="str">
            <v>Alattyán</v>
          </cell>
        </row>
        <row r="71">
          <cell r="BT71" t="str">
            <v>Albertirsa</v>
          </cell>
        </row>
        <row r="72">
          <cell r="BT72" t="e">
            <v>#N/A</v>
          </cell>
        </row>
        <row r="73">
          <cell r="BT73" t="str">
            <v>Aldebrő</v>
          </cell>
        </row>
        <row r="74">
          <cell r="BT74" t="str">
            <v>Algyő</v>
          </cell>
        </row>
        <row r="75">
          <cell r="BT75" t="str">
            <v>Alibánfa</v>
          </cell>
        </row>
        <row r="76">
          <cell r="BT76" t="str">
            <v>Almamellék</v>
          </cell>
        </row>
        <row r="77">
          <cell r="BT77" t="str">
            <v>Almásfüzitő</v>
          </cell>
        </row>
        <row r="78">
          <cell r="BT78" t="str">
            <v>Almásháza</v>
          </cell>
        </row>
        <row r="79">
          <cell r="BT79" t="str">
            <v>Almáskamarás</v>
          </cell>
        </row>
        <row r="80">
          <cell r="BT80" t="e">
            <v>#N/A</v>
          </cell>
        </row>
        <row r="81">
          <cell r="BT81" t="e">
            <v>#N/A</v>
          </cell>
        </row>
        <row r="82">
          <cell r="BT82" t="e">
            <v>#N/A</v>
          </cell>
        </row>
        <row r="83">
          <cell r="BT83" t="e">
            <v>#N/A</v>
          </cell>
        </row>
        <row r="84">
          <cell r="BT84" t="e">
            <v>#N/A</v>
          </cell>
        </row>
        <row r="85">
          <cell r="BT85" t="e">
            <v>#N/A</v>
          </cell>
        </row>
        <row r="86">
          <cell r="BT86" t="e">
            <v>#N/A</v>
          </cell>
        </row>
        <row r="87">
          <cell r="BT87" t="str">
            <v>Alsónána</v>
          </cell>
        </row>
        <row r="88">
          <cell r="BT88" t="str">
            <v>Alsónémedi</v>
          </cell>
        </row>
        <row r="89">
          <cell r="BT89" t="e">
            <v>#N/A</v>
          </cell>
        </row>
        <row r="90">
          <cell r="BT90" t="str">
            <v>Alsónyék</v>
          </cell>
        </row>
        <row r="91">
          <cell r="BT91" t="e">
            <v>#N/A</v>
          </cell>
        </row>
        <row r="92">
          <cell r="BT92" t="str">
            <v>Szücs Attila Gábor</v>
          </cell>
        </row>
        <row r="93">
          <cell r="BT93" t="str">
            <v>Alsópetény</v>
          </cell>
        </row>
        <row r="94">
          <cell r="BT94" t="str">
            <v>Szent István u. 8.</v>
          </cell>
        </row>
        <row r="95">
          <cell r="BT95" t="e">
            <v>#N/A</v>
          </cell>
        </row>
        <row r="96">
          <cell r="BT96" t="str">
            <v>500_1000</v>
          </cell>
        </row>
        <row r="97">
          <cell r="BT97" t="e">
            <v>#N/A</v>
          </cell>
        </row>
        <row r="98">
          <cell r="BT98" t="str">
            <v>Alsószentmárton</v>
          </cell>
        </row>
        <row r="99">
          <cell r="BT99" t="str">
            <v>Alsószölnök</v>
          </cell>
        </row>
        <row r="100">
          <cell r="BT100" t="e">
            <v>#N/A</v>
          </cell>
        </row>
        <row r="101">
          <cell r="BT101" t="str">
            <v>Alsótelekes</v>
          </cell>
        </row>
        <row r="102">
          <cell r="BT102" t="str">
            <v>Alsótold</v>
          </cell>
        </row>
        <row r="103">
          <cell r="BT103" t="str">
            <v>Alsóújlak</v>
          </cell>
        </row>
        <row r="104">
          <cell r="BT104" t="str">
            <v>Alsóvadász</v>
          </cell>
        </row>
        <row r="105">
          <cell r="BT105" t="str">
            <v>Alsózsolca</v>
          </cell>
        </row>
        <row r="106">
          <cell r="BT106" t="str">
            <v>Ambrózfalva</v>
          </cell>
        </row>
        <row r="107">
          <cell r="BT107" t="e">
            <v>#N/A</v>
          </cell>
        </row>
        <row r="108">
          <cell r="BT108" t="e">
            <v>#N/A</v>
          </cell>
        </row>
        <row r="109">
          <cell r="BT109" t="str">
            <v>Andornaktálya</v>
          </cell>
        </row>
        <row r="110">
          <cell r="BT110" t="str">
            <v>Andrásfa</v>
          </cell>
        </row>
        <row r="111">
          <cell r="BT111" t="str">
            <v>Annavölgy</v>
          </cell>
        </row>
        <row r="112">
          <cell r="BT112" t="e">
            <v>#N/A</v>
          </cell>
        </row>
        <row r="113">
          <cell r="BT113" t="e">
            <v>#N/A</v>
          </cell>
        </row>
        <row r="114">
          <cell r="BT114" t="str">
            <v>Apaj</v>
          </cell>
        </row>
        <row r="115">
          <cell r="BT115" t="str">
            <v>Aparhant</v>
          </cell>
        </row>
        <row r="116">
          <cell r="BT116" t="e">
            <v>#N/A</v>
          </cell>
        </row>
        <row r="117">
          <cell r="BT117" t="str">
            <v>Apátistvánfalva</v>
          </cell>
        </row>
        <row r="118">
          <cell r="BT118" t="e">
            <v>#N/A</v>
          </cell>
        </row>
        <row r="119">
          <cell r="BT119" t="str">
            <v>Apc</v>
          </cell>
        </row>
        <row r="120">
          <cell r="BT120" t="e">
            <v>#N/A</v>
          </cell>
        </row>
        <row r="121">
          <cell r="BT121" t="e">
            <v>#N/A</v>
          </cell>
        </row>
        <row r="122">
          <cell r="BT122" t="e">
            <v>#N/A</v>
          </cell>
        </row>
        <row r="123">
          <cell r="BT123" t="e">
            <v>#N/A</v>
          </cell>
        </row>
        <row r="124">
          <cell r="BT124" t="str">
            <v>Arka</v>
          </cell>
        </row>
        <row r="125">
          <cell r="BT125" t="str">
            <v>Arló</v>
          </cell>
        </row>
        <row r="126">
          <cell r="BT126" t="str">
            <v>Arnót</v>
          </cell>
        </row>
        <row r="127">
          <cell r="BT127" t="e">
            <v>#N/A</v>
          </cell>
        </row>
        <row r="128">
          <cell r="BT128" t="e">
            <v>#N/A</v>
          </cell>
        </row>
        <row r="129">
          <cell r="BT129" t="e">
            <v>#N/A</v>
          </cell>
        </row>
        <row r="130">
          <cell r="BT130" t="e">
            <v>#N/A</v>
          </cell>
        </row>
        <row r="131">
          <cell r="BT131" t="e">
            <v>#N/A</v>
          </cell>
        </row>
        <row r="132">
          <cell r="BT132" t="e">
            <v>#N/A</v>
          </cell>
        </row>
        <row r="133">
          <cell r="BT133" t="str">
            <v>Aszaló</v>
          </cell>
        </row>
        <row r="134">
          <cell r="BT134" t="str">
            <v>Ászár</v>
          </cell>
        </row>
        <row r="135">
          <cell r="BT135" t="str">
            <v>Aszód</v>
          </cell>
        </row>
        <row r="136">
          <cell r="BT136" t="e">
            <v>#N/A</v>
          </cell>
        </row>
        <row r="137">
          <cell r="BT137" t="str">
            <v>Áta</v>
          </cell>
        </row>
        <row r="138">
          <cell r="BT138" t="str">
            <v>Átány</v>
          </cell>
        </row>
        <row r="139">
          <cell r="BT139" t="str">
            <v>Atkár</v>
          </cell>
        </row>
        <row r="140">
          <cell r="BT140" t="str">
            <v>Attala</v>
          </cell>
        </row>
        <row r="141">
          <cell r="BT141" t="str">
            <v>Babarc</v>
          </cell>
        </row>
        <row r="142">
          <cell r="BT142" t="str">
            <v>Babarcszőlős</v>
          </cell>
        </row>
        <row r="143">
          <cell r="BT143" t="str">
            <v>Babócsa</v>
          </cell>
        </row>
        <row r="144">
          <cell r="BT144" t="e">
            <v>#N/A</v>
          </cell>
        </row>
        <row r="145">
          <cell r="BT145" t="str">
            <v>Bábonymegyer</v>
          </cell>
        </row>
        <row r="146">
          <cell r="BT146" t="str">
            <v>Babosdöbréte</v>
          </cell>
        </row>
        <row r="147">
          <cell r="BT147" t="e">
            <v>#N/A</v>
          </cell>
        </row>
        <row r="148">
          <cell r="BT148" t="str">
            <v>Bácsalmás</v>
          </cell>
        </row>
        <row r="149">
          <cell r="BT149" t="e">
            <v>#N/A</v>
          </cell>
        </row>
        <row r="150">
          <cell r="BT150" t="e">
            <v>#N/A</v>
          </cell>
        </row>
        <row r="151">
          <cell r="BT151" t="str">
            <v>Bácsszentgyörgy</v>
          </cell>
        </row>
        <row r="152">
          <cell r="BT152" t="str">
            <v>Bácsszőlős</v>
          </cell>
        </row>
        <row r="153">
          <cell r="BT153" t="e">
            <v>#N/A</v>
          </cell>
        </row>
        <row r="154">
          <cell r="BT154" t="e">
            <v>#N/A</v>
          </cell>
        </row>
        <row r="155">
          <cell r="BT155" t="e">
            <v>#N/A</v>
          </cell>
        </row>
        <row r="156">
          <cell r="BT156" t="str">
            <v>Bagamér</v>
          </cell>
        </row>
        <row r="157">
          <cell r="BT157" t="str">
            <v>Baglad</v>
          </cell>
        </row>
        <row r="158">
          <cell r="BT158" t="e">
            <v>#N/A</v>
          </cell>
        </row>
        <row r="159">
          <cell r="BT159" t="e">
            <v>#N/A</v>
          </cell>
        </row>
        <row r="160">
          <cell r="BT160" t="str">
            <v>Baj</v>
          </cell>
        </row>
        <row r="161">
          <cell r="BT161" t="str">
            <v>Baja</v>
          </cell>
        </row>
        <row r="162">
          <cell r="BT162" t="str">
            <v>Bajánsenye</v>
          </cell>
        </row>
        <row r="163">
          <cell r="BT163" t="str">
            <v>Bajna</v>
          </cell>
        </row>
        <row r="164">
          <cell r="BT164" t="str">
            <v>Bajót</v>
          </cell>
        </row>
        <row r="165">
          <cell r="BT165" t="str">
            <v>Bak</v>
          </cell>
        </row>
        <row r="166">
          <cell r="BT166" t="str">
            <v>Bakháza</v>
          </cell>
        </row>
        <row r="167">
          <cell r="BT167" t="str">
            <v>Bakóca</v>
          </cell>
        </row>
        <row r="168">
          <cell r="BT168" t="str">
            <v>Bakonszeg</v>
          </cell>
        </row>
        <row r="169">
          <cell r="BT169" t="e">
            <v>#N/A</v>
          </cell>
        </row>
        <row r="170">
          <cell r="BT170" t="str">
            <v>Bakonybánk</v>
          </cell>
        </row>
        <row r="171">
          <cell r="BT171" t="str">
            <v>Bakonybél</v>
          </cell>
        </row>
        <row r="172">
          <cell r="BT172" t="e">
            <v>#N/A</v>
          </cell>
        </row>
        <row r="173">
          <cell r="BT173" t="e">
            <v>#N/A</v>
          </cell>
        </row>
        <row r="174">
          <cell r="BT174" t="e">
            <v>#N/A</v>
          </cell>
        </row>
        <row r="175">
          <cell r="BT175" t="e">
            <v>#N/A</v>
          </cell>
        </row>
        <row r="176">
          <cell r="BT176" t="e">
            <v>#N/A</v>
          </cell>
        </row>
        <row r="177">
          <cell r="BT177" t="e">
            <v>#N/A</v>
          </cell>
        </row>
        <row r="178">
          <cell r="BT178" t="str">
            <v>Bakonyoszlop</v>
          </cell>
        </row>
        <row r="179">
          <cell r="BT179" t="str">
            <v>Bakonypéterd</v>
          </cell>
        </row>
        <row r="180">
          <cell r="BT180" t="e">
            <v>#N/A</v>
          </cell>
        </row>
        <row r="181">
          <cell r="BT181" t="e">
            <v>#N/A</v>
          </cell>
        </row>
        <row r="182">
          <cell r="BT182" t="str">
            <v>Bakonysárkány</v>
          </cell>
        </row>
        <row r="183">
          <cell r="BT183" t="e">
            <v>#N/A</v>
          </cell>
        </row>
        <row r="184">
          <cell r="BT184" t="str">
            <v>Bakonyszentkirály</v>
          </cell>
        </row>
        <row r="185">
          <cell r="BT185" t="str">
            <v>Bakonyszentlászló</v>
          </cell>
        </row>
        <row r="186">
          <cell r="BT186" t="str">
            <v>Bakonyszombathely</v>
          </cell>
        </row>
        <row r="187">
          <cell r="BT187" t="str">
            <v>Bakonyszücs</v>
          </cell>
        </row>
        <row r="188">
          <cell r="BT188" t="str">
            <v>Bakonytamási</v>
          </cell>
        </row>
        <row r="189">
          <cell r="BT189" t="str">
            <v>Baks</v>
          </cell>
        </row>
        <row r="190">
          <cell r="BT190" t="str">
            <v>Baksa</v>
          </cell>
        </row>
        <row r="191">
          <cell r="BT191" t="e">
            <v>#N/A</v>
          </cell>
        </row>
        <row r="192">
          <cell r="BT192" t="e">
            <v>#N/A</v>
          </cell>
        </row>
        <row r="193">
          <cell r="BT193" t="str">
            <v>Baktüttös</v>
          </cell>
        </row>
        <row r="194">
          <cell r="BT194" t="e">
            <v>#N/A</v>
          </cell>
        </row>
        <row r="195">
          <cell r="BT195" t="str">
            <v>Balassagyarmat</v>
          </cell>
        </row>
        <row r="196">
          <cell r="BT196" t="str">
            <v>Balástya</v>
          </cell>
        </row>
        <row r="197">
          <cell r="BT197" t="str">
            <v>Balaton</v>
          </cell>
        </row>
        <row r="198">
          <cell r="BT198" t="str">
            <v>Balatonakali</v>
          </cell>
        </row>
        <row r="199">
          <cell r="BT199" t="str">
            <v>Balatonalmádi</v>
          </cell>
        </row>
        <row r="200">
          <cell r="BT200" t="str">
            <v>Balatonberény</v>
          </cell>
        </row>
        <row r="201">
          <cell r="BT201" t="e">
            <v>#N/A</v>
          </cell>
        </row>
        <row r="202">
          <cell r="BT202" t="str">
            <v>Balatoncsicsó</v>
          </cell>
        </row>
        <row r="203">
          <cell r="BT203" t="str">
            <v>Balatonederics</v>
          </cell>
        </row>
        <row r="204">
          <cell r="BT204" t="e">
            <v>#N/A</v>
          </cell>
        </row>
        <row r="205">
          <cell r="BT205" t="e">
            <v>#N/A</v>
          </cell>
        </row>
        <row r="206">
          <cell r="BT206" t="str">
            <v>Balatonfőkajár</v>
          </cell>
        </row>
        <row r="207">
          <cell r="BT207" t="e">
            <v>#N/A</v>
          </cell>
        </row>
        <row r="208">
          <cell r="BT208" t="str">
            <v>Balatonfüred</v>
          </cell>
        </row>
        <row r="209">
          <cell r="BT209" t="e">
            <v>#N/A</v>
          </cell>
        </row>
        <row r="210">
          <cell r="BT210" t="e">
            <v>#N/A</v>
          </cell>
        </row>
        <row r="211">
          <cell r="BT211" t="e">
            <v>#N/A</v>
          </cell>
        </row>
        <row r="212">
          <cell r="BT212" t="e">
            <v>#N/A</v>
          </cell>
        </row>
        <row r="213">
          <cell r="BT213" t="str">
            <v>Balatonkeresztúr</v>
          </cell>
        </row>
        <row r="214">
          <cell r="BT214" t="e">
            <v>#N/A</v>
          </cell>
        </row>
        <row r="215">
          <cell r="BT215" t="e">
            <v>#N/A</v>
          </cell>
        </row>
        <row r="216">
          <cell r="BT216" t="e">
            <v>#N/A</v>
          </cell>
        </row>
        <row r="217">
          <cell r="BT217" t="e">
            <v>#N/A</v>
          </cell>
        </row>
        <row r="218">
          <cell r="BT218" t="str">
            <v>Balatonrendes</v>
          </cell>
        </row>
        <row r="219">
          <cell r="BT219" t="str">
            <v>Balatonszabadi</v>
          </cell>
        </row>
        <row r="220">
          <cell r="BT220" t="str">
            <v>Balatonszárszó</v>
          </cell>
        </row>
        <row r="221">
          <cell r="BT221" t="str">
            <v>Balatonszemes</v>
          </cell>
        </row>
        <row r="222">
          <cell r="BT222" t="str">
            <v>Balatonszentgyörgy</v>
          </cell>
        </row>
        <row r="223">
          <cell r="BT223" t="str">
            <v>Balatonszepezd</v>
          </cell>
        </row>
        <row r="224">
          <cell r="BT224" t="str">
            <v>Balatonszőlős</v>
          </cell>
        </row>
        <row r="225">
          <cell r="BT225" t="str">
            <v>Balatonudvari</v>
          </cell>
        </row>
        <row r="226">
          <cell r="BT226" t="str">
            <v>Balatonújlak</v>
          </cell>
        </row>
        <row r="227">
          <cell r="BT227" t="str">
            <v>Balatonvilágos</v>
          </cell>
        </row>
        <row r="228">
          <cell r="BT228" t="e">
            <v>#N/A</v>
          </cell>
        </row>
        <row r="229">
          <cell r="BT229" t="e">
            <v>#N/A</v>
          </cell>
        </row>
        <row r="230">
          <cell r="BT230" t="e">
            <v>#N/A</v>
          </cell>
        </row>
        <row r="231">
          <cell r="BT231" t="str">
            <v>Balmazújváros</v>
          </cell>
        </row>
        <row r="232">
          <cell r="BT232" t="str">
            <v>Balogunyom</v>
          </cell>
        </row>
        <row r="233">
          <cell r="BT233" t="str">
            <v>Balotaszállás</v>
          </cell>
        </row>
        <row r="234">
          <cell r="BT234" t="e">
            <v>#N/A</v>
          </cell>
        </row>
        <row r="235">
          <cell r="BT235" t="str">
            <v>Bálványos</v>
          </cell>
        </row>
        <row r="236">
          <cell r="BT236" t="str">
            <v>Bana</v>
          </cell>
        </row>
        <row r="237">
          <cell r="BT237" t="str">
            <v>Bánd</v>
          </cell>
        </row>
        <row r="238">
          <cell r="BT238" t="e">
            <v>#N/A</v>
          </cell>
        </row>
        <row r="239">
          <cell r="BT239" t="str">
            <v>Bánhorváti</v>
          </cell>
        </row>
        <row r="240">
          <cell r="BT240" t="str">
            <v>Bánk</v>
          </cell>
        </row>
        <row r="241">
          <cell r="BT241" t="str">
            <v>Bánokszentgyörgy</v>
          </cell>
        </row>
        <row r="242">
          <cell r="BT242" t="str">
            <v>Bánréve</v>
          </cell>
        </row>
        <row r="243">
          <cell r="BT243" t="e">
            <v>#N/A</v>
          </cell>
        </row>
        <row r="244">
          <cell r="BT244" t="e">
            <v>#N/A</v>
          </cell>
        </row>
        <row r="245">
          <cell r="BT245" t="e">
            <v>#N/A</v>
          </cell>
        </row>
        <row r="246">
          <cell r="BT246" t="e">
            <v>#N/A</v>
          </cell>
        </row>
        <row r="247">
          <cell r="BT247" t="str">
            <v>Báránd</v>
          </cell>
        </row>
        <row r="248">
          <cell r="BT248" t="e">
            <v>#N/A</v>
          </cell>
        </row>
        <row r="249">
          <cell r="BT249" t="str">
            <v>Baranyajenő</v>
          </cell>
        </row>
        <row r="250">
          <cell r="BT250" t="str">
            <v>Baranyaszentgyörgy</v>
          </cell>
        </row>
        <row r="251">
          <cell r="BT251" t="e">
            <v>#N/A</v>
          </cell>
        </row>
        <row r="252">
          <cell r="BT252" t="str">
            <v>Barcs</v>
          </cell>
        </row>
        <row r="253">
          <cell r="BT253" t="str">
            <v>Bárdudvarnok</v>
          </cell>
        </row>
        <row r="254">
          <cell r="BT254" t="e">
            <v>#N/A</v>
          </cell>
        </row>
        <row r="255">
          <cell r="BT255" t="str">
            <v>Bárna</v>
          </cell>
        </row>
        <row r="256">
          <cell r="BT256" t="str">
            <v>Barnag</v>
          </cell>
        </row>
        <row r="257">
          <cell r="BT257" t="e">
            <v>#N/A</v>
          </cell>
        </row>
        <row r="258">
          <cell r="BT258" t="str">
            <v>Basal</v>
          </cell>
        </row>
        <row r="259">
          <cell r="BT259" t="e">
            <v>#N/A</v>
          </cell>
        </row>
        <row r="260">
          <cell r="BT260" t="str">
            <v>Báta</v>
          </cell>
        </row>
        <row r="261">
          <cell r="BT261" t="e">
            <v>#N/A</v>
          </cell>
        </row>
        <row r="262">
          <cell r="BT262" t="e">
            <v>#N/A</v>
          </cell>
        </row>
        <row r="263">
          <cell r="BT263" t="e">
            <v>#N/A</v>
          </cell>
        </row>
        <row r="264">
          <cell r="BT264" t="str">
            <v>Bátmonostor</v>
          </cell>
        </row>
        <row r="265">
          <cell r="BT265" t="str">
            <v>Bátonyterenye</v>
          </cell>
        </row>
        <row r="266">
          <cell r="BT266" t="str">
            <v>Bátor</v>
          </cell>
        </row>
        <row r="267">
          <cell r="BT267" t="e">
            <v>#N/A</v>
          </cell>
        </row>
        <row r="268">
          <cell r="BT268" t="str">
            <v>Battonya</v>
          </cell>
        </row>
        <row r="269">
          <cell r="BT269" t="str">
            <v>Bátya</v>
          </cell>
        </row>
        <row r="270">
          <cell r="BT270" t="str">
            <v>Batyk</v>
          </cell>
        </row>
        <row r="271">
          <cell r="BT271" t="str">
            <v>Bázakerettye</v>
          </cell>
        </row>
        <row r="272">
          <cell r="BT272" t="str">
            <v>Bazsi</v>
          </cell>
        </row>
        <row r="273">
          <cell r="BT273" t="str">
            <v>Béb</v>
          </cell>
        </row>
        <row r="274">
          <cell r="BT274" t="e">
            <v>#N/A</v>
          </cell>
        </row>
        <row r="275">
          <cell r="BT275" t="str">
            <v>Becske</v>
          </cell>
        </row>
        <row r="276">
          <cell r="BT276" t="str">
            <v>Becskeháza</v>
          </cell>
        </row>
        <row r="277">
          <cell r="BT277" t="str">
            <v>Becsvölgye</v>
          </cell>
        </row>
        <row r="278">
          <cell r="BT278" t="str">
            <v>Bedegkér</v>
          </cell>
        </row>
        <row r="279">
          <cell r="BT279" t="str">
            <v>Bedő</v>
          </cell>
        </row>
        <row r="280">
          <cell r="BT280" t="str">
            <v>Bejcgyertyános</v>
          </cell>
        </row>
        <row r="281">
          <cell r="BT281" t="str">
            <v>Békás</v>
          </cell>
        </row>
        <row r="282">
          <cell r="BT282" t="str">
            <v>Bekecs</v>
          </cell>
        </row>
        <row r="283">
          <cell r="BT283" t="str">
            <v>Békés</v>
          </cell>
        </row>
        <row r="284">
          <cell r="BT284" t="str">
            <v>Békéscsaba</v>
          </cell>
        </row>
        <row r="285">
          <cell r="BT285" t="e">
            <v>#N/A</v>
          </cell>
        </row>
        <row r="286">
          <cell r="BT286" t="str">
            <v>Békésszentandrás</v>
          </cell>
        </row>
        <row r="287">
          <cell r="BT287" t="str">
            <v>Bekölce</v>
          </cell>
        </row>
        <row r="288">
          <cell r="BT288" t="str">
            <v>Bélapátfalva</v>
          </cell>
        </row>
        <row r="289">
          <cell r="BT289" t="e">
            <v>#N/A</v>
          </cell>
        </row>
        <row r="290">
          <cell r="BT290" t="e">
            <v>#N/A</v>
          </cell>
        </row>
        <row r="291">
          <cell r="BT291" t="e">
            <v>#N/A</v>
          </cell>
        </row>
        <row r="292">
          <cell r="BT292" t="e">
            <v>#N/A</v>
          </cell>
        </row>
        <row r="293">
          <cell r="BT293" t="str">
            <v>Belezna</v>
          </cell>
        </row>
        <row r="294">
          <cell r="BT294" t="str">
            <v>Bélmegyer</v>
          </cell>
        </row>
        <row r="295">
          <cell r="BT295" t="e">
            <v>#N/A</v>
          </cell>
        </row>
        <row r="296">
          <cell r="BT296" t="str">
            <v>Belsősárd</v>
          </cell>
        </row>
        <row r="297">
          <cell r="BT297" t="e">
            <v>#N/A</v>
          </cell>
        </row>
        <row r="298">
          <cell r="BT298" t="e">
            <v>#N/A</v>
          </cell>
        </row>
        <row r="299">
          <cell r="BT299" t="e">
            <v>#N/A</v>
          </cell>
        </row>
        <row r="300">
          <cell r="BT300" t="e">
            <v>#N/A</v>
          </cell>
        </row>
        <row r="301">
          <cell r="BT301" t="str">
            <v>Bérbaltavár</v>
          </cell>
        </row>
        <row r="302">
          <cell r="BT302" t="str">
            <v>Bercel</v>
          </cell>
        </row>
        <row r="303">
          <cell r="BT303" t="e">
            <v>#N/A</v>
          </cell>
        </row>
        <row r="304">
          <cell r="BT304" t="e">
            <v>#N/A</v>
          </cell>
        </row>
        <row r="305">
          <cell r="BT305" t="str">
            <v>Berekböszörmény</v>
          </cell>
        </row>
        <row r="306">
          <cell r="BT306" t="str">
            <v>Berekfürdő</v>
          </cell>
        </row>
        <row r="307">
          <cell r="BT307" t="str">
            <v>Beremend</v>
          </cell>
        </row>
        <row r="308">
          <cell r="BT308" t="str">
            <v>Berente</v>
          </cell>
        </row>
        <row r="309">
          <cell r="BT309" t="str">
            <v>Beret</v>
          </cell>
        </row>
        <row r="310">
          <cell r="BT310" t="str">
            <v>Berettyóújfalu</v>
          </cell>
        </row>
        <row r="311">
          <cell r="BT311" t="str">
            <v>Berhida</v>
          </cell>
        </row>
        <row r="312">
          <cell r="BT312" t="e">
            <v>#N/A</v>
          </cell>
        </row>
        <row r="313">
          <cell r="BT313" t="str">
            <v>Berkesd</v>
          </cell>
        </row>
        <row r="314">
          <cell r="BT314" t="e">
            <v>#N/A</v>
          </cell>
        </row>
        <row r="315">
          <cell r="BT315" t="e">
            <v>#N/A</v>
          </cell>
        </row>
        <row r="316">
          <cell r="BT316" t="str">
            <v>Berzék</v>
          </cell>
        </row>
        <row r="317">
          <cell r="BT317" t="e">
            <v>#N/A</v>
          </cell>
        </row>
        <row r="318">
          <cell r="BT318" t="str">
            <v>Besence</v>
          </cell>
        </row>
        <row r="319">
          <cell r="BT319" t="e">
            <v>#N/A</v>
          </cell>
        </row>
        <row r="320">
          <cell r="BT320" t="str">
            <v>Besenyőtelek</v>
          </cell>
        </row>
        <row r="321">
          <cell r="BT321" t="str">
            <v>Besenyszög</v>
          </cell>
        </row>
        <row r="322">
          <cell r="BT322" t="e">
            <v>#N/A</v>
          </cell>
        </row>
        <row r="323">
          <cell r="BT323" t="e">
            <v>#N/A</v>
          </cell>
        </row>
        <row r="324">
          <cell r="BT324" t="e">
            <v>#N/A</v>
          </cell>
        </row>
        <row r="325">
          <cell r="BT325" t="str">
            <v>Bezenye</v>
          </cell>
        </row>
        <row r="326">
          <cell r="BT326" t="str">
            <v>Bezeréd</v>
          </cell>
        </row>
        <row r="327">
          <cell r="BT327" t="str">
            <v>Bezi</v>
          </cell>
        </row>
        <row r="328">
          <cell r="BT328" t="e">
            <v>#N/A</v>
          </cell>
        </row>
        <row r="329">
          <cell r="BT329" t="str">
            <v>Bicsérd</v>
          </cell>
        </row>
        <row r="330">
          <cell r="BT330" t="e">
            <v>#N/A</v>
          </cell>
        </row>
        <row r="331">
          <cell r="BT331" t="str">
            <v>Bihardancsháza</v>
          </cell>
        </row>
        <row r="332">
          <cell r="BT332" t="str">
            <v>Biharkeresztes</v>
          </cell>
        </row>
        <row r="333">
          <cell r="BT333" t="str">
            <v>Biharnagybajom</v>
          </cell>
        </row>
        <row r="334">
          <cell r="BT334" t="str">
            <v>Bihartorda</v>
          </cell>
        </row>
        <row r="335">
          <cell r="BT335" t="str">
            <v>Biharugra</v>
          </cell>
        </row>
        <row r="336">
          <cell r="BT336" t="e">
            <v>#N/A</v>
          </cell>
        </row>
        <row r="337">
          <cell r="BT337" t="str">
            <v>Bikal</v>
          </cell>
        </row>
        <row r="338">
          <cell r="BT338" t="e">
            <v>#N/A</v>
          </cell>
        </row>
        <row r="339">
          <cell r="BT339" t="str">
            <v>Birján</v>
          </cell>
        </row>
        <row r="340">
          <cell r="BT340" t="str">
            <v>Bisse</v>
          </cell>
        </row>
        <row r="341">
          <cell r="BT341" t="str">
            <v>Boba</v>
          </cell>
        </row>
        <row r="342">
          <cell r="BT342" t="str">
            <v>Bocfölde</v>
          </cell>
        </row>
        <row r="343">
          <cell r="BT343" t="str">
            <v>Boconád</v>
          </cell>
        </row>
        <row r="344">
          <cell r="BT344" t="str">
            <v>Bócsa</v>
          </cell>
        </row>
        <row r="345">
          <cell r="BT345" t="str">
            <v>Bocska</v>
          </cell>
        </row>
        <row r="346">
          <cell r="BT346" t="str">
            <v>Bocskaikert</v>
          </cell>
        </row>
        <row r="347">
          <cell r="BT347" t="str">
            <v>Boda</v>
          </cell>
        </row>
        <row r="348">
          <cell r="BT348" t="e">
            <v>#N/A</v>
          </cell>
        </row>
        <row r="349">
          <cell r="BT349" t="e">
            <v>#N/A</v>
          </cell>
        </row>
        <row r="350">
          <cell r="BT350" t="str">
            <v>Bodolyabér</v>
          </cell>
        </row>
        <row r="351">
          <cell r="BT351" t="str">
            <v>Bodonhely</v>
          </cell>
        </row>
        <row r="352">
          <cell r="BT352" t="str">
            <v>Bodony</v>
          </cell>
        </row>
        <row r="353">
          <cell r="BT353" t="str">
            <v>Bodorfa</v>
          </cell>
        </row>
        <row r="354">
          <cell r="BT354" t="e">
            <v>#N/A</v>
          </cell>
        </row>
        <row r="355">
          <cell r="BT355" t="str">
            <v>Bodroghalom</v>
          </cell>
        </row>
        <row r="356">
          <cell r="BT356" t="str">
            <v>Bodrogkeresztúr</v>
          </cell>
        </row>
        <row r="357">
          <cell r="BT357" t="str">
            <v>Bodrogkisfalud</v>
          </cell>
        </row>
        <row r="358">
          <cell r="BT358" t="str">
            <v>Bodrogolaszi</v>
          </cell>
        </row>
        <row r="359">
          <cell r="BT359" t="e">
            <v>#N/A</v>
          </cell>
        </row>
        <row r="360">
          <cell r="BT360" t="str">
            <v>步渠灡扺湥⁩汥慳E⠀戲 湉浺滩楹琠狡畳⁳泡慴⁬汥潴瑴朠敹浲步步渠灡扺湥⁩汥慳ó؉䄀 ㄀　 　　　 昀儀渁氀 渀愀最礀漀戀戀 氀愀欀漀猀猀最猀稀洀切 渀欀漀爀洀渀礀稀愀琀 氀琀愀氀 渀氀氀愀渀 昀攀渀渀琀愀爀琀漀琀琀 瘀漀搀欀戀愀渀 愀稀 渀氀氀愀渀 攀氀椀渀搀琀漀琀琀 ㄀⸀ 渀攀瘀攀氀猀椀 瘀 渀攀洀 瘀攀最礀攀猀 挀猀漀瀀漀爀琀樀愀椀戀愀 樀爀 最礀攀爀洀攀欀攀欀 猀稀洀愀 ⠀愀 ㄀　 　　　 昀儀渁氀 渀愀最礀漀戀戀 氀愀欀漀猀猀最猀稀洀</v>
          </cell>
        </row>
        <row r="361">
          <cell r="BT361" t="e">
            <v>#N/A</v>
          </cell>
        </row>
        <row r="362">
          <cell r="BT362" t="str">
            <v>Bogács</v>
          </cell>
        </row>
        <row r="363">
          <cell r="BT363" t="e">
            <v>#N/A</v>
          </cell>
        </row>
        <row r="364">
          <cell r="BT364" t="str">
            <v>Bogádmindszent</v>
          </cell>
        </row>
        <row r="365">
          <cell r="BT365" t="str">
            <v>Bogdása</v>
          </cell>
        </row>
        <row r="366">
          <cell r="BT366" t="e">
            <v>#N/A</v>
          </cell>
        </row>
        <row r="367">
          <cell r="BT367" t="str">
            <v>Bogyoszló</v>
          </cell>
        </row>
        <row r="368">
          <cell r="BT368" t="str">
            <v>Dr. Ferencz Márton</v>
          </cell>
        </row>
        <row r="369">
          <cell r="BT369" t="str">
            <v>Bókaháza</v>
          </cell>
        </row>
        <row r="370">
          <cell r="BT370" t="e">
            <v>#N/A</v>
          </cell>
        </row>
        <row r="371">
          <cell r="BT371" t="str">
            <v>Bokor</v>
          </cell>
        </row>
        <row r="372">
          <cell r="BT372" t="str">
            <v>Boldog</v>
          </cell>
        </row>
        <row r="373">
          <cell r="BT373" t="e">
            <v>#N/A</v>
          </cell>
        </row>
        <row r="374">
          <cell r="BT374" t="str">
            <v>Boldogkőújfalu</v>
          </cell>
        </row>
        <row r="375">
          <cell r="BT375" t="str">
            <v>Boldogkőváralja</v>
          </cell>
        </row>
        <row r="376">
          <cell r="BT376" t="e">
            <v>#N/A</v>
          </cell>
        </row>
        <row r="377">
          <cell r="BT377" t="e">
            <v>#N/A</v>
          </cell>
        </row>
        <row r="378">
          <cell r="BT378" t="str">
            <v>Bolhó</v>
          </cell>
        </row>
        <row r="379">
          <cell r="BT379" t="str">
            <v>Bóly</v>
          </cell>
        </row>
        <row r="380">
          <cell r="BT380" t="str">
            <v>Boncodfölde</v>
          </cell>
        </row>
        <row r="381">
          <cell r="BT381" t="str">
            <v>Bonnya</v>
          </cell>
        </row>
        <row r="382">
          <cell r="BT382" t="str">
            <v>Bonyhád</v>
          </cell>
        </row>
        <row r="383">
          <cell r="BT383" t="e">
            <v>#N/A</v>
          </cell>
        </row>
        <row r="384">
          <cell r="BT384" t="str">
            <v>Bordány</v>
          </cell>
        </row>
        <row r="385">
          <cell r="BT385" t="str">
            <v>Borgáta</v>
          </cell>
        </row>
        <row r="386">
          <cell r="BT386" t="e">
            <v>#N/A</v>
          </cell>
        </row>
        <row r="387">
          <cell r="BT387" t="str">
            <v>Borota</v>
          </cell>
        </row>
        <row r="388">
          <cell r="BT388" t="str">
            <v>Borsfa</v>
          </cell>
        </row>
        <row r="389">
          <cell r="BT389" t="str">
            <v>Borsodbóta</v>
          </cell>
        </row>
        <row r="390">
          <cell r="BT390" t="str">
            <v>Borsodgeszt</v>
          </cell>
        </row>
        <row r="391">
          <cell r="BT391" t="str">
            <v>Borsodivánka</v>
          </cell>
        </row>
        <row r="392">
          <cell r="BT392" t="str">
            <v>Borsodnádasd</v>
          </cell>
        </row>
        <row r="393">
          <cell r="BT393" t="str">
            <v>Borsodszentgyörgy</v>
          </cell>
        </row>
        <row r="394">
          <cell r="BT394" t="str">
            <v>Borsodszirák</v>
          </cell>
        </row>
        <row r="395">
          <cell r="BT395" t="str">
            <v>Borsosberény</v>
          </cell>
        </row>
        <row r="396">
          <cell r="BT396" t="str">
            <v>Borszörcsök</v>
          </cell>
        </row>
        <row r="397">
          <cell r="BT397" t="str">
            <v>Borzavár</v>
          </cell>
        </row>
        <row r="398">
          <cell r="BT398" t="e">
            <v>#N/A</v>
          </cell>
        </row>
        <row r="399">
          <cell r="BT399" t="e">
            <v>#N/A</v>
          </cell>
        </row>
        <row r="400">
          <cell r="BT400" t="e">
            <v>#N/A</v>
          </cell>
        </row>
        <row r="401">
          <cell r="BT401" t="str">
            <v>Bozsok</v>
          </cell>
        </row>
        <row r="402">
          <cell r="BT402" t="str">
            <v>Bozzai</v>
          </cell>
        </row>
        <row r="403">
          <cell r="BT403" t="e">
            <v>#N/A</v>
          </cell>
        </row>
        <row r="404">
          <cell r="BT404" t="e">
            <v>#N/A</v>
          </cell>
        </row>
        <row r="405">
          <cell r="BT405" t="e">
            <v>#N/A</v>
          </cell>
        </row>
        <row r="406">
          <cell r="BT406" t="str">
            <v>Böde</v>
          </cell>
        </row>
        <row r="407">
          <cell r="BT407" t="str">
            <v>Bödeháza</v>
          </cell>
        </row>
        <row r="408">
          <cell r="BT408" t="str">
            <v>Bögöt</v>
          </cell>
        </row>
        <row r="409">
          <cell r="BT409" t="str">
            <v>Bögöte</v>
          </cell>
        </row>
        <row r="410">
          <cell r="BT410" t="str">
            <v>Böhönye</v>
          </cell>
        </row>
        <row r="411">
          <cell r="BT411" t="e">
            <v>#N/A</v>
          </cell>
        </row>
        <row r="412">
          <cell r="BT412" t="e">
            <v>#N/A</v>
          </cell>
        </row>
        <row r="413">
          <cell r="BT413" t="str">
            <v>Bőny</v>
          </cell>
        </row>
        <row r="414">
          <cell r="BT414" t="str">
            <v>Börcs</v>
          </cell>
        </row>
        <row r="415">
          <cell r="BT415" t="str">
            <v>Börzönce</v>
          </cell>
        </row>
        <row r="416">
          <cell r="BT416" t="str">
            <v>Bősárkány</v>
          </cell>
        </row>
        <row r="417">
          <cell r="BT417" t="str">
            <v>Bőszénfa</v>
          </cell>
        </row>
        <row r="418">
          <cell r="BT418" t="str">
            <v>Bucsa</v>
          </cell>
        </row>
        <row r="419">
          <cell r="BT419" t="e">
            <v>#N/A</v>
          </cell>
        </row>
        <row r="420">
          <cell r="BT420" t="str">
            <v>Búcsúszentlászló</v>
          </cell>
        </row>
        <row r="421">
          <cell r="BT421" t="str">
            <v>Bucsuta</v>
          </cell>
        </row>
        <row r="422">
          <cell r="BT422" t="e">
            <v>#N/A</v>
          </cell>
        </row>
        <row r="423">
          <cell r="BT423" t="str">
            <v>Budakalász</v>
          </cell>
        </row>
        <row r="424">
          <cell r="BT424" t="str">
            <v>Budakeszi</v>
          </cell>
        </row>
        <row r="425">
          <cell r="BT425" t="e">
            <v>#N/A</v>
          </cell>
        </row>
        <row r="426">
          <cell r="BT426" t="str">
            <v>Bugac</v>
          </cell>
        </row>
        <row r="427">
          <cell r="BT427" t="str">
            <v>Bugacpusztaháza</v>
          </cell>
        </row>
        <row r="428">
          <cell r="BT428" t="str">
            <v>Bugyi</v>
          </cell>
        </row>
        <row r="429">
          <cell r="BT429" t="e">
            <v>#N/A</v>
          </cell>
        </row>
        <row r="430">
          <cell r="BT430" t="str">
            <v>Buják</v>
          </cell>
        </row>
        <row r="431">
          <cell r="BT431" t="str">
            <v>Buzsák</v>
          </cell>
        </row>
        <row r="432">
          <cell r="BT432" t="e">
            <v>#N/A</v>
          </cell>
        </row>
        <row r="433">
          <cell r="BT433" t="e">
            <v>#N/A</v>
          </cell>
        </row>
        <row r="434">
          <cell r="BT434" t="e">
            <v>#N/A</v>
          </cell>
        </row>
        <row r="435">
          <cell r="BT435" t="e">
            <v>#N/A</v>
          </cell>
        </row>
        <row r="436">
          <cell r="BT436" t="str">
            <v>Bükkösd</v>
          </cell>
        </row>
        <row r="437">
          <cell r="BT437" t="str">
            <v>Bükkszék</v>
          </cell>
        </row>
        <row r="438">
          <cell r="BT438" t="str">
            <v>Bükkszenterzsébet</v>
          </cell>
        </row>
        <row r="439">
          <cell r="BT439" t="e">
            <v>#N/A</v>
          </cell>
        </row>
        <row r="440">
          <cell r="BT440" t="str">
            <v>Bükkszentmárton</v>
          </cell>
        </row>
        <row r="441">
          <cell r="BT441" t="e">
            <v>#N/A</v>
          </cell>
        </row>
        <row r="442">
          <cell r="BT442" t="str">
            <v>Bürüs</v>
          </cell>
        </row>
        <row r="443">
          <cell r="BT443" t="str">
            <v>Büssü</v>
          </cell>
        </row>
        <row r="444">
          <cell r="BT444" t="e">
            <v>#N/A</v>
          </cell>
        </row>
        <row r="445">
          <cell r="BT445" t="e">
            <v>#N/A</v>
          </cell>
        </row>
        <row r="446">
          <cell r="BT446" t="str">
            <v>Cakóháza</v>
          </cell>
        </row>
        <row r="447">
          <cell r="BT447" t="e">
            <v>#N/A</v>
          </cell>
        </row>
        <row r="448">
          <cell r="BT448" t="e">
            <v>#N/A</v>
          </cell>
        </row>
        <row r="449">
          <cell r="BT449" t="e">
            <v>#N/A</v>
          </cell>
        </row>
        <row r="450">
          <cell r="BT450" t="str">
            <v>Dr. Jakab Róbert</v>
          </cell>
        </row>
        <row r="451">
          <cell r="BT451" t="str">
            <v>Celldömölk</v>
          </cell>
        </row>
        <row r="452">
          <cell r="BT452" t="str">
            <v>Cered</v>
          </cell>
        </row>
        <row r="453">
          <cell r="BT453" t="e">
            <v>#N/A</v>
          </cell>
        </row>
        <row r="454">
          <cell r="BT454" t="str">
            <v>Cibakháza</v>
          </cell>
        </row>
        <row r="455">
          <cell r="BT455" t="str">
            <v>Cigánd</v>
          </cell>
        </row>
        <row r="456">
          <cell r="BT456" t="e">
            <v>#N/A</v>
          </cell>
        </row>
        <row r="457">
          <cell r="BT457" t="str">
            <v>Cirák</v>
          </cell>
        </row>
        <row r="458">
          <cell r="BT458" t="str">
            <v>Csabacsűd</v>
          </cell>
        </row>
        <row r="459">
          <cell r="BT459" t="str">
            <v>Csabaszabadi</v>
          </cell>
        </row>
        <row r="460">
          <cell r="BT460" t="e">
            <v>#N/A</v>
          </cell>
        </row>
        <row r="461">
          <cell r="BT461" t="str">
            <v>Csabrendek</v>
          </cell>
        </row>
        <row r="462">
          <cell r="BT462" t="str">
            <v>Csáfordjánosfa</v>
          </cell>
        </row>
        <row r="463">
          <cell r="BT463" t="e">
            <v>#N/A</v>
          </cell>
        </row>
        <row r="464">
          <cell r="BT464" t="str">
            <v>Csajág</v>
          </cell>
        </row>
        <row r="465">
          <cell r="BT465" t="str">
            <v>Csákány</v>
          </cell>
        </row>
        <row r="466">
          <cell r="BT466" t="e">
            <v>#N/A</v>
          </cell>
        </row>
        <row r="467">
          <cell r="BT467" t="e">
            <v>#N/A</v>
          </cell>
        </row>
        <row r="468">
          <cell r="BT468" t="str">
            <v>Csákvár</v>
          </cell>
        </row>
        <row r="469">
          <cell r="BT469" t="str">
            <v>Csanádalberti</v>
          </cell>
        </row>
        <row r="470">
          <cell r="BT470" t="str">
            <v>Csanádapáca</v>
          </cell>
        </row>
        <row r="471">
          <cell r="BT471" t="str">
            <v>Csanádpalota</v>
          </cell>
        </row>
        <row r="472">
          <cell r="BT472" t="e">
            <v>#N/A</v>
          </cell>
        </row>
        <row r="473">
          <cell r="BT473" t="str">
            <v>Csány</v>
          </cell>
        </row>
        <row r="474">
          <cell r="BT474" t="str">
            <v>Csányoszró</v>
          </cell>
        </row>
        <row r="475">
          <cell r="BT475" t="str">
            <v>Csanytelek</v>
          </cell>
        </row>
        <row r="476">
          <cell r="BT476" t="str">
            <v>Csapi</v>
          </cell>
        </row>
        <row r="477">
          <cell r="BT477" t="str">
            <v>Csapod</v>
          </cell>
        </row>
        <row r="478">
          <cell r="BT478" t="str">
            <v>Csárdaszállás</v>
          </cell>
        </row>
        <row r="479">
          <cell r="BT479" t="str">
            <v>Csarnóta</v>
          </cell>
        </row>
        <row r="480">
          <cell r="BT480" t="e">
            <v>#N/A</v>
          </cell>
        </row>
        <row r="481">
          <cell r="BT481" t="str">
            <v>Császár</v>
          </cell>
        </row>
        <row r="482">
          <cell r="BT482" t="str">
            <v>Császártöltés</v>
          </cell>
        </row>
        <row r="483">
          <cell r="BT483" t="str">
            <v>Császló</v>
          </cell>
        </row>
        <row r="484">
          <cell r="BT484" t="str">
            <v>Csátalja</v>
          </cell>
        </row>
        <row r="485">
          <cell r="BT485" t="str">
            <v>Csatár</v>
          </cell>
        </row>
        <row r="486">
          <cell r="BT486" t="str">
            <v>Csataszög</v>
          </cell>
        </row>
        <row r="487">
          <cell r="BT487" t="e">
            <v>#N/A</v>
          </cell>
        </row>
        <row r="488">
          <cell r="BT488" t="str">
            <v>Csávoly</v>
          </cell>
        </row>
        <row r="489">
          <cell r="BT489" t="e">
            <v>#N/A</v>
          </cell>
        </row>
        <row r="490">
          <cell r="BT490" t="str">
            <v>Csécse</v>
          </cell>
        </row>
        <row r="491">
          <cell r="BT491" t="str">
            <v>Csegöld</v>
          </cell>
        </row>
        <row r="492">
          <cell r="BT492" t="str">
            <v>Csehbánya</v>
          </cell>
        </row>
        <row r="493">
          <cell r="BT493" t="e">
            <v>#N/A</v>
          </cell>
        </row>
        <row r="494">
          <cell r="BT494" t="e">
            <v>#N/A</v>
          </cell>
        </row>
        <row r="495">
          <cell r="BT495" t="str">
            <v>Csém</v>
          </cell>
        </row>
        <row r="496">
          <cell r="BT496" t="str">
            <v>Kossuth  L. u. 28.</v>
          </cell>
        </row>
        <row r="497">
          <cell r="BT497" t="e">
            <v>#N/A</v>
          </cell>
        </row>
        <row r="498">
          <cell r="BT498" t="str">
            <v>Csengele</v>
          </cell>
        </row>
        <row r="499">
          <cell r="BT499" t="e">
            <v>#N/A</v>
          </cell>
        </row>
        <row r="500">
          <cell r="BT500" t="str">
            <v>Csengersima</v>
          </cell>
        </row>
        <row r="501">
          <cell r="BT501" t="str">
            <v>Csengerújfalu</v>
          </cell>
        </row>
        <row r="502">
          <cell r="BT502" t="str">
            <v>Csengőd</v>
          </cell>
        </row>
        <row r="503">
          <cell r="BT503" t="e">
            <v>#N/A</v>
          </cell>
        </row>
        <row r="504">
          <cell r="BT504" t="e">
            <v>#N/A</v>
          </cell>
        </row>
        <row r="505">
          <cell r="BT505" t="str">
            <v>Csép</v>
          </cell>
        </row>
        <row r="506">
          <cell r="BT506" t="str">
            <v>Csépa</v>
          </cell>
        </row>
        <row r="507">
          <cell r="BT507" t="str">
            <v>Csepreg</v>
          </cell>
        </row>
        <row r="508">
          <cell r="BT508" t="e">
            <v>#N/A</v>
          </cell>
        </row>
        <row r="509">
          <cell r="BT509" t="e">
            <v>#N/A</v>
          </cell>
        </row>
        <row r="510">
          <cell r="BT510" t="e">
            <v>#N/A</v>
          </cell>
        </row>
        <row r="511">
          <cell r="BT511" t="e">
            <v>#N/A</v>
          </cell>
        </row>
        <row r="512">
          <cell r="BT512" t="e">
            <v>#N/A</v>
          </cell>
        </row>
        <row r="513">
          <cell r="BT513" t="str">
            <v>Cserháthaláp</v>
          </cell>
        </row>
        <row r="514">
          <cell r="BT514" t="str">
            <v>Cserhátsurány</v>
          </cell>
        </row>
        <row r="515">
          <cell r="BT515" t="str">
            <v>Cserhátszentiván</v>
          </cell>
        </row>
        <row r="516">
          <cell r="BT516" t="str">
            <v>Cserkeszőlő</v>
          </cell>
        </row>
        <row r="517">
          <cell r="BT517" t="str">
            <v>Cserkút</v>
          </cell>
        </row>
        <row r="518">
          <cell r="BT518" t="e">
            <v>#N/A</v>
          </cell>
        </row>
        <row r="519">
          <cell r="BT519" t="str">
            <v>Cserszegtomaj</v>
          </cell>
        </row>
        <row r="520">
          <cell r="BT520" t="str">
            <v>Csertalakos</v>
          </cell>
        </row>
        <row r="521">
          <cell r="BT521" t="str">
            <v>Csertő</v>
          </cell>
        </row>
        <row r="522">
          <cell r="BT522" t="str">
            <v>Csesznek</v>
          </cell>
        </row>
        <row r="523">
          <cell r="BT523" t="str">
            <v>Csesztreg</v>
          </cell>
        </row>
        <row r="524">
          <cell r="BT524" t="str">
            <v>Csesztve</v>
          </cell>
        </row>
        <row r="525">
          <cell r="BT525" t="str">
            <v>Csetény</v>
          </cell>
        </row>
        <row r="526">
          <cell r="BT526" t="str">
            <v>Bonyhádvarasd</v>
          </cell>
        </row>
        <row r="527">
          <cell r="BT527" t="e">
            <v>#N/A</v>
          </cell>
        </row>
        <row r="528">
          <cell r="BT528" t="e">
            <v>#N/A</v>
          </cell>
        </row>
        <row r="529">
          <cell r="BT529" t="e">
            <v>#N/A</v>
          </cell>
        </row>
        <row r="530">
          <cell r="BT530" t="e">
            <v>#N/A</v>
          </cell>
        </row>
        <row r="531">
          <cell r="BT531" t="e">
            <v>#N/A</v>
          </cell>
        </row>
        <row r="532">
          <cell r="BT532" t="e">
            <v>#N/A</v>
          </cell>
        </row>
        <row r="533">
          <cell r="BT533" t="str">
            <v>Csitár</v>
          </cell>
        </row>
        <row r="534">
          <cell r="BT534" t="e">
            <v>#N/A</v>
          </cell>
        </row>
        <row r="535">
          <cell r="BT535" t="e">
            <v>#N/A</v>
          </cell>
        </row>
        <row r="536">
          <cell r="BT536" t="e">
            <v>#N/A</v>
          </cell>
        </row>
        <row r="537">
          <cell r="BT537" t="str">
            <v>Csókakő</v>
          </cell>
        </row>
        <row r="538">
          <cell r="BT538" t="str">
            <v>Csokonyavisonta</v>
          </cell>
        </row>
        <row r="539">
          <cell r="BT539" t="str">
            <v>Csokvaomány</v>
          </cell>
        </row>
        <row r="540">
          <cell r="BT540" t="str">
            <v>Csolnok</v>
          </cell>
        </row>
        <row r="541">
          <cell r="BT541" t="e">
            <v>#N/A</v>
          </cell>
        </row>
        <row r="542">
          <cell r="BT542" t="str">
            <v>Csoma</v>
          </cell>
        </row>
        <row r="543">
          <cell r="BT543" t="e">
            <v>#N/A</v>
          </cell>
        </row>
        <row r="544">
          <cell r="BT544" t="e">
            <v>#N/A</v>
          </cell>
        </row>
        <row r="545">
          <cell r="BT545" t="str">
            <v>Csongrád</v>
          </cell>
        </row>
        <row r="546">
          <cell r="BT546" t="str">
            <v>Csonkahegyhát</v>
          </cell>
        </row>
        <row r="547">
          <cell r="BT547" t="str">
            <v>Csonkamindszent</v>
          </cell>
        </row>
        <row r="548">
          <cell r="BT548" t="str">
            <v>Csopak</v>
          </cell>
        </row>
        <row r="549">
          <cell r="BT549" t="str">
            <v>Orbán Zsolt</v>
          </cell>
        </row>
        <row r="550">
          <cell r="BT550" t="e">
            <v>#N/A</v>
          </cell>
        </row>
        <row r="551">
          <cell r="BT551" t="str">
            <v>Csorvás</v>
          </cell>
        </row>
        <row r="552">
          <cell r="BT552" t="str">
            <v>Csót</v>
          </cell>
        </row>
        <row r="553">
          <cell r="BT553" t="str">
            <v>Csöde</v>
          </cell>
        </row>
        <row r="554">
          <cell r="BT554" t="str">
            <v>Csögle</v>
          </cell>
        </row>
        <row r="555">
          <cell r="BT555" t="str">
            <v>Csökmő</v>
          </cell>
        </row>
        <row r="556">
          <cell r="BT556" t="e">
            <v>#N/A</v>
          </cell>
        </row>
        <row r="557">
          <cell r="BT557" t="e">
            <v>#N/A</v>
          </cell>
        </row>
        <row r="558">
          <cell r="BT558" t="str">
            <v>Csömödér</v>
          </cell>
        </row>
        <row r="559">
          <cell r="BT559" t="str">
            <v>Csömör</v>
          </cell>
        </row>
        <row r="560">
          <cell r="BT560" t="e">
            <v>#N/A</v>
          </cell>
        </row>
        <row r="561">
          <cell r="BT561" t="str">
            <v>Csörnyeföld</v>
          </cell>
        </row>
        <row r="562">
          <cell r="BT562" t="e">
            <v>#N/A</v>
          </cell>
        </row>
        <row r="563">
          <cell r="BT563" t="e">
            <v>#N/A</v>
          </cell>
        </row>
        <row r="564">
          <cell r="BT564" t="str">
            <v>Vaszari Dezső</v>
          </cell>
        </row>
        <row r="565">
          <cell r="BT565" t="str">
            <v>Csővár</v>
          </cell>
        </row>
        <row r="566">
          <cell r="BT566" t="str">
            <v>Csurgó</v>
          </cell>
        </row>
        <row r="567">
          <cell r="BT567" t="e">
            <v>#N/A</v>
          </cell>
        </row>
        <row r="568">
          <cell r="BT568" t="str">
            <v>Zalaszentlőrinc</v>
          </cell>
        </row>
        <row r="569">
          <cell r="BT569" t="e">
            <v>#N/A</v>
          </cell>
        </row>
        <row r="570">
          <cell r="BT570" t="str">
            <v>Dabronc</v>
          </cell>
        </row>
        <row r="571">
          <cell r="BT571" t="str">
            <v>Dabrony</v>
          </cell>
        </row>
        <row r="572">
          <cell r="BT572" t="str">
            <v>Dad</v>
          </cell>
        </row>
        <row r="573">
          <cell r="BT573" t="str">
            <v>Dág</v>
          </cell>
        </row>
        <row r="574">
          <cell r="BT574" t="str">
            <v>Dáka</v>
          </cell>
        </row>
        <row r="575">
          <cell r="BT575" t="e">
            <v>#N/A</v>
          </cell>
        </row>
        <row r="576">
          <cell r="BT576" t="str">
            <v>Damak</v>
          </cell>
        </row>
        <row r="577">
          <cell r="BT577" t="str">
            <v>Dámóc</v>
          </cell>
        </row>
        <row r="578">
          <cell r="BT578" t="str">
            <v>Dánszentmiklós</v>
          </cell>
        </row>
        <row r="579">
          <cell r="BT579" t="str">
            <v>Dány</v>
          </cell>
        </row>
        <row r="580">
          <cell r="BT580" t="e">
            <v>#N/A</v>
          </cell>
        </row>
        <row r="581">
          <cell r="BT581" t="e">
            <v>#N/A</v>
          </cell>
        </row>
        <row r="582">
          <cell r="BT582" t="str">
            <v>Darnó</v>
          </cell>
        </row>
        <row r="583">
          <cell r="BT583" t="e">
            <v>#N/A</v>
          </cell>
        </row>
        <row r="584">
          <cell r="BT584" t="e">
            <v>#N/A</v>
          </cell>
        </row>
        <row r="585">
          <cell r="BT585" t="str">
            <v>Darvas</v>
          </cell>
        </row>
        <row r="586">
          <cell r="BT586" t="e">
            <v>#N/A</v>
          </cell>
        </row>
        <row r="587">
          <cell r="BT587" t="str">
            <v>Debercsény</v>
          </cell>
        </row>
        <row r="588">
          <cell r="BT588" t="str">
            <v>Debrecen</v>
          </cell>
        </row>
        <row r="589">
          <cell r="BT589" t="str">
            <v>Debréte</v>
          </cell>
        </row>
        <row r="590">
          <cell r="BT590" t="e">
            <v>#N/A</v>
          </cell>
        </row>
        <row r="591">
          <cell r="BT591" t="str">
            <v>Dédestapolcsány</v>
          </cell>
        </row>
        <row r="592">
          <cell r="BT592" t="str">
            <v>Rákóczi u. 57.</v>
          </cell>
        </row>
        <row r="593">
          <cell r="BT593" t="str">
            <v>Dejtár</v>
          </cell>
        </row>
        <row r="594">
          <cell r="BT594" t="str">
            <v>Délegyháza</v>
          </cell>
        </row>
        <row r="595">
          <cell r="BT595" t="str">
            <v>Demecser</v>
          </cell>
        </row>
        <row r="596">
          <cell r="BT596" t="str">
            <v>Demjén</v>
          </cell>
        </row>
        <row r="597">
          <cell r="BT597" t="str">
            <v>Zalaújlak</v>
          </cell>
        </row>
        <row r="598">
          <cell r="BT598" t="e">
            <v>#N/A</v>
          </cell>
        </row>
        <row r="599">
          <cell r="BT599" t="str">
            <v>Derecske</v>
          </cell>
        </row>
        <row r="600">
          <cell r="BT600" t="str">
            <v>Derekegyház</v>
          </cell>
        </row>
        <row r="601">
          <cell r="BT601" t="str">
            <v>Deszk</v>
          </cell>
        </row>
        <row r="602">
          <cell r="BT602" t="str">
            <v>Detek</v>
          </cell>
        </row>
        <row r="603">
          <cell r="BT603" t="str">
            <v>Detk</v>
          </cell>
        </row>
        <row r="604">
          <cell r="BT604" t="str">
            <v>Dévaványa</v>
          </cell>
        </row>
        <row r="605">
          <cell r="BT605" t="str">
            <v>Devecser</v>
          </cell>
        </row>
        <row r="606">
          <cell r="BT606" t="str">
            <v>Dinnyeberki</v>
          </cell>
        </row>
        <row r="607">
          <cell r="BT607" t="str">
            <v>Diósberény</v>
          </cell>
        </row>
        <row r="608">
          <cell r="BT608" t="str">
            <v>Diósd</v>
          </cell>
        </row>
        <row r="609">
          <cell r="BT609" t="str">
            <v>Diósjenő</v>
          </cell>
        </row>
        <row r="610">
          <cell r="BT610" t="e">
            <v>#N/A</v>
          </cell>
        </row>
        <row r="611">
          <cell r="BT611" t="str">
            <v>Diósviszló</v>
          </cell>
        </row>
        <row r="612">
          <cell r="BT612" t="str">
            <v>Doba</v>
          </cell>
        </row>
        <row r="613">
          <cell r="BT613" t="str">
            <v>Doboz</v>
          </cell>
        </row>
        <row r="614">
          <cell r="BT614" t="e">
            <v>#N/A</v>
          </cell>
        </row>
        <row r="615">
          <cell r="BT615" t="e">
            <v>#N/A</v>
          </cell>
        </row>
        <row r="616">
          <cell r="BT616" t="e">
            <v>#N/A</v>
          </cell>
        </row>
        <row r="617">
          <cell r="BT617" t="str">
            <v>Domaháza</v>
          </cell>
        </row>
        <row r="618">
          <cell r="BT618" t="e">
            <v>#N/A</v>
          </cell>
        </row>
        <row r="619">
          <cell r="BT619" t="str">
            <v>Dombegyház</v>
          </cell>
        </row>
        <row r="620">
          <cell r="BT620" t="str">
            <v>Dombiratos</v>
          </cell>
        </row>
        <row r="621">
          <cell r="BT621" t="str">
            <v>Dombóvár</v>
          </cell>
        </row>
        <row r="622">
          <cell r="BT622" t="str">
            <v>Dombrád</v>
          </cell>
        </row>
        <row r="623">
          <cell r="BT623" t="str">
            <v>Domony</v>
          </cell>
        </row>
        <row r="624">
          <cell r="BT624" t="str">
            <v>Domoszló</v>
          </cell>
        </row>
        <row r="625">
          <cell r="BT625" t="str">
            <v>Dormánd</v>
          </cell>
        </row>
        <row r="626">
          <cell r="BT626" t="str">
            <v>Dorog</v>
          </cell>
        </row>
        <row r="627">
          <cell r="BT627" t="str">
            <v>Dorogháza</v>
          </cell>
        </row>
        <row r="628">
          <cell r="BT628" t="e">
            <v>#N/A</v>
          </cell>
        </row>
        <row r="629">
          <cell r="BT629" t="e">
            <v>#N/A</v>
          </cell>
        </row>
        <row r="630">
          <cell r="BT630" t="str">
            <v>Döbröce</v>
          </cell>
        </row>
        <row r="631">
          <cell r="BT631" t="str">
            <v>Döbrököz</v>
          </cell>
        </row>
        <row r="632">
          <cell r="BT632" t="str">
            <v>Döbrönte</v>
          </cell>
        </row>
        <row r="633">
          <cell r="BT633" t="e">
            <v>#N/A</v>
          </cell>
        </row>
        <row r="634">
          <cell r="BT634" t="e">
            <v>#N/A</v>
          </cell>
        </row>
        <row r="635">
          <cell r="BT635" t="str">
            <v>Dömsöd</v>
          </cell>
        </row>
        <row r="636">
          <cell r="BT636" t="e">
            <v>#N/A</v>
          </cell>
        </row>
        <row r="637">
          <cell r="BT637" t="str">
            <v>Dörgicse</v>
          </cell>
        </row>
        <row r="638">
          <cell r="BT638" t="e">
            <v>#N/A</v>
          </cell>
        </row>
        <row r="639">
          <cell r="BT639" t="str">
            <v>Dötk</v>
          </cell>
        </row>
        <row r="640">
          <cell r="BT640" t="str">
            <v>Dövény</v>
          </cell>
        </row>
        <row r="641">
          <cell r="BT641" t="e">
            <v>#N/A</v>
          </cell>
        </row>
        <row r="642">
          <cell r="BT642" t="str">
            <v>Drávacsehi</v>
          </cell>
        </row>
        <row r="643">
          <cell r="BT643" t="str">
            <v>Drávacsepely</v>
          </cell>
        </row>
        <row r="644">
          <cell r="BT644" t="str">
            <v>Drávafok</v>
          </cell>
        </row>
        <row r="645">
          <cell r="BT645" t="e">
            <v>#N/A</v>
          </cell>
        </row>
        <row r="646">
          <cell r="BT646" t="str">
            <v>Drávaiványi</v>
          </cell>
        </row>
        <row r="647">
          <cell r="BT647" t="str">
            <v>Drávakeresztúr</v>
          </cell>
        </row>
        <row r="648">
          <cell r="BT648" t="str">
            <v>Drávapalkonya</v>
          </cell>
        </row>
        <row r="649">
          <cell r="BT649" t="str">
            <v>Drávapiski</v>
          </cell>
        </row>
        <row r="650">
          <cell r="BT650" t="str">
            <v>Drávaszabolcs</v>
          </cell>
        </row>
        <row r="651">
          <cell r="BT651" t="str">
            <v>Drávaszerdahely</v>
          </cell>
        </row>
        <row r="652">
          <cell r="BT652" t="str">
            <v>Drávasztára</v>
          </cell>
        </row>
        <row r="653">
          <cell r="BT653" t="e">
            <v>#N/A</v>
          </cell>
        </row>
        <row r="654">
          <cell r="BT654" t="str">
            <v>Drégelypalánk</v>
          </cell>
        </row>
        <row r="655">
          <cell r="BT655" t="e">
            <v>#N/A</v>
          </cell>
        </row>
        <row r="656">
          <cell r="BT656" t="str">
            <v>Dudar</v>
          </cell>
        </row>
        <row r="657">
          <cell r="BT657" t="e">
            <v>#N/A</v>
          </cell>
        </row>
        <row r="658">
          <cell r="BT658" t="e">
            <v>#N/A</v>
          </cell>
        </row>
        <row r="659">
          <cell r="BT659" t="str">
            <v>Dunabogdány</v>
          </cell>
        </row>
        <row r="660">
          <cell r="BT660" t="e">
            <v>#N/A</v>
          </cell>
        </row>
        <row r="661">
          <cell r="BT661" t="e">
            <v>#N/A</v>
          </cell>
        </row>
        <row r="662">
          <cell r="BT662" t="str">
            <v>Dunaföldvár</v>
          </cell>
        </row>
        <row r="663">
          <cell r="BT663" t="str">
            <v>Dunaharaszti</v>
          </cell>
        </row>
        <row r="664">
          <cell r="BT664" t="e">
            <v>#N/A</v>
          </cell>
        </row>
        <row r="665">
          <cell r="BT665" t="e">
            <v>#N/A</v>
          </cell>
        </row>
        <row r="666">
          <cell r="BT666" t="e">
            <v>#N/A</v>
          </cell>
        </row>
        <row r="667">
          <cell r="BT667" t="str">
            <v>Dunaremete</v>
          </cell>
        </row>
        <row r="668">
          <cell r="BT668" t="str">
            <v>Dunaszeg</v>
          </cell>
        </row>
        <row r="669">
          <cell r="BT669" t="e">
            <v>#N/A</v>
          </cell>
        </row>
        <row r="670">
          <cell r="BT670" t="e">
            <v>#N/A</v>
          </cell>
        </row>
        <row r="671">
          <cell r="BT671" t="str">
            <v>Dunaszentgyörgy</v>
          </cell>
        </row>
        <row r="672">
          <cell r="BT672" t="e">
            <v>#N/A</v>
          </cell>
        </row>
        <row r="673">
          <cell r="BT673" t="str">
            <v>Dunaszentpál</v>
          </cell>
        </row>
        <row r="674">
          <cell r="BT674" t="str">
            <v>Dunasziget</v>
          </cell>
        </row>
        <row r="675">
          <cell r="BT675" t="e">
            <v>#N/A</v>
          </cell>
        </row>
        <row r="676">
          <cell r="BT676" t="str">
            <v>Dunaújváros</v>
          </cell>
        </row>
        <row r="677">
          <cell r="BT677" t="str">
            <v>潨⁬瑬穯珡瘠湡਩_x0000_汁敭楤_x0011_䐀⹲䜠杲⁹慂獺_x0007_䘁儀 甀 㔀㠀Ѐ_x0000_灁橡	一癯毡倠泡_x000F_䠁攀最攀搀焀猁 䰀愀樀漀猀渀ࠀĀFő tér 2_x000F_䐀竳慳䜠⹹甠‮⸳_x000B_䄀獬瓳汥步獥_x000C_䈀摯⁲楔潢୲_x0000_敫甠‮㘳ਮ_x0000_汁慶穳_x000D_䬀獩⁳穳_x001F_䬀獩⁳穳䜠潲正⁩敖潲楮慫	䘁儀 切琀 㘀㌀⸀਀_x0000_汁獺汯慣_x000F_娀楳潲⁳摮牯_x0012_䬀獯畳桴䰠‮⹵ㄠ㠲Ю_x0000_牁慫_x000E_嘀牡湡楡䰠珡決ჳ_x0000_畈祮摡⁩瑵慣㈠⸹_x0004_䄀汲ෳ_x0000_獚杩慲⁹狁൤_x0000_獚杩慲⁩狁ཤ_x0000_摁⁹⹅瑵慣ㄠ㈶Ԯ_x0000_牁൴_x0000_潋敬歮⃳潢ၲĀPetőfi utca 120._x0006_䄀穳污ೳ_x0000_狁慶</v>
          </cell>
        </row>
        <row r="678">
          <cell r="BT678" t="str">
            <v>Dunavecse</v>
          </cell>
        </row>
        <row r="679">
          <cell r="BT679" t="str">
            <v>Dusnok</v>
          </cell>
        </row>
        <row r="680">
          <cell r="BT680" t="str">
            <v>Dúzs</v>
          </cell>
        </row>
        <row r="681">
          <cell r="BT681" t="str">
            <v>Ebergőc</v>
          </cell>
        </row>
        <row r="682">
          <cell r="BT682" t="str">
            <v>Ebes</v>
          </cell>
        </row>
        <row r="683">
          <cell r="BT683" t="str">
            <v>Écs</v>
          </cell>
        </row>
        <row r="684">
          <cell r="BT684" t="str">
            <v>Ecséd</v>
          </cell>
        </row>
        <row r="685">
          <cell r="BT685" t="str">
            <v>Ecseg</v>
          </cell>
        </row>
        <row r="686">
          <cell r="BT686" t="str">
            <v>Ecsegfalva</v>
          </cell>
        </row>
        <row r="687">
          <cell r="BT687" t="e">
            <v>#N/A</v>
          </cell>
        </row>
        <row r="688">
          <cell r="BT688" t="e">
            <v>#N/A</v>
          </cell>
        </row>
        <row r="689">
          <cell r="BT689" t="e">
            <v>#N/A</v>
          </cell>
        </row>
        <row r="690">
          <cell r="BT690" t="str">
            <v>Edelény</v>
          </cell>
        </row>
        <row r="691">
          <cell r="BT691" t="str">
            <v>Edve</v>
          </cell>
        </row>
        <row r="692">
          <cell r="BT692" t="str">
            <v>Eger</v>
          </cell>
        </row>
        <row r="693">
          <cell r="BT693" t="str">
            <v>Egerág</v>
          </cell>
        </row>
        <row r="694">
          <cell r="BT694" t="str">
            <v>Egeralja</v>
          </cell>
        </row>
        <row r="695">
          <cell r="BT695" t="str">
            <v>Egeraracsa</v>
          </cell>
        </row>
        <row r="696">
          <cell r="BT696" t="e">
            <v>#N/A</v>
          </cell>
        </row>
        <row r="697">
          <cell r="BT697" t="str">
            <v>Egerbocs</v>
          </cell>
        </row>
        <row r="698">
          <cell r="BT698" t="str">
            <v>Egercsehi</v>
          </cell>
        </row>
        <row r="699">
          <cell r="BT699" t="e">
            <v>#N/A</v>
          </cell>
        </row>
        <row r="700">
          <cell r="BT700" t="e">
            <v>#N/A</v>
          </cell>
        </row>
        <row r="701">
          <cell r="BT701" t="e">
            <v>#N/A</v>
          </cell>
        </row>
        <row r="702">
          <cell r="BT702" t="str">
            <v>Egerszólát</v>
          </cell>
        </row>
        <row r="703">
          <cell r="BT703" t="str">
            <v>Égerszög</v>
          </cell>
        </row>
        <row r="704">
          <cell r="BT704" t="e">
            <v>#N/A</v>
          </cell>
        </row>
        <row r="705">
          <cell r="BT705" t="e">
            <v>#N/A</v>
          </cell>
        </row>
        <row r="706">
          <cell r="BT706" t="str">
            <v>Egyed</v>
          </cell>
        </row>
        <row r="707">
          <cell r="BT707" t="str">
            <v>Egyek</v>
          </cell>
        </row>
        <row r="708">
          <cell r="BT708" t="str">
            <v>Egyházasdengeleg</v>
          </cell>
        </row>
        <row r="709">
          <cell r="BT709" t="str">
            <v>Egyházasfalu</v>
          </cell>
        </row>
        <row r="710">
          <cell r="BT710" t="str">
            <v>Zsálek Ferenc Csaba</v>
          </cell>
        </row>
        <row r="711">
          <cell r="BT711" t="e">
            <v>#N/A</v>
          </cell>
        </row>
        <row r="712">
          <cell r="BT712" t="str">
            <v>Egyházashetye</v>
          </cell>
        </row>
        <row r="713">
          <cell r="BT713" t="str">
            <v>Egyházashollós</v>
          </cell>
        </row>
        <row r="714">
          <cell r="BT714" t="str">
            <v>Egyházaskesző</v>
          </cell>
        </row>
        <row r="715">
          <cell r="BT715" t="str">
            <v>Egyházaskozár</v>
          </cell>
        </row>
        <row r="716">
          <cell r="BT716" t="str">
            <v>Egyházasrádóc</v>
          </cell>
        </row>
        <row r="717">
          <cell r="BT717" t="str">
            <v>Elek</v>
          </cell>
        </row>
        <row r="718">
          <cell r="BT718" t="str">
            <v>Ellend</v>
          </cell>
        </row>
        <row r="719">
          <cell r="BT719" t="str">
            <v>Előszállás</v>
          </cell>
        </row>
        <row r="720">
          <cell r="BT720" t="e">
            <v>#N/A</v>
          </cell>
        </row>
        <row r="721">
          <cell r="BT721" t="str">
            <v>Encs</v>
          </cell>
        </row>
        <row r="722">
          <cell r="BT722" t="e">
            <v>#N/A</v>
          </cell>
        </row>
        <row r="723">
          <cell r="BT723" t="str">
            <v>Lovászi, Kútfej u. 112.</v>
          </cell>
        </row>
        <row r="724">
          <cell r="BT724" t="e">
            <v>#N/A</v>
          </cell>
        </row>
        <row r="725">
          <cell r="BT725" t="str">
            <v>Enese</v>
          </cell>
        </row>
        <row r="726">
          <cell r="BT726" t="str">
            <v>Enying</v>
          </cell>
        </row>
        <row r="727">
          <cell r="BT727" t="e">
            <v>#N/A</v>
          </cell>
        </row>
        <row r="728">
          <cell r="BT728" t="e">
            <v>#N/A</v>
          </cell>
        </row>
        <row r="729">
          <cell r="BT729" t="str">
            <v>Eplény</v>
          </cell>
        </row>
        <row r="730">
          <cell r="BT730" t="e">
            <v>#N/A</v>
          </cell>
        </row>
        <row r="731">
          <cell r="BT731" t="e">
            <v>#N/A</v>
          </cell>
        </row>
        <row r="732">
          <cell r="BT732" t="e">
            <v>#N/A</v>
          </cell>
        </row>
        <row r="733">
          <cell r="BT733" t="e">
            <v>#N/A</v>
          </cell>
        </row>
        <row r="734">
          <cell r="BT734" t="e">
            <v>#N/A</v>
          </cell>
        </row>
        <row r="735">
          <cell r="BT735" t="e">
            <v>#N/A</v>
          </cell>
        </row>
        <row r="736">
          <cell r="BT736" t="str">
            <v>Erdőkövesd</v>
          </cell>
        </row>
        <row r="737">
          <cell r="BT737" t="str">
            <v>Erdőkürt</v>
          </cell>
        </row>
        <row r="738">
          <cell r="BT738" t="e">
            <v>#N/A</v>
          </cell>
        </row>
        <row r="739">
          <cell r="BT739" t="str">
            <v>Erdősmecske</v>
          </cell>
        </row>
        <row r="740">
          <cell r="BT740" t="str">
            <v>Kiss u. 2.</v>
          </cell>
        </row>
        <row r="741">
          <cell r="BT741" t="str">
            <v>Erdőtelek</v>
          </cell>
        </row>
        <row r="742">
          <cell r="BT742" t="str">
            <v>Erk</v>
          </cell>
        </row>
        <row r="743">
          <cell r="BT743" t="str">
            <v>Érpatak</v>
          </cell>
        </row>
        <row r="744">
          <cell r="BT744" t="str">
            <v>Érsekcsanád</v>
          </cell>
        </row>
        <row r="745">
          <cell r="BT745" t="str">
            <v>Érsekhalma</v>
          </cell>
        </row>
        <row r="746">
          <cell r="BT746" t="str">
            <v>Kanizsai u. 6.</v>
          </cell>
        </row>
        <row r="747">
          <cell r="BT747" t="str">
            <v>Értény</v>
          </cell>
        </row>
        <row r="748">
          <cell r="BT748" t="str">
            <v>Erzsébet</v>
          </cell>
        </row>
        <row r="749">
          <cell r="BT749" t="str">
            <v>Esztár</v>
          </cell>
        </row>
        <row r="750">
          <cell r="BT750" t="str">
            <v>Eszteregnye</v>
          </cell>
        </row>
        <row r="751">
          <cell r="BT751" t="str">
            <v>Esztergályhorváti</v>
          </cell>
        </row>
        <row r="752">
          <cell r="BT752" t="str">
            <v>Esztergom</v>
          </cell>
        </row>
        <row r="753">
          <cell r="BT753" t="str">
            <v>Ete</v>
          </cell>
        </row>
        <row r="754">
          <cell r="BT754" t="str">
            <v>Blatt Antal</v>
          </cell>
        </row>
        <row r="755">
          <cell r="BT755" t="str">
            <v>Etyek</v>
          </cell>
        </row>
        <row r="756">
          <cell r="BT756" t="str">
            <v>Fábiánháza</v>
          </cell>
        </row>
        <row r="757">
          <cell r="BT757" t="e">
            <v>#N/A</v>
          </cell>
        </row>
        <row r="758">
          <cell r="BT758" t="str">
            <v>Fácánkert</v>
          </cell>
        </row>
        <row r="759">
          <cell r="BT759" t="str">
            <v>Fadd</v>
          </cell>
        </row>
        <row r="760">
          <cell r="BT760" t="str">
            <v>Fáj</v>
          </cell>
        </row>
        <row r="761">
          <cell r="BT761" t="str">
            <v>Fajsz</v>
          </cell>
        </row>
        <row r="762">
          <cell r="BT762" t="str">
            <v>Fancsal</v>
          </cell>
        </row>
        <row r="763">
          <cell r="BT763" t="str">
            <v>Farád</v>
          </cell>
        </row>
        <row r="764">
          <cell r="BT764" t="str">
            <v>Farkasgyepű</v>
          </cell>
        </row>
        <row r="765">
          <cell r="BT765" t="str">
            <v>Farkaslyuk</v>
          </cell>
        </row>
        <row r="766">
          <cell r="BT766" t="e">
            <v>#N/A</v>
          </cell>
        </row>
        <row r="767">
          <cell r="BT767" t="e">
            <v>#N/A</v>
          </cell>
        </row>
        <row r="768">
          <cell r="BT768" t="str">
            <v>Fedémes</v>
          </cell>
        </row>
        <row r="769">
          <cell r="BT769" t="str">
            <v>Fegyvernek</v>
          </cell>
        </row>
        <row r="770">
          <cell r="BT770" t="e">
            <v>#N/A</v>
          </cell>
        </row>
        <row r="771">
          <cell r="BT771" t="str">
            <v>Fehértó</v>
          </cell>
        </row>
        <row r="772">
          <cell r="BT772" t="str">
            <v>Fehérvárcsurgó</v>
          </cell>
        </row>
        <row r="773">
          <cell r="BT773" t="e">
            <v>#N/A</v>
          </cell>
        </row>
        <row r="774">
          <cell r="BT774" t="str">
            <v>Feketeerdő</v>
          </cell>
        </row>
        <row r="775">
          <cell r="BT775" t="str">
            <v>Felcsút</v>
          </cell>
        </row>
        <row r="776">
          <cell r="BT776" t="str">
            <v>Feldebrő</v>
          </cell>
        </row>
        <row r="777">
          <cell r="BT777" t="e">
            <v>#N/A</v>
          </cell>
        </row>
        <row r="778">
          <cell r="BT778" t="str">
            <v>Felpéc</v>
          </cell>
        </row>
        <row r="779">
          <cell r="BT779" t="e">
            <v>#N/A</v>
          </cell>
        </row>
        <row r="780">
          <cell r="BT780" t="str">
            <v>Felsőcsatár</v>
          </cell>
        </row>
        <row r="781">
          <cell r="BT781" t="e">
            <v>#N/A</v>
          </cell>
        </row>
        <row r="782">
          <cell r="BT782" t="str">
            <v>Felsőegerszeg</v>
          </cell>
        </row>
        <row r="783">
          <cell r="BT783" t="e">
            <v>#N/A</v>
          </cell>
        </row>
        <row r="784">
          <cell r="BT784" t="str">
            <v>Felsőjánosfa</v>
          </cell>
        </row>
        <row r="785">
          <cell r="BT785" t="e">
            <v>#N/A</v>
          </cell>
        </row>
        <row r="786">
          <cell r="BT786" t="e">
            <v>#N/A</v>
          </cell>
        </row>
        <row r="787">
          <cell r="BT787" t="e">
            <v>#N/A</v>
          </cell>
        </row>
        <row r="788">
          <cell r="BT788" t="e">
            <v>#N/A</v>
          </cell>
        </row>
        <row r="789">
          <cell r="BT789" t="str">
            <v>Felsőnána</v>
          </cell>
        </row>
        <row r="790">
          <cell r="BT790" t="e">
            <v>#N/A</v>
          </cell>
        </row>
        <row r="791">
          <cell r="BT791" t="str">
            <v>Felsőnyék</v>
          </cell>
        </row>
        <row r="792">
          <cell r="BT792" t="str">
            <v>Felsőörs</v>
          </cell>
        </row>
        <row r="793">
          <cell r="BT793" t="str">
            <v>Felsőpáhok</v>
          </cell>
        </row>
        <row r="794">
          <cell r="BT794" t="e">
            <v>#N/A</v>
          </cell>
        </row>
        <row r="795">
          <cell r="BT795" t="str">
            <v>Kossuth L. u. 112.</v>
          </cell>
        </row>
        <row r="796">
          <cell r="BT796" t="str">
            <v>Felsőrajk</v>
          </cell>
        </row>
        <row r="797">
          <cell r="BT797" t="str">
            <v>Felsőregmec</v>
          </cell>
        </row>
        <row r="798">
          <cell r="BT798" t="str">
            <v>Felsőszenterzsébet</v>
          </cell>
        </row>
        <row r="799">
          <cell r="BT799" t="e">
            <v>#N/A</v>
          </cell>
        </row>
        <row r="800">
          <cell r="BT800" t="str">
            <v>Felsőszentmárton</v>
          </cell>
        </row>
        <row r="801">
          <cell r="BT801" t="str">
            <v>Felsőszölnök</v>
          </cell>
        </row>
        <row r="802">
          <cell r="BT802" t="str">
            <v>Felsőtárkány</v>
          </cell>
        </row>
        <row r="803">
          <cell r="BT803" t="str">
            <v>Felsőtelekes</v>
          </cell>
        </row>
        <row r="804">
          <cell r="BT804" t="str">
            <v>Felsőtold</v>
          </cell>
        </row>
        <row r="805">
          <cell r="BT805" t="e">
            <v>#N/A</v>
          </cell>
        </row>
        <row r="806">
          <cell r="BT806" t="e">
            <v>#N/A</v>
          </cell>
        </row>
        <row r="807">
          <cell r="BT807" t="str">
            <v>Fényeslitke</v>
          </cell>
        </row>
        <row r="808">
          <cell r="BT808" t="str">
            <v>Fenyőfő</v>
          </cell>
        </row>
        <row r="809">
          <cell r="BT809" t="e">
            <v>#N/A</v>
          </cell>
        </row>
        <row r="810">
          <cell r="BT810" t="str">
            <v>Fertőboz</v>
          </cell>
        </row>
        <row r="811">
          <cell r="BT811" t="str">
            <v>Fertőd</v>
          </cell>
        </row>
        <row r="812">
          <cell r="BT812" t="str">
            <v>Fertőendréd</v>
          </cell>
        </row>
        <row r="813">
          <cell r="BT813" t="e">
            <v>#N/A</v>
          </cell>
        </row>
        <row r="814">
          <cell r="BT814" t="str">
            <v>Fertőrákos</v>
          </cell>
        </row>
        <row r="815">
          <cell r="BT815" t="str">
            <v>Fertőszentmiklós</v>
          </cell>
        </row>
        <row r="816">
          <cell r="BT816" t="str">
            <v>Fertőszéplak</v>
          </cell>
        </row>
        <row r="817">
          <cell r="BT817" t="e">
            <v>#N/A</v>
          </cell>
        </row>
        <row r="818">
          <cell r="BT818" t="e">
            <v>#N/A</v>
          </cell>
        </row>
        <row r="819">
          <cell r="BT819" t="str">
            <v>Fityeház</v>
          </cell>
        </row>
        <row r="820">
          <cell r="BT820" t="str">
            <v>Foktő</v>
          </cell>
        </row>
        <row r="821">
          <cell r="BT821" t="str">
            <v>Folyás</v>
          </cell>
        </row>
        <row r="822">
          <cell r="BT822" t="e">
            <v>#N/A</v>
          </cell>
        </row>
        <row r="823">
          <cell r="BT823" t="e">
            <v>#N/A</v>
          </cell>
        </row>
        <row r="824">
          <cell r="BT824" t="str">
            <v>Fonyód</v>
          </cell>
        </row>
        <row r="825">
          <cell r="BT825" t="str">
            <v>Forráskút</v>
          </cell>
        </row>
        <row r="826">
          <cell r="BT826" t="e">
            <v>#N/A</v>
          </cell>
        </row>
        <row r="827">
          <cell r="BT827" t="str">
            <v>Fót</v>
          </cell>
        </row>
        <row r="828">
          <cell r="BT828" t="str">
            <v>Földeák</v>
          </cell>
        </row>
        <row r="829">
          <cell r="BT829" t="str">
            <v>Földes</v>
          </cell>
        </row>
        <row r="830">
          <cell r="BT830" t="e">
            <v>#N/A</v>
          </cell>
        </row>
        <row r="831">
          <cell r="BT831" t="str">
            <v>Fulókércs</v>
          </cell>
        </row>
        <row r="832">
          <cell r="BT832" t="str">
            <v>Furta</v>
          </cell>
        </row>
        <row r="833">
          <cell r="BT833" t="str">
            <v>Füle</v>
          </cell>
        </row>
        <row r="834">
          <cell r="BT834" t="str">
            <v>Fülesd</v>
          </cell>
        </row>
        <row r="835">
          <cell r="BT835" t="str">
            <v>Fülöp</v>
          </cell>
        </row>
        <row r="836">
          <cell r="BT836" t="str">
            <v>Fülöpháza</v>
          </cell>
        </row>
        <row r="837">
          <cell r="BT837" t="str">
            <v>Fülöpjakab</v>
          </cell>
        </row>
        <row r="838">
          <cell r="BT838" t="str">
            <v>Fülöpszállás</v>
          </cell>
        </row>
        <row r="839">
          <cell r="BT839" t="str">
            <v>Fülpösdaróc</v>
          </cell>
        </row>
        <row r="840">
          <cell r="BT840" t="str">
            <v>Fürged</v>
          </cell>
        </row>
        <row r="841">
          <cell r="BT841" t="str">
            <v>Füzér</v>
          </cell>
        </row>
        <row r="842">
          <cell r="BT842" t="str">
            <v>Füzérkajata</v>
          </cell>
        </row>
        <row r="843">
          <cell r="BT843" t="str">
            <v>Füzérkomlós</v>
          </cell>
        </row>
        <row r="844">
          <cell r="BT844" t="str">
            <v>Füzérradvány</v>
          </cell>
        </row>
        <row r="845">
          <cell r="BT845" t="str">
            <v>Füzesabony</v>
          </cell>
        </row>
        <row r="846">
          <cell r="BT846" t="str">
            <v>Füzesgyarmat</v>
          </cell>
        </row>
        <row r="847">
          <cell r="BT847" t="str">
            <v>Fűzvölgy</v>
          </cell>
        </row>
        <row r="848">
          <cell r="BT848" t="str">
            <v>Gáborján</v>
          </cell>
        </row>
        <row r="849">
          <cell r="BT849" t="str">
            <v>Gáborjánháza</v>
          </cell>
        </row>
        <row r="850">
          <cell r="BT850" t="str">
            <v>Gacsály</v>
          </cell>
        </row>
        <row r="851">
          <cell r="BT851" t="str">
            <v>Gadács</v>
          </cell>
        </row>
        <row r="852">
          <cell r="BT852" t="str">
            <v>Gadány</v>
          </cell>
        </row>
        <row r="853">
          <cell r="BT853" t="str">
            <v>Gadna</v>
          </cell>
        </row>
        <row r="854">
          <cell r="BT854" t="str">
            <v>Gádoros</v>
          </cell>
        </row>
        <row r="855">
          <cell r="BT855" t="str">
            <v>Gagyapáti</v>
          </cell>
        </row>
        <row r="856">
          <cell r="BT856" t="str">
            <v>Gagybátor</v>
          </cell>
        </row>
        <row r="857">
          <cell r="BT857" t="str">
            <v>Gagyvendégi</v>
          </cell>
        </row>
        <row r="858">
          <cell r="BT858" t="str">
            <v>Galambok</v>
          </cell>
        </row>
        <row r="859">
          <cell r="BT859" t="e">
            <v>#N/A</v>
          </cell>
        </row>
        <row r="860">
          <cell r="BT860" t="str">
            <v>Galgagyörk</v>
          </cell>
        </row>
        <row r="861">
          <cell r="BT861" t="str">
            <v>Galgahévíz</v>
          </cell>
        </row>
        <row r="862">
          <cell r="BT862" t="str">
            <v>Galgamácsa</v>
          </cell>
        </row>
        <row r="863">
          <cell r="BT863" t="str">
            <v>Gálosfa</v>
          </cell>
        </row>
        <row r="864">
          <cell r="BT864" t="str">
            <v>Galvács</v>
          </cell>
        </row>
        <row r="865">
          <cell r="BT865" t="str">
            <v>Gamás</v>
          </cell>
        </row>
        <row r="866">
          <cell r="BT866" t="str">
            <v>Ganna</v>
          </cell>
        </row>
        <row r="867">
          <cell r="BT867" t="str">
            <v>Gánt</v>
          </cell>
        </row>
        <row r="868">
          <cell r="BT868" t="e">
            <v>#N/A</v>
          </cell>
        </row>
        <row r="869">
          <cell r="BT869" t="e">
            <v>#N/A</v>
          </cell>
        </row>
        <row r="870">
          <cell r="BT870" t="str">
            <v>Garabonc</v>
          </cell>
        </row>
        <row r="871">
          <cell r="BT871" t="e">
            <v>#N/A</v>
          </cell>
        </row>
        <row r="872">
          <cell r="BT872" t="str">
            <v>Garbolc</v>
          </cell>
        </row>
        <row r="873">
          <cell r="BT873" t="str">
            <v>Gárdony</v>
          </cell>
        </row>
        <row r="874">
          <cell r="BT874" t="e">
            <v>#N/A</v>
          </cell>
        </row>
        <row r="875">
          <cell r="BT875" t="str">
            <v>Gasztony</v>
          </cell>
        </row>
        <row r="876">
          <cell r="BT876" t="e">
            <v>#N/A</v>
          </cell>
        </row>
        <row r="877">
          <cell r="BT877" t="str">
            <v>Gávavencsellő</v>
          </cell>
        </row>
        <row r="878">
          <cell r="BT878" t="str">
            <v>Géberjén</v>
          </cell>
        </row>
        <row r="879">
          <cell r="BT879" t="str">
            <v>Gecse</v>
          </cell>
        </row>
        <row r="880">
          <cell r="BT880" t="e">
            <v>#N/A</v>
          </cell>
        </row>
        <row r="881">
          <cell r="BT881" t="str">
            <v>Gégény</v>
          </cell>
        </row>
        <row r="882">
          <cell r="BT882" t="e">
            <v>#N/A</v>
          </cell>
        </row>
        <row r="883">
          <cell r="BT883" t="str">
            <v>Gelénes</v>
          </cell>
        </row>
        <row r="884">
          <cell r="BT884" t="str">
            <v>Gellénháza</v>
          </cell>
        </row>
        <row r="885">
          <cell r="BT885" t="str">
            <v>Gelse</v>
          </cell>
        </row>
        <row r="886">
          <cell r="BT886" t="str">
            <v>Gelsesziget</v>
          </cell>
        </row>
        <row r="887">
          <cell r="BT887" t="str">
            <v>Gemzse</v>
          </cell>
        </row>
        <row r="888">
          <cell r="BT888" t="str">
            <v>Gencsapáti</v>
          </cell>
        </row>
        <row r="889">
          <cell r="BT889" t="str">
            <v>Gérce</v>
          </cell>
        </row>
        <row r="890">
          <cell r="BT890" t="e">
            <v>#N/A</v>
          </cell>
        </row>
        <row r="891">
          <cell r="BT891" t="str">
            <v>Gerendás</v>
          </cell>
        </row>
        <row r="892">
          <cell r="BT892" t="e">
            <v>#N/A</v>
          </cell>
        </row>
        <row r="893">
          <cell r="BT893" t="e">
            <v>#N/A</v>
          </cell>
        </row>
        <row r="894">
          <cell r="BT894" t="e">
            <v>#N/A</v>
          </cell>
        </row>
        <row r="895">
          <cell r="BT895" t="str">
            <v>Gersekarát</v>
          </cell>
        </row>
        <row r="896">
          <cell r="BT896" t="str">
            <v>Geszt</v>
          </cell>
        </row>
        <row r="897">
          <cell r="BT897" t="e">
            <v>#N/A</v>
          </cell>
        </row>
        <row r="898">
          <cell r="BT898" t="str">
            <v>Geszteréd</v>
          </cell>
        </row>
        <row r="899">
          <cell r="BT899" t="str">
            <v>Gétye</v>
          </cell>
        </row>
        <row r="900">
          <cell r="BT900" t="e">
            <v>#N/A</v>
          </cell>
        </row>
        <row r="901">
          <cell r="BT901" t="str">
            <v>Gic</v>
          </cell>
        </row>
        <row r="902">
          <cell r="BT902" t="str">
            <v>Gige</v>
          </cell>
        </row>
        <row r="903">
          <cell r="BT903" t="e">
            <v>#N/A</v>
          </cell>
        </row>
        <row r="904">
          <cell r="BT904" t="e">
            <v>#N/A</v>
          </cell>
        </row>
        <row r="905">
          <cell r="BT905" t="str">
            <v>Gógánfa</v>
          </cell>
        </row>
        <row r="906">
          <cell r="BT906" t="e">
            <v>#N/A</v>
          </cell>
        </row>
        <row r="907">
          <cell r="BT907" t="str">
            <v>Gomba</v>
          </cell>
        </row>
        <row r="908">
          <cell r="BT908" t="str">
            <v>Gombosszeg</v>
          </cell>
        </row>
        <row r="909">
          <cell r="BT909" t="str">
            <v>Gór</v>
          </cell>
        </row>
        <row r="910">
          <cell r="BT910" t="str">
            <v>Gordisa</v>
          </cell>
        </row>
        <row r="911">
          <cell r="BT911" t="str">
            <v>Gosztola</v>
          </cell>
        </row>
        <row r="912">
          <cell r="BT912" t="e">
            <v>#N/A</v>
          </cell>
        </row>
        <row r="913">
          <cell r="BT913" t="e">
            <v>#N/A</v>
          </cell>
        </row>
        <row r="914">
          <cell r="BT914" t="str">
            <v>Gödre</v>
          </cell>
        </row>
        <row r="915">
          <cell r="BT915" t="str">
            <v>Gölle</v>
          </cell>
        </row>
        <row r="916">
          <cell r="BT916" t="e">
            <v>#N/A</v>
          </cell>
        </row>
        <row r="917">
          <cell r="BT917" t="e">
            <v>#N/A</v>
          </cell>
        </row>
        <row r="918">
          <cell r="BT918" t="e">
            <v>#N/A</v>
          </cell>
        </row>
        <row r="919">
          <cell r="BT919" t="str">
            <v>Gönyű</v>
          </cell>
        </row>
        <row r="920">
          <cell r="BT920" t="str">
            <v>Görbeháza</v>
          </cell>
        </row>
        <row r="921">
          <cell r="BT921" t="str">
            <v>Görcsöny</v>
          </cell>
        </row>
        <row r="922">
          <cell r="BT922" t="str">
            <v>Görcsönydoboka</v>
          </cell>
        </row>
        <row r="923">
          <cell r="BT923" t="str">
            <v>Görgeteg</v>
          </cell>
        </row>
        <row r="924">
          <cell r="BT924" t="str">
            <v>Gősfa</v>
          </cell>
        </row>
        <row r="925">
          <cell r="BT925" t="e">
            <v>#N/A</v>
          </cell>
        </row>
        <row r="926">
          <cell r="BT926" t="str">
            <v>Gulács</v>
          </cell>
        </row>
        <row r="927">
          <cell r="BT927" t="str">
            <v>Gutorfölde</v>
          </cell>
        </row>
        <row r="928">
          <cell r="BT928" t="str">
            <v>Gyál</v>
          </cell>
        </row>
        <row r="929">
          <cell r="BT929" t="str">
            <v>Gyalóka</v>
          </cell>
        </row>
        <row r="930">
          <cell r="BT930" t="str">
            <v>Gyanógeregye</v>
          </cell>
        </row>
        <row r="931">
          <cell r="BT931" t="str">
            <v>Gyarmat</v>
          </cell>
        </row>
        <row r="932">
          <cell r="BT932" t="str">
            <v>Gyékényes</v>
          </cell>
        </row>
        <row r="933">
          <cell r="BT933" t="str">
            <v>Gyenesdiás</v>
          </cell>
        </row>
        <row r="934">
          <cell r="BT934" t="str">
            <v>Gyepükaján</v>
          </cell>
        </row>
        <row r="935">
          <cell r="BT935" t="str">
            <v>Gyermely</v>
          </cell>
        </row>
        <row r="936">
          <cell r="BT936" t="str">
            <v>Gyód</v>
          </cell>
        </row>
        <row r="937">
          <cell r="BT937" t="str">
            <v>Gyomaendrőd</v>
          </cell>
        </row>
        <row r="938">
          <cell r="BT938" t="str">
            <v>Gyóró</v>
          </cell>
        </row>
        <row r="939">
          <cell r="BT939" t="str">
            <v>Gyömöre</v>
          </cell>
        </row>
        <row r="940">
          <cell r="BT940" t="e">
            <v>#N/A</v>
          </cell>
        </row>
        <row r="941">
          <cell r="BT941" t="str">
            <v>Gyöngyfa</v>
          </cell>
        </row>
        <row r="942">
          <cell r="BT942" t="str">
            <v>Gyöngyös</v>
          </cell>
        </row>
        <row r="943">
          <cell r="BT943" t="str">
            <v>Gyöngyösfalu</v>
          </cell>
        </row>
        <row r="944">
          <cell r="BT944" t="str">
            <v>Gyöngyöshalász</v>
          </cell>
        </row>
        <row r="945">
          <cell r="BT945" t="str">
            <v>Gyöngyösmellék</v>
          </cell>
        </row>
        <row r="946">
          <cell r="BT946" t="str">
            <v>Gyöngyösoroszi</v>
          </cell>
        </row>
        <row r="947">
          <cell r="BT947" t="str">
            <v>Gyöngyöspata</v>
          </cell>
        </row>
        <row r="948">
          <cell r="BT948" t="str">
            <v>Gyöngyössolymos</v>
          </cell>
        </row>
        <row r="949">
          <cell r="BT949" t="str">
            <v>Gyöngyöstarján</v>
          </cell>
        </row>
        <row r="950">
          <cell r="BT950" t="e">
            <v>#N/A</v>
          </cell>
        </row>
        <row r="951">
          <cell r="BT951" t="e">
            <v>#N/A</v>
          </cell>
        </row>
        <row r="952">
          <cell r="BT952" t="str">
            <v>Győrasszonyfa</v>
          </cell>
        </row>
        <row r="953">
          <cell r="BT953" t="e">
            <v>#N/A</v>
          </cell>
        </row>
        <row r="954">
          <cell r="BT954" t="e">
            <v>#N/A</v>
          </cell>
        </row>
        <row r="955">
          <cell r="BT955" t="e">
            <v>#N/A</v>
          </cell>
        </row>
        <row r="956">
          <cell r="BT956" t="str">
            <v>Győrladamér</v>
          </cell>
        </row>
        <row r="957">
          <cell r="BT957" t="str">
            <v>Győröcske</v>
          </cell>
        </row>
        <row r="958">
          <cell r="BT958" t="str">
            <v>Győrság</v>
          </cell>
        </row>
        <row r="959">
          <cell r="BT959" t="str">
            <v>Győrsövényház</v>
          </cell>
        </row>
        <row r="960">
          <cell r="BT960" t="str">
            <v>Győrszemere</v>
          </cell>
        </row>
        <row r="961">
          <cell r="BT961" t="str">
            <v>Győrtelek</v>
          </cell>
        </row>
        <row r="962">
          <cell r="BT962" t="str">
            <v>Győrújbarát</v>
          </cell>
        </row>
        <row r="963">
          <cell r="BT963" t="str">
            <v>Győrújfalu</v>
          </cell>
        </row>
        <row r="964">
          <cell r="BT964" t="str">
            <v>Győrvár</v>
          </cell>
        </row>
        <row r="965">
          <cell r="BT965" t="str">
            <v>Győrzámoly</v>
          </cell>
        </row>
        <row r="966">
          <cell r="BT966" t="str">
            <v>Gyugy</v>
          </cell>
        </row>
        <row r="967">
          <cell r="BT967" t="str">
            <v>Gyula</v>
          </cell>
        </row>
        <row r="968">
          <cell r="BT968" t="e">
            <v>#N/A</v>
          </cell>
        </row>
        <row r="969">
          <cell r="BT969" t="e">
            <v>#N/A</v>
          </cell>
        </row>
        <row r="970">
          <cell r="BT970" t="str">
            <v>Gyulakeszi</v>
          </cell>
        </row>
        <row r="971">
          <cell r="BT971" t="str">
            <v>Gyúró</v>
          </cell>
        </row>
        <row r="972">
          <cell r="BT972" t="e">
            <v>#N/A</v>
          </cell>
        </row>
        <row r="973">
          <cell r="BT973" t="e">
            <v>#N/A</v>
          </cell>
        </row>
        <row r="974">
          <cell r="BT974" t="str">
            <v>Gyűrűs</v>
          </cell>
        </row>
        <row r="975">
          <cell r="BT975" t="str">
            <v>Hács</v>
          </cell>
        </row>
        <row r="976">
          <cell r="BT976" t="str">
            <v>Hagyárosbörönd</v>
          </cell>
        </row>
        <row r="977">
          <cell r="BT977" t="str">
            <v>Hahót</v>
          </cell>
        </row>
        <row r="978">
          <cell r="BT978" t="str">
            <v>Hajdúbagos</v>
          </cell>
        </row>
        <row r="979">
          <cell r="BT979" t="e">
            <v>#N/A</v>
          </cell>
        </row>
        <row r="980">
          <cell r="BT980" t="str">
            <v>Hajdúdorog</v>
          </cell>
        </row>
        <row r="981">
          <cell r="BT981" t="str">
            <v>Zalaszentmárton</v>
          </cell>
        </row>
        <row r="982">
          <cell r="BT982" t="str">
            <v>Hajdúnánás</v>
          </cell>
        </row>
        <row r="983">
          <cell r="BT983" t="str">
            <v>Hajdúsámson</v>
          </cell>
        </row>
        <row r="984">
          <cell r="BT984" t="e">
            <v>#N/A</v>
          </cell>
        </row>
        <row r="985">
          <cell r="BT985" t="str">
            <v>Hajdúszovát</v>
          </cell>
        </row>
        <row r="986">
          <cell r="BT986" t="str">
            <v>Hajmás</v>
          </cell>
        </row>
        <row r="987">
          <cell r="BT987" t="str">
            <v>Hajmáskér</v>
          </cell>
        </row>
        <row r="988">
          <cell r="BT988" t="e">
            <v>#N/A</v>
          </cell>
        </row>
        <row r="989">
          <cell r="BT989" t="str">
            <v>Halastó</v>
          </cell>
        </row>
        <row r="990">
          <cell r="BT990" t="str">
            <v>Halászi</v>
          </cell>
        </row>
        <row r="991">
          <cell r="BT991" t="e">
            <v>#N/A</v>
          </cell>
        </row>
        <row r="992">
          <cell r="BT992" t="e">
            <v>#N/A</v>
          </cell>
        </row>
        <row r="993">
          <cell r="BT993" t="e">
            <v>#N/A</v>
          </cell>
        </row>
        <row r="994">
          <cell r="BT994" t="str">
            <v>Halmajugra</v>
          </cell>
        </row>
        <row r="995">
          <cell r="BT995" t="str">
            <v>Halogy</v>
          </cell>
        </row>
        <row r="996">
          <cell r="BT996" t="e">
            <v>#N/A</v>
          </cell>
        </row>
        <row r="997">
          <cell r="BT997" t="e">
            <v>#N/A</v>
          </cell>
        </row>
        <row r="998">
          <cell r="BT998" t="str">
            <v>Hantos</v>
          </cell>
        </row>
        <row r="999">
          <cell r="BT999" t="str">
            <v>Harasztifalu</v>
          </cell>
        </row>
        <row r="1000">
          <cell r="BT1000" t="e">
            <v>#N/A</v>
          </cell>
        </row>
        <row r="1001">
          <cell r="BT1001" t="str">
            <v>Harka</v>
          </cell>
        </row>
        <row r="1002">
          <cell r="BT1002" t="e">
            <v>#N/A</v>
          </cell>
        </row>
        <row r="1003">
          <cell r="BT1003" t="str">
            <v>Harkány</v>
          </cell>
        </row>
        <row r="1004">
          <cell r="BT1004" t="str">
            <v>Háromfa</v>
          </cell>
        </row>
        <row r="1005">
          <cell r="BT1005" t="e">
            <v>#N/A</v>
          </cell>
        </row>
        <row r="1006">
          <cell r="BT1006" t="e">
            <v>#N/A</v>
          </cell>
        </row>
        <row r="1007">
          <cell r="BT1007" t="e">
            <v>#N/A</v>
          </cell>
        </row>
        <row r="1008">
          <cell r="BT1008" t="e">
            <v>#N/A</v>
          </cell>
        </row>
        <row r="1009">
          <cell r="BT1009" t="str">
            <v>Hásságy</v>
          </cell>
        </row>
        <row r="1010">
          <cell r="BT1010" t="e">
            <v>#N/A</v>
          </cell>
        </row>
        <row r="1011">
          <cell r="BT1011" t="str">
            <v>Hédervár</v>
          </cell>
        </row>
        <row r="1012">
          <cell r="BT1012" t="str">
            <v>Hedrehely</v>
          </cell>
        </row>
        <row r="1013">
          <cell r="BT1013" t="e">
            <v>#N/A</v>
          </cell>
        </row>
        <row r="1014">
          <cell r="BT1014" t="str">
            <v>Hegyeshalom</v>
          </cell>
        </row>
        <row r="1015">
          <cell r="BT1015" t="str">
            <v>Hegyfalu</v>
          </cell>
        </row>
        <row r="1016">
          <cell r="BT1016" t="str">
            <v>Hegyháthodász</v>
          </cell>
        </row>
        <row r="1017">
          <cell r="BT1017" t="str">
            <v>Hegyhátmaróc</v>
          </cell>
        </row>
        <row r="1018">
          <cell r="BT1018" t="str">
            <v>Hegyhátsál</v>
          </cell>
        </row>
        <row r="1019">
          <cell r="BT1019" t="str">
            <v>Hegyhátszentjakab</v>
          </cell>
        </row>
        <row r="1020">
          <cell r="BT1020" t="e">
            <v>#N/A</v>
          </cell>
        </row>
        <row r="1021">
          <cell r="BT1021" t="e">
            <v>#N/A</v>
          </cell>
        </row>
        <row r="1022">
          <cell r="BT1022" t="str">
            <v>Hegykő</v>
          </cell>
        </row>
        <row r="1023">
          <cell r="BT1023" t="e">
            <v>#N/A</v>
          </cell>
        </row>
        <row r="1024">
          <cell r="BT1024" t="e">
            <v>#N/A</v>
          </cell>
        </row>
        <row r="1025">
          <cell r="BT1025" t="str">
            <v>Hegyszentmárton</v>
          </cell>
        </row>
        <row r="1026">
          <cell r="BT1026" t="e">
            <v>#N/A</v>
          </cell>
        </row>
        <row r="1027">
          <cell r="BT1027" t="e">
            <v>#N/A</v>
          </cell>
        </row>
        <row r="1028">
          <cell r="BT1028" t="str">
            <v>Hejőbába</v>
          </cell>
        </row>
        <row r="1029">
          <cell r="BT1029" t="str">
            <v>Hejőkeresztúr</v>
          </cell>
        </row>
        <row r="1030">
          <cell r="BT1030" t="str">
            <v>Hejőkürt</v>
          </cell>
        </row>
        <row r="1031">
          <cell r="BT1031" t="str">
            <v>Hejőpapi</v>
          </cell>
        </row>
        <row r="1032">
          <cell r="BT1032" t="str">
            <v>Hejőszalonta</v>
          </cell>
        </row>
        <row r="1033">
          <cell r="BT1033" t="str">
            <v>Balmazújvárosi</v>
          </cell>
        </row>
        <row r="1034">
          <cell r="BT1034" t="e">
            <v>#N/A</v>
          </cell>
        </row>
        <row r="1035">
          <cell r="BT1035" t="str">
            <v>Hencida</v>
          </cell>
        </row>
        <row r="1036">
          <cell r="BT1036" t="str">
            <v>Hencse</v>
          </cell>
        </row>
        <row r="1037">
          <cell r="BT1037" t="e">
            <v>#N/A</v>
          </cell>
        </row>
        <row r="1038">
          <cell r="BT1038" t="e">
            <v>#N/A</v>
          </cell>
        </row>
        <row r="1039">
          <cell r="BT1039" t="e">
            <v>#N/A</v>
          </cell>
        </row>
        <row r="1040">
          <cell r="BT1040" t="e">
            <v>#N/A</v>
          </cell>
        </row>
        <row r="1041">
          <cell r="BT1041" t="e">
            <v>#N/A</v>
          </cell>
        </row>
        <row r="1042">
          <cell r="BT1042" t="e">
            <v>#N/A</v>
          </cell>
        </row>
        <row r="1043">
          <cell r="BT1043" t="e">
            <v>#N/A</v>
          </cell>
        </row>
        <row r="1044">
          <cell r="BT1044" t="e">
            <v>#N/A</v>
          </cell>
        </row>
        <row r="1045">
          <cell r="BT1045" t="e">
            <v>#N/A</v>
          </cell>
        </row>
        <row r="1046">
          <cell r="BT1046" t="str">
            <v>Hernád</v>
          </cell>
        </row>
        <row r="1047">
          <cell r="BT1047" t="e">
            <v>#N/A</v>
          </cell>
        </row>
        <row r="1048">
          <cell r="BT1048" t="e">
            <v>#N/A</v>
          </cell>
        </row>
        <row r="1049">
          <cell r="BT1049" t="e">
            <v>#N/A</v>
          </cell>
        </row>
        <row r="1050">
          <cell r="BT1050" t="e">
            <v>#N/A</v>
          </cell>
        </row>
        <row r="1051">
          <cell r="BT1051" t="e">
            <v>#N/A</v>
          </cell>
        </row>
        <row r="1052">
          <cell r="BT1052" t="str">
            <v>Hernádpetri</v>
          </cell>
        </row>
        <row r="1053">
          <cell r="BT1053" t="str">
            <v>Hernádszentandrás</v>
          </cell>
        </row>
        <row r="1054">
          <cell r="BT1054" t="str">
            <v>Hernádszurdok</v>
          </cell>
        </row>
        <row r="1055">
          <cell r="BT1055" t="str">
            <v>Hernádvécse</v>
          </cell>
        </row>
        <row r="1056">
          <cell r="BT1056" t="str">
            <v>Hernyék</v>
          </cell>
        </row>
        <row r="1057">
          <cell r="BT1057" t="str">
            <v>Hét</v>
          </cell>
        </row>
        <row r="1058">
          <cell r="BT1058" t="str">
            <v>Hetefejércse</v>
          </cell>
        </row>
        <row r="1059">
          <cell r="BT1059" t="e">
            <v>#N/A</v>
          </cell>
        </row>
        <row r="1060">
          <cell r="BT1060" t="str">
            <v>Hajdúhadházi Többcélú Kistérségi Társulás</v>
          </cell>
        </row>
        <row r="1061">
          <cell r="BT1061" t="str">
            <v>Hetyefő</v>
          </cell>
        </row>
        <row r="1062">
          <cell r="BT1062" t="str">
            <v>Heves</v>
          </cell>
        </row>
        <row r="1063">
          <cell r="BT1063" t="str">
            <v>Hevesaranyos</v>
          </cell>
        </row>
        <row r="1064">
          <cell r="BT1064" t="str">
            <v>Hevesvezekény</v>
          </cell>
        </row>
        <row r="1065">
          <cell r="BT1065" t="str">
            <v>Hévíz</v>
          </cell>
        </row>
        <row r="1066">
          <cell r="BT1066" t="str">
            <v>Hévízgyörk</v>
          </cell>
        </row>
        <row r="1067">
          <cell r="BT1067" t="str">
            <v>Hidas</v>
          </cell>
        </row>
        <row r="1068">
          <cell r="BT1068" t="str">
            <v>Hidasnémeti</v>
          </cell>
        </row>
        <row r="1069">
          <cell r="BT1069" t="str">
            <v>Hidegkút</v>
          </cell>
        </row>
        <row r="1070">
          <cell r="BT1070" t="str">
            <v>Hidegség</v>
          </cell>
        </row>
        <row r="1071">
          <cell r="BT1071" t="str">
            <v>Hidvégardó</v>
          </cell>
        </row>
        <row r="1072">
          <cell r="BT1072" t="e">
            <v>#N/A</v>
          </cell>
        </row>
        <row r="1073">
          <cell r="BT1073" t="str">
            <v>Himod</v>
          </cell>
        </row>
        <row r="1074">
          <cell r="BT1074" t="e">
            <v>#N/A</v>
          </cell>
        </row>
        <row r="1075">
          <cell r="BT1075" t="e">
            <v>#N/A</v>
          </cell>
        </row>
        <row r="1076">
          <cell r="BT1076" t="str">
            <v>Hodász</v>
          </cell>
        </row>
        <row r="1077">
          <cell r="BT1077" t="e">
            <v>#N/A</v>
          </cell>
        </row>
        <row r="1078">
          <cell r="BT1078" t="e">
            <v>#N/A</v>
          </cell>
        </row>
        <row r="1079">
          <cell r="BT1079" t="str">
            <v>Hollóháza</v>
          </cell>
        </row>
        <row r="1080">
          <cell r="BT1080" t="e">
            <v>#N/A</v>
          </cell>
        </row>
        <row r="1081">
          <cell r="BT1081" t="e">
            <v>#N/A</v>
          </cell>
        </row>
        <row r="1082">
          <cell r="BT1082" t="str">
            <v>Homokkomárom</v>
          </cell>
        </row>
        <row r="1083">
          <cell r="BT1083" t="str">
            <v>Homokmégy</v>
          </cell>
        </row>
        <row r="1084">
          <cell r="BT1084" t="e">
            <v>#N/A</v>
          </cell>
        </row>
        <row r="1085">
          <cell r="BT1085" t="e">
            <v>#N/A</v>
          </cell>
        </row>
        <row r="1086">
          <cell r="BT1086" t="str">
            <v>Homrogd</v>
          </cell>
        </row>
        <row r="1087">
          <cell r="BT1087" t="str">
            <v>Hont</v>
          </cell>
        </row>
        <row r="1088">
          <cell r="BT1088" t="str">
            <v>Horpács</v>
          </cell>
        </row>
        <row r="1089">
          <cell r="BT1089" t="str">
            <v>Hort</v>
          </cell>
        </row>
        <row r="1090">
          <cell r="BT1090" t="str">
            <v>Hortobágy</v>
          </cell>
        </row>
        <row r="1091">
          <cell r="BT1091" t="str">
            <v>Horváthertelend</v>
          </cell>
        </row>
        <row r="1092">
          <cell r="BT1092" t="str">
            <v>Horvátlövő</v>
          </cell>
        </row>
        <row r="1093">
          <cell r="BT1093" t="str">
            <v>Horvátzsidány</v>
          </cell>
        </row>
        <row r="1094">
          <cell r="BT1094" t="str">
            <v>Hosszúhetény</v>
          </cell>
        </row>
        <row r="1095">
          <cell r="BT1095" t="str">
            <v>Hosszúpályi</v>
          </cell>
        </row>
        <row r="1096">
          <cell r="BT1096" t="str">
            <v>Hosszúpereszteg</v>
          </cell>
        </row>
        <row r="1097">
          <cell r="BT1097" t="e">
            <v>#N/A</v>
          </cell>
        </row>
        <row r="1098">
          <cell r="BT1098" t="str">
            <v>Hosszúvölgy</v>
          </cell>
        </row>
        <row r="1099">
          <cell r="BT1099" t="e">
            <v>#N/A</v>
          </cell>
        </row>
        <row r="1100">
          <cell r="BT1100" t="str">
            <v>Hottó</v>
          </cell>
        </row>
        <row r="1101">
          <cell r="BT1101" t="e">
            <v>#N/A</v>
          </cell>
        </row>
        <row r="1102">
          <cell r="BT1102" t="str">
            <v>Hövej</v>
          </cell>
        </row>
        <row r="1103">
          <cell r="BT1103" t="str">
            <v>Hugyag</v>
          </cell>
        </row>
        <row r="1104">
          <cell r="BT1104" t="str">
            <v>Hunya</v>
          </cell>
        </row>
        <row r="1105">
          <cell r="BT1105" t="e">
            <v>#N/A</v>
          </cell>
        </row>
        <row r="1106">
          <cell r="BT1106" t="str">
            <v>Husztót</v>
          </cell>
        </row>
        <row r="1107">
          <cell r="BT1107" t="str">
            <v>Ibafa</v>
          </cell>
        </row>
        <row r="1108">
          <cell r="BT1108" t="str">
            <v>Iborfia</v>
          </cell>
        </row>
        <row r="1109">
          <cell r="BT1109" t="str">
            <v>Ibrány</v>
          </cell>
        </row>
        <row r="1110">
          <cell r="BT1110" t="str">
            <v>Igal</v>
          </cell>
        </row>
        <row r="1111">
          <cell r="BT1111" t="str">
            <v>Igar</v>
          </cell>
        </row>
        <row r="1112">
          <cell r="BT1112" t="str">
            <v>Igrici</v>
          </cell>
        </row>
        <row r="1113">
          <cell r="BT1113" t="e">
            <v>#N/A</v>
          </cell>
        </row>
        <row r="1114">
          <cell r="BT1114" t="str">
            <v>Iharosberény</v>
          </cell>
        </row>
        <row r="1115">
          <cell r="BT1115" t="str">
            <v>Ikervár</v>
          </cell>
        </row>
        <row r="1116">
          <cell r="BT1116" t="str">
            <v>Iklad</v>
          </cell>
        </row>
        <row r="1117">
          <cell r="BT1117" t="str">
            <v>Iklanberény</v>
          </cell>
        </row>
        <row r="1118">
          <cell r="BT1118" t="str">
            <v>Iklódbördőce</v>
          </cell>
        </row>
        <row r="1119">
          <cell r="BT1119" t="str">
            <v>Ikrény</v>
          </cell>
        </row>
        <row r="1120">
          <cell r="BT1120" t="str">
            <v>Iliny</v>
          </cell>
        </row>
        <row r="1121">
          <cell r="BT1121" t="str">
            <v>Ilk</v>
          </cell>
        </row>
        <row r="1122">
          <cell r="BT1122" t="str">
            <v>Illocska</v>
          </cell>
        </row>
        <row r="1123">
          <cell r="BT1123" t="str">
            <v>Imola</v>
          </cell>
        </row>
        <row r="1124">
          <cell r="BT1124" t="str">
            <v>Imrehegy</v>
          </cell>
        </row>
        <row r="1125">
          <cell r="BT1125" t="str">
            <v>Ináncs</v>
          </cell>
        </row>
        <row r="1126">
          <cell r="BT1126" t="str">
            <v>Inárcs</v>
          </cell>
        </row>
        <row r="1127">
          <cell r="BT1127" t="str">
            <v>Inke</v>
          </cell>
        </row>
        <row r="1128">
          <cell r="BT1128" t="str">
            <v>Ipacsfa</v>
          </cell>
        </row>
        <row r="1129">
          <cell r="BT1129" t="str">
            <v>Ipolydamásd</v>
          </cell>
        </row>
        <row r="1130">
          <cell r="BT1130" t="str">
            <v>Ipolyszög</v>
          </cell>
        </row>
        <row r="1131">
          <cell r="BT1131" t="str">
            <v>Ipolytarnóc</v>
          </cell>
        </row>
        <row r="1132">
          <cell r="BT1132" t="e">
            <v>#N/A</v>
          </cell>
        </row>
        <row r="1133">
          <cell r="BT1133" t="str">
            <v>Ipolyvece</v>
          </cell>
        </row>
        <row r="1134">
          <cell r="BT1134" t="e">
            <v>#N/A</v>
          </cell>
        </row>
        <row r="1135">
          <cell r="BT1135" t="str">
            <v>Irota</v>
          </cell>
        </row>
        <row r="1136">
          <cell r="BT1136" t="str">
            <v>Isaszeg</v>
          </cell>
        </row>
        <row r="1137">
          <cell r="BT1137" t="e">
            <v>#N/A</v>
          </cell>
        </row>
        <row r="1138">
          <cell r="BT1138" t="str">
            <v>Istenmezeje</v>
          </cell>
        </row>
        <row r="1139">
          <cell r="BT1139" t="str">
            <v>Istvándi</v>
          </cell>
        </row>
        <row r="1140">
          <cell r="BT1140" t="str">
            <v>Iszkaszentgyörgy</v>
          </cell>
        </row>
        <row r="1141">
          <cell r="BT1141" t="e">
            <v>#N/A</v>
          </cell>
        </row>
        <row r="1142">
          <cell r="BT1142" t="str">
            <v>Isztimér</v>
          </cell>
        </row>
        <row r="1143">
          <cell r="BT1143" t="str">
            <v>Ivád</v>
          </cell>
        </row>
        <row r="1144">
          <cell r="BT1144" t="str">
            <v>Iván</v>
          </cell>
        </row>
        <row r="1145">
          <cell r="BT1145" t="str">
            <v>Baráth Béla</v>
          </cell>
        </row>
        <row r="1146">
          <cell r="BT1146" t="e">
            <v>#N/A</v>
          </cell>
        </row>
        <row r="1147">
          <cell r="BT1147" t="str">
            <v>Iváncsa</v>
          </cell>
        </row>
        <row r="1148">
          <cell r="BT1148" t="str">
            <v>Ivándárda</v>
          </cell>
        </row>
        <row r="1149">
          <cell r="BT1149" t="str">
            <v>Izmény</v>
          </cell>
        </row>
        <row r="1150">
          <cell r="BT1150" t="str">
            <v>Izsák</v>
          </cell>
        </row>
        <row r="1151">
          <cell r="BT1151" t="e">
            <v>#N/A</v>
          </cell>
        </row>
        <row r="1152">
          <cell r="BT1152" t="str">
            <v>Jágónak</v>
          </cell>
        </row>
        <row r="1153">
          <cell r="BT1153" t="e">
            <v>#N/A</v>
          </cell>
        </row>
        <row r="1154">
          <cell r="BT1154" t="str">
            <v>Jakabszállás</v>
          </cell>
        </row>
        <row r="1155">
          <cell r="BT1155" t="e">
            <v>#N/A</v>
          </cell>
        </row>
        <row r="1156">
          <cell r="BT1156" t="e">
            <v>#N/A</v>
          </cell>
        </row>
        <row r="1157">
          <cell r="BT1157" t="str">
            <v>Jákó</v>
          </cell>
        </row>
        <row r="1158">
          <cell r="BT1158" t="e">
            <v>#N/A</v>
          </cell>
        </row>
        <row r="1159">
          <cell r="BT1159" t="e">
            <v>#N/A</v>
          </cell>
        </row>
        <row r="1160">
          <cell r="BT1160" t="e">
            <v>#N/A</v>
          </cell>
        </row>
        <row r="1161">
          <cell r="BT1161" t="str">
            <v>Jánosháza</v>
          </cell>
        </row>
        <row r="1162">
          <cell r="BT1162" t="e">
            <v>#N/A</v>
          </cell>
        </row>
        <row r="1163">
          <cell r="BT1163" t="e">
            <v>#N/A</v>
          </cell>
        </row>
        <row r="1164">
          <cell r="BT1164" t="e">
            <v>#N/A</v>
          </cell>
        </row>
        <row r="1165">
          <cell r="BT1165" t="e">
            <v>#N/A</v>
          </cell>
        </row>
        <row r="1166">
          <cell r="BT1166" t="e">
            <v>#N/A</v>
          </cell>
        </row>
        <row r="1167">
          <cell r="BT1167" t="str">
            <v>Jászágó</v>
          </cell>
        </row>
        <row r="1168">
          <cell r="BT1168" t="e">
            <v>#N/A</v>
          </cell>
        </row>
        <row r="1169">
          <cell r="BT1169" t="str">
            <v>Jászapáti</v>
          </cell>
        </row>
        <row r="1170">
          <cell r="BT1170" t="str">
            <v>Jászárokszállás</v>
          </cell>
        </row>
        <row r="1171">
          <cell r="BT1171" t="str">
            <v>Jászberény</v>
          </cell>
        </row>
        <row r="1172">
          <cell r="BT1172" t="str">
            <v>Jászboldogháza</v>
          </cell>
        </row>
        <row r="1173">
          <cell r="BT1173" t="str">
            <v>Jászdózsa</v>
          </cell>
        </row>
        <row r="1174">
          <cell r="BT1174" t="str">
            <v>Jászfelsőszentgyörgy</v>
          </cell>
        </row>
        <row r="1175">
          <cell r="BT1175" t="str">
            <v>Jászfényszaru</v>
          </cell>
        </row>
        <row r="1176">
          <cell r="BT1176" t="str">
            <v>Jászivány</v>
          </cell>
        </row>
        <row r="1177">
          <cell r="BT1177" t="str">
            <v>Jászjákóhalma</v>
          </cell>
        </row>
        <row r="1178">
          <cell r="BT1178" t="str">
            <v>k_x0000_a_x0000_r_x0000_a_x0000_j_x0000_e_x0000_n_x0000_Q_x0001__x0014__x0000__x0000_Dióskál, Béke tér 1._x0007__x0000__x0000_Egervár_x000C__x0000__x0001_G_x0000_y_x0000_Q_x0001_r_x0000_i_x0000_ _x0000_J_x0000_ó_x0000_z_x0000_s_x0000_e_x0000_f_x0000__x0008__x0000__x0000_Vár u. 2_x000E__x0000__x0000_Bátonyterenyei#_x0000__x0000_Pásztó Kistérség Többcélú Társulása_x0006__x0000__x0000_454052_x0011__x0000__x0000_Kölcsey F. u. 35._x0007__x0000__x0000_Pásztói_x0013__x0000__x0000_Szentgyörgyi József_x000D__x0000__x0000_Stoffán Antal
_x0000__x0000_Postaköz 1_x000B__x0000__x0000_Herceghalom	_x0000__x0001_F_x0000_Q_x0001_ _x0000_</v>
          </cell>
        </row>
        <row r="1179">
          <cell r="BT1179" t="str">
            <v>Jászkisér</v>
          </cell>
        </row>
        <row r="1180">
          <cell r="BT1180" t="str">
            <v>Jászladány</v>
          </cell>
        </row>
        <row r="1181">
          <cell r="BT1181" t="str">
            <v>Jászszentandrás</v>
          </cell>
        </row>
        <row r="1182">
          <cell r="BT1182" t="str">
            <v>Jászszentlászló</v>
          </cell>
        </row>
        <row r="1183">
          <cell r="BT1183" t="str">
            <v>Jásztelek</v>
          </cell>
        </row>
        <row r="1184">
          <cell r="BT1184" t="e">
            <v>#N/A</v>
          </cell>
        </row>
        <row r="1185">
          <cell r="BT1185" t="str">
            <v>Jenő</v>
          </cell>
        </row>
        <row r="1186">
          <cell r="BT1186" t="e">
            <v>#N/A</v>
          </cell>
        </row>
        <row r="1187">
          <cell r="BT1187" t="str">
            <v>Jobbágyi</v>
          </cell>
        </row>
        <row r="1188">
          <cell r="BT1188" t="str">
            <v>Jósvafő</v>
          </cell>
        </row>
        <row r="1189">
          <cell r="BT1189" t="str">
            <v>Juta</v>
          </cell>
        </row>
        <row r="1190">
          <cell r="BT1190" t="str">
            <v>Kaba</v>
          </cell>
        </row>
        <row r="1191">
          <cell r="BT1191" t="str">
            <v>Kacorlak</v>
          </cell>
        </row>
        <row r="1192">
          <cell r="BT1192" t="str">
            <v>Kács</v>
          </cell>
        </row>
        <row r="1193">
          <cell r="BT1193" t="str">
            <v>Kacsóta</v>
          </cell>
        </row>
        <row r="1194">
          <cell r="BT1194" t="str">
            <v>Kadarkút</v>
          </cell>
        </row>
        <row r="1195">
          <cell r="BT1195" t="e">
            <v>#N/A</v>
          </cell>
        </row>
        <row r="1196">
          <cell r="BT1196" t="str">
            <v>Kajászó</v>
          </cell>
        </row>
        <row r="1197">
          <cell r="BT1197" t="str">
            <v>Kajdacs</v>
          </cell>
        </row>
        <row r="1198">
          <cell r="BT1198" t="str">
            <v>Kakasd</v>
          </cell>
        </row>
        <row r="1199">
          <cell r="BT1199" t="str">
            <v>Kákics</v>
          </cell>
        </row>
        <row r="1200">
          <cell r="BT1200" t="str">
            <v>Kadarkút</v>
          </cell>
        </row>
        <row r="1201">
          <cell r="BT1201" t="str">
            <v>Kál</v>
          </cell>
        </row>
        <row r="1202">
          <cell r="BT1202" t="str">
            <v>Kalaznó</v>
          </cell>
        </row>
        <row r="1203">
          <cell r="BT1203" t="e">
            <v>#N/A</v>
          </cell>
        </row>
        <row r="1204">
          <cell r="BT1204" t="str">
            <v>Kálló</v>
          </cell>
        </row>
        <row r="1205">
          <cell r="BT1205" t="e">
            <v>#N/A</v>
          </cell>
        </row>
        <row r="1206">
          <cell r="BT1206" t="e">
            <v>#N/A</v>
          </cell>
        </row>
        <row r="1207">
          <cell r="BT1207" t="str">
            <v>Kálmáncsa</v>
          </cell>
        </row>
        <row r="1208">
          <cell r="BT1208" t="str">
            <v>Kálmánháza</v>
          </cell>
        </row>
        <row r="1209">
          <cell r="BT1209" t="e">
            <v>#N/A</v>
          </cell>
        </row>
        <row r="1210">
          <cell r="BT1210" t="str">
            <v>Kalocsa</v>
          </cell>
        </row>
        <row r="1211">
          <cell r="BT1211" t="str">
            <v>Káloz</v>
          </cell>
        </row>
        <row r="1212">
          <cell r="BT1212" t="e">
            <v>#N/A</v>
          </cell>
        </row>
        <row r="1213">
          <cell r="BT1213" t="e">
            <v>#N/A</v>
          </cell>
        </row>
        <row r="1214">
          <cell r="BT1214" t="str">
            <v>Kamut</v>
          </cell>
        </row>
        <row r="1215">
          <cell r="BT1215" t="str">
            <v>Kánó</v>
          </cell>
        </row>
        <row r="1216">
          <cell r="BT1216" t="str">
            <v>Kántorjánosi</v>
          </cell>
        </row>
        <row r="1217">
          <cell r="BT1217" t="str">
            <v>Kány</v>
          </cell>
        </row>
        <row r="1218">
          <cell r="BT1218" t="str">
            <v>Kánya</v>
          </cell>
        </row>
        <row r="1219">
          <cell r="BT1219" t="e">
            <v>#N/A</v>
          </cell>
        </row>
        <row r="1220">
          <cell r="BT1220" t="e">
            <v>#N/A</v>
          </cell>
        </row>
        <row r="1221">
          <cell r="BT1221" t="str">
            <v>Kápolna</v>
          </cell>
        </row>
        <row r="1222">
          <cell r="BT1222" t="str">
            <v>Kápolnásnyék</v>
          </cell>
        </row>
        <row r="1223">
          <cell r="BT1223" t="e">
            <v>#N/A</v>
          </cell>
        </row>
        <row r="1224">
          <cell r="BT1224" t="str">
            <v>Kaposfő</v>
          </cell>
        </row>
        <row r="1225">
          <cell r="BT1225" t="str">
            <v>Kaposgyarmat</v>
          </cell>
        </row>
        <row r="1226">
          <cell r="BT1226" t="str">
            <v>Kaposhomok</v>
          </cell>
        </row>
        <row r="1227">
          <cell r="BT1227" t="str">
            <v>Kaposkeresztúr</v>
          </cell>
        </row>
        <row r="1228">
          <cell r="BT1228" t="e">
            <v>#N/A</v>
          </cell>
        </row>
        <row r="1229">
          <cell r="BT1229" t="str">
            <v>Kapospula</v>
          </cell>
        </row>
        <row r="1230">
          <cell r="BT1230" t="str">
            <v>Kaposszekcső</v>
          </cell>
        </row>
        <row r="1231">
          <cell r="BT1231" t="e">
            <v>#N/A</v>
          </cell>
        </row>
        <row r="1232">
          <cell r="BT1232" t="e">
            <v>#N/A</v>
          </cell>
        </row>
        <row r="1233">
          <cell r="BT1233" t="str">
            <v>Kaposvár</v>
          </cell>
        </row>
        <row r="1234">
          <cell r="BT1234" t="e">
            <v>#N/A</v>
          </cell>
        </row>
        <row r="1235">
          <cell r="BT1235" t="e">
            <v>#N/A</v>
          </cell>
        </row>
        <row r="1236">
          <cell r="BT1236" t="e">
            <v>#N/A</v>
          </cell>
        </row>
        <row r="1237">
          <cell r="BT1237" t="str">
            <v>Kára</v>
          </cell>
        </row>
        <row r="1238">
          <cell r="BT1238" t="str">
            <v>Karácsond</v>
          </cell>
        </row>
        <row r="1239">
          <cell r="BT1239" t="str">
            <v>Karád</v>
          </cell>
        </row>
        <row r="1240">
          <cell r="BT1240" t="str">
            <v>Karakó</v>
          </cell>
        </row>
        <row r="1241">
          <cell r="BT1241" t="e">
            <v>#N/A</v>
          </cell>
        </row>
        <row r="1242">
          <cell r="BT1242" t="str">
            <v>Karancsalja</v>
          </cell>
        </row>
        <row r="1243">
          <cell r="BT1243" t="str">
            <v>Karancsberény</v>
          </cell>
        </row>
        <row r="1244">
          <cell r="BT1244" t="str">
            <v>Karancskeszi</v>
          </cell>
        </row>
        <row r="1245">
          <cell r="BT1245" t="str">
            <v>Karancslapujtő</v>
          </cell>
        </row>
        <row r="1246">
          <cell r="BT1246" t="str">
            <v>Karancsság</v>
          </cell>
        </row>
        <row r="1247">
          <cell r="BT1247" t="str">
            <v>Kárász</v>
          </cell>
        </row>
        <row r="1248">
          <cell r="BT1248" t="e">
            <v>#N/A</v>
          </cell>
        </row>
        <row r="1249">
          <cell r="BT1249" t="str">
            <v>Karcsa</v>
          </cell>
        </row>
        <row r="1250">
          <cell r="BT1250" t="str">
            <v>Kardos</v>
          </cell>
        </row>
        <row r="1251">
          <cell r="BT1251" t="str">
            <v>Kardoskút</v>
          </cell>
        </row>
        <row r="1252">
          <cell r="BT1252" t="e">
            <v>#N/A</v>
          </cell>
        </row>
        <row r="1253">
          <cell r="BT1253" t="e">
            <v>#N/A</v>
          </cell>
        </row>
        <row r="1254">
          <cell r="BT1254" t="str">
            <v>Karos</v>
          </cell>
        </row>
        <row r="1255">
          <cell r="BT1255" t="str">
            <v>E_1.78</v>
          </cell>
        </row>
        <row r="1256">
          <cell r="BT1256" t="str">
            <v>Kásád</v>
          </cell>
        </row>
        <row r="1257">
          <cell r="BT1257" t="str">
            <v>Kaskantyú</v>
          </cell>
        </row>
        <row r="1258">
          <cell r="BT1258" t="str">
            <v>Kastélyosdombó</v>
          </cell>
        </row>
        <row r="1259">
          <cell r="BT1259" t="str">
            <v>Kaszaper</v>
          </cell>
        </row>
        <row r="1260">
          <cell r="BT1260" t="str">
            <v>Kaszó</v>
          </cell>
        </row>
        <row r="1261">
          <cell r="BT1261" t="str">
            <v>Katádfa</v>
          </cell>
        </row>
        <row r="1262">
          <cell r="BT1262" t="e">
            <v>#N/A</v>
          </cell>
        </row>
        <row r="1263">
          <cell r="BT1263" t="str">
            <v>Kátoly</v>
          </cell>
        </row>
        <row r="1264">
          <cell r="BT1264" t="str">
            <v>Katymár</v>
          </cell>
        </row>
        <row r="1265">
          <cell r="BT1265" t="e">
            <v>#N/A</v>
          </cell>
        </row>
        <row r="1266">
          <cell r="BT1266" t="e">
            <v>#N/A</v>
          </cell>
        </row>
        <row r="1267">
          <cell r="BT1267" t="str">
            <v>Kazár</v>
          </cell>
        </row>
        <row r="1268">
          <cell r="BT1268" t="e">
            <v>#N/A</v>
          </cell>
        </row>
        <row r="1269">
          <cell r="BT1269" t="str">
            <v>Kázsmárk</v>
          </cell>
        </row>
        <row r="1270">
          <cell r="BT1270" t="str">
            <v>Kazsok</v>
          </cell>
        </row>
        <row r="1271">
          <cell r="BT1271" t="str">
            <v>Kecel</v>
          </cell>
        </row>
        <row r="1272">
          <cell r="BT1272" t="e">
            <v>#N/A</v>
          </cell>
        </row>
        <row r="1273">
          <cell r="BT1273" t="str">
            <v>Kecskemét</v>
          </cell>
        </row>
        <row r="1274">
          <cell r="BT1274" t="e">
            <v>#N/A</v>
          </cell>
        </row>
        <row r="1275">
          <cell r="BT1275" t="e">
            <v>#N/A</v>
          </cell>
        </row>
        <row r="1276">
          <cell r="BT1276" t="e">
            <v>#N/A</v>
          </cell>
        </row>
        <row r="1277">
          <cell r="BT1277" t="str">
            <v>Kéked</v>
          </cell>
        </row>
        <row r="1278">
          <cell r="BT1278" t="str">
            <v>Kékesd</v>
          </cell>
        </row>
        <row r="1279">
          <cell r="BT1279" t="str">
            <v>Kékkút</v>
          </cell>
        </row>
        <row r="1280">
          <cell r="BT1280" t="str">
            <v>Kelebia</v>
          </cell>
        </row>
        <row r="1281">
          <cell r="BT1281" t="e">
            <v>#N/A</v>
          </cell>
        </row>
        <row r="1282">
          <cell r="BT1282" t="str">
            <v>Kelemér</v>
          </cell>
        </row>
        <row r="1283">
          <cell r="BT1283" t="str">
            <v>Kéleshalom</v>
          </cell>
        </row>
        <row r="1284">
          <cell r="BT1284" t="str">
            <v>Kelevíz</v>
          </cell>
        </row>
        <row r="1285">
          <cell r="BT1285" t="e">
            <v>#N/A</v>
          </cell>
        </row>
        <row r="1286">
          <cell r="BT1286" t="e">
            <v>#N/A</v>
          </cell>
        </row>
        <row r="1287">
          <cell r="BT1287" t="e">
            <v>#N/A</v>
          </cell>
        </row>
        <row r="1288">
          <cell r="BT1288" t="str">
            <v>Kemeneshőgyész</v>
          </cell>
        </row>
        <row r="1289">
          <cell r="BT1289" t="e">
            <v>#N/A</v>
          </cell>
        </row>
        <row r="1290">
          <cell r="BT1290" t="e">
            <v>#N/A</v>
          </cell>
        </row>
        <row r="1291">
          <cell r="BT1291" t="str">
            <v>Kemenesmihályfa</v>
          </cell>
        </row>
        <row r="1292">
          <cell r="BT1292" t="str">
            <v>Kemenespálfa</v>
          </cell>
        </row>
        <row r="1293">
          <cell r="BT1293" t="str">
            <v>Kemenessömjén</v>
          </cell>
        </row>
        <row r="1294">
          <cell r="BT1294" t="str">
            <v>Kemenesszentmárton</v>
          </cell>
        </row>
        <row r="1295">
          <cell r="BT1295" t="str">
            <v>Kemenesszentpéter</v>
          </cell>
        </row>
        <row r="1296">
          <cell r="BT1296" t="str">
            <v>Keménfa</v>
          </cell>
        </row>
        <row r="1297">
          <cell r="BT1297" t="str">
            <v>Kémes</v>
          </cell>
        </row>
        <row r="1298">
          <cell r="BT1298" t="str">
            <v>Kemestaródfa</v>
          </cell>
        </row>
        <row r="1299">
          <cell r="BT1299" t="str">
            <v>Kemse</v>
          </cell>
        </row>
        <row r="1300">
          <cell r="BT1300" t="str">
            <v>Kenderes</v>
          </cell>
        </row>
        <row r="1301">
          <cell r="BT1301" t="str">
            <v>Kenéz</v>
          </cell>
        </row>
        <row r="1302">
          <cell r="BT1302" t="str">
            <v>Kenézlő</v>
          </cell>
        </row>
        <row r="1303">
          <cell r="BT1303" t="str">
            <v>Kengyel</v>
          </cell>
        </row>
        <row r="1304">
          <cell r="BT1304" t="str">
            <v>Kenyeri</v>
          </cell>
        </row>
        <row r="1305">
          <cell r="BT1305" t="str">
            <v>Kercaszomor</v>
          </cell>
        </row>
        <row r="1306">
          <cell r="BT1306" t="str">
            <v>Kercseliget</v>
          </cell>
        </row>
        <row r="1307">
          <cell r="BT1307" t="str">
            <v>Kerecsend</v>
          </cell>
        </row>
        <row r="1308">
          <cell r="BT1308" t="str">
            <v>Kerecseny</v>
          </cell>
        </row>
        <row r="1309">
          <cell r="BT1309" t="str">
            <v>Kerekegyháza</v>
          </cell>
        </row>
        <row r="1310">
          <cell r="BT1310" t="e">
            <v>#N/A</v>
          </cell>
        </row>
        <row r="1311">
          <cell r="BT1311" t="str">
            <v>Kereki</v>
          </cell>
        </row>
        <row r="1312">
          <cell r="BT1312" t="e">
            <v>#N/A</v>
          </cell>
        </row>
        <row r="1313">
          <cell r="BT1313" t="str">
            <v>Kerepes</v>
          </cell>
        </row>
        <row r="1314">
          <cell r="BT1314" t="str">
            <v>Keresztéte</v>
          </cell>
        </row>
        <row r="1315">
          <cell r="BT1315" t="str">
            <v>Kerkabarabás</v>
          </cell>
        </row>
        <row r="1316">
          <cell r="BT1316" t="str">
            <v>Kerkafalva</v>
          </cell>
        </row>
        <row r="1317">
          <cell r="BT1317" t="str">
            <v>Kerkakutas</v>
          </cell>
        </row>
        <row r="1318">
          <cell r="BT1318" t="str">
            <v>Kerkáskápolna</v>
          </cell>
        </row>
        <row r="1319">
          <cell r="BT1319" t="str">
            <v>Kerkaszentkirály</v>
          </cell>
        </row>
        <row r="1320">
          <cell r="BT1320" t="str">
            <v>Kerkateskánd</v>
          </cell>
        </row>
        <row r="1321">
          <cell r="BT1321" t="e">
            <v>#N/A</v>
          </cell>
        </row>
        <row r="1322">
          <cell r="BT1322" t="str">
            <v>Kerta</v>
          </cell>
        </row>
        <row r="1323">
          <cell r="BT1323" t="str">
            <v>Kertészsziget</v>
          </cell>
        </row>
        <row r="1324">
          <cell r="BT1324" t="str">
            <v>Keszeg</v>
          </cell>
        </row>
        <row r="1325">
          <cell r="BT1325" t="str">
            <v>Kesznyéten</v>
          </cell>
        </row>
        <row r="1326">
          <cell r="BT1326" t="str">
            <v>Keszőhidegkút</v>
          </cell>
        </row>
        <row r="1327">
          <cell r="BT1327" t="str">
            <v>Keszthely</v>
          </cell>
        </row>
        <row r="1328">
          <cell r="BT1328" t="e">
            <v>#N/A</v>
          </cell>
        </row>
        <row r="1329">
          <cell r="BT1329" t="str">
            <v>Keszü</v>
          </cell>
        </row>
        <row r="1330">
          <cell r="BT1330" t="str">
            <v>Kétbodony</v>
          </cell>
        </row>
        <row r="1331">
          <cell r="BT1331" t="e">
            <v>#N/A</v>
          </cell>
        </row>
        <row r="1332">
          <cell r="BT1332" t="str">
            <v>Kéthely</v>
          </cell>
        </row>
        <row r="1333">
          <cell r="BT1333" t="str">
            <v>Kétpó</v>
          </cell>
        </row>
        <row r="1334">
          <cell r="BT1334" t="e">
            <v>#N/A</v>
          </cell>
        </row>
        <row r="1335">
          <cell r="BT1335" t="str">
            <v>Kétújfalu</v>
          </cell>
        </row>
        <row r="1336">
          <cell r="BT1336" t="str">
            <v>Kétvölgy</v>
          </cell>
        </row>
        <row r="1337">
          <cell r="BT1337" t="str">
            <v>Kéty</v>
          </cell>
        </row>
        <row r="1338">
          <cell r="BT1338" t="e">
            <v>#N/A</v>
          </cell>
        </row>
        <row r="1339">
          <cell r="BT1339" t="str">
            <v>Kilimán</v>
          </cell>
        </row>
        <row r="1340">
          <cell r="BT1340" t="e">
            <v>#N/A</v>
          </cell>
        </row>
        <row r="1341">
          <cell r="BT1341" t="str">
            <v>Kincsesbánya</v>
          </cell>
        </row>
        <row r="1342">
          <cell r="BT1342" t="str">
            <v>Királd</v>
          </cell>
        </row>
        <row r="1343">
          <cell r="BT1343" t="e">
            <v>#N/A</v>
          </cell>
        </row>
        <row r="1344">
          <cell r="BT1344" t="e">
            <v>#N/A</v>
          </cell>
        </row>
        <row r="1345">
          <cell r="BT1345" t="str">
            <v>Királyszentistván</v>
          </cell>
        </row>
        <row r="1346">
          <cell r="BT1346" t="str">
            <v>Kisapáti</v>
          </cell>
        </row>
        <row r="1347">
          <cell r="BT1347" t="str">
            <v>Kisapostag</v>
          </cell>
        </row>
        <row r="1348">
          <cell r="BT1348" t="e">
            <v>#N/A</v>
          </cell>
        </row>
        <row r="1349">
          <cell r="BT1349" t="str">
            <v>Kisasszond</v>
          </cell>
        </row>
        <row r="1350">
          <cell r="BT1350" t="str">
            <v>Kisasszonyfa</v>
          </cell>
        </row>
        <row r="1351">
          <cell r="BT1351" t="e">
            <v>#N/A</v>
          </cell>
        </row>
        <row r="1352">
          <cell r="BT1352" t="str">
            <v>Kisbágyon</v>
          </cell>
        </row>
        <row r="1353">
          <cell r="BT1353" t="e">
            <v>#N/A</v>
          </cell>
        </row>
        <row r="1354">
          <cell r="BT1354" t="str">
            <v>Kisbajom</v>
          </cell>
        </row>
        <row r="1355">
          <cell r="BT1355" t="str">
            <v>Kisbárapáti</v>
          </cell>
        </row>
        <row r="1356">
          <cell r="BT1356" t="str">
            <v>Kisbárkány</v>
          </cell>
        </row>
        <row r="1357">
          <cell r="BT1357" t="e">
            <v>#N/A</v>
          </cell>
        </row>
        <row r="1358">
          <cell r="BT1358" t="str">
            <v>Kisberény</v>
          </cell>
        </row>
        <row r="1359">
          <cell r="BT1359" t="str">
            <v>Kisberzseny</v>
          </cell>
        </row>
        <row r="1360">
          <cell r="BT1360" t="str">
            <v>Kisbeszterce</v>
          </cell>
        </row>
        <row r="1361">
          <cell r="BT1361" t="e">
            <v>#N/A</v>
          </cell>
        </row>
        <row r="1362">
          <cell r="BT1362" t="str">
            <v>Kisbucsa</v>
          </cell>
        </row>
        <row r="1363">
          <cell r="BT1363" t="str">
            <v>Kisbudmér</v>
          </cell>
        </row>
        <row r="1364">
          <cell r="BT1364" t="e">
            <v>#N/A</v>
          </cell>
        </row>
        <row r="1365">
          <cell r="BT1365" t="str">
            <v>Kiscsehi</v>
          </cell>
        </row>
        <row r="1366">
          <cell r="BT1366" t="str">
            <v>Kiscsősz</v>
          </cell>
        </row>
        <row r="1367">
          <cell r="BT1367" t="str">
            <v>Kisdér</v>
          </cell>
        </row>
        <row r="1368">
          <cell r="BT1368" t="e">
            <v>#N/A</v>
          </cell>
        </row>
        <row r="1369">
          <cell r="BT1369" t="e">
            <v>#N/A</v>
          </cell>
        </row>
        <row r="1370">
          <cell r="BT1370" t="str">
            <v>Kisdorog</v>
          </cell>
        </row>
        <row r="1371">
          <cell r="BT1371" t="str">
            <v>Kisecset</v>
          </cell>
        </row>
        <row r="1372">
          <cell r="BT1372" t="e">
            <v>#N/A</v>
          </cell>
        </row>
        <row r="1373">
          <cell r="BT1373" t="str">
            <v>Kisfüzes</v>
          </cell>
        </row>
        <row r="1374">
          <cell r="BT1374" t="e">
            <v>#N/A</v>
          </cell>
        </row>
        <row r="1375">
          <cell r="BT1375" t="str">
            <v>Kisgyalán</v>
          </cell>
        </row>
        <row r="1376">
          <cell r="BT1376" t="e">
            <v>#N/A</v>
          </cell>
        </row>
        <row r="1377">
          <cell r="BT1377" t="e">
            <v>#N/A</v>
          </cell>
        </row>
        <row r="1378">
          <cell r="BT1378" t="e">
            <v>#N/A</v>
          </cell>
        </row>
        <row r="1379">
          <cell r="BT1379" t="str">
            <v>zsgó_x0013__x0000__x0000_Ölbei Mihály Zoltán_x000C__x0000__x0000_Ölbei Mihály_x0010__x0000__x0000_Batthyány u. 15._x0005__x0000__x0000_T_8.1_x0005__x0000__x0000_K_8.1
_x0000__x0000_Nagybudmér_x000B__x0000__x0000_Tetz Ferenc_x000D__x0000__x0001_P_x0000_e_x0000_t_x0000_Q_x0001_f_x0000_i_x0000_ _x0000_ú_x0000_t_x0000_ _x0000_1_x0000_7_x0000_._x0000__x0005__x0000__x0000_T_8.2_x0005__x0000__x0000_K_8.2_x0010__x0000__x0000_Csizmadia Attila_x0004__x0000__x0000_Igal_x000E__x0000__x0000_Köteles László_x0010__x0000__x0000_Bajcsy-Zs. u. 6._x0005__x0000__x0000_Kondó_x000E__x0000__x0000_Lovas Bertalan_x0016__x0000__x0001_S_x0000_o_x0000_l_x0000_t_x0000_é_x0000_s_x0000_z_x0000_ _x0000_K</v>
          </cell>
        </row>
        <row r="1380">
          <cell r="BT1380" t="str">
            <v>Kisherend</v>
          </cell>
        </row>
        <row r="1381">
          <cell r="BT1381" t="e">
            <v>#N/A</v>
          </cell>
        </row>
        <row r="1382">
          <cell r="BT1382" t="e">
            <v>#N/A</v>
          </cell>
        </row>
        <row r="1383">
          <cell r="BT1383" t="e">
            <v>#N/A</v>
          </cell>
        </row>
        <row r="1384">
          <cell r="BT1384" t="str">
            <v>Kisjakabfalva</v>
          </cell>
        </row>
        <row r="1385">
          <cell r="BT1385" t="str">
            <v>Kiskassa</v>
          </cell>
        </row>
        <row r="1386">
          <cell r="BT1386" t="e">
            <v>#N/A</v>
          </cell>
        </row>
        <row r="1387">
          <cell r="BT1387" t="str">
            <v>Kiskorpád</v>
          </cell>
        </row>
        <row r="1388">
          <cell r="BT1388" t="str">
            <v>Kisköre</v>
          </cell>
        </row>
        <row r="1389">
          <cell r="BT1389" t="e">
            <v>#N/A</v>
          </cell>
        </row>
        <row r="1390">
          <cell r="BT1390" t="e">
            <v>#N/A</v>
          </cell>
        </row>
        <row r="1391">
          <cell r="BT1391" t="e">
            <v>#N/A</v>
          </cell>
        </row>
        <row r="1392">
          <cell r="BT1392" t="str">
            <v>Kiskunlacháza</v>
          </cell>
        </row>
        <row r="1393">
          <cell r="BT1393" t="e">
            <v>#N/A</v>
          </cell>
        </row>
        <row r="1394">
          <cell r="BT1394" t="e">
            <v>#N/A</v>
          </cell>
        </row>
        <row r="1395">
          <cell r="BT1395" t="str">
            <v>Kisláng</v>
          </cell>
        </row>
        <row r="1396">
          <cell r="BT1396" t="str">
            <v>Kisléta</v>
          </cell>
        </row>
        <row r="1397">
          <cell r="BT1397" t="str">
            <v>Kislippó</v>
          </cell>
        </row>
        <row r="1398">
          <cell r="BT1398" t="str">
            <v>Kislőd</v>
          </cell>
        </row>
        <row r="1399">
          <cell r="BT1399" t="e">
            <v>#N/A</v>
          </cell>
        </row>
        <row r="1400">
          <cell r="BT1400" t="str">
            <v>Kismarja</v>
          </cell>
        </row>
        <row r="1401">
          <cell r="BT1401" t="str">
            <v>Kismaros</v>
          </cell>
        </row>
        <row r="1402">
          <cell r="BT1402" t="str">
            <v>Kisnamény</v>
          </cell>
        </row>
        <row r="1403">
          <cell r="BT1403" t="str">
            <v>Kisnána</v>
          </cell>
        </row>
        <row r="1404">
          <cell r="BT1404" t="str">
            <v>Kisnémedi</v>
          </cell>
        </row>
        <row r="1405">
          <cell r="BT1405" t="str">
            <v>Kisnyárád</v>
          </cell>
        </row>
        <row r="1406">
          <cell r="BT1406" t="str">
            <v>Kisoroszi</v>
          </cell>
        </row>
        <row r="1407">
          <cell r="BT1407" t="str">
            <v>Kispalád</v>
          </cell>
        </row>
        <row r="1408">
          <cell r="BT1408" t="e">
            <v>#N/A</v>
          </cell>
        </row>
        <row r="1409">
          <cell r="BT1409" t="str">
            <v>Kispirit</v>
          </cell>
        </row>
        <row r="1410">
          <cell r="BT1410" t="str">
            <v>Kisrákos</v>
          </cell>
        </row>
        <row r="1411">
          <cell r="BT1411" t="e">
            <v>#N/A</v>
          </cell>
        </row>
        <row r="1412">
          <cell r="BT1412" t="e">
            <v>#N/A</v>
          </cell>
        </row>
        <row r="1413">
          <cell r="BT1413" t="e">
            <v>#N/A</v>
          </cell>
        </row>
        <row r="1414">
          <cell r="BT1414" t="str">
            <v>Kissomlyó</v>
          </cell>
        </row>
        <row r="1415">
          <cell r="BT1415" t="str">
            <v>Kisszállás</v>
          </cell>
        </row>
        <row r="1416">
          <cell r="BT1416" t="e">
            <v>#N/A</v>
          </cell>
        </row>
        <row r="1417">
          <cell r="BT1417" t="str">
            <v>Kisszekeres</v>
          </cell>
        </row>
        <row r="1418">
          <cell r="BT1418" t="str">
            <v>Kisszentmárton</v>
          </cell>
        </row>
        <row r="1419">
          <cell r="BT1419" t="e">
            <v>#N/A</v>
          </cell>
        </row>
        <row r="1420">
          <cell r="BT1420" t="str">
            <v>Kisszőlős</v>
          </cell>
        </row>
        <row r="1421">
          <cell r="BT1421" t="str">
            <v>Kistamási</v>
          </cell>
        </row>
        <row r="1422">
          <cell r="BT1422" t="str">
            <v>Kistapolca</v>
          </cell>
        </row>
        <row r="1423">
          <cell r="BT1423" t="str">
            <v>Kistarcsa</v>
          </cell>
        </row>
        <row r="1424">
          <cell r="BT1424" t="e">
            <v>#N/A</v>
          </cell>
        </row>
        <row r="1425">
          <cell r="BT1425" t="e">
            <v>#N/A</v>
          </cell>
        </row>
        <row r="1426">
          <cell r="BT1426" t="e">
            <v>#N/A</v>
          </cell>
        </row>
        <row r="1427">
          <cell r="BT1427" t="e">
            <v>#N/A</v>
          </cell>
        </row>
        <row r="1428">
          <cell r="BT1428" t="str">
            <v>Kistótfalu</v>
          </cell>
        </row>
        <row r="1429">
          <cell r="BT1429" t="str">
            <v>Kisújszállás</v>
          </cell>
        </row>
        <row r="1430">
          <cell r="BT1430" t="str">
            <v>Kisunyom</v>
          </cell>
        </row>
        <row r="1431">
          <cell r="BT1431" t="str">
            <v>Kisvárda</v>
          </cell>
        </row>
        <row r="1432">
          <cell r="BT1432" t="str">
            <v>Kisvarsány</v>
          </cell>
        </row>
        <row r="1433">
          <cell r="BT1433" t="e">
            <v>#N/A</v>
          </cell>
        </row>
        <row r="1434">
          <cell r="BT1434" t="str">
            <v>Kisvaszar</v>
          </cell>
        </row>
        <row r="1435">
          <cell r="BT1435" t="e">
            <v>#N/A</v>
          </cell>
        </row>
        <row r="1436">
          <cell r="BT1436" t="e">
            <v>#N/A</v>
          </cell>
        </row>
        <row r="1437">
          <cell r="BT1437" t="str">
            <v>Kiszsidány</v>
          </cell>
        </row>
        <row r="1438">
          <cell r="BT1438" t="e">
            <v>#N/A</v>
          </cell>
        </row>
        <row r="1439">
          <cell r="BT1439" t="e">
            <v>#N/A</v>
          </cell>
        </row>
        <row r="1440">
          <cell r="BT1440" t="str">
            <v>Kocsér</v>
          </cell>
        </row>
        <row r="1441">
          <cell r="BT1441" t="e">
            <v>#N/A</v>
          </cell>
        </row>
        <row r="1442">
          <cell r="BT1442" t="e">
            <v>#N/A</v>
          </cell>
        </row>
        <row r="1443">
          <cell r="BT1443" t="str">
            <v>Kóka</v>
          </cell>
        </row>
        <row r="1444">
          <cell r="BT1444" t="str">
            <v>Kokad</v>
          </cell>
        </row>
        <row r="1445">
          <cell r="BT1445" t="str">
            <v>Kolontár</v>
          </cell>
        </row>
        <row r="1446">
          <cell r="BT1446" t="str">
            <v>Komádi</v>
          </cell>
        </row>
        <row r="1447">
          <cell r="BT1447" t="str">
            <v>Komárom</v>
          </cell>
        </row>
        <row r="1448">
          <cell r="BT1448" t="e">
            <v>#N/A</v>
          </cell>
        </row>
        <row r="1449">
          <cell r="BT1449" t="e">
            <v>#N/A</v>
          </cell>
        </row>
        <row r="1450">
          <cell r="BT1450" t="e">
            <v>#N/A</v>
          </cell>
        </row>
        <row r="1451">
          <cell r="BT1451" t="str">
            <v>Komlósd</v>
          </cell>
        </row>
        <row r="1452">
          <cell r="BT1452" t="e">
            <v>#N/A</v>
          </cell>
        </row>
        <row r="1453">
          <cell r="BT1453" t="str">
            <v>Komoró</v>
          </cell>
        </row>
        <row r="1454">
          <cell r="BT1454" t="str">
            <v>Kompolt</v>
          </cell>
        </row>
        <row r="1455">
          <cell r="BT1455" t="str">
            <v>Kondó</v>
          </cell>
        </row>
        <row r="1456">
          <cell r="BT1456" t="str">
            <v>Kondorfa</v>
          </cell>
        </row>
        <row r="1457">
          <cell r="BT1457" t="e">
            <v>#N/A</v>
          </cell>
        </row>
        <row r="1458">
          <cell r="BT1458" t="str">
            <v>Kóny</v>
          </cell>
        </row>
        <row r="1459">
          <cell r="BT1459" t="str">
            <v>Konyár</v>
          </cell>
        </row>
        <row r="1460">
          <cell r="BT1460" t="str">
            <v>Kópháza</v>
          </cell>
        </row>
        <row r="1461">
          <cell r="BT1461" t="e">
            <v>#N/A</v>
          </cell>
        </row>
        <row r="1462">
          <cell r="BT1462" t="str">
            <v>Korlát</v>
          </cell>
        </row>
        <row r="1463">
          <cell r="BT1463" t="str">
            <v>Koroncó</v>
          </cell>
        </row>
        <row r="1464">
          <cell r="BT1464" t="str">
            <v>Kórós</v>
          </cell>
        </row>
        <row r="1465">
          <cell r="BT1465" t="str">
            <v>Kosd</v>
          </cell>
        </row>
        <row r="1466">
          <cell r="BT1466" t="str">
            <v>Kóspallag</v>
          </cell>
        </row>
        <row r="1467">
          <cell r="BT1467" t="str">
            <v>Kótaj</v>
          </cell>
        </row>
        <row r="1468">
          <cell r="BT1468" t="str">
            <v>Kovácshida</v>
          </cell>
        </row>
        <row r="1469">
          <cell r="BT1469" t="str">
            <v>Kovácsszénája</v>
          </cell>
        </row>
        <row r="1470">
          <cell r="BT1470" t="str">
            <v>Kovácsvágás</v>
          </cell>
        </row>
        <row r="1471">
          <cell r="BT1471" t="e">
            <v>#N/A</v>
          </cell>
        </row>
        <row r="1472">
          <cell r="BT1472" t="str">
            <v>Kozármisleny</v>
          </cell>
        </row>
        <row r="1473">
          <cell r="BT1473" t="e">
            <v>#N/A</v>
          </cell>
        </row>
        <row r="1474">
          <cell r="BT1474" t="e">
            <v>#N/A</v>
          </cell>
        </row>
        <row r="1475">
          <cell r="BT1475" t="str">
            <v>Köcsk</v>
          </cell>
        </row>
        <row r="1476">
          <cell r="BT1476" t="e">
            <v>#N/A</v>
          </cell>
        </row>
        <row r="1477">
          <cell r="BT1477" t="e">
            <v>#N/A</v>
          </cell>
        </row>
        <row r="1478">
          <cell r="BT1478" t="str">
            <v>Kölcse</v>
          </cell>
        </row>
        <row r="1479">
          <cell r="BT1479" t="str">
            <v>Kölesd</v>
          </cell>
        </row>
        <row r="1480">
          <cell r="BT1480" t="str">
            <v>Kölked</v>
          </cell>
        </row>
        <row r="1481">
          <cell r="BT1481" t="str">
            <v>Kömlő</v>
          </cell>
        </row>
        <row r="1482">
          <cell r="BT1482" t="e">
            <v>#N/A</v>
          </cell>
        </row>
        <row r="1483">
          <cell r="BT1483" t="e">
            <v>#N/A</v>
          </cell>
        </row>
        <row r="1484">
          <cell r="BT1484" t="e">
            <v>#N/A</v>
          </cell>
        </row>
        <row r="1485">
          <cell r="BT1485" t="str">
            <v>Körmend</v>
          </cell>
        </row>
        <row r="1486">
          <cell r="BT1486" t="e">
            <v>#N/A</v>
          </cell>
        </row>
        <row r="1487">
          <cell r="BT1487" t="str">
            <v>Köröm</v>
          </cell>
        </row>
        <row r="1488">
          <cell r="BT1488" t="e">
            <v>#N/A</v>
          </cell>
        </row>
        <row r="1489">
          <cell r="BT1489" t="str">
            <v>Körösladány</v>
          </cell>
        </row>
        <row r="1490">
          <cell r="BT1490" t="str">
            <v>Körösnagyharsány</v>
          </cell>
        </row>
        <row r="1491">
          <cell r="BT1491" t="str">
            <v>Köröstarcsa</v>
          </cell>
        </row>
        <row r="1492">
          <cell r="BT1492" t="str">
            <v>Kőröstetétlen</v>
          </cell>
        </row>
        <row r="1493">
          <cell r="BT1493" t="str">
            <v>Körösújfalu</v>
          </cell>
        </row>
        <row r="1494">
          <cell r="BT1494" t="str">
            <v>Körösszakál</v>
          </cell>
        </row>
        <row r="1495">
          <cell r="BT1495" t="str">
            <v>Körösszegapáti</v>
          </cell>
        </row>
        <row r="1496">
          <cell r="BT1496" t="str">
            <v>Kőszárhegy</v>
          </cell>
        </row>
        <row r="1497">
          <cell r="BT1497" t="str">
            <v>Kőszeg</v>
          </cell>
        </row>
        <row r="1498">
          <cell r="BT1498" t="str">
            <v>Kőszegdoroszló</v>
          </cell>
        </row>
        <row r="1499">
          <cell r="BT1499" t="str">
            <v>Kőszegpaty</v>
          </cell>
        </row>
        <row r="1500">
          <cell r="BT1500" t="str">
            <v>Kőszegszerdahely</v>
          </cell>
        </row>
        <row r="1501">
          <cell r="BT1501" t="str">
            <v>Kötcse</v>
          </cell>
        </row>
        <row r="1502">
          <cell r="BT1502" t="str">
            <v>Kötegyán</v>
          </cell>
        </row>
        <row r="1503">
          <cell r="BT1503" t="str">
            <v>Kőtelek</v>
          </cell>
        </row>
        <row r="1504">
          <cell r="BT1504" t="str">
            <v>Kővágóörs</v>
          </cell>
        </row>
        <row r="1505">
          <cell r="BT1505" t="str">
            <v>Kővágószőlős</v>
          </cell>
        </row>
        <row r="1506">
          <cell r="BT1506" t="str">
            <v>Kővágótöttös</v>
          </cell>
        </row>
        <row r="1507">
          <cell r="BT1507" t="e">
            <v>#N/A</v>
          </cell>
        </row>
        <row r="1508">
          <cell r="BT1508" t="str">
            <v>Köveskál</v>
          </cell>
        </row>
        <row r="1509">
          <cell r="BT1509" t="str">
            <v>Krasznokvajda</v>
          </cell>
        </row>
        <row r="1510">
          <cell r="BT1510" t="str">
            <v>Kulcs</v>
          </cell>
        </row>
        <row r="1511">
          <cell r="BT1511" t="e">
            <v>#N/A</v>
          </cell>
        </row>
        <row r="1512">
          <cell r="BT1512" t="str">
            <v>Kunágota</v>
          </cell>
        </row>
        <row r="1513">
          <cell r="BT1513" t="e">
            <v>#N/A</v>
          </cell>
        </row>
        <row r="1514">
          <cell r="BT1514" t="e">
            <v>#N/A</v>
          </cell>
        </row>
        <row r="1515">
          <cell r="BT1515" t="str">
            <v>Kuncsorba</v>
          </cell>
        </row>
        <row r="1516">
          <cell r="BT1516" t="e">
            <v>#N/A</v>
          </cell>
        </row>
        <row r="1517">
          <cell r="BT1517" t="str">
            <v>Kunhegyes</v>
          </cell>
        </row>
        <row r="1518">
          <cell r="BT1518" t="str">
            <v>Kunmadaras</v>
          </cell>
        </row>
        <row r="1519">
          <cell r="BT1519" t="e">
            <v>#N/A</v>
          </cell>
        </row>
        <row r="1520">
          <cell r="BT1520" t="e">
            <v>#N/A</v>
          </cell>
        </row>
        <row r="1521">
          <cell r="BT1521" t="str">
            <v>Kunszentmárton</v>
          </cell>
        </row>
        <row r="1522">
          <cell r="BT1522" t="e">
            <v>#N/A</v>
          </cell>
        </row>
        <row r="1523">
          <cell r="BT1523" t="str">
            <v>Kunsziget</v>
          </cell>
        </row>
        <row r="1524">
          <cell r="BT1524" t="str">
            <v>Kup</v>
          </cell>
        </row>
        <row r="1525">
          <cell r="BT1525" t="str">
            <v>Kupa</v>
          </cell>
        </row>
        <row r="1526">
          <cell r="BT1526" t="str">
            <v>Kurd</v>
          </cell>
        </row>
        <row r="1527">
          <cell r="BT1527" t="str">
            <v>Kurityán</v>
          </cell>
        </row>
        <row r="1528">
          <cell r="BT1528" t="e">
            <v>#N/A</v>
          </cell>
        </row>
        <row r="1529">
          <cell r="BT1529" t="str">
            <v>Kutas</v>
          </cell>
        </row>
        <row r="1530">
          <cell r="BT1530" t="e">
            <v>#N/A</v>
          </cell>
        </row>
        <row r="1531">
          <cell r="BT1531" t="str">
            <v>Kübekháza</v>
          </cell>
        </row>
        <row r="1532">
          <cell r="BT1532" t="e">
            <v>#N/A</v>
          </cell>
        </row>
        <row r="1533">
          <cell r="BT1533" t="str">
            <v>Külsővat</v>
          </cell>
        </row>
        <row r="1534">
          <cell r="BT1534" t="str">
            <v>Küngös</v>
          </cell>
        </row>
        <row r="1535">
          <cell r="BT1535" t="str">
            <v>Lábatlan</v>
          </cell>
        </row>
        <row r="1536">
          <cell r="BT1536" t="str">
            <v>Lábod</v>
          </cell>
        </row>
        <row r="1537">
          <cell r="BT1537" t="str">
            <v>Lácacséke</v>
          </cell>
        </row>
        <row r="1538">
          <cell r="BT1538" t="str">
            <v>Lad</v>
          </cell>
        </row>
        <row r="1539">
          <cell r="BT1539" t="e">
            <v>#N/A</v>
          </cell>
        </row>
        <row r="1540">
          <cell r="BT1540" t="str">
            <v>Ládbesenyő</v>
          </cell>
        </row>
        <row r="1541">
          <cell r="BT1541" t="str">
            <v>Lajoskomárom</v>
          </cell>
        </row>
        <row r="1542">
          <cell r="BT1542" t="e">
            <v>#N/A</v>
          </cell>
        </row>
        <row r="1543">
          <cell r="BT1543" t="str">
            <v>Lak</v>
          </cell>
        </row>
        <row r="1544">
          <cell r="BT1544" t="str">
            <v>Lakhegy</v>
          </cell>
        </row>
        <row r="1545">
          <cell r="BT1545" t="str">
            <v>Lakitelek</v>
          </cell>
        </row>
        <row r="1546">
          <cell r="BT1546" t="str">
            <v>Lakócsa</v>
          </cell>
        </row>
        <row r="1547">
          <cell r="BT1547" t="e">
            <v>#N/A</v>
          </cell>
        </row>
        <row r="1548">
          <cell r="BT1548" t="str">
            <v>Lápafő</v>
          </cell>
        </row>
        <row r="1549">
          <cell r="BT1549" t="str">
            <v>Lapáncsa</v>
          </cell>
        </row>
        <row r="1550">
          <cell r="BT1550" t="e">
            <v>#N/A</v>
          </cell>
        </row>
        <row r="1551">
          <cell r="BT1551" t="str">
            <v>Lasztonya</v>
          </cell>
        </row>
        <row r="1552">
          <cell r="BT1552" t="str">
            <v>Látrány</v>
          </cell>
        </row>
        <row r="1553">
          <cell r="BT1553" t="e">
            <v>#N/A</v>
          </cell>
        </row>
        <row r="1554">
          <cell r="BT1554" t="str">
            <v>Leányfalu</v>
          </cell>
        </row>
        <row r="1555">
          <cell r="BT1555" t="str">
            <v>Leányvár</v>
          </cell>
        </row>
        <row r="1556">
          <cell r="BT1556" t="e">
            <v>#N/A</v>
          </cell>
        </row>
        <row r="1557">
          <cell r="BT1557" t="e">
            <v>#N/A</v>
          </cell>
        </row>
        <row r="1558">
          <cell r="BT1558" t="str">
            <v>Legyesbénye</v>
          </cell>
        </row>
        <row r="1559">
          <cell r="BT1559" t="str">
            <v>Léh</v>
          </cell>
        </row>
        <row r="1560">
          <cell r="BT1560" t="str">
            <v>Lénárddaróc</v>
          </cell>
        </row>
        <row r="1561">
          <cell r="BT1561" t="str">
            <v>Lendvadedes</v>
          </cell>
        </row>
        <row r="1562">
          <cell r="BT1562" t="e">
            <v>#N/A</v>
          </cell>
        </row>
        <row r="1563">
          <cell r="BT1563" t="str">
            <v>Lengyel</v>
          </cell>
        </row>
        <row r="1564">
          <cell r="BT1564" t="str">
            <v>Lengyeltóti</v>
          </cell>
        </row>
        <row r="1565">
          <cell r="BT1565" t="str">
            <v>Lenti</v>
          </cell>
        </row>
        <row r="1566">
          <cell r="BT1566" t="e">
            <v>#N/A</v>
          </cell>
        </row>
        <row r="1567">
          <cell r="BT1567" t="str">
            <v>Lesencefalu</v>
          </cell>
        </row>
        <row r="1568">
          <cell r="BT1568" t="e">
            <v>#N/A</v>
          </cell>
        </row>
        <row r="1569">
          <cell r="BT1569" t="e">
            <v>#N/A</v>
          </cell>
        </row>
        <row r="1570">
          <cell r="BT1570" t="str">
            <v>Létavértes</v>
          </cell>
        </row>
        <row r="1571">
          <cell r="BT1571" t="str">
            <v>Letenye</v>
          </cell>
        </row>
        <row r="1572">
          <cell r="BT1572" t="str">
            <v>Letkés</v>
          </cell>
        </row>
        <row r="1573">
          <cell r="BT1573" t="e">
            <v>#N/A</v>
          </cell>
        </row>
        <row r="1574">
          <cell r="BT1574" t="str">
            <v>Levelek</v>
          </cell>
        </row>
        <row r="1575">
          <cell r="BT1575" t="str">
            <v>Libickozma</v>
          </cell>
        </row>
        <row r="1576">
          <cell r="BT1576" t="e">
            <v>#N/A</v>
          </cell>
        </row>
        <row r="1577">
          <cell r="BT1577" t="e">
            <v>#N/A</v>
          </cell>
        </row>
        <row r="1578">
          <cell r="BT1578" t="str">
            <v>Ligetfalva</v>
          </cell>
        </row>
        <row r="1579">
          <cell r="BT1579" t="e">
            <v>#N/A</v>
          </cell>
        </row>
        <row r="1580">
          <cell r="BT1580" t="str">
            <v>Lippó</v>
          </cell>
        </row>
        <row r="1581">
          <cell r="BT1581" t="str">
            <v>Liptód</v>
          </cell>
        </row>
        <row r="1582">
          <cell r="BT1582" t="str">
            <v>Lispeszentadorján</v>
          </cell>
        </row>
        <row r="1583">
          <cell r="BT1583" t="str">
            <v>Liszó</v>
          </cell>
        </row>
        <row r="1584">
          <cell r="BT1584" t="e">
            <v>#N/A</v>
          </cell>
        </row>
        <row r="1585">
          <cell r="BT1585" t="str">
            <v>Litka</v>
          </cell>
        </row>
        <row r="1586">
          <cell r="BT1586" t="e">
            <v>#N/A</v>
          </cell>
        </row>
        <row r="1587">
          <cell r="BT1587" t="str">
            <v>Lócs</v>
          </cell>
        </row>
        <row r="1588">
          <cell r="BT1588" t="e">
            <v>#N/A</v>
          </cell>
        </row>
        <row r="1589">
          <cell r="BT1589" t="str">
            <v>Lónya</v>
          </cell>
        </row>
        <row r="1590">
          <cell r="BT1590" t="str">
            <v>Lórév</v>
          </cell>
        </row>
        <row r="1591">
          <cell r="BT1591" t="str">
            <v>Lothárd</v>
          </cell>
        </row>
        <row r="1592">
          <cell r="BT1592" t="e">
            <v>#N/A</v>
          </cell>
        </row>
        <row r="1593">
          <cell r="BT1593" t="e">
            <v>#N/A</v>
          </cell>
        </row>
        <row r="1594">
          <cell r="BT1594" t="str">
            <v>Lovászhetény</v>
          </cell>
        </row>
        <row r="1595">
          <cell r="BT1595" t="str">
            <v>Lovászi</v>
          </cell>
        </row>
        <row r="1596">
          <cell r="BT1596" t="e">
            <v>#N/A</v>
          </cell>
        </row>
        <row r="1597">
          <cell r="BT1597" t="str">
            <v>571553</v>
          </cell>
        </row>
        <row r="1598">
          <cell r="BT1598" t="e">
            <v>#N/A</v>
          </cell>
        </row>
        <row r="1599">
          <cell r="BT1599" t="e">
            <v>#N/A</v>
          </cell>
        </row>
        <row r="1600">
          <cell r="BT1600" t="str">
            <v>Lövőpetri</v>
          </cell>
        </row>
        <row r="1601">
          <cell r="BT1601" t="e">
            <v>#N/A</v>
          </cell>
        </row>
        <row r="1602">
          <cell r="BT1602" t="e">
            <v>#N/A</v>
          </cell>
        </row>
        <row r="1603">
          <cell r="BT1603" t="e">
            <v>#N/A</v>
          </cell>
        </row>
        <row r="1604">
          <cell r="BT1604" t="str">
            <v>Lukácsháza</v>
          </cell>
        </row>
        <row r="1605">
          <cell r="BT1605" t="str">
            <v>Lulla</v>
          </cell>
        </row>
        <row r="1606">
          <cell r="BT1606" t="str">
            <v>Lúzsok</v>
          </cell>
        </row>
        <row r="1607">
          <cell r="BT1607" t="str">
            <v>Mád</v>
          </cell>
        </row>
        <row r="1608">
          <cell r="BT1608" t="str">
            <v>Madaras</v>
          </cell>
        </row>
        <row r="1609">
          <cell r="BT1609" t="e">
            <v>#N/A</v>
          </cell>
        </row>
        <row r="1610">
          <cell r="BT1610" t="e">
            <v>#N/A</v>
          </cell>
        </row>
        <row r="1611">
          <cell r="BT1611" t="str">
            <v>Maglód</v>
          </cell>
        </row>
        <row r="1612">
          <cell r="BT1612" t="str">
            <v>Mágocs</v>
          </cell>
        </row>
        <row r="1613">
          <cell r="BT1613" t="str">
            <v>Magosliget</v>
          </cell>
        </row>
        <row r="1614">
          <cell r="BT1614" t="str">
            <v>Magy</v>
          </cell>
        </row>
        <row r="1615">
          <cell r="BT1615" t="str">
            <v>Magyaralmás</v>
          </cell>
        </row>
        <row r="1616">
          <cell r="BT1616" t="e">
            <v>#N/A</v>
          </cell>
        </row>
        <row r="1617">
          <cell r="BT1617" t="str">
            <v>Krachun Szilárd</v>
          </cell>
        </row>
        <row r="1618">
          <cell r="BT1618" t="str">
            <v>Magyarbóly</v>
          </cell>
        </row>
        <row r="1619">
          <cell r="BT1619" t="str">
            <v>Magyarcsanád</v>
          </cell>
        </row>
        <row r="1620">
          <cell r="BT1620" t="str">
            <v>Magyardombegyház</v>
          </cell>
        </row>
        <row r="1621">
          <cell r="BT1621" t="str">
            <v>Magyaregregy</v>
          </cell>
        </row>
        <row r="1622">
          <cell r="BT1622" t="e">
            <v>#N/A</v>
          </cell>
        </row>
        <row r="1623">
          <cell r="BT1623" t="str">
            <v>Magyarföld</v>
          </cell>
        </row>
        <row r="1624">
          <cell r="BT1624" t="e">
            <v>#N/A</v>
          </cell>
        </row>
        <row r="1625">
          <cell r="BT1625" t="e">
            <v>#N/A</v>
          </cell>
        </row>
        <row r="1626">
          <cell r="BT1626" t="str">
            <v>Magyarhertelend</v>
          </cell>
        </row>
        <row r="1627">
          <cell r="BT1627" t="str">
            <v>Magyarhomorog</v>
          </cell>
        </row>
        <row r="1628">
          <cell r="BT1628" t="e">
            <v>#N/A</v>
          </cell>
        </row>
        <row r="1629">
          <cell r="BT1629" t="e">
            <v>#N/A</v>
          </cell>
        </row>
        <row r="1630">
          <cell r="BT1630" t="str">
            <v>Magyarlak</v>
          </cell>
        </row>
        <row r="1631">
          <cell r="BT1631" t="str">
            <v>Magyarlukafa</v>
          </cell>
        </row>
        <row r="1632">
          <cell r="BT1632" t="str">
            <v>Magyarmecske</v>
          </cell>
        </row>
        <row r="1633">
          <cell r="BT1633" t="str">
            <v>Magyarnádalja</v>
          </cell>
        </row>
        <row r="1634">
          <cell r="BT1634" t="e">
            <v>#N/A</v>
          </cell>
        </row>
        <row r="1635">
          <cell r="BT1635" t="e">
            <v>#N/A</v>
          </cell>
        </row>
        <row r="1636">
          <cell r="BT1636" t="str">
            <v>Magyarsarlós</v>
          </cell>
        </row>
        <row r="1637">
          <cell r="BT1637" t="str">
            <v>Magyarszecsőd</v>
          </cell>
        </row>
        <row r="1638">
          <cell r="BT1638" t="str">
            <v>Magyarszék</v>
          </cell>
        </row>
        <row r="1639">
          <cell r="BT1639" t="str">
            <v>Magyarszentmiklós</v>
          </cell>
        </row>
        <row r="1640">
          <cell r="BT1640" t="e">
            <v>#N/A</v>
          </cell>
        </row>
        <row r="1641">
          <cell r="BT1641" t="e">
            <v>#N/A</v>
          </cell>
        </row>
        <row r="1642">
          <cell r="BT1642" t="str">
            <v>Magyartelek</v>
          </cell>
        </row>
        <row r="1643">
          <cell r="BT1643" t="str">
            <v>Majosháza</v>
          </cell>
        </row>
        <row r="1644">
          <cell r="BT1644" t="str">
            <v>Majs</v>
          </cell>
        </row>
        <row r="1645">
          <cell r="BT1645" t="str">
            <v>Makád</v>
          </cell>
        </row>
        <row r="1646">
          <cell r="BT1646" t="str">
            <v>Makkoshotyka</v>
          </cell>
        </row>
        <row r="1647">
          <cell r="BT1647" t="e">
            <v>#N/A</v>
          </cell>
        </row>
        <row r="1648">
          <cell r="BT1648" t="str">
            <v>Makó</v>
          </cell>
        </row>
        <row r="1649">
          <cell r="BT1649" t="str">
            <v>Malomsok</v>
          </cell>
        </row>
        <row r="1650">
          <cell r="BT1650" t="str">
            <v>Mályi</v>
          </cell>
        </row>
        <row r="1651">
          <cell r="BT1651" t="str">
            <v>Mályinka</v>
          </cell>
        </row>
        <row r="1652">
          <cell r="BT1652" t="str">
            <v>Mánd</v>
          </cell>
        </row>
        <row r="1653">
          <cell r="BT1653" t="e">
            <v>#N/A</v>
          </cell>
        </row>
        <row r="1654">
          <cell r="BT1654" t="str">
            <v>Mánfa</v>
          </cell>
        </row>
        <row r="1655">
          <cell r="BT1655" t="e">
            <v>#N/A</v>
          </cell>
        </row>
        <row r="1656">
          <cell r="BT1656" t="str">
            <v>Maráza</v>
          </cell>
        </row>
        <row r="1657">
          <cell r="BT1657" t="str">
            <v>Marcalgergelyi</v>
          </cell>
        </row>
        <row r="1658">
          <cell r="BT1658" t="str">
            <v>Marcali</v>
          </cell>
        </row>
        <row r="1659">
          <cell r="BT1659" t="str">
            <v>Marcaltő</v>
          </cell>
        </row>
        <row r="1660">
          <cell r="BT1660" t="str">
            <v>Salamon Gyula</v>
          </cell>
        </row>
        <row r="1661">
          <cell r="BT1661" t="str">
            <v>Máriahalom</v>
          </cell>
        </row>
        <row r="1662">
          <cell r="BT1662" t="e">
            <v>#N/A</v>
          </cell>
        </row>
        <row r="1663">
          <cell r="BT1663" t="e">
            <v>#N/A</v>
          </cell>
        </row>
        <row r="1664">
          <cell r="BT1664" t="str">
            <v>Márianosztra</v>
          </cell>
        </row>
        <row r="1665">
          <cell r="BT1665" t="e">
            <v>#N/A</v>
          </cell>
        </row>
        <row r="1666">
          <cell r="BT1666" t="str">
            <v>Markaz</v>
          </cell>
        </row>
        <row r="1667">
          <cell r="BT1667" t="e">
            <v>#N/A</v>
          </cell>
        </row>
        <row r="1668">
          <cell r="BT1668" t="str">
            <v>Márkó</v>
          </cell>
        </row>
        <row r="1669">
          <cell r="BT1669" t="str">
            <v>Markóc</v>
          </cell>
        </row>
        <row r="1670">
          <cell r="BT1670" t="e">
            <v>#N/A</v>
          </cell>
        </row>
        <row r="1671">
          <cell r="BT1671" t="str">
            <v>Maróc</v>
          </cell>
        </row>
        <row r="1672">
          <cell r="BT1672" t="str">
            <v>Marócsa</v>
          </cell>
        </row>
        <row r="1673">
          <cell r="BT1673" t="str">
            <v>汩慬_x000E_䬀獯畳桴甠‮㠵ਮ_x0000_穓浡獯穳来_x0011_伀⁨潮⁳楍汫珳
伀⁨潮๳_x0000_敂捲祮⁩⹵⸶_x0010_匀慺潭瑳瑡狡慦癬ཡ_x0000_潐歲汯拡䐠满敩ཬ_x0000_⁮牋獩瑺ᕮ_x0000_敦ⱪ删毡揳楺甠‮㠴മ_x0000_慂慬潴杮ᅫ_x0000_楋獳䰠珡決⃳楔潢ᅲ_x0000_潋獳瑵⁨⹌甠‮㤲༮_x0000_慂慬潴浮条慹੤_x0000_潲灳瑡歡_x000B_匀牡獯慰慴楫_x0006_䤀ㅟ㌮ص_x0000_彔⸱㔳_x0006_䬀ㅟ㌮ص_x0000_彅⸱㔳_x0005_䤀㍟㔮_x0006_䈀扡牡ౣ_x0000_獣⁩摮牯_x000B_䈀毩⁥⹵㐠⸱_x000F_匀瓡牯污慪櫺敨祬_x0010_匀瑡牯污慪橵敨祬٩_x0000_彉⸱㘳_x0006_吀ㅟ㌮ض_x0000_彋⸱㘳_x0006_䔀ㅟ㌮Զ_x0000_彉⸳ض_x0000_彉⸲㘱_x000C_䈁愀戀愀爀挀猀稀儀氁儀猁ഀ_x0000_畒灰牥⁴湁慴੬_x0000_浬满慺_x0016_一擡獡祳䄠摮⁳</v>
          </cell>
        </row>
        <row r="1674">
          <cell r="BT1674" t="str">
            <v>Márokföld</v>
          </cell>
        </row>
        <row r="1675">
          <cell r="BT1675" t="e">
            <v>#N/A</v>
          </cell>
        </row>
        <row r="1676">
          <cell r="BT1676" t="str">
            <v>Maroslele</v>
          </cell>
        </row>
        <row r="1677">
          <cell r="BT1677" t="str">
            <v>Mártély</v>
          </cell>
        </row>
        <row r="1678">
          <cell r="BT1678" t="str">
            <v>Martfű</v>
          </cell>
        </row>
        <row r="1679">
          <cell r="BT1679" t="str">
            <v>Martonfa</v>
          </cell>
        </row>
        <row r="1680">
          <cell r="BT1680" t="e">
            <v>#N/A</v>
          </cell>
        </row>
        <row r="1681">
          <cell r="BT1681" t="str">
            <v>Martonyi</v>
          </cell>
        </row>
        <row r="1682">
          <cell r="BT1682" t="str">
            <v>Mátészalka</v>
          </cell>
        </row>
        <row r="1683">
          <cell r="BT1683" t="str">
            <v>Mátételke</v>
          </cell>
        </row>
        <row r="1684">
          <cell r="BT1684" t="str">
            <v>Mátraballa</v>
          </cell>
        </row>
        <row r="1685">
          <cell r="BT1685" t="str">
            <v>Mátraderecske</v>
          </cell>
        </row>
        <row r="1686">
          <cell r="BT1686" t="e">
            <v>#N/A</v>
          </cell>
        </row>
        <row r="1687">
          <cell r="BT1687" t="e">
            <v>#N/A</v>
          </cell>
        </row>
        <row r="1688">
          <cell r="BT1688" t="e">
            <v>#N/A</v>
          </cell>
        </row>
        <row r="1689">
          <cell r="BT1689" t="str">
            <v>Mátraszentimre</v>
          </cell>
        </row>
        <row r="1690">
          <cell r="BT1690" t="str">
            <v>Mátraszőlős</v>
          </cell>
        </row>
        <row r="1691">
          <cell r="BT1691" t="str">
            <v>Mátraterenye</v>
          </cell>
        </row>
        <row r="1692">
          <cell r="BT1692" t="str">
            <v>Mátraverebély</v>
          </cell>
        </row>
        <row r="1693">
          <cell r="BT1693" t="e">
            <v>#N/A</v>
          </cell>
        </row>
        <row r="1694">
          <cell r="BT1694" t="str">
            <v>Matty</v>
          </cell>
        </row>
        <row r="1695">
          <cell r="BT1695" t="e">
            <v>#N/A</v>
          </cell>
        </row>
        <row r="1696">
          <cell r="BT1696" t="str">
            <v>Máza</v>
          </cell>
        </row>
        <row r="1697">
          <cell r="BT1697" t="e">
            <v>#N/A</v>
          </cell>
        </row>
        <row r="1698">
          <cell r="BT1698" t="e">
            <v>#N/A</v>
          </cell>
        </row>
        <row r="1699">
          <cell r="BT1699" t="e">
            <v>#N/A</v>
          </cell>
        </row>
        <row r="1700">
          <cell r="BT1700" t="str">
            <v>Medgyesbodzás</v>
          </cell>
        </row>
        <row r="1701">
          <cell r="BT1701" t="str">
            <v>Medgyesegyháza</v>
          </cell>
        </row>
        <row r="1702">
          <cell r="BT1702" t="e">
            <v>#N/A</v>
          </cell>
        </row>
        <row r="1703">
          <cell r="BT1703" t="e">
            <v>#N/A</v>
          </cell>
        </row>
        <row r="1704">
          <cell r="BT1704" t="e">
            <v>#N/A</v>
          </cell>
        </row>
        <row r="1705">
          <cell r="BT1705" t="e">
            <v>#N/A</v>
          </cell>
        </row>
        <row r="1706">
          <cell r="BT1706" t="str">
            <v>Megyer</v>
          </cell>
        </row>
        <row r="1707">
          <cell r="BT1707" t="e">
            <v>#N/A</v>
          </cell>
        </row>
        <row r="1708">
          <cell r="BT1708" t="str">
            <v>Méhtelek</v>
          </cell>
        </row>
        <row r="1709">
          <cell r="BT1709" t="e">
            <v>#N/A</v>
          </cell>
        </row>
        <row r="1710">
          <cell r="BT1710" t="str">
            <v>Mélykút</v>
          </cell>
        </row>
        <row r="1711">
          <cell r="BT1711" t="str">
            <v>Mencshely</v>
          </cell>
        </row>
        <row r="1712">
          <cell r="BT1712" t="str">
            <v>Mende</v>
          </cell>
        </row>
        <row r="1713">
          <cell r="BT1713" t="str">
            <v>Méra</v>
          </cell>
        </row>
        <row r="1714">
          <cell r="BT1714" t="e">
            <v>#N/A</v>
          </cell>
        </row>
        <row r="1715">
          <cell r="BT1715" t="e">
            <v>#N/A</v>
          </cell>
        </row>
        <row r="1716">
          <cell r="BT1716" t="str">
            <v>Mérk</v>
          </cell>
        </row>
        <row r="1717">
          <cell r="BT1717" t="e">
            <v>#N/A</v>
          </cell>
        </row>
        <row r="1718">
          <cell r="BT1718" t="e">
            <v>#N/A</v>
          </cell>
        </row>
        <row r="1719">
          <cell r="BT1719" t="e">
            <v>#N/A</v>
          </cell>
        </row>
        <row r="1720">
          <cell r="BT1720" t="e">
            <v>#N/A</v>
          </cell>
        </row>
        <row r="1721">
          <cell r="BT1721" t="str">
            <v>Mesterszállás</v>
          </cell>
        </row>
        <row r="1722">
          <cell r="BT1722" t="e">
            <v>#N/A</v>
          </cell>
        </row>
        <row r="1723">
          <cell r="BT1723" t="e">
            <v>#N/A</v>
          </cell>
        </row>
        <row r="1724">
          <cell r="BT1724" t="e">
            <v>#N/A</v>
          </cell>
        </row>
        <row r="1725">
          <cell r="BT1725" t="str">
            <v>Mezőberény</v>
          </cell>
        </row>
        <row r="1726">
          <cell r="BT1726" t="str">
            <v>Mezőcsát</v>
          </cell>
        </row>
        <row r="1727">
          <cell r="BT1727" t="e">
            <v>#N/A</v>
          </cell>
        </row>
        <row r="1728">
          <cell r="BT1728" t="e">
            <v>#N/A</v>
          </cell>
        </row>
        <row r="1729">
          <cell r="BT1729" t="e">
            <v>#N/A</v>
          </cell>
        </row>
        <row r="1730">
          <cell r="BT1730" t="str">
            <v>Mezőgyán</v>
          </cell>
        </row>
        <row r="1731">
          <cell r="BT1731" t="e">
            <v>#N/A</v>
          </cell>
        </row>
        <row r="1732">
          <cell r="BT1732" t="str">
            <v>Mezőhék</v>
          </cell>
        </row>
        <row r="1733">
          <cell r="BT1733" t="str">
            <v>Mezőkeresztes</v>
          </cell>
        </row>
        <row r="1734">
          <cell r="BT1734" t="e">
            <v>#N/A</v>
          </cell>
        </row>
        <row r="1735">
          <cell r="BT1735" t="str">
            <v>Mezőkovácsháza</v>
          </cell>
        </row>
        <row r="1736">
          <cell r="BT1736" t="e">
            <v>#N/A</v>
          </cell>
        </row>
        <row r="1737">
          <cell r="BT1737" t="str">
            <v>Mezőladány</v>
          </cell>
        </row>
        <row r="1738">
          <cell r="BT1738" t="str">
            <v>Mezőlak</v>
          </cell>
        </row>
        <row r="1739">
          <cell r="BT1739" t="str">
            <v>Mezőnagymihály</v>
          </cell>
        </row>
        <row r="1740">
          <cell r="BT1740" t="str">
            <v>Mezőnyárád</v>
          </cell>
        </row>
        <row r="1741">
          <cell r="BT1741" t="e">
            <v>#N/A</v>
          </cell>
        </row>
        <row r="1742">
          <cell r="BT1742" t="str">
            <v>Mezőpeterd</v>
          </cell>
        </row>
        <row r="1743">
          <cell r="BT1743" t="str">
            <v>Mezősas</v>
          </cell>
        </row>
        <row r="1744">
          <cell r="BT1744" t="str">
            <v>Mezőszemere</v>
          </cell>
        </row>
        <row r="1745">
          <cell r="BT1745" t="e">
            <v>#N/A</v>
          </cell>
        </row>
        <row r="1746">
          <cell r="BT1746" t="str">
            <v>Mezőszilas</v>
          </cell>
        </row>
        <row r="1747">
          <cell r="BT1747" t="str">
            <v>Mezőtárkány</v>
          </cell>
        </row>
        <row r="1748">
          <cell r="BT1748" t="str">
            <v>Mezőtúr</v>
          </cell>
        </row>
        <row r="1749">
          <cell r="BT1749" t="str">
            <v>Mezőzombor</v>
          </cell>
        </row>
        <row r="1750">
          <cell r="BT1750" t="str">
            <v>Miháld</v>
          </cell>
        </row>
        <row r="1751">
          <cell r="BT1751" t="str">
            <v>Mihályfa</v>
          </cell>
        </row>
        <row r="1752">
          <cell r="BT1752" t="str">
            <v>Mihálygerge</v>
          </cell>
        </row>
        <row r="1753">
          <cell r="BT1753" t="str">
            <v>Mihályháza</v>
          </cell>
        </row>
        <row r="1754">
          <cell r="BT1754" t="str">
            <v>Mihályi</v>
          </cell>
        </row>
        <row r="1755">
          <cell r="BT1755" t="e">
            <v>#N/A</v>
          </cell>
        </row>
        <row r="1756">
          <cell r="BT1756" t="str">
            <v>Mikebuda</v>
          </cell>
        </row>
        <row r="1757">
          <cell r="BT1757" t="str">
            <v>Mikekarácsonyfa</v>
          </cell>
        </row>
        <row r="1758">
          <cell r="BT1758" t="str">
            <v>Mikepércs</v>
          </cell>
        </row>
        <row r="1759">
          <cell r="BT1759" t="e">
            <v>#N/A</v>
          </cell>
        </row>
        <row r="1760">
          <cell r="BT1760" t="e">
            <v>#N/A</v>
          </cell>
        </row>
        <row r="1761">
          <cell r="BT1761" t="str">
            <v>Mikóháza</v>
          </cell>
        </row>
        <row r="1762">
          <cell r="BT1762" t="e">
            <v>#N/A</v>
          </cell>
        </row>
        <row r="1763">
          <cell r="BT1763" t="str">
            <v>Milejszeg</v>
          </cell>
        </row>
        <row r="1764">
          <cell r="BT1764" t="str">
            <v>Milota</v>
          </cell>
        </row>
        <row r="1765">
          <cell r="BT1765" t="str">
            <v>Mindszent</v>
          </cell>
        </row>
        <row r="1766">
          <cell r="BT1766" t="e">
            <v>#N/A</v>
          </cell>
        </row>
        <row r="1767">
          <cell r="BT1767" t="str">
            <v>Mindszentkálla</v>
          </cell>
        </row>
        <row r="1768">
          <cell r="BT1768" t="str">
            <v>Misefa</v>
          </cell>
        </row>
        <row r="1769">
          <cell r="BT1769" t="e">
            <v>#N/A</v>
          </cell>
        </row>
        <row r="1770">
          <cell r="BT1770" t="e">
            <v>#N/A</v>
          </cell>
        </row>
        <row r="1771">
          <cell r="BT1771" t="e">
            <v>#N/A</v>
          </cell>
        </row>
        <row r="1772">
          <cell r="BT1772" t="e">
            <v>#N/A</v>
          </cell>
        </row>
        <row r="1773">
          <cell r="BT1773" t="str">
            <v>Mogyoród</v>
          </cell>
        </row>
        <row r="1774">
          <cell r="BT1774" t="e">
            <v>#N/A</v>
          </cell>
        </row>
        <row r="1775">
          <cell r="BT1775" t="str">
            <v>Mogyoróska</v>
          </cell>
        </row>
        <row r="1776">
          <cell r="BT1776" t="str">
            <v>Moha</v>
          </cell>
        </row>
        <row r="1777">
          <cell r="BT1777" t="str">
            <v>Mohács</v>
          </cell>
        </row>
        <row r="1778">
          <cell r="BT1778" t="str">
            <v>Mohora</v>
          </cell>
        </row>
        <row r="1779">
          <cell r="BT1779" t="str">
            <v>Molnári</v>
          </cell>
        </row>
        <row r="1780">
          <cell r="BT1780" t="e">
            <v>#N/A</v>
          </cell>
        </row>
        <row r="1781">
          <cell r="BT1781" t="str">
            <v>Molvány</v>
          </cell>
        </row>
        <row r="1782">
          <cell r="BT1782" t="str">
            <v>Monaj</v>
          </cell>
        </row>
        <row r="1783">
          <cell r="BT1783" t="str">
            <v>Monok</v>
          </cell>
        </row>
        <row r="1784">
          <cell r="BT1784" t="str">
            <v>Monor</v>
          </cell>
        </row>
        <row r="1785">
          <cell r="BT1785" t="str">
            <v>Monorierdő</v>
          </cell>
        </row>
        <row r="1786">
          <cell r="BT1786" t="e">
            <v>#N/A</v>
          </cell>
        </row>
        <row r="1787">
          <cell r="BT1787" t="str">
            <v>Monostorapáti</v>
          </cell>
        </row>
        <row r="1788">
          <cell r="BT1788" t="str">
            <v>Monostorpályi</v>
          </cell>
        </row>
        <row r="1789">
          <cell r="BT1789" t="str">
            <v>Monoszló</v>
          </cell>
        </row>
        <row r="1790">
          <cell r="BT1790" t="str">
            <v>Monyoród</v>
          </cell>
        </row>
        <row r="1791">
          <cell r="BT1791" t="str">
            <v>Mór</v>
          </cell>
        </row>
        <row r="1792">
          <cell r="BT1792" t="str">
            <v>Mórágy</v>
          </cell>
        </row>
        <row r="1793">
          <cell r="BT1793" t="str">
            <v>Mórahalom</v>
          </cell>
        </row>
        <row r="1794">
          <cell r="BT1794" t="e">
            <v>#N/A</v>
          </cell>
        </row>
        <row r="1795">
          <cell r="BT1795" t="e">
            <v>#N/A</v>
          </cell>
        </row>
        <row r="1796">
          <cell r="BT1796" t="e">
            <v>#N/A</v>
          </cell>
        </row>
        <row r="1797">
          <cell r="BT1797" t="e">
            <v>#N/A</v>
          </cell>
        </row>
        <row r="1798">
          <cell r="BT1798" t="str">
            <v>Mosonszentmiklós</v>
          </cell>
        </row>
        <row r="1799">
          <cell r="BT1799" t="str">
            <v>Mosonszolnok</v>
          </cell>
        </row>
        <row r="1800">
          <cell r="BT1800" t="str">
            <v>Mozsgó</v>
          </cell>
        </row>
        <row r="1801">
          <cell r="BT1801" t="str">
            <v>Mőcsény</v>
          </cell>
        </row>
        <row r="1802">
          <cell r="BT1802" t="str">
            <v>Mucsfa</v>
          </cell>
        </row>
        <row r="1803">
          <cell r="BT1803" t="str">
            <v>Mucsi</v>
          </cell>
        </row>
        <row r="1804">
          <cell r="BT1804" t="str">
            <v>Múcsony</v>
          </cell>
        </row>
        <row r="1805">
          <cell r="BT1805" t="str">
            <v>Muhi</v>
          </cell>
        </row>
        <row r="1806">
          <cell r="BT1806" t="str">
            <v>Murakeresztúr</v>
          </cell>
        </row>
        <row r="1807">
          <cell r="BT1807" t="str">
            <v>Murarátka</v>
          </cell>
        </row>
        <row r="1808">
          <cell r="BT1808" t="str">
            <v>Muraszemenye</v>
          </cell>
        </row>
        <row r="1809">
          <cell r="BT1809" t="str">
            <v>Murga</v>
          </cell>
        </row>
        <row r="1810">
          <cell r="BT1810" t="e">
            <v>#N/A</v>
          </cell>
        </row>
        <row r="1811">
          <cell r="BT1811" t="e">
            <v>#N/A</v>
          </cell>
        </row>
        <row r="1812">
          <cell r="BT1812" t="str">
            <v>Nadap</v>
          </cell>
        </row>
        <row r="1813">
          <cell r="BT1813" t="str">
            <v>Nádasd</v>
          </cell>
        </row>
        <row r="1814">
          <cell r="BT1814" t="str">
            <v>Nádasdladány</v>
          </cell>
        </row>
        <row r="1815">
          <cell r="BT1815" t="str">
            <v>Nádudvar</v>
          </cell>
        </row>
        <row r="1816">
          <cell r="BT1816" t="str">
            <v>Nágocs</v>
          </cell>
        </row>
        <row r="1817">
          <cell r="BT1817" t="str">
            <v>Nagyacsád</v>
          </cell>
        </row>
        <row r="1818">
          <cell r="BT1818" t="str">
            <v>Nagyalásony</v>
          </cell>
        </row>
        <row r="1819">
          <cell r="BT1819" t="str">
            <v>Nagyar</v>
          </cell>
        </row>
        <row r="1820">
          <cell r="BT1820" t="str">
            <v>Nagyatád</v>
          </cell>
        </row>
        <row r="1821">
          <cell r="BT1821" t="e">
            <v>#N/A</v>
          </cell>
        </row>
        <row r="1822">
          <cell r="BT1822" t="str">
            <v>Nagybajom</v>
          </cell>
        </row>
        <row r="1823">
          <cell r="BT1823" t="str">
            <v>Nagybakónak</v>
          </cell>
        </row>
        <row r="1824">
          <cell r="BT1824" t="str">
            <v>Nagybánhegyes</v>
          </cell>
        </row>
        <row r="1825">
          <cell r="BT1825" t="e">
            <v>#N/A</v>
          </cell>
        </row>
        <row r="1826">
          <cell r="BT1826" t="str">
            <v>Nagybarca</v>
          </cell>
        </row>
        <row r="1827">
          <cell r="BT1827" t="str">
            <v>Nagybárkány</v>
          </cell>
        </row>
        <row r="1828">
          <cell r="BT1828" t="str">
            <v>Nagyberény</v>
          </cell>
        </row>
        <row r="1829">
          <cell r="BT1829" t="str">
            <v>Nagyberki</v>
          </cell>
        </row>
        <row r="1830">
          <cell r="BT1830" t="str">
            <v>Nagybörzsöny</v>
          </cell>
        </row>
        <row r="1831">
          <cell r="BT1831" t="str">
            <v>Nagybudmér</v>
          </cell>
        </row>
        <row r="1832">
          <cell r="BT1832" t="str">
            <v>Nagycenk</v>
          </cell>
        </row>
        <row r="1833">
          <cell r="BT1833" t="str">
            <v>Nagycsány</v>
          </cell>
        </row>
        <row r="1834">
          <cell r="BT1834" t="str">
            <v>Nagycsécs</v>
          </cell>
        </row>
        <row r="1835">
          <cell r="BT1835" t="str">
            <v>Nagycsepely</v>
          </cell>
        </row>
        <row r="1836">
          <cell r="BT1836" t="str">
            <v>Nagycserkesz</v>
          </cell>
        </row>
        <row r="1837">
          <cell r="BT1837" t="e">
            <v>#N/A</v>
          </cell>
        </row>
        <row r="1838">
          <cell r="BT1838" t="str">
            <v>Nagydobos</v>
          </cell>
        </row>
        <row r="1839">
          <cell r="BT1839" t="str">
            <v>Nagydobsza</v>
          </cell>
        </row>
        <row r="1840">
          <cell r="BT1840" t="str">
            <v>Nagydorog</v>
          </cell>
        </row>
        <row r="1841">
          <cell r="BT1841" t="str">
            <v>Nagyecsed</v>
          </cell>
        </row>
        <row r="1842">
          <cell r="BT1842" t="str">
            <v>Nagyér</v>
          </cell>
        </row>
        <row r="1843">
          <cell r="BT1843" t="e">
            <v>#N/A</v>
          </cell>
        </row>
        <row r="1844">
          <cell r="BT1844" t="e">
            <v>#N/A</v>
          </cell>
        </row>
        <row r="1845">
          <cell r="BT1845" t="e">
            <v>#N/A</v>
          </cell>
        </row>
        <row r="1846">
          <cell r="BT1846" t="str">
            <v>Nagygörbő</v>
          </cell>
        </row>
        <row r="1847">
          <cell r="BT1847" t="e">
            <v>#N/A</v>
          </cell>
        </row>
        <row r="1848">
          <cell r="BT1848" t="str">
            <v>Nagyhajmás</v>
          </cell>
        </row>
        <row r="1849">
          <cell r="BT1849" t="str">
            <v>Nagyhalász</v>
          </cell>
        </row>
        <row r="1850">
          <cell r="BT1850" t="e">
            <v>#N/A</v>
          </cell>
        </row>
        <row r="1851">
          <cell r="BT1851" t="str">
            <v>Nagyhegyes</v>
          </cell>
        </row>
        <row r="1852">
          <cell r="BT1852" t="str">
            <v>Nagyhódos</v>
          </cell>
        </row>
        <row r="1853">
          <cell r="BT1853" t="str">
            <v>Nagyhuta</v>
          </cell>
        </row>
        <row r="1854">
          <cell r="BT1854" t="e">
            <v>#N/A</v>
          </cell>
        </row>
        <row r="1855">
          <cell r="BT1855" t="str">
            <v>Nagyiván</v>
          </cell>
        </row>
        <row r="1856">
          <cell r="BT1856" t="str">
            <v>Nagykálló</v>
          </cell>
        </row>
        <row r="1857">
          <cell r="BT1857" t="str">
            <v>Nagykamarás</v>
          </cell>
        </row>
        <row r="1858">
          <cell r="BT1858" t="str">
            <v>Nagykanizsa</v>
          </cell>
        </row>
        <row r="1859">
          <cell r="BT1859" t="str">
            <v>Nagykapornak</v>
          </cell>
        </row>
        <row r="1860">
          <cell r="BT1860" t="str">
            <v>Nagykarácsony</v>
          </cell>
        </row>
        <row r="1861">
          <cell r="BT1861" t="e">
            <v>#N/A</v>
          </cell>
        </row>
        <row r="1862">
          <cell r="BT1862" t="str">
            <v>Nagykereki</v>
          </cell>
        </row>
        <row r="1863">
          <cell r="BT1863" t="str">
            <v>Nagykeresztúr</v>
          </cell>
        </row>
        <row r="1864">
          <cell r="BT1864" t="str">
            <v>Nagykinizs</v>
          </cell>
        </row>
        <row r="1865">
          <cell r="BT1865" t="str">
            <v>Nagykónyi</v>
          </cell>
        </row>
        <row r="1866">
          <cell r="BT1866" t="str">
            <v>Nagykorpád</v>
          </cell>
        </row>
        <row r="1867">
          <cell r="BT1867" t="str">
            <v>Nagykovácsi</v>
          </cell>
        </row>
        <row r="1868">
          <cell r="BT1868" t="e">
            <v>#N/A</v>
          </cell>
        </row>
        <row r="1869">
          <cell r="BT1869" t="str">
            <v>Nagykökényes</v>
          </cell>
        </row>
        <row r="1870">
          <cell r="BT1870" t="e">
            <v>#N/A</v>
          </cell>
        </row>
        <row r="1871">
          <cell r="BT1871" t="str">
            <v>Nagykőrös</v>
          </cell>
        </row>
        <row r="1872">
          <cell r="BT1872" t="str">
            <v>Nagykörű</v>
          </cell>
        </row>
        <row r="1873">
          <cell r="BT1873" t="str">
            <v>Nagykutas</v>
          </cell>
        </row>
        <row r="1874">
          <cell r="BT1874" t="str">
            <v>Nagylak</v>
          </cell>
        </row>
        <row r="1875">
          <cell r="BT1875" t="str">
            <v>Nagylengyel</v>
          </cell>
        </row>
        <row r="1876">
          <cell r="BT1876" t="str">
            <v>Nagylóc</v>
          </cell>
        </row>
        <row r="1877">
          <cell r="BT1877" t="str">
            <v>Nagylók</v>
          </cell>
        </row>
        <row r="1878">
          <cell r="BT1878" t="str">
            <v>Nagylózs</v>
          </cell>
        </row>
        <row r="1879">
          <cell r="BT1879" t="str">
            <v>Nagymágocs</v>
          </cell>
        </row>
        <row r="1880">
          <cell r="BT1880" t="str">
            <v>Nagymányok</v>
          </cell>
        </row>
        <row r="1881">
          <cell r="BT1881" t="str">
            <v>Nagymaros</v>
          </cell>
        </row>
        <row r="1882">
          <cell r="BT1882" t="e">
            <v>#N/A</v>
          </cell>
        </row>
        <row r="1883">
          <cell r="BT1883" t="str">
            <v>Nagynyárád</v>
          </cell>
        </row>
        <row r="1884">
          <cell r="BT1884" t="str">
            <v>Nagyoroszi</v>
          </cell>
        </row>
        <row r="1885">
          <cell r="BT1885" t="str">
            <v>Nagypáli</v>
          </cell>
        </row>
        <row r="1886">
          <cell r="BT1886" t="str">
            <v>Nagypall</v>
          </cell>
        </row>
        <row r="1887">
          <cell r="BT1887" t="e">
            <v>#N/A</v>
          </cell>
        </row>
        <row r="1888">
          <cell r="BT1888" t="e">
            <v>#N/A</v>
          </cell>
        </row>
        <row r="1889">
          <cell r="BT1889" t="str">
            <v>Nagyrábé</v>
          </cell>
        </row>
        <row r="1890">
          <cell r="BT1890" t="str">
            <v>Nagyrada</v>
          </cell>
        </row>
        <row r="1891">
          <cell r="BT1891" t="e">
            <v>#N/A</v>
          </cell>
        </row>
        <row r="1892">
          <cell r="BT1892" t="str">
            <v>Nagyrécse</v>
          </cell>
        </row>
        <row r="1893">
          <cell r="BT1893" t="str">
            <v>Nagyréde</v>
          </cell>
        </row>
        <row r="1894">
          <cell r="BT1894" t="str">
            <v>Nagyrév</v>
          </cell>
        </row>
        <row r="1895">
          <cell r="BT1895" t="str">
            <v>Nagyrozvágy</v>
          </cell>
        </row>
        <row r="1896">
          <cell r="BT1896" t="e">
            <v>#N/A</v>
          </cell>
        </row>
        <row r="1897">
          <cell r="BT1897" t="e">
            <v>#N/A</v>
          </cell>
        </row>
        <row r="1898">
          <cell r="BT1898" t="str">
            <v>Nagyszakácsi</v>
          </cell>
        </row>
        <row r="1899">
          <cell r="BT1899" t="str">
            <v>Nagyszékely</v>
          </cell>
        </row>
        <row r="1900">
          <cell r="BT1900" t="e">
            <v>#N/A</v>
          </cell>
        </row>
        <row r="1901">
          <cell r="BT1901" t="str">
            <v>Nagyszénás</v>
          </cell>
        </row>
        <row r="1902">
          <cell r="BT1902" t="str">
            <v>Nagyszentjános</v>
          </cell>
        </row>
        <row r="1903">
          <cell r="BT1903" t="str">
            <v>Nagyszokoly</v>
          </cell>
        </row>
        <row r="1904">
          <cell r="BT1904" t="str">
            <v>Nagytálya</v>
          </cell>
        </row>
        <row r="1905">
          <cell r="BT1905" t="str">
            <v>Nagytarcsa</v>
          </cell>
        </row>
        <row r="1906">
          <cell r="BT1906" t="e">
            <v>#N/A</v>
          </cell>
        </row>
        <row r="1907">
          <cell r="BT1907" t="e">
            <v>#N/A</v>
          </cell>
        </row>
        <row r="1908">
          <cell r="BT1908" t="str">
            <v>Nagytótfalu</v>
          </cell>
        </row>
        <row r="1909">
          <cell r="BT1909" t="e">
            <v>#N/A</v>
          </cell>
        </row>
        <row r="1910">
          <cell r="BT1910" t="str">
            <v>Nagyút</v>
          </cell>
        </row>
        <row r="1911">
          <cell r="BT1911" t="e">
            <v>#N/A</v>
          </cell>
        </row>
        <row r="1912">
          <cell r="BT1912" t="str">
            <v>Nagyváty</v>
          </cell>
        </row>
        <row r="1913">
          <cell r="BT1913" t="str">
            <v>Nagyvázsony</v>
          </cell>
        </row>
        <row r="1914">
          <cell r="BT1914" t="str">
            <v>Nagyvejke</v>
          </cell>
        </row>
        <row r="1915">
          <cell r="BT1915" t="str">
            <v>Nagyveleg</v>
          </cell>
        </row>
        <row r="1916">
          <cell r="BT1916" t="str">
            <v>Nagyvenyim</v>
          </cell>
        </row>
        <row r="1917">
          <cell r="BT1917" t="str">
            <v>Nagyvisnyó</v>
          </cell>
        </row>
        <row r="1918">
          <cell r="BT1918" t="str">
            <v>Nak</v>
          </cell>
        </row>
        <row r="1919">
          <cell r="BT1919" t="e">
            <v>#N/A</v>
          </cell>
        </row>
        <row r="1920">
          <cell r="BT1920" t="str">
            <v>Nárai</v>
          </cell>
        </row>
        <row r="1921">
          <cell r="BT1921" t="e">
            <v>#N/A</v>
          </cell>
        </row>
        <row r="1922">
          <cell r="BT1922" t="e">
            <v>#N/A</v>
          </cell>
        </row>
        <row r="1923">
          <cell r="BT1923" t="str">
            <v>Négyes</v>
          </cell>
        </row>
        <row r="1924">
          <cell r="BT1924" t="str">
            <v>Nekézseny</v>
          </cell>
        </row>
        <row r="1925">
          <cell r="BT1925" t="str">
            <v>Nemesapáti</v>
          </cell>
        </row>
        <row r="1926">
          <cell r="BT1926" t="str">
            <v>Nemesbikk</v>
          </cell>
        </row>
        <row r="1927">
          <cell r="BT1927" t="e">
            <v>#N/A</v>
          </cell>
        </row>
        <row r="1928">
          <cell r="BT1928" t="str">
            <v>Nemesbőd</v>
          </cell>
        </row>
        <row r="1929">
          <cell r="BT1929" t="e">
            <v>#N/A</v>
          </cell>
        </row>
        <row r="1930">
          <cell r="BT1930" t="str">
            <v>Nemescsó</v>
          </cell>
        </row>
        <row r="1931">
          <cell r="BT1931" t="str">
            <v>Nemesdéd</v>
          </cell>
        </row>
        <row r="1932">
          <cell r="BT1932" t="str">
            <v>Nemesgörzsöny</v>
          </cell>
        </row>
        <row r="1933">
          <cell r="BT1933" t="str">
            <v>Nemesgulács</v>
          </cell>
        </row>
        <row r="1934">
          <cell r="BT1934" t="str">
            <v>Nemeshany</v>
          </cell>
        </row>
        <row r="1935">
          <cell r="BT1935" t="e">
            <v>#N/A</v>
          </cell>
        </row>
        <row r="1936">
          <cell r="BT1936" t="str">
            <v>Nemeske</v>
          </cell>
        </row>
        <row r="1937">
          <cell r="BT1937" t="str">
            <v>Nemeskér</v>
          </cell>
        </row>
        <row r="1938">
          <cell r="BT1938" t="str">
            <v>Nemeskeresztúr</v>
          </cell>
        </row>
        <row r="1939">
          <cell r="BT1939" t="str">
            <v>Nemeskisfalud</v>
          </cell>
        </row>
        <row r="1940">
          <cell r="BT1940" t="str">
            <v>Nemeskocs</v>
          </cell>
        </row>
        <row r="1941">
          <cell r="BT1941" t="str">
            <v>Nemeskolta</v>
          </cell>
        </row>
        <row r="1942">
          <cell r="BT1942" t="str">
            <v>Nemesládony</v>
          </cell>
        </row>
        <row r="1943">
          <cell r="BT1943" t="str">
            <v>Nemesmedves</v>
          </cell>
        </row>
        <row r="1944">
          <cell r="BT1944" t="str">
            <v>Nemesnádudvar</v>
          </cell>
        </row>
        <row r="1945">
          <cell r="BT1945" t="e">
            <v>#N/A</v>
          </cell>
        </row>
        <row r="1946">
          <cell r="BT1946" t="e">
            <v>#N/A</v>
          </cell>
        </row>
        <row r="1947">
          <cell r="BT1947" t="e">
            <v>#N/A</v>
          </cell>
        </row>
        <row r="1948">
          <cell r="BT1948" t="str">
            <v>Nemesrempehollós</v>
          </cell>
        </row>
        <row r="1949">
          <cell r="BT1949" t="str">
            <v>Nemessándorháza</v>
          </cell>
        </row>
        <row r="1950">
          <cell r="BT1950" t="str">
            <v>Nemesszalók</v>
          </cell>
        </row>
        <row r="1951">
          <cell r="BT1951" t="str">
            <v>Nemesszentandrás</v>
          </cell>
        </row>
        <row r="1952">
          <cell r="BT1952" t="str">
            <v>Nemesvámos</v>
          </cell>
        </row>
        <row r="1953">
          <cell r="BT1953" t="str">
            <v>Nemesvid</v>
          </cell>
        </row>
        <row r="1954">
          <cell r="BT1954" t="str">
            <v>Nemesvita</v>
          </cell>
        </row>
        <row r="1955">
          <cell r="BT1955" t="str">
            <v>Németbánya</v>
          </cell>
        </row>
        <row r="1956">
          <cell r="BT1956" t="e">
            <v>#N/A</v>
          </cell>
        </row>
        <row r="1957">
          <cell r="BT1957" t="str">
            <v>Németkér</v>
          </cell>
        </row>
        <row r="1958">
          <cell r="BT1958" t="str">
            <v>Nemti</v>
          </cell>
        </row>
        <row r="1959">
          <cell r="BT1959" t="e">
            <v>#N/A</v>
          </cell>
        </row>
        <row r="1960">
          <cell r="BT1960" t="str">
            <v>Nézsa</v>
          </cell>
        </row>
        <row r="1961">
          <cell r="BT1961" t="str">
            <v>Nick</v>
          </cell>
        </row>
        <row r="1962">
          <cell r="BT1962" t="str">
            <v>Nikla</v>
          </cell>
        </row>
        <row r="1963">
          <cell r="BT1963" t="str">
            <v>Nógrád</v>
          </cell>
        </row>
        <row r="1964">
          <cell r="BT1964" t="str">
            <v>Nógrádkövesd</v>
          </cell>
        </row>
        <row r="1965">
          <cell r="BT1965" t="str">
            <v>Nógrádmarcal</v>
          </cell>
        </row>
        <row r="1966">
          <cell r="BT1966" t="str">
            <v>Nógrádmegyer</v>
          </cell>
        </row>
        <row r="1967">
          <cell r="BT1967" t="str">
            <v>Nógrádsáp</v>
          </cell>
        </row>
        <row r="1968">
          <cell r="BT1968" t="str">
            <v>Nógrádsipek</v>
          </cell>
        </row>
        <row r="1969">
          <cell r="BT1969" t="str">
            <v>Nógrádszakál</v>
          </cell>
        </row>
        <row r="1970">
          <cell r="BT1970" t="str">
            <v>Nóráp</v>
          </cell>
        </row>
        <row r="1971">
          <cell r="BT1971" t="str">
            <v>Noszlop</v>
          </cell>
        </row>
        <row r="1972">
          <cell r="BT1972" t="str">
            <v>Noszvaj</v>
          </cell>
        </row>
        <row r="1973">
          <cell r="BT1973" t="e">
            <v>#N/A</v>
          </cell>
        </row>
        <row r="1974">
          <cell r="BT1974" t="str">
            <v>Novaj</v>
          </cell>
        </row>
        <row r="1975">
          <cell r="BT1975" t="str">
            <v>Novajidrány</v>
          </cell>
        </row>
        <row r="1976">
          <cell r="BT1976" t="str">
            <v>Nőtincs</v>
          </cell>
        </row>
        <row r="1977">
          <cell r="BT1977" t="e">
            <v>#N/A</v>
          </cell>
        </row>
        <row r="1978">
          <cell r="BT1978" t="str">
            <v>Nyárád</v>
          </cell>
        </row>
        <row r="1979">
          <cell r="BT1979" t="str">
            <v>Nyáregyháza</v>
          </cell>
        </row>
        <row r="1980">
          <cell r="BT1980" t="str">
            <v>Nyárlőrinc</v>
          </cell>
        </row>
        <row r="1981">
          <cell r="BT1981" t="str">
            <v>Nyársapát</v>
          </cell>
        </row>
        <row r="1982">
          <cell r="BT1982" t="str">
            <v>Nyékládháza</v>
          </cell>
        </row>
        <row r="1983">
          <cell r="BT1983" t="e">
            <v>#N/A</v>
          </cell>
        </row>
        <row r="1984">
          <cell r="BT1984" t="str">
            <v>Zvekán László</v>
          </cell>
        </row>
        <row r="1985">
          <cell r="BT1985" t="str">
            <v>Nyim</v>
          </cell>
        </row>
        <row r="1986">
          <cell r="BT1986" t="str">
            <v>Nyírábrány</v>
          </cell>
        </row>
        <row r="1987">
          <cell r="BT1987" t="str">
            <v>Nyíracsád</v>
          </cell>
        </row>
        <row r="1988">
          <cell r="BT1988" t="str">
            <v>Nyirád</v>
          </cell>
        </row>
        <row r="1989">
          <cell r="BT1989" t="str">
            <v>Nyíradony</v>
          </cell>
        </row>
        <row r="1990">
          <cell r="BT1990" t="str">
            <v>Nyírbátor</v>
          </cell>
        </row>
        <row r="1991">
          <cell r="BT1991" t="str">
            <v>Nyírbéltek</v>
          </cell>
        </row>
        <row r="1992">
          <cell r="BT1992" t="str">
            <v>Nyírbogát</v>
          </cell>
        </row>
        <row r="1993">
          <cell r="BT1993" t="str">
            <v>Nyírbogdány</v>
          </cell>
        </row>
        <row r="1994">
          <cell r="BT1994" t="str">
            <v>Nyírcsaholy</v>
          </cell>
        </row>
        <row r="1995">
          <cell r="BT1995" t="str">
            <v>Nyírcsászári</v>
          </cell>
        </row>
        <row r="1996">
          <cell r="BT1996" t="str">
            <v>Nyírderzs</v>
          </cell>
        </row>
        <row r="1997">
          <cell r="BT1997" t="str">
            <v>Nyíregyháza</v>
          </cell>
        </row>
        <row r="1998">
          <cell r="BT1998" t="e">
            <v>#N/A</v>
          </cell>
        </row>
        <row r="1999">
          <cell r="BT1999" t="e">
            <v>#N/A</v>
          </cell>
        </row>
        <row r="2000">
          <cell r="BT2000" t="str">
            <v>Fiad</v>
          </cell>
        </row>
        <row r="2001">
          <cell r="BT2001" t="e">
            <v>#N/A</v>
          </cell>
        </row>
        <row r="2002">
          <cell r="BT2002" t="e">
            <v>#N/A</v>
          </cell>
        </row>
        <row r="2003">
          <cell r="BT2003" t="e">
            <v>#N/A</v>
          </cell>
        </row>
        <row r="2004">
          <cell r="BT2004" t="e">
            <v>#N/A</v>
          </cell>
        </row>
        <row r="2005">
          <cell r="BT2005" t="e">
            <v>#N/A</v>
          </cell>
        </row>
        <row r="2006">
          <cell r="BT2006" t="e">
            <v>#N/A</v>
          </cell>
        </row>
        <row r="2007">
          <cell r="BT2007" t="e">
            <v>#N/A</v>
          </cell>
        </row>
        <row r="2008">
          <cell r="BT2008" t="e">
            <v>#N/A</v>
          </cell>
        </row>
        <row r="2009">
          <cell r="BT2009" t="str">
            <v>Nyírmártonfalva</v>
          </cell>
        </row>
        <row r="2010">
          <cell r="BT2010" t="e">
            <v>#N/A</v>
          </cell>
        </row>
        <row r="2011">
          <cell r="BT2011" t="e">
            <v>#N/A</v>
          </cell>
        </row>
        <row r="2012">
          <cell r="BT2012" t="e">
            <v>#N/A</v>
          </cell>
        </row>
        <row r="2013">
          <cell r="BT2013" t="e">
            <v>#N/A</v>
          </cell>
        </row>
        <row r="2014">
          <cell r="BT2014" t="str">
            <v>Nyírpilis</v>
          </cell>
        </row>
        <row r="2015">
          <cell r="BT2015" t="str">
            <v>Nyírtass</v>
          </cell>
        </row>
        <row r="2016">
          <cell r="BT2016" t="str">
            <v>Nyírtelek</v>
          </cell>
        </row>
        <row r="2017">
          <cell r="BT2017" t="str">
            <v>Nyírtét</v>
          </cell>
        </row>
        <row r="2018">
          <cell r="BT2018" t="str">
            <v>Nyírtura</v>
          </cell>
        </row>
        <row r="2019">
          <cell r="BT2019" t="str">
            <v>Nyírvasvári</v>
          </cell>
        </row>
        <row r="2020">
          <cell r="BT2020" t="e">
            <v>#N/A</v>
          </cell>
        </row>
        <row r="2021">
          <cell r="BT2021" t="str">
            <v>Nyőgér</v>
          </cell>
        </row>
        <row r="2022">
          <cell r="BT2022" t="str">
            <v>Nyugotszenterzsébet</v>
          </cell>
        </row>
        <row r="2023">
          <cell r="BT2023" t="e">
            <v>#N/A</v>
          </cell>
        </row>
        <row r="2024">
          <cell r="BT2024" t="str">
            <v>Óbánya</v>
          </cell>
        </row>
        <row r="2025">
          <cell r="BT2025" t="str">
            <v>Óbarok</v>
          </cell>
        </row>
        <row r="2026">
          <cell r="BT2026" t="str">
            <v>Óbudavár</v>
          </cell>
        </row>
        <row r="2027">
          <cell r="BT2027" t="str">
            <v>Ócsa</v>
          </cell>
        </row>
        <row r="2028">
          <cell r="BT2028" t="str">
            <v>Ócsárd</v>
          </cell>
        </row>
        <row r="2029">
          <cell r="BT2029" t="str">
            <v>Ófalu</v>
          </cell>
        </row>
        <row r="2030">
          <cell r="BT2030" t="str">
            <v>Ófehértó</v>
          </cell>
        </row>
        <row r="2031">
          <cell r="BT2031" t="e">
            <v>#N/A</v>
          </cell>
        </row>
        <row r="2032">
          <cell r="BT2032" t="str">
            <v>Óhíd</v>
          </cell>
        </row>
        <row r="2033">
          <cell r="BT2033" t="str">
            <v>Okány</v>
          </cell>
        </row>
        <row r="2034">
          <cell r="BT2034" t="str">
            <v>Okorág</v>
          </cell>
        </row>
        <row r="2035">
          <cell r="BT2035" t="str">
            <v>Okorvölgy</v>
          </cell>
        </row>
        <row r="2036">
          <cell r="BT2036" t="str">
            <v>Olasz</v>
          </cell>
        </row>
        <row r="2037">
          <cell r="BT2037" t="str">
            <v>Olaszfa</v>
          </cell>
        </row>
        <row r="2038">
          <cell r="BT2038" t="str">
            <v>Olaszfalu</v>
          </cell>
        </row>
        <row r="2039">
          <cell r="BT2039" t="e">
            <v>#N/A</v>
          </cell>
        </row>
        <row r="2040">
          <cell r="BT2040" t="str">
            <v>Olcsva</v>
          </cell>
        </row>
        <row r="2041">
          <cell r="BT2041" t="str">
            <v>Olcsvaapáti</v>
          </cell>
        </row>
        <row r="2042">
          <cell r="BT2042" t="e">
            <v>#N/A</v>
          </cell>
        </row>
        <row r="2043">
          <cell r="BT2043" t="str">
            <v>Ólmod</v>
          </cell>
        </row>
        <row r="2044">
          <cell r="BT2044" t="str">
            <v>Oltárc</v>
          </cell>
        </row>
        <row r="2045">
          <cell r="BT2045" t="e">
            <v>#N/A</v>
          </cell>
        </row>
        <row r="2046">
          <cell r="BT2046" t="e">
            <v>#N/A</v>
          </cell>
        </row>
        <row r="2047">
          <cell r="BT2047" t="str">
            <v>Ópályi</v>
          </cell>
        </row>
        <row r="2048">
          <cell r="BT2048" t="e">
            <v>#N/A</v>
          </cell>
        </row>
        <row r="2049">
          <cell r="BT2049" t="str">
            <v>Orbányosfa</v>
          </cell>
        </row>
        <row r="2050">
          <cell r="BT2050" t="str">
            <v>Orci</v>
          </cell>
        </row>
        <row r="2051">
          <cell r="BT2051" t="str">
            <v>Ordacsehi</v>
          </cell>
        </row>
        <row r="2052">
          <cell r="BT2052" t="str">
            <v>Ordas</v>
          </cell>
        </row>
        <row r="2053">
          <cell r="BT2053" t="str">
            <v>Orfalu</v>
          </cell>
        </row>
        <row r="2054">
          <cell r="BT2054" t="e">
            <v>#N/A</v>
          </cell>
        </row>
        <row r="2055">
          <cell r="BT2055" t="e">
            <v>#N/A</v>
          </cell>
        </row>
        <row r="2056">
          <cell r="BT2056" t="str">
            <v>Ormándlak</v>
          </cell>
        </row>
        <row r="2057">
          <cell r="BT2057" t="e">
            <v>#N/A</v>
          </cell>
        </row>
        <row r="2058">
          <cell r="BT2058" t="str">
            <v>Orosháza</v>
          </cell>
        </row>
        <row r="2059">
          <cell r="BT2059" t="str">
            <v>Oroszi</v>
          </cell>
        </row>
        <row r="2060">
          <cell r="BT2060" t="str">
            <v>Oroszlány</v>
          </cell>
        </row>
        <row r="2061">
          <cell r="BT2061" t="e">
            <v>#N/A</v>
          </cell>
        </row>
        <row r="2062">
          <cell r="BT2062" t="str">
            <v>Orosztony</v>
          </cell>
        </row>
        <row r="2063">
          <cell r="BT2063" t="str">
            <v>Ortaháza</v>
          </cell>
        </row>
        <row r="2064">
          <cell r="BT2064" t="e">
            <v>#N/A</v>
          </cell>
        </row>
        <row r="2065">
          <cell r="BT2065" t="str">
            <v>Ostffyasszonyfa</v>
          </cell>
        </row>
        <row r="2066">
          <cell r="BT2066" t="str">
            <v>Ostoros</v>
          </cell>
        </row>
        <row r="2067">
          <cell r="BT2067" t="e">
            <v>#N/A</v>
          </cell>
        </row>
        <row r="2068">
          <cell r="BT2068" t="e">
            <v>#N/A</v>
          </cell>
        </row>
        <row r="2069">
          <cell r="BT2069" t="str">
            <v>Osztopán</v>
          </cell>
        </row>
        <row r="2070">
          <cell r="BT2070" t="str">
            <v>Ózd</v>
          </cell>
        </row>
        <row r="2071">
          <cell r="BT2071" t="e">
            <v>#N/A</v>
          </cell>
        </row>
        <row r="2072">
          <cell r="BT2072" t="str">
            <v>Ozmánbük</v>
          </cell>
        </row>
        <row r="2073">
          <cell r="BT2073" t="str">
            <v>Ozora</v>
          </cell>
        </row>
        <row r="2074">
          <cell r="BT2074" t="str">
            <v>Öcs</v>
          </cell>
        </row>
        <row r="2075">
          <cell r="BT2075" t="str">
            <v>Őcsény</v>
          </cell>
        </row>
        <row r="2076">
          <cell r="BT2076" t="str">
            <v>Öcsöd</v>
          </cell>
        </row>
        <row r="2077">
          <cell r="BT2077" t="str">
            <v>Ököritófülpös</v>
          </cell>
        </row>
        <row r="2078">
          <cell r="BT2078" t="str">
            <v>Ölbő</v>
          </cell>
        </row>
        <row r="2079">
          <cell r="BT2079" t="str">
            <v>Ömböly</v>
          </cell>
        </row>
        <row r="2080">
          <cell r="BT2080" t="str">
            <v>Őr</v>
          </cell>
        </row>
        <row r="2081">
          <cell r="BT2081" t="str">
            <v>Őrbottyán</v>
          </cell>
        </row>
        <row r="2082">
          <cell r="BT2082" t="e">
            <v>#N/A</v>
          </cell>
        </row>
        <row r="2083">
          <cell r="BT2083" t="str">
            <v>Öreglak</v>
          </cell>
        </row>
        <row r="2084">
          <cell r="BT2084" t="str">
            <v>Őrhalom</v>
          </cell>
        </row>
        <row r="2085">
          <cell r="BT2085" t="str">
            <v>Őrimagyarósd</v>
          </cell>
        </row>
        <row r="2086">
          <cell r="BT2086" t="str">
            <v>Őriszentpéter</v>
          </cell>
        </row>
        <row r="2087">
          <cell r="BT2087" t="str">
            <v>Örkény</v>
          </cell>
        </row>
        <row r="2088">
          <cell r="BT2088" t="str">
            <v>Örményes</v>
          </cell>
        </row>
        <row r="2089">
          <cell r="BT2089" t="str">
            <v>Örménykút</v>
          </cell>
        </row>
        <row r="2090">
          <cell r="BT2090" t="e">
            <v>#N/A</v>
          </cell>
        </row>
        <row r="2091">
          <cell r="BT2091" t="str">
            <v>Örvényes</v>
          </cell>
        </row>
        <row r="2092">
          <cell r="BT2092" t="str">
            <v>Ősagárd</v>
          </cell>
        </row>
        <row r="2093">
          <cell r="BT2093" t="str">
            <v>Ősi</v>
          </cell>
        </row>
        <row r="2094">
          <cell r="BT2094" t="str">
            <v>Öskü</v>
          </cell>
        </row>
        <row r="2095">
          <cell r="BT2095" t="str">
            <v>Öttevény</v>
          </cell>
        </row>
        <row r="2096">
          <cell r="BT2096" t="e">
            <v>#N/A</v>
          </cell>
        </row>
        <row r="2097">
          <cell r="BT2097" t="str">
            <v>Ötvöskónyi</v>
          </cell>
        </row>
        <row r="2098">
          <cell r="BT2098" t="e">
            <v>#N/A</v>
          </cell>
        </row>
        <row r="2099">
          <cell r="BT2099" t="str">
            <v>Pacsa</v>
          </cell>
        </row>
        <row r="2100">
          <cell r="BT2100" t="str">
            <v>Pácsony</v>
          </cell>
        </row>
        <row r="2101">
          <cell r="BT2101" t="str">
            <v>Padár</v>
          </cell>
        </row>
        <row r="2102">
          <cell r="BT2102" t="str">
            <v>Páhi</v>
          </cell>
        </row>
        <row r="2103">
          <cell r="BT2103" t="e">
            <v>#N/A</v>
          </cell>
        </row>
        <row r="2104">
          <cell r="BT2104" t="str">
            <v>Pakod</v>
          </cell>
        </row>
        <row r="2105">
          <cell r="BT2105" t="str">
            <v>Pákozd</v>
          </cell>
        </row>
        <row r="2106">
          <cell r="BT2106" t="str">
            <v>Paks</v>
          </cell>
        </row>
        <row r="2107">
          <cell r="BT2107" t="e">
            <v>#N/A</v>
          </cell>
        </row>
        <row r="2108">
          <cell r="BT2108" t="str">
            <v>Pálfa</v>
          </cell>
        </row>
        <row r="2109">
          <cell r="BT2109" t="e">
            <v>#N/A</v>
          </cell>
        </row>
        <row r="2110">
          <cell r="BT2110" t="e">
            <v>#N/A</v>
          </cell>
        </row>
        <row r="2111">
          <cell r="BT2111" t="e">
            <v>#N/A</v>
          </cell>
        </row>
        <row r="2112">
          <cell r="BT2112" t="e">
            <v>#N/A</v>
          </cell>
        </row>
        <row r="2113">
          <cell r="BT2113" t="str">
            <v>Pálmajor</v>
          </cell>
        </row>
        <row r="2114">
          <cell r="BT2114" t="str">
            <v>Pálmonostora</v>
          </cell>
        </row>
        <row r="2115">
          <cell r="BT2115" t="str">
            <v>Pálosvörösmart</v>
          </cell>
        </row>
        <row r="2116">
          <cell r="BT2116" t="str">
            <v>Palotabozsok</v>
          </cell>
        </row>
        <row r="2117">
          <cell r="BT2117" t="str">
            <v>Palotás</v>
          </cell>
        </row>
        <row r="2118">
          <cell r="BT2118" t="str">
            <v>Paloznak</v>
          </cell>
        </row>
        <row r="2119">
          <cell r="BT2119" t="e">
            <v>#N/A</v>
          </cell>
        </row>
        <row r="2120">
          <cell r="BT2120" t="str">
            <v>Pamuk</v>
          </cell>
        </row>
        <row r="2121">
          <cell r="BT2121" t="str">
            <v>Pánd</v>
          </cell>
        </row>
        <row r="2122">
          <cell r="BT2122" t="str">
            <v>Pankasz</v>
          </cell>
        </row>
        <row r="2123">
          <cell r="BT2123" t="str">
            <v>Pannonhalma</v>
          </cell>
        </row>
        <row r="2124">
          <cell r="BT2124" t="e">
            <v>#N/A</v>
          </cell>
        </row>
        <row r="2125">
          <cell r="BT2125" t="str">
            <v>Panyola</v>
          </cell>
        </row>
        <row r="2126">
          <cell r="BT2126" t="str">
            <v>Pap</v>
          </cell>
        </row>
        <row r="2127">
          <cell r="BT2127" t="str">
            <v>Pápa</v>
          </cell>
        </row>
        <row r="2128">
          <cell r="BT2128" t="str">
            <v>Pápadereske</v>
          </cell>
        </row>
        <row r="2129">
          <cell r="BT2129" t="str">
            <v>Pápakovácsi</v>
          </cell>
        </row>
        <row r="2130">
          <cell r="BT2130" t="str">
            <v>Pápasalamon</v>
          </cell>
        </row>
        <row r="2131">
          <cell r="BT2131" t="str">
            <v>Pápateszér</v>
          </cell>
        </row>
        <row r="2132">
          <cell r="BT2132" t="str">
            <v>Papkeszi</v>
          </cell>
        </row>
        <row r="2133">
          <cell r="BT2133" t="str">
            <v>Pápoc</v>
          </cell>
        </row>
        <row r="2134">
          <cell r="BT2134" t="str">
            <v>Papos</v>
          </cell>
        </row>
        <row r="2135">
          <cell r="BT2135" t="str">
            <v>Páprád</v>
          </cell>
        </row>
        <row r="2136">
          <cell r="BT2136" t="str">
            <v>Parád</v>
          </cell>
        </row>
        <row r="2137">
          <cell r="BT2137" t="str">
            <v>Parádsasvár</v>
          </cell>
        </row>
        <row r="2138">
          <cell r="BT2138" t="e">
            <v>#N/A</v>
          </cell>
        </row>
        <row r="2139">
          <cell r="BT2139" t="str">
            <v>Pári</v>
          </cell>
        </row>
        <row r="2140">
          <cell r="BT2140" t="str">
            <v>Paszab</v>
          </cell>
        </row>
        <row r="2141">
          <cell r="BT2141" t="str">
            <v>Pásztó</v>
          </cell>
        </row>
        <row r="2142">
          <cell r="BT2142" t="e">
            <v>#N/A</v>
          </cell>
        </row>
        <row r="2143">
          <cell r="BT2143" t="str">
            <v>Pat</v>
          </cell>
        </row>
        <row r="2144">
          <cell r="BT2144" t="str">
            <v>Patak</v>
          </cell>
        </row>
        <row r="2145">
          <cell r="BT2145" t="str">
            <v>Patalom</v>
          </cell>
        </row>
        <row r="2146">
          <cell r="BT2146" t="str">
            <v>Patapoklosi</v>
          </cell>
        </row>
        <row r="2147">
          <cell r="BT2147" t="str">
            <v>Patca</v>
          </cell>
        </row>
        <row r="2148">
          <cell r="BT2148" t="str">
            <v>Pátka</v>
          </cell>
        </row>
        <row r="2149">
          <cell r="BT2149" t="str">
            <v>Patosfa</v>
          </cell>
        </row>
        <row r="2150">
          <cell r="BT2150" t="str">
            <v>Pátroha</v>
          </cell>
        </row>
        <row r="2151">
          <cell r="BT2151" t="str">
            <v>Patvarc</v>
          </cell>
        </row>
        <row r="2152">
          <cell r="BT2152" t="str">
            <v>Páty</v>
          </cell>
        </row>
        <row r="2153">
          <cell r="BT2153" t="str">
            <v>Pátyod</v>
          </cell>
        </row>
        <row r="2154">
          <cell r="BT2154" t="str">
            <v>Pázmánd</v>
          </cell>
        </row>
        <row r="2155">
          <cell r="BT2155" t="e">
            <v>#N/A</v>
          </cell>
        </row>
        <row r="2156">
          <cell r="BT2156" t="str">
            <v>Pécel</v>
          </cell>
        </row>
        <row r="2157">
          <cell r="BT2157" t="str">
            <v>Pecöl</v>
          </cell>
        </row>
        <row r="2158">
          <cell r="BT2158" t="str">
            <v>Pécs</v>
          </cell>
        </row>
        <row r="2159">
          <cell r="BT2159" t="e">
            <v>#N/A</v>
          </cell>
        </row>
        <row r="2160">
          <cell r="BT2160" t="e">
            <v>#N/A</v>
          </cell>
        </row>
        <row r="2161">
          <cell r="BT2161" t="str">
            <v>Pécsely</v>
          </cell>
        </row>
        <row r="2162">
          <cell r="BT2162" t="e">
            <v>#N/A</v>
          </cell>
        </row>
        <row r="2163">
          <cell r="BT2163" t="str">
            <v>Pécsvárad</v>
          </cell>
        </row>
        <row r="2164">
          <cell r="BT2164" t="str">
            <v>Pellérd</v>
          </cell>
        </row>
        <row r="2165">
          <cell r="BT2165" t="str">
            <v>Pély</v>
          </cell>
        </row>
        <row r="2166">
          <cell r="BT2166" t="str">
            <v>Penc</v>
          </cell>
        </row>
        <row r="2167">
          <cell r="BT2167" t="str">
            <v>Penészlek</v>
          </cell>
        </row>
        <row r="2168">
          <cell r="BT2168" t="str">
            <v>Pénzesgyőr</v>
          </cell>
        </row>
        <row r="2169">
          <cell r="BT2169" t="str">
            <v>Penyige</v>
          </cell>
        </row>
        <row r="2170">
          <cell r="BT2170" t="e">
            <v>#N/A</v>
          </cell>
        </row>
        <row r="2171">
          <cell r="BT2171" t="str">
            <v>Perbál</v>
          </cell>
        </row>
        <row r="2172">
          <cell r="BT2172" t="str">
            <v>Pere</v>
          </cell>
        </row>
        <row r="2173">
          <cell r="BT2173" t="str">
            <v>Perecse</v>
          </cell>
        </row>
        <row r="2174">
          <cell r="BT2174" t="str">
            <v>Pereked</v>
          </cell>
        </row>
        <row r="2175">
          <cell r="BT2175" t="str">
            <v>Perenye</v>
          </cell>
        </row>
        <row r="2176">
          <cell r="BT2176" t="e">
            <v>#N/A</v>
          </cell>
        </row>
        <row r="2177">
          <cell r="BT2177" t="e">
            <v>#N/A</v>
          </cell>
        </row>
        <row r="2178">
          <cell r="BT2178" t="str">
            <v>Perkáta</v>
          </cell>
        </row>
        <row r="2179">
          <cell r="BT2179" t="str">
            <v>Perkupa</v>
          </cell>
        </row>
        <row r="2180">
          <cell r="BT2180" t="str">
            <v>Perőcsény</v>
          </cell>
        </row>
        <row r="2181">
          <cell r="BT2181" t="e">
            <v>#N/A</v>
          </cell>
        </row>
        <row r="2182">
          <cell r="BT2182" t="str">
            <v>Péterhida</v>
          </cell>
        </row>
        <row r="2183">
          <cell r="BT2183" t="str">
            <v>Péteri</v>
          </cell>
        </row>
        <row r="2184">
          <cell r="BT2184" t="str">
            <v>Pétervására</v>
          </cell>
        </row>
        <row r="2185">
          <cell r="BT2185" t="str">
            <v>Pétfürdő</v>
          </cell>
        </row>
        <row r="2186">
          <cell r="BT2186" t="e">
            <v>#N/A</v>
          </cell>
        </row>
        <row r="2187">
          <cell r="BT2187" t="str">
            <v>Petneháza</v>
          </cell>
        </row>
        <row r="2188">
          <cell r="BT2188" t="str">
            <v>Petőfibánya</v>
          </cell>
        </row>
        <row r="2189">
          <cell r="BT2189" t="str">
            <v>Petőfiszállás</v>
          </cell>
        </row>
        <row r="2190">
          <cell r="BT2190" t="e">
            <v>#N/A</v>
          </cell>
        </row>
        <row r="2191">
          <cell r="BT2191" t="e">
            <v>#N/A</v>
          </cell>
        </row>
        <row r="2192">
          <cell r="BT2192" t="e">
            <v>#N/A</v>
          </cell>
        </row>
        <row r="2193">
          <cell r="BT2193" t="str">
            <v>Petrivente</v>
          </cell>
        </row>
        <row r="2194">
          <cell r="BT2194" t="e">
            <v>#N/A</v>
          </cell>
        </row>
        <row r="2195">
          <cell r="BT2195" t="str">
            <v>Piliny</v>
          </cell>
        </row>
        <row r="2196">
          <cell r="BT2196" t="str">
            <v>Pilis</v>
          </cell>
        </row>
        <row r="2197">
          <cell r="BT2197" t="str">
            <v>Pilisborosjenő</v>
          </cell>
        </row>
        <row r="2198">
          <cell r="BT2198" t="str">
            <v>Piliscsaba</v>
          </cell>
        </row>
        <row r="2199">
          <cell r="BT2199" t="e">
            <v>#N/A</v>
          </cell>
        </row>
        <row r="2200">
          <cell r="BT2200" t="str">
            <v>Pilisjászfalu</v>
          </cell>
        </row>
        <row r="2201">
          <cell r="BT2201" t="e">
            <v>#N/A</v>
          </cell>
        </row>
        <row r="2202">
          <cell r="BT2202" t="str">
            <v>Pilisszántó</v>
          </cell>
        </row>
        <row r="2203">
          <cell r="BT2203" t="str">
            <v>Pilisszentiván</v>
          </cell>
        </row>
        <row r="2204">
          <cell r="BT2204" t="str">
            <v>Pilisszentkereszt</v>
          </cell>
        </row>
        <row r="2205">
          <cell r="BT2205" t="str">
            <v>Pilisszentlászló</v>
          </cell>
        </row>
        <row r="2206">
          <cell r="BT2206" t="str">
            <v>Pilisvörösvár</v>
          </cell>
        </row>
        <row r="2207">
          <cell r="BT2207" t="str">
            <v>Pincehely</v>
          </cell>
        </row>
        <row r="2208">
          <cell r="BT2208" t="e">
            <v>#N/A</v>
          </cell>
        </row>
        <row r="2209">
          <cell r="BT2209" t="e">
            <v>#N/A</v>
          </cell>
        </row>
        <row r="2210">
          <cell r="BT2210" t="str">
            <v>Piricse</v>
          </cell>
        </row>
        <row r="2211">
          <cell r="BT2211" t="str">
            <v>Pirtó</v>
          </cell>
        </row>
        <row r="2212">
          <cell r="BT2212" t="e">
            <v>#N/A</v>
          </cell>
        </row>
        <row r="2213">
          <cell r="BT2213" t="e">
            <v>#N/A</v>
          </cell>
        </row>
        <row r="2214">
          <cell r="BT2214" t="e">
            <v>#N/A</v>
          </cell>
        </row>
        <row r="2215">
          <cell r="BT2215" t="str">
            <v>Pocsaj</v>
          </cell>
        </row>
        <row r="2216">
          <cell r="BT2216" t="str">
            <v>Pócsmegyer</v>
          </cell>
        </row>
        <row r="2217">
          <cell r="BT2217" t="e">
            <v>#N/A</v>
          </cell>
        </row>
        <row r="2218">
          <cell r="BT2218" t="str">
            <v>Pogány</v>
          </cell>
        </row>
        <row r="2219">
          <cell r="BT2219" t="str">
            <v>Pogányszentpéter</v>
          </cell>
        </row>
        <row r="2220">
          <cell r="BT2220" t="str">
            <v>Pókaszepetk</v>
          </cell>
        </row>
        <row r="2221">
          <cell r="BT2221" t="str">
            <v>Polány</v>
          </cell>
        </row>
        <row r="2222">
          <cell r="BT2222" t="str">
            <v>Polgár</v>
          </cell>
        </row>
        <row r="2223">
          <cell r="BT2223" t="str">
            <v>Polgárdi</v>
          </cell>
        </row>
        <row r="2224">
          <cell r="BT2224" t="str">
            <v>Pomáz</v>
          </cell>
        </row>
        <row r="2225">
          <cell r="BT2225" t="str">
            <v>Porcsalma</v>
          </cell>
        </row>
        <row r="2226">
          <cell r="BT2226" t="e">
            <v>#N/A</v>
          </cell>
        </row>
        <row r="2227">
          <cell r="BT2227" t="str">
            <v>Poroszló</v>
          </cell>
        </row>
        <row r="2228">
          <cell r="BT2228" t="e">
            <v>#N/A</v>
          </cell>
        </row>
        <row r="2229">
          <cell r="BT2229" t="e">
            <v>#N/A</v>
          </cell>
        </row>
        <row r="2230">
          <cell r="BT2230" t="e">
            <v>#N/A</v>
          </cell>
        </row>
        <row r="2231">
          <cell r="BT2231" t="e">
            <v>#N/A</v>
          </cell>
        </row>
        <row r="2232">
          <cell r="BT2232" t="str">
            <v>Pórszombat</v>
          </cell>
        </row>
        <row r="2233">
          <cell r="BT2233" t="str">
            <v>Porva</v>
          </cell>
        </row>
        <row r="2234">
          <cell r="BT2234" t="str">
            <v>Pósfa</v>
          </cell>
        </row>
        <row r="2235">
          <cell r="BT2235" t="str">
            <v>Potony</v>
          </cell>
        </row>
        <row r="2236">
          <cell r="BT2236" t="str">
            <v>Potyond</v>
          </cell>
        </row>
        <row r="2237">
          <cell r="BT2237" t="str">
            <v>Pölöske</v>
          </cell>
        </row>
        <row r="2238">
          <cell r="BT2238" t="str">
            <v>Pölöskefő</v>
          </cell>
        </row>
        <row r="2239">
          <cell r="BT2239" t="str">
            <v>Pörböly</v>
          </cell>
        </row>
        <row r="2240">
          <cell r="BT2240" t="str">
            <v>Pördefölde</v>
          </cell>
        </row>
        <row r="2241">
          <cell r="BT2241" t="e">
            <v>#N/A</v>
          </cell>
        </row>
        <row r="2242">
          <cell r="BT2242" t="str">
            <v>Prügy</v>
          </cell>
        </row>
        <row r="2243">
          <cell r="BT2243" t="str">
            <v>Pula</v>
          </cell>
        </row>
        <row r="2244">
          <cell r="BT2244" t="e">
            <v>#N/A</v>
          </cell>
        </row>
        <row r="2245">
          <cell r="BT2245" t="str">
            <v>Pusztaberki</v>
          </cell>
        </row>
        <row r="2246">
          <cell r="BT2246" t="str">
            <v>Pusztacsalád</v>
          </cell>
        </row>
        <row r="2247">
          <cell r="BT2247" t="str">
            <v>Pusztacsó</v>
          </cell>
        </row>
        <row r="2248">
          <cell r="BT2248" t="str">
            <v>_x0000_Rákóczibánya_x000C__x0000__x0001_B_x0000_e_x0000_n_x0000_c_x0000_s_x0000_i_x0000_k_x0000_ _x0000_E_x0000_r_x0000_n_x0000_Q_x0001__x0005__x0000__x0000_Abony_x001A__x0000__x0000_Romhányiné Dr. Balogh Edit_x0011__x0000__x0000_Dr. Gajdos István_x0004__x0000__x0000_Pest_x0004__x0000__x0000_Acsa_x000E__x0000__x0001_S_x0000_z_x0000_e_x0000_k_x0000_e_x0000_r_x0000_e_x0000_s_x0000_ _x0000_R_x0000_e_x0000_z_x0000_s_x0000_Q_x0001__x0006__x0000__x0000_Gerjen_x0006__x0000__x0000_Grábóc_x0013__x0000__x0000_Tüske László Károly_x000E__x0000__x0000_Rákóczi u. 84._x0005__x0000__x0000_Gyönk
_x0000__x0000_Katz Gyula_x0012__x0000__x0000_Ady E. u. 561-562._x0005__x0000__x0000_Györe_x000C__x0000__x0000_Cso</v>
          </cell>
        </row>
        <row r="2249">
          <cell r="BT2249" t="str">
            <v>Pusztaederics</v>
          </cell>
        </row>
        <row r="2250">
          <cell r="BT2250" t="str">
            <v>Pusztafalu</v>
          </cell>
        </row>
        <row r="2251">
          <cell r="BT2251" t="str">
            <v>Pusztaföldvár</v>
          </cell>
        </row>
        <row r="2252">
          <cell r="BT2252" t="str">
            <v>Pusztahencse</v>
          </cell>
        </row>
        <row r="2253">
          <cell r="BT2253" t="str">
            <v>Pusztakovácsi</v>
          </cell>
        </row>
        <row r="2254">
          <cell r="BT2254" t="str">
            <v>Pusztamagyaród</v>
          </cell>
        </row>
        <row r="2255">
          <cell r="BT2255" t="e">
            <v>#N/A</v>
          </cell>
        </row>
        <row r="2256">
          <cell r="BT2256" t="str">
            <v>Pusztamiske</v>
          </cell>
        </row>
        <row r="2257">
          <cell r="BT2257" t="str">
            <v>Pusztamonostor</v>
          </cell>
        </row>
        <row r="2258">
          <cell r="BT2258" t="str">
            <v>Pusztaottlaka</v>
          </cell>
        </row>
        <row r="2259">
          <cell r="BT2259" t="str">
            <v>Pusztaradvány</v>
          </cell>
        </row>
        <row r="2260">
          <cell r="BT2260" t="str">
            <v>Pusztaszabolcs</v>
          </cell>
        </row>
        <row r="2261">
          <cell r="BT2261" t="str">
            <v>Pusztaszemes</v>
          </cell>
        </row>
        <row r="2262">
          <cell r="BT2262" t="str">
            <v>Pusztaszentlászló</v>
          </cell>
        </row>
        <row r="2263">
          <cell r="BT2263" t="e">
            <v>#N/A</v>
          </cell>
        </row>
        <row r="2264">
          <cell r="BT2264" t="str">
            <v>Pusztavacs</v>
          </cell>
        </row>
        <row r="2265">
          <cell r="BT2265" t="str">
            <v>Pusztavám</v>
          </cell>
        </row>
        <row r="2266">
          <cell r="BT2266" t="str">
            <v>Pusztazámor</v>
          </cell>
        </row>
        <row r="2267">
          <cell r="BT2267" t="str">
            <v>Putnok</v>
          </cell>
        </row>
        <row r="2268">
          <cell r="BT2268" t="str">
            <v>Püski</v>
          </cell>
        </row>
        <row r="2269">
          <cell r="BT2269" t="str">
            <v>Püspökhatvan</v>
          </cell>
        </row>
        <row r="2270">
          <cell r="BT2270" t="str">
            <v>Püspökladány</v>
          </cell>
        </row>
        <row r="2271">
          <cell r="BT2271" t="str">
            <v>Püspökmolnári</v>
          </cell>
        </row>
        <row r="2272">
          <cell r="BT2272" t="str">
            <v>Püspökszilágy</v>
          </cell>
        </row>
        <row r="2273">
          <cell r="BT2273" t="e">
            <v>#N/A</v>
          </cell>
        </row>
        <row r="2274">
          <cell r="BT2274" t="e">
            <v>#N/A</v>
          </cell>
        </row>
        <row r="2275">
          <cell r="BT2275" t="str">
            <v>Rábagyarmat</v>
          </cell>
        </row>
        <row r="2276">
          <cell r="BT2276" t="str">
            <v>Rábahídvég</v>
          </cell>
        </row>
        <row r="2277">
          <cell r="BT2277" t="e">
            <v>#N/A</v>
          </cell>
        </row>
        <row r="2278">
          <cell r="BT2278" t="e">
            <v>#N/A</v>
          </cell>
        </row>
        <row r="2279">
          <cell r="BT2279" t="str">
            <v>Rábapaty</v>
          </cell>
        </row>
        <row r="2280">
          <cell r="BT2280" t="e">
            <v>#N/A</v>
          </cell>
        </row>
        <row r="2281">
          <cell r="BT2281" t="e">
            <v>#N/A</v>
          </cell>
        </row>
        <row r="2282">
          <cell r="BT2282" t="e">
            <v>#N/A</v>
          </cell>
        </row>
        <row r="2283">
          <cell r="BT2283" t="e">
            <v>#N/A</v>
          </cell>
        </row>
        <row r="2284">
          <cell r="BT2284" t="e">
            <v>#N/A</v>
          </cell>
        </row>
        <row r="2285">
          <cell r="BT2285" t="str">
            <v>Rábatamási</v>
          </cell>
        </row>
        <row r="2286">
          <cell r="BT2286" t="str">
            <v>Rábatöttös</v>
          </cell>
        </row>
        <row r="2287">
          <cell r="BT2287" t="str">
            <v>Rábcakapi</v>
          </cell>
        </row>
        <row r="2288">
          <cell r="BT2288" t="str">
            <v>Rácalmás</v>
          </cell>
        </row>
        <row r="2289">
          <cell r="BT2289" t="str">
            <v>Ráckeresztúr</v>
          </cell>
        </row>
        <row r="2290">
          <cell r="BT2290" t="e">
            <v>#N/A</v>
          </cell>
        </row>
        <row r="2291">
          <cell r="BT2291" t="str">
            <v>Rád</v>
          </cell>
        </row>
        <row r="2292">
          <cell r="BT2292" t="str">
            <v>Rádfalva</v>
          </cell>
        </row>
        <row r="2293">
          <cell r="BT2293" t="str">
            <v>Rádóckölked</v>
          </cell>
        </row>
        <row r="2294">
          <cell r="BT2294" t="e">
            <v>#N/A</v>
          </cell>
        </row>
        <row r="2295">
          <cell r="BT2295" t="e">
            <v>#N/A</v>
          </cell>
        </row>
        <row r="2296">
          <cell r="BT2296" t="str">
            <v>Rajka</v>
          </cell>
        </row>
        <row r="2297">
          <cell r="BT2297" t="str">
            <v>Rakaca</v>
          </cell>
        </row>
        <row r="2298">
          <cell r="BT2298" t="str">
            <v>Rakacaszend</v>
          </cell>
        </row>
        <row r="2299">
          <cell r="BT2299" t="e">
            <v>#N/A</v>
          </cell>
        </row>
        <row r="2300">
          <cell r="BT2300" t="e">
            <v>#N/A</v>
          </cell>
        </row>
        <row r="2301">
          <cell r="BT2301" t="str">
            <v>Rákóczifalva</v>
          </cell>
        </row>
        <row r="2302">
          <cell r="BT2302" t="str">
            <v>Rákócziújfalu</v>
          </cell>
        </row>
        <row r="2303">
          <cell r="BT2303" t="str">
            <v>Ráksi</v>
          </cell>
        </row>
        <row r="2304">
          <cell r="BT2304" t="str">
            <v>Ramocsa</v>
          </cell>
        </row>
        <row r="2305">
          <cell r="BT2305" t="e">
            <v>#N/A</v>
          </cell>
        </row>
        <row r="2306">
          <cell r="BT2306" t="str">
            <v>Rápolt</v>
          </cell>
        </row>
        <row r="2307">
          <cell r="BT2307" t="str">
            <v>Raposka</v>
          </cell>
        </row>
        <row r="2308">
          <cell r="BT2308" t="str">
            <v>Rásonysápberencs</v>
          </cell>
        </row>
        <row r="2309">
          <cell r="BT2309" t="str">
            <v>Rátka</v>
          </cell>
        </row>
        <row r="2310">
          <cell r="BT2310" t="str">
            <v>Rátót</v>
          </cell>
        </row>
        <row r="2311">
          <cell r="BT2311" t="e">
            <v>#N/A</v>
          </cell>
        </row>
        <row r="2312">
          <cell r="BT2312" t="str">
            <v>Recsk</v>
          </cell>
        </row>
        <row r="2313">
          <cell r="BT2313" t="e">
            <v>#N/A</v>
          </cell>
        </row>
        <row r="2314">
          <cell r="BT2314" t="str">
            <v>Rédics</v>
          </cell>
        </row>
        <row r="2315">
          <cell r="BT2315" t="str">
            <v>Regéc</v>
          </cell>
        </row>
        <row r="2316">
          <cell r="BT2316" t="str">
            <v>Regenye</v>
          </cell>
        </row>
        <row r="2317">
          <cell r="BT2317" t="str">
            <v>Regöly</v>
          </cell>
        </row>
        <row r="2318">
          <cell r="BT2318" t="str">
            <v>Rém</v>
          </cell>
        </row>
        <row r="2319">
          <cell r="BT2319" t="e">
            <v>#N/A</v>
          </cell>
        </row>
        <row r="2320">
          <cell r="BT2320" t="str">
            <v>Répáshuta</v>
          </cell>
        </row>
        <row r="2321">
          <cell r="BT2321" t="str">
            <v>Répcelak</v>
          </cell>
        </row>
        <row r="2322">
          <cell r="BT2322" t="str">
            <v>Répceszemere</v>
          </cell>
        </row>
        <row r="2323">
          <cell r="BT2323" t="str">
            <v>Répceszentgyörgy</v>
          </cell>
        </row>
        <row r="2324">
          <cell r="BT2324" t="str">
            <v>Répcevis</v>
          </cell>
        </row>
        <row r="2325">
          <cell r="BT2325" t="str">
            <v>Resznek</v>
          </cell>
        </row>
        <row r="2326">
          <cell r="BT2326" t="e">
            <v>#N/A</v>
          </cell>
        </row>
        <row r="2327">
          <cell r="BT2327" t="e">
            <v>#N/A</v>
          </cell>
        </row>
        <row r="2328">
          <cell r="BT2328" t="e">
            <v>#N/A</v>
          </cell>
        </row>
        <row r="2329">
          <cell r="BT2329" t="e">
            <v>#N/A</v>
          </cell>
        </row>
        <row r="2330">
          <cell r="BT2330" t="str">
            <v>Révleányvár</v>
          </cell>
        </row>
        <row r="2331">
          <cell r="BT2331" t="str">
            <v>Rezi</v>
          </cell>
        </row>
        <row r="2332">
          <cell r="BT2332" t="str">
            <v>Ricse</v>
          </cell>
        </row>
        <row r="2333">
          <cell r="BT2333" t="e">
            <v>#N/A</v>
          </cell>
        </row>
        <row r="2334">
          <cell r="BT2334" t="str">
            <v>I_1.23</v>
          </cell>
        </row>
        <row r="2335">
          <cell r="BT2335" t="str">
            <v>Rimóc</v>
          </cell>
        </row>
        <row r="2336">
          <cell r="BT2336" t="e">
            <v>#N/A</v>
          </cell>
        </row>
        <row r="2337">
          <cell r="BT2337" t="e">
            <v>#N/A</v>
          </cell>
        </row>
        <row r="2338">
          <cell r="BT2338" t="e">
            <v>#N/A</v>
          </cell>
        </row>
        <row r="2339">
          <cell r="BT2339" t="e">
            <v>#N/A</v>
          </cell>
        </row>
        <row r="2340">
          <cell r="BT2340" t="e">
            <v>#N/A</v>
          </cell>
        </row>
        <row r="2341">
          <cell r="BT2341" t="e">
            <v>#N/A</v>
          </cell>
        </row>
        <row r="2342">
          <cell r="BT2342" t="e">
            <v>#N/A</v>
          </cell>
        </row>
        <row r="2343">
          <cell r="BT2343" t="str">
            <v>Romhány</v>
          </cell>
        </row>
        <row r="2344">
          <cell r="BT2344" t="str">
            <v>Romonya</v>
          </cell>
        </row>
        <row r="2345">
          <cell r="BT2345" t="str">
            <v>Rózsafa</v>
          </cell>
        </row>
        <row r="2346">
          <cell r="BT2346" t="str">
            <v>Rozsály</v>
          </cell>
        </row>
        <row r="2347">
          <cell r="BT2347" t="str">
            <v>Rózsaszentmárton</v>
          </cell>
        </row>
        <row r="2348">
          <cell r="BT2348" t="e">
            <v>#N/A</v>
          </cell>
        </row>
        <row r="2349">
          <cell r="BT2349" t="e">
            <v>#N/A</v>
          </cell>
        </row>
        <row r="2350">
          <cell r="BT2350" t="e">
            <v>#N/A</v>
          </cell>
        </row>
        <row r="2351">
          <cell r="BT2351" t="str">
            <v>Rudabánya</v>
          </cell>
        </row>
        <row r="2352">
          <cell r="BT2352" t="str">
            <v>Rudolftelep</v>
          </cell>
        </row>
        <row r="2353">
          <cell r="BT2353" t="e">
            <v>#N/A</v>
          </cell>
        </row>
        <row r="2354">
          <cell r="BT2354" t="e">
            <v>#N/A</v>
          </cell>
        </row>
        <row r="2355">
          <cell r="BT2355" t="str">
            <v>Ságújfalu</v>
          </cell>
        </row>
        <row r="2356">
          <cell r="BT2356" t="e">
            <v>#N/A</v>
          </cell>
        </row>
        <row r="2357">
          <cell r="BT2357" t="e">
            <v>#N/A</v>
          </cell>
        </row>
        <row r="2358">
          <cell r="BT2358" t="e">
            <v>#N/A</v>
          </cell>
        </row>
        <row r="2359">
          <cell r="BT2359" t="e">
            <v>#N/A</v>
          </cell>
        </row>
        <row r="2360">
          <cell r="BT2360" t="e">
            <v>#N/A</v>
          </cell>
        </row>
        <row r="2361">
          <cell r="BT2361" t="e">
            <v>#N/A</v>
          </cell>
        </row>
        <row r="2362">
          <cell r="BT2362" t="e">
            <v>#N/A</v>
          </cell>
        </row>
        <row r="2363">
          <cell r="BT2363" t="e">
            <v>#N/A</v>
          </cell>
        </row>
        <row r="2364">
          <cell r="BT2364" t="str">
            <v>Sajókeresztúr</v>
          </cell>
        </row>
        <row r="2365">
          <cell r="BT2365" t="str">
            <v>Sajólád</v>
          </cell>
        </row>
        <row r="2366">
          <cell r="BT2366" t="str">
            <v>Sajólászlófalva</v>
          </cell>
        </row>
        <row r="2367">
          <cell r="BT2367" t="str">
            <v>Sajómercse</v>
          </cell>
        </row>
        <row r="2368">
          <cell r="BT2368" t="e">
            <v>#N/A</v>
          </cell>
        </row>
        <row r="2369">
          <cell r="BT2369" t="e">
            <v>#N/A</v>
          </cell>
        </row>
        <row r="2370">
          <cell r="BT2370" t="str">
            <v>Sajópálfala</v>
          </cell>
        </row>
        <row r="2371">
          <cell r="BT2371" t="str">
            <v>Sajópetri</v>
          </cell>
        </row>
        <row r="2372">
          <cell r="BT2372" t="str">
            <v>Sajópüspöki</v>
          </cell>
        </row>
        <row r="2373">
          <cell r="BT2373" t="str">
            <v>Sajósenye</v>
          </cell>
        </row>
        <row r="2374">
          <cell r="BT2374" t="str">
            <v>Sajószentpéter</v>
          </cell>
        </row>
        <row r="2375">
          <cell r="BT2375" t="e">
            <v>#N/A</v>
          </cell>
        </row>
        <row r="2376">
          <cell r="BT2376" t="e">
            <v>#N/A</v>
          </cell>
        </row>
        <row r="2377">
          <cell r="BT2377" t="e">
            <v>#N/A</v>
          </cell>
        </row>
        <row r="2378">
          <cell r="BT2378" t="e">
            <v>#N/A</v>
          </cell>
        </row>
        <row r="2379">
          <cell r="BT2379" t="str">
            <v>Salföld</v>
          </cell>
        </row>
        <row r="2380">
          <cell r="BT2380" t="e">
            <v>#N/A</v>
          </cell>
        </row>
        <row r="2381">
          <cell r="BT2381" t="str">
            <v>Salköveskút</v>
          </cell>
        </row>
        <row r="2382">
          <cell r="BT2382" t="str">
            <v>Salomvár</v>
          </cell>
        </row>
        <row r="2383">
          <cell r="BT2383" t="e">
            <v>#N/A</v>
          </cell>
        </row>
        <row r="2384">
          <cell r="BT2384" t="str">
            <v>Sámod</v>
          </cell>
        </row>
        <row r="2385">
          <cell r="BT2385" t="str">
            <v>Sámsonháza</v>
          </cell>
        </row>
        <row r="2386">
          <cell r="BT2386" t="str">
            <v>Sand</v>
          </cell>
        </row>
        <row r="2387">
          <cell r="BT2387" t="e">
            <v>#N/A</v>
          </cell>
        </row>
        <row r="2388">
          <cell r="BT2388" t="e">
            <v>#N/A</v>
          </cell>
        </row>
        <row r="2389">
          <cell r="BT2389" t="str">
            <v>Sáp</v>
          </cell>
        </row>
        <row r="2390">
          <cell r="BT2390" t="str">
            <v>Sáránd</v>
          </cell>
        </row>
        <row r="2391">
          <cell r="BT2391" t="str">
            <v>Sárazsadány</v>
          </cell>
        </row>
        <row r="2392">
          <cell r="BT2392" t="str">
            <v>Sárbogárd</v>
          </cell>
        </row>
        <row r="2393">
          <cell r="BT2393" t="str">
            <v>Sáregres</v>
          </cell>
        </row>
        <row r="2394">
          <cell r="BT2394" t="str">
            <v>Sárfimizdó</v>
          </cell>
        </row>
        <row r="2395">
          <cell r="BT2395" t="str">
            <v>Sárhida</v>
          </cell>
        </row>
        <row r="2396">
          <cell r="BT2396" t="str">
            <v>Sárisáp</v>
          </cell>
        </row>
        <row r="2397">
          <cell r="BT2397" t="str">
            <v>Sarkad</v>
          </cell>
        </row>
        <row r="2398">
          <cell r="BT2398" t="str">
            <v>Sarkadkeresztúr</v>
          </cell>
        </row>
        <row r="2399">
          <cell r="BT2399" t="str">
            <v>Sárkeresztes</v>
          </cell>
        </row>
        <row r="2400">
          <cell r="BT2400" t="str">
            <v>Sárkeresztúr</v>
          </cell>
        </row>
        <row r="2401">
          <cell r="BT2401" t="str">
            <v>Sárkeszi</v>
          </cell>
        </row>
        <row r="2402">
          <cell r="BT2402" t="str">
            <v>Sármellék</v>
          </cell>
        </row>
        <row r="2403">
          <cell r="BT2403" t="str">
            <v>Sárok</v>
          </cell>
        </row>
        <row r="2404">
          <cell r="BT2404" t="str">
            <v>Sárosd</v>
          </cell>
        </row>
        <row r="2405">
          <cell r="BT2405" t="e">
            <v>#N/A</v>
          </cell>
        </row>
        <row r="2406">
          <cell r="BT2406" t="str">
            <v>Sárpilis</v>
          </cell>
        </row>
        <row r="2407">
          <cell r="BT2407" t="str">
            <v>Sárrétudvari</v>
          </cell>
        </row>
        <row r="2408">
          <cell r="BT2408" t="e">
            <v>#N/A</v>
          </cell>
        </row>
        <row r="2409">
          <cell r="BT2409" t="str">
            <v>Sárszentágota</v>
          </cell>
        </row>
        <row r="2410">
          <cell r="BT2410" t="str">
            <v>Sárszentlőrinc</v>
          </cell>
        </row>
        <row r="2411">
          <cell r="BT2411" t="e">
            <v>#N/A</v>
          </cell>
        </row>
        <row r="2412">
          <cell r="BT2412" t="str">
            <v>Sarud</v>
          </cell>
        </row>
        <row r="2413">
          <cell r="BT2413" t="e">
            <v>#N/A</v>
          </cell>
        </row>
        <row r="2414">
          <cell r="BT2414" t="e">
            <v>#N/A</v>
          </cell>
        </row>
        <row r="2415">
          <cell r="BT2415" t="str">
            <v>Sáska</v>
          </cell>
        </row>
        <row r="2416">
          <cell r="BT2416" t="e">
            <v>#N/A</v>
          </cell>
        </row>
        <row r="2417">
          <cell r="BT2417" t="str">
            <v>Sátoraljaújhely</v>
          </cell>
        </row>
        <row r="2418">
          <cell r="BT2418" t="str">
            <v>Gyömöre</v>
          </cell>
        </row>
        <row r="2419">
          <cell r="BT2419" t="str">
            <v>Sávoly</v>
          </cell>
        </row>
        <row r="2420">
          <cell r="BT2420" t="e">
            <v>#N/A</v>
          </cell>
        </row>
        <row r="2421">
          <cell r="BT2421" t="str">
            <v>Segesd</v>
          </cell>
        </row>
        <row r="2422">
          <cell r="BT2422" t="str">
            <v>Sellye</v>
          </cell>
        </row>
        <row r="2423">
          <cell r="BT2423" t="e">
            <v>#N/A</v>
          </cell>
        </row>
        <row r="2424">
          <cell r="BT2424" t="e">
            <v>#N/A</v>
          </cell>
        </row>
        <row r="2425">
          <cell r="BT2425" t="str">
            <v>Semjénháza</v>
          </cell>
        </row>
        <row r="2426">
          <cell r="BT2426" t="str">
            <v>Sénye</v>
          </cell>
        </row>
        <row r="2427">
          <cell r="BT2427" t="str">
            <v>Sényő</v>
          </cell>
        </row>
        <row r="2428">
          <cell r="BT2428" t="e">
            <v>#N/A</v>
          </cell>
        </row>
        <row r="2429">
          <cell r="BT2429" t="e">
            <v>#N/A</v>
          </cell>
        </row>
        <row r="2430">
          <cell r="BT2430" t="str">
            <v>Sérsekszőlős</v>
          </cell>
        </row>
        <row r="2431">
          <cell r="BT2431" t="str">
            <v>Sikátor</v>
          </cell>
        </row>
        <row r="2432">
          <cell r="BT2432" t="str">
            <v>Siklós</v>
          </cell>
        </row>
        <row r="2433">
          <cell r="BT2433" t="str">
            <v>Siklósbodony</v>
          </cell>
        </row>
        <row r="2434">
          <cell r="BT2434" t="str">
            <v>Siklósnagyfalu</v>
          </cell>
        </row>
        <row r="2435">
          <cell r="BT2435" t="e">
            <v>#N/A</v>
          </cell>
        </row>
        <row r="2436">
          <cell r="BT2436" t="e">
            <v>#N/A</v>
          </cell>
        </row>
        <row r="2437">
          <cell r="BT2437" t="str">
            <v>Simonfa</v>
          </cell>
        </row>
        <row r="2438">
          <cell r="BT2438" t="str">
            <v>Simontornya</v>
          </cell>
        </row>
        <row r="2439">
          <cell r="BT2439" t="str">
            <v>Sióagárd</v>
          </cell>
        </row>
        <row r="2440">
          <cell r="BT2440" t="str">
            <v>Dózsa Gy. u. 17-19.</v>
          </cell>
        </row>
        <row r="2441">
          <cell r="BT2441" t="str">
            <v>Siójut</v>
          </cell>
        </row>
        <row r="2442">
          <cell r="BT2442" t="str">
            <v>Sirok</v>
          </cell>
        </row>
        <row r="2443">
          <cell r="BT2443" t="e">
            <v>#N/A</v>
          </cell>
        </row>
        <row r="2444">
          <cell r="BT2444" t="str">
            <v>Sobor</v>
          </cell>
        </row>
        <row r="2445">
          <cell r="BT2445" t="str">
            <v>Sokorópátka</v>
          </cell>
        </row>
        <row r="2446">
          <cell r="BT2446" t="str">
            <v>Solt</v>
          </cell>
        </row>
        <row r="2447">
          <cell r="BT2447" t="str">
            <v>Soltszentimre</v>
          </cell>
        </row>
        <row r="2448">
          <cell r="BT2448" t="str">
            <v>Soltvadkert</v>
          </cell>
        </row>
        <row r="2449">
          <cell r="BT2449" t="str">
            <v>祬_x000C_䨀桵珡⁺楔潢ི_x0000_楔楬杮牥䘠牥湥ལ_x0000_牄‮敤⁩獚汯൴_x0000_潴楳䘠牥湥ୣ_x0000_敫琠狩㜠ਮ_x0000_ﱓ敭灧慧_x000C_䠀橵敢⁲潮ٳ_x0000_穓烡狡_x000D_䈀泡湩⁴摮牯_x000C_䘀拡歩䘠牥湥ᙣ_x0000_穣⁩敆敲据甠‮⼱⹁_x000C_匀敺瑮湡慴晬ൡ_x0000_穓湥扴毩汬๡_x0000_癲狡⁩瑁楴慬_x000C_䌀潳扭⃳慌潪ࡳ_x0000_穓湥杴泡_x000D_嘀捥敳⁹敆敲据_x000E_䈀桩牡敫敲穳整๳_x0000_慂慲⁳敆敲据_x0013_䘀泼烶䴠桩泡⁹獉癴满_x0010_匀档湥楹甠‮㜵ฮ_x0000_楂慨湲条批橡浯_x000C_匀楺匠满潤ੲ_x0000_楂慨瑲牯慤_x0010_䐀⹲匠慺䨠竳敳๦_x0000_潋獳瑵⁨⹵㐠⸳_x000B_䈀捯歳楡敫瑲_x000E_匁稀儀氁氀儀猁 匀渀搀漀爀ༀ_x0000_汁潫浴满⁹瓺㠠ମĀFelsőregmec</v>
          </cell>
        </row>
        <row r="2450">
          <cell r="BT2450" t="str">
            <v>Solymár</v>
          </cell>
        </row>
        <row r="2451">
          <cell r="BT2451" t="str">
            <v>Som</v>
          </cell>
        </row>
        <row r="2452">
          <cell r="BT2452" t="str">
            <v>Somberek</v>
          </cell>
        </row>
        <row r="2453">
          <cell r="BT2453" t="str">
            <v>Somlójenő</v>
          </cell>
        </row>
        <row r="2454">
          <cell r="BT2454" t="str">
            <v>Somlószőlős</v>
          </cell>
        </row>
        <row r="2455">
          <cell r="BT2455" t="str">
            <v>Somlóvásárhely</v>
          </cell>
        </row>
        <row r="2456">
          <cell r="BT2456" t="str">
            <v>Somlóvecse</v>
          </cell>
        </row>
        <row r="2457">
          <cell r="BT2457" t="str">
            <v>Somodor</v>
          </cell>
        </row>
        <row r="2458">
          <cell r="BT2458" t="e">
            <v>#N/A</v>
          </cell>
        </row>
        <row r="2459">
          <cell r="BT2459" t="str">
            <v>Somogyapáti</v>
          </cell>
        </row>
        <row r="2460">
          <cell r="BT2460" t="str">
            <v>Somogyaracs</v>
          </cell>
        </row>
        <row r="2461">
          <cell r="BT2461" t="str">
            <v>Somogyaszaló</v>
          </cell>
        </row>
        <row r="2462">
          <cell r="BT2462" t="e">
            <v>#N/A</v>
          </cell>
        </row>
        <row r="2463">
          <cell r="BT2463" t="e">
            <v>#N/A</v>
          </cell>
        </row>
        <row r="2464">
          <cell r="BT2464" t="e">
            <v>#N/A</v>
          </cell>
        </row>
        <row r="2465">
          <cell r="BT2465" t="e">
            <v>#N/A</v>
          </cell>
        </row>
        <row r="2466">
          <cell r="BT2466" t="e">
            <v>#N/A</v>
          </cell>
        </row>
        <row r="2467">
          <cell r="BT2467" t="e">
            <v>#N/A</v>
          </cell>
        </row>
        <row r="2468">
          <cell r="BT2468" t="e">
            <v>#N/A</v>
          </cell>
        </row>
        <row r="2469">
          <cell r="BT2469" t="str">
            <v>Somogyhárságy</v>
          </cell>
        </row>
        <row r="2470">
          <cell r="BT2470" t="str">
            <v>Somogyhatvan</v>
          </cell>
        </row>
        <row r="2471">
          <cell r="BT2471" t="e">
            <v>#N/A</v>
          </cell>
        </row>
        <row r="2472">
          <cell r="BT2472" t="e">
            <v>#N/A</v>
          </cell>
        </row>
        <row r="2473">
          <cell r="BT2473" t="e">
            <v>#N/A</v>
          </cell>
        </row>
        <row r="2474">
          <cell r="BT2474" t="str">
            <v>Somogysárd</v>
          </cell>
        </row>
        <row r="2475">
          <cell r="BT2475" t="str">
            <v>Somogysimonyi</v>
          </cell>
        </row>
        <row r="2476">
          <cell r="BT2476" t="str">
            <v>Somogyszentpál</v>
          </cell>
        </row>
        <row r="2477">
          <cell r="BT2477" t="str">
            <v>Somogyszil</v>
          </cell>
        </row>
        <row r="2478">
          <cell r="BT2478" t="str">
            <v>Somogyszob</v>
          </cell>
        </row>
        <row r="2479">
          <cell r="BT2479" t="e">
            <v>#N/A</v>
          </cell>
        </row>
        <row r="2480">
          <cell r="BT2480" t="e">
            <v>#N/A</v>
          </cell>
        </row>
        <row r="2481">
          <cell r="BT2481" t="str">
            <v>Somogyvámos</v>
          </cell>
        </row>
        <row r="2482">
          <cell r="BT2482" t="str">
            <v>Somogyvár</v>
          </cell>
        </row>
        <row r="2483">
          <cell r="BT2483" t="str">
            <v>Somogyviszló</v>
          </cell>
        </row>
        <row r="2484">
          <cell r="BT2484" t="str">
            <v>Somogyzsitfa</v>
          </cell>
        </row>
        <row r="2485">
          <cell r="BT2485" t="str">
            <v>Somoskőújfalu</v>
          </cell>
        </row>
        <row r="2486">
          <cell r="BT2486" t="str">
            <v>Sonkád</v>
          </cell>
        </row>
        <row r="2487">
          <cell r="BT2487" t="str">
            <v>Soponya</v>
          </cell>
        </row>
        <row r="2488">
          <cell r="BT2488" t="str">
            <v>Sopron</v>
          </cell>
        </row>
        <row r="2489">
          <cell r="BT2489" t="str">
            <v>Sopronhorpács</v>
          </cell>
        </row>
        <row r="2490">
          <cell r="BT2490" t="str">
            <v>Sopronkövesd</v>
          </cell>
        </row>
        <row r="2491">
          <cell r="BT2491" t="str">
            <v>Sopronnémeti</v>
          </cell>
        </row>
        <row r="2492">
          <cell r="BT2492" t="e">
            <v>#N/A</v>
          </cell>
        </row>
        <row r="2493">
          <cell r="BT2493" t="e">
            <v>#N/A</v>
          </cell>
        </row>
        <row r="2494">
          <cell r="BT2494" t="str">
            <v>Sormás</v>
          </cell>
        </row>
        <row r="2495">
          <cell r="BT2495" t="e">
            <v>#N/A</v>
          </cell>
        </row>
        <row r="2496">
          <cell r="BT2496" t="str">
            <v>Sóshartyán</v>
          </cell>
        </row>
        <row r="2497">
          <cell r="BT2497" t="str">
            <v>Sóskút</v>
          </cell>
        </row>
        <row r="2498">
          <cell r="BT2498" t="str">
            <v>Sóstófalva</v>
          </cell>
        </row>
        <row r="2499">
          <cell r="BT2499" t="str">
            <v>Sósvertike</v>
          </cell>
        </row>
        <row r="2500">
          <cell r="BT2500" t="str">
            <v>Sótony</v>
          </cell>
        </row>
        <row r="2501">
          <cell r="BT2501" t="str">
            <v>Fonó</v>
          </cell>
        </row>
        <row r="2502">
          <cell r="BT2502" t="str">
            <v>Söpte</v>
          </cell>
        </row>
        <row r="2503">
          <cell r="BT2503" t="e">
            <v>#N/A</v>
          </cell>
        </row>
        <row r="2504">
          <cell r="BT2504" t="str">
            <v>Sukoró</v>
          </cell>
        </row>
        <row r="2505">
          <cell r="BT2505" t="str">
            <v>Sumony</v>
          </cell>
        </row>
        <row r="2506">
          <cell r="BT2506" t="str">
            <v>Súr</v>
          </cell>
        </row>
        <row r="2507">
          <cell r="BT2507" t="str">
            <v>Nagykátai</v>
          </cell>
        </row>
        <row r="2508">
          <cell r="BT2508" t="str">
            <v>Sükösd</v>
          </cell>
        </row>
        <row r="2509">
          <cell r="BT2509" t="str">
            <v>Sülysáp</v>
          </cell>
        </row>
        <row r="2510">
          <cell r="BT2510" t="str">
            <v>Sümeg</v>
          </cell>
        </row>
        <row r="2511">
          <cell r="BT2511" t="str">
            <v>Veresegyházi</v>
          </cell>
        </row>
        <row r="2512">
          <cell r="BT2512" t="e">
            <v>#N/A</v>
          </cell>
        </row>
        <row r="2513">
          <cell r="BT2513" t="str">
            <v>Süttő</v>
          </cell>
        </row>
        <row r="2514">
          <cell r="BT2514" t="e">
            <v>#N/A</v>
          </cell>
        </row>
        <row r="2515">
          <cell r="BT2515" t="e">
            <v>#N/A</v>
          </cell>
        </row>
        <row r="2516">
          <cell r="BT2516" t="str">
            <v>Szabadhídvég</v>
          </cell>
        </row>
        <row r="2517">
          <cell r="BT2517" t="str">
            <v>Szabadi</v>
          </cell>
        </row>
        <row r="2518">
          <cell r="BT2518" t="str">
            <v>Szabadkígyós</v>
          </cell>
        </row>
        <row r="2519">
          <cell r="BT2519" t="str">
            <v>Szabadszállás</v>
          </cell>
        </row>
        <row r="2520">
          <cell r="BT2520" t="str">
            <v>Szabadszentkirály</v>
          </cell>
        </row>
        <row r="2521">
          <cell r="BT2521" t="str">
            <v>Szabás</v>
          </cell>
        </row>
        <row r="2522">
          <cell r="BT2522" t="e">
            <v>#N/A</v>
          </cell>
        </row>
        <row r="2523">
          <cell r="BT2523" t="e">
            <v>#N/A</v>
          </cell>
        </row>
        <row r="2524">
          <cell r="BT2524" t="e">
            <v>#N/A</v>
          </cell>
        </row>
        <row r="2525">
          <cell r="BT2525" t="str">
            <v>Szada</v>
          </cell>
        </row>
        <row r="2526">
          <cell r="BT2526" t="str">
            <v>Szágy</v>
          </cell>
        </row>
        <row r="2527">
          <cell r="BT2527" t="str">
            <v>Szajk</v>
          </cell>
        </row>
        <row r="2528">
          <cell r="BT2528" t="str">
            <v>Szajla</v>
          </cell>
        </row>
        <row r="2529">
          <cell r="BT2529" t="str">
            <v>Szajol</v>
          </cell>
        </row>
        <row r="2530">
          <cell r="BT2530" t="str">
            <v>Szakácsi</v>
          </cell>
        </row>
        <row r="2531">
          <cell r="BT2531" t="str">
            <v>Szakadát</v>
          </cell>
        </row>
        <row r="2532">
          <cell r="BT2532" t="str">
            <v>Szakáld</v>
          </cell>
        </row>
        <row r="2533">
          <cell r="BT2533" t="str">
            <v>Szakály</v>
          </cell>
        </row>
        <row r="2534">
          <cell r="BT2534" t="e">
            <v>#N/A</v>
          </cell>
        </row>
        <row r="2535">
          <cell r="BT2535" t="str">
            <v>Szakmár</v>
          </cell>
        </row>
        <row r="2536">
          <cell r="BT2536" t="str">
            <v>Szaknyér</v>
          </cell>
        </row>
        <row r="2537">
          <cell r="BT2537" t="e">
            <v>#N/A</v>
          </cell>
        </row>
        <row r="2538">
          <cell r="BT2538" t="str">
            <v>Szakony</v>
          </cell>
        </row>
        <row r="2539">
          <cell r="BT2539" t="str">
            <v>Szakonyfalu</v>
          </cell>
        </row>
        <row r="2540">
          <cell r="BT2540" t="e">
            <v>#N/A</v>
          </cell>
        </row>
        <row r="2541">
          <cell r="BT2541" t="str">
            <v>Szalafő</v>
          </cell>
        </row>
        <row r="2542">
          <cell r="BT2542" t="str">
            <v>Szalánta</v>
          </cell>
        </row>
        <row r="2543">
          <cell r="BT2543" t="str">
            <v>Szalapa</v>
          </cell>
        </row>
        <row r="2544">
          <cell r="BT2544" t="str">
            <v>Szalaszend</v>
          </cell>
        </row>
        <row r="2545">
          <cell r="BT2545" t="str">
            <v>Szalatnak</v>
          </cell>
        </row>
        <row r="2546">
          <cell r="BT2546" t="str">
            <v>Szálka</v>
          </cell>
        </row>
        <row r="2547">
          <cell r="BT2547" t="str">
            <v>Szalkszentmárton</v>
          </cell>
        </row>
        <row r="2548">
          <cell r="BT2548" t="str">
            <v>Szalmatercs</v>
          </cell>
        </row>
        <row r="2549">
          <cell r="BT2549" t="str">
            <v>Szalonna</v>
          </cell>
        </row>
        <row r="2550">
          <cell r="BT2550" t="e">
            <v>#N/A</v>
          </cell>
        </row>
        <row r="2551">
          <cell r="BT2551" t="e">
            <v>#N/A</v>
          </cell>
        </row>
        <row r="2552">
          <cell r="BT2552" t="e">
            <v>#N/A</v>
          </cell>
        </row>
        <row r="2553">
          <cell r="BT2553" t="e">
            <v>#N/A</v>
          </cell>
        </row>
        <row r="2554">
          <cell r="BT2554" t="e">
            <v>#N/A</v>
          </cell>
        </row>
        <row r="2555">
          <cell r="BT2555" t="e">
            <v>#N/A</v>
          </cell>
        </row>
        <row r="2556">
          <cell r="BT2556" t="str">
            <v>Szamosújlak</v>
          </cell>
        </row>
        <row r="2557">
          <cell r="BT2557" t="str">
            <v>Szanda</v>
          </cell>
        </row>
        <row r="2558">
          <cell r="BT2558" t="str">
            <v>Szank</v>
          </cell>
        </row>
        <row r="2559">
          <cell r="BT2559" t="str">
            <v>Szántód</v>
          </cell>
        </row>
        <row r="2560">
          <cell r="BT2560" t="str">
            <v>Szany</v>
          </cell>
        </row>
        <row r="2561">
          <cell r="BT2561" t="e">
            <v>#N/A</v>
          </cell>
        </row>
        <row r="2562">
          <cell r="BT2562" t="str">
            <v>Szaporca</v>
          </cell>
        </row>
        <row r="2563">
          <cell r="BT2563" t="str">
            <v>Szár</v>
          </cell>
        </row>
        <row r="2564">
          <cell r="BT2564" t="str">
            <v>Szárász</v>
          </cell>
        </row>
        <row r="2565">
          <cell r="BT2565" t="str">
            <v>Szárazd</v>
          </cell>
        </row>
        <row r="2566">
          <cell r="BT2566" t="str">
            <v>Szárföld</v>
          </cell>
        </row>
        <row r="2567">
          <cell r="BT2567" t="e">
            <v>#N/A</v>
          </cell>
        </row>
        <row r="2568">
          <cell r="BT2568" t="str">
            <v>Szarvas</v>
          </cell>
        </row>
        <row r="2569">
          <cell r="BT2569" t="str">
            <v>Szarvasgede</v>
          </cell>
        </row>
        <row r="2570">
          <cell r="BT2570" t="str">
            <v>Szarvaskend</v>
          </cell>
        </row>
        <row r="2571">
          <cell r="BT2571" t="str">
            <v>Szarvaskő</v>
          </cell>
        </row>
        <row r="2572">
          <cell r="BT2572" t="str">
            <v>6.12_x0006__x0000__x0000_E_6.12_x0005__x0000__x0000_Mánfa_x000E__x0000__x0000_Hohn Krisztina_x000E__x0000__x0000_Schmidt Zoltán_x000F__x0000__x0000_Fábián B. u. 58_x0006__x0000__x0000_T_6.13_x0006__x0000__x0000_K_6.13_x0006__x0000__x0000_E_6.13_x000B__x0000__x0000_Tisztaberek
_x0000__x0000_Kónya Géza_x0015__x0000__x0001_T_x0000_i_x0000_s_x0000_z_x0000_t_x0000_a_x0000_b_x0000_e_x0000_r_x0000_e_x0000_k_x0000_,_x0000_ _x0000_F_x0000_Q_x0001_ _x0000_u_x0000_._x0000_ _x0000_6_x0000_._x0000__x0007__x0000__x0000_Tivadar_x000F__x0000__x0000_ifj Danó Sándor_x0010__x0000__x0000_Ifj. Danó Sándor_x0016__x0000__x0001_T_x0000_i_x0000_v_x0000_a_x0000_d_x0000_a_x0000_r_x0000_,_x0000_ _x0000_P_x0000_e_x0000_t_x0000_Q_x0001_f_x0000_i_x0000_ _x0000_u</v>
          </cell>
        </row>
        <row r="2573">
          <cell r="BT2573" t="e">
            <v>#N/A</v>
          </cell>
        </row>
        <row r="2574">
          <cell r="BT2574" t="str">
            <v>Szászvár</v>
          </cell>
        </row>
        <row r="2575">
          <cell r="BT2575" t="str">
            <v>Szatmárcseke</v>
          </cell>
        </row>
        <row r="2576">
          <cell r="BT2576" t="str">
            <v>Szátok</v>
          </cell>
        </row>
        <row r="2577">
          <cell r="BT2577" t="str">
            <v>Szatta</v>
          </cell>
        </row>
        <row r="2578">
          <cell r="BT2578" t="e">
            <v>#N/A</v>
          </cell>
        </row>
        <row r="2579">
          <cell r="BT2579" t="str">
            <v>Szava</v>
          </cell>
        </row>
        <row r="2580">
          <cell r="BT2580" t="str">
            <v>Százhalombatta</v>
          </cell>
        </row>
        <row r="2581">
          <cell r="BT2581" t="str">
            <v>Szebény</v>
          </cell>
        </row>
        <row r="2582">
          <cell r="BT2582" t="str">
            <v>Szécsénke</v>
          </cell>
        </row>
        <row r="2583">
          <cell r="BT2583" t="e">
            <v>#N/A</v>
          </cell>
        </row>
        <row r="2584">
          <cell r="BT2584" t="str">
            <v>Szécsényfelfalu</v>
          </cell>
        </row>
        <row r="2585">
          <cell r="BT2585" t="e">
            <v>#N/A</v>
          </cell>
        </row>
        <row r="2586">
          <cell r="BT2586" t="str">
            <v>Szederkény</v>
          </cell>
        </row>
        <row r="2587">
          <cell r="BT2587" t="str">
            <v>Szedres</v>
          </cell>
        </row>
        <row r="2588">
          <cell r="BT2588" t="str">
            <v>Szeged</v>
          </cell>
        </row>
        <row r="2589">
          <cell r="BT2589" t="str">
            <v>Szegerdő</v>
          </cell>
        </row>
        <row r="2590">
          <cell r="BT2590" t="str">
            <v>Szeghalom</v>
          </cell>
        </row>
        <row r="2591">
          <cell r="BT2591" t="e">
            <v>#N/A</v>
          </cell>
        </row>
        <row r="2592">
          <cell r="BT2592" t="e">
            <v>#N/A</v>
          </cell>
        </row>
        <row r="2593">
          <cell r="BT2593" t="e">
            <v>#N/A</v>
          </cell>
        </row>
        <row r="2594">
          <cell r="BT2594" t="str">
            <v>Székely</v>
          </cell>
        </row>
        <row r="2595">
          <cell r="BT2595" t="e">
            <v>#N/A</v>
          </cell>
        </row>
        <row r="2596">
          <cell r="BT2596" t="e">
            <v>#N/A</v>
          </cell>
        </row>
        <row r="2597">
          <cell r="BT2597" t="e">
            <v>#N/A</v>
          </cell>
        </row>
        <row r="2598">
          <cell r="BT2598" t="str">
            <v>Szekszárd</v>
          </cell>
        </row>
        <row r="2599">
          <cell r="BT2599" t="e">
            <v>#N/A</v>
          </cell>
        </row>
        <row r="2600">
          <cell r="BT2600" t="e">
            <v>#N/A</v>
          </cell>
        </row>
        <row r="2601">
          <cell r="BT2601" t="str">
            <v>Szellő</v>
          </cell>
        </row>
        <row r="2602">
          <cell r="BT2602" t="str">
            <v>Szemely</v>
          </cell>
        </row>
        <row r="2603">
          <cell r="BT2603" t="e">
            <v>#N/A</v>
          </cell>
        </row>
        <row r="2604">
          <cell r="BT2604" t="e">
            <v>#N/A</v>
          </cell>
        </row>
        <row r="2605">
          <cell r="BT2605" t="str">
            <v>Szendehely</v>
          </cell>
        </row>
        <row r="2606">
          <cell r="BT2606" t="e">
            <v>#N/A</v>
          </cell>
        </row>
        <row r="2607">
          <cell r="BT2607" t="e">
            <v>#N/A</v>
          </cell>
        </row>
        <row r="2608">
          <cell r="BT2608" t="str">
            <v>Szenna</v>
          </cell>
        </row>
        <row r="2609">
          <cell r="BT2609" t="str">
            <v>Szenta</v>
          </cell>
        </row>
        <row r="2610">
          <cell r="BT2610" t="e">
            <v>#N/A</v>
          </cell>
        </row>
        <row r="2611">
          <cell r="BT2611" t="e">
            <v>#N/A</v>
          </cell>
        </row>
        <row r="2612">
          <cell r="BT2612" t="e">
            <v>#N/A</v>
          </cell>
        </row>
        <row r="2613">
          <cell r="BT2613" t="e">
            <v>#N/A</v>
          </cell>
        </row>
        <row r="2614">
          <cell r="BT2614" t="str">
            <v>Szentdénes</v>
          </cell>
        </row>
        <row r="2615">
          <cell r="BT2615" t="str">
            <v>Szentdomonkos</v>
          </cell>
        </row>
        <row r="2616">
          <cell r="BT2616" t="str">
            <v>Szente</v>
          </cell>
        </row>
        <row r="2617">
          <cell r="BT2617" t="str">
            <v>Szentegát</v>
          </cell>
        </row>
        <row r="2618">
          <cell r="BT2618" t="str">
            <v>Szentendre</v>
          </cell>
        </row>
        <row r="2619">
          <cell r="BT2619" t="str">
            <v>Szentes</v>
          </cell>
        </row>
        <row r="2620">
          <cell r="BT2620" t="str">
            <v>Szentgál</v>
          </cell>
        </row>
        <row r="2621">
          <cell r="BT2621" t="str">
            <v>Szentgáloskér</v>
          </cell>
        </row>
        <row r="2622">
          <cell r="BT2622" t="e">
            <v>#N/A</v>
          </cell>
        </row>
        <row r="2623">
          <cell r="BT2623" t="e">
            <v>#N/A</v>
          </cell>
        </row>
        <row r="2624">
          <cell r="BT2624" t="e">
            <v>#N/A</v>
          </cell>
        </row>
        <row r="2625">
          <cell r="BT2625" t="str">
            <v>Szentimrefalva</v>
          </cell>
        </row>
        <row r="2626">
          <cell r="BT2626" t="e">
            <v>#N/A</v>
          </cell>
        </row>
        <row r="2627">
          <cell r="BT2627" t="e">
            <v>#N/A</v>
          </cell>
        </row>
        <row r="2628">
          <cell r="BT2628" t="str">
            <v>Szentjakabfa</v>
          </cell>
        </row>
        <row r="2629">
          <cell r="BT2629" t="str">
            <v>Szentkatalin</v>
          </cell>
        </row>
        <row r="2630">
          <cell r="BT2630" t="str">
            <v>Szentkirály</v>
          </cell>
        </row>
        <row r="2631">
          <cell r="BT2631" t="str">
            <v>Szentkirályszabadja</v>
          </cell>
        </row>
        <row r="2632">
          <cell r="BT2632" t="e">
            <v>#N/A</v>
          </cell>
        </row>
        <row r="2633">
          <cell r="BT2633" t="str">
            <v>Szentlászló</v>
          </cell>
        </row>
        <row r="2634">
          <cell r="BT2634" t="e">
            <v>#N/A</v>
          </cell>
        </row>
        <row r="2635">
          <cell r="BT2635" t="str">
            <v>Szentlőrinc</v>
          </cell>
        </row>
        <row r="2636">
          <cell r="BT2636" t="str">
            <v>Szentlőrinckáta</v>
          </cell>
        </row>
        <row r="2637">
          <cell r="BT2637" t="e">
            <v>#N/A</v>
          </cell>
        </row>
        <row r="2638">
          <cell r="BT2638" t="str">
            <v>Szentmártonkáta</v>
          </cell>
        </row>
        <row r="2639">
          <cell r="BT2639" t="e">
            <v>#N/A</v>
          </cell>
        </row>
        <row r="2640">
          <cell r="BT2640" t="e">
            <v>#N/A</v>
          </cell>
        </row>
        <row r="2641">
          <cell r="BT2641" t="str">
            <v>Szentpéterszeg</v>
          </cell>
        </row>
        <row r="2642">
          <cell r="BT2642" t="e">
            <v>#N/A</v>
          </cell>
        </row>
        <row r="2643">
          <cell r="BT2643" t="str">
            <v>Szenyér</v>
          </cell>
        </row>
        <row r="2644">
          <cell r="BT2644" t="e">
            <v>#N/A</v>
          </cell>
        </row>
        <row r="2645">
          <cell r="BT2645" t="e">
            <v>#N/A</v>
          </cell>
        </row>
        <row r="2646">
          <cell r="BT2646" t="e">
            <v>#N/A</v>
          </cell>
        </row>
        <row r="2647">
          <cell r="BT2647" t="e">
            <v>#N/A</v>
          </cell>
        </row>
        <row r="2648">
          <cell r="BT2648" t="str">
            <v>Szerep</v>
          </cell>
        </row>
        <row r="2649">
          <cell r="BT2649" t="e">
            <v>#N/A</v>
          </cell>
        </row>
        <row r="2650">
          <cell r="BT2650" t="str">
            <v>Szigetbecse</v>
          </cell>
        </row>
        <row r="2651">
          <cell r="BT2651" t="str">
            <v>Szigetcsép</v>
          </cell>
        </row>
        <row r="2652">
          <cell r="BT2652" t="str">
            <v>Szigethalom</v>
          </cell>
        </row>
        <row r="2653">
          <cell r="BT2653" t="str">
            <v>Szigetmonostor</v>
          </cell>
        </row>
        <row r="2654">
          <cell r="BT2654" t="str">
            <v>Szigetszentmárton</v>
          </cell>
        </row>
        <row r="2655">
          <cell r="BT2655" t="str">
            <v>Szigetszentmiklós</v>
          </cell>
        </row>
        <row r="2656">
          <cell r="BT2656" t="str">
            <v>Szigetújfalu</v>
          </cell>
        </row>
        <row r="2657">
          <cell r="BT2657" t="str">
            <v>Szigetvár</v>
          </cell>
        </row>
        <row r="2658">
          <cell r="BT2658" t="str">
            <v>Szigliget</v>
          </cell>
        </row>
        <row r="2659">
          <cell r="BT2659" t="str">
            <v>Szihalom</v>
          </cell>
        </row>
        <row r="2660">
          <cell r="BT2660" t="e">
            <v>#N/A</v>
          </cell>
        </row>
        <row r="2661">
          <cell r="BT2661" t="str">
            <v>Szikszó</v>
          </cell>
        </row>
        <row r="2662">
          <cell r="BT2662" t="e">
            <v>#N/A</v>
          </cell>
        </row>
        <row r="2663">
          <cell r="BT2663" t="e">
            <v>#N/A</v>
          </cell>
        </row>
        <row r="2664">
          <cell r="BT2664" t="str">
            <v>Szilaspogony</v>
          </cell>
        </row>
        <row r="2665">
          <cell r="BT2665" t="str">
            <v>Szilsárkány</v>
          </cell>
        </row>
        <row r="2666">
          <cell r="BT2666" t="e">
            <v>#N/A</v>
          </cell>
        </row>
        <row r="2667">
          <cell r="BT2667" t="e">
            <v>#N/A</v>
          </cell>
        </row>
        <row r="2668">
          <cell r="BT2668" t="str">
            <v>Szilvásvárad</v>
          </cell>
        </row>
        <row r="2669">
          <cell r="BT2669" t="str">
            <v>Szilvásszentmárton</v>
          </cell>
        </row>
        <row r="2670">
          <cell r="BT2670" t="str">
            <v>Szin</v>
          </cell>
        </row>
        <row r="2671">
          <cell r="BT2671" t="str">
            <v>Szinpetri</v>
          </cell>
        </row>
        <row r="2672">
          <cell r="BT2672" t="str">
            <v>Szirák</v>
          </cell>
        </row>
        <row r="2673">
          <cell r="BT2673" t="str">
            <v>Szirmabesenyő</v>
          </cell>
        </row>
        <row r="2674">
          <cell r="BT2674" t="e">
            <v>#N/A</v>
          </cell>
        </row>
        <row r="2675">
          <cell r="BT2675" t="str">
            <v>Szokolya</v>
          </cell>
        </row>
        <row r="2676">
          <cell r="BT2676" t="str">
            <v>Szólád</v>
          </cell>
        </row>
        <row r="2677">
          <cell r="BT2677" t="str">
            <v>Szolnok</v>
          </cell>
        </row>
        <row r="2678">
          <cell r="BT2678" t="str">
            <v>Szombathely</v>
          </cell>
        </row>
        <row r="2679">
          <cell r="BT2679" t="e">
            <v>#N/A</v>
          </cell>
        </row>
        <row r="2680">
          <cell r="BT2680" t="str">
            <v>Szomolya</v>
          </cell>
        </row>
        <row r="2681">
          <cell r="BT2681" t="e">
            <v>#N/A</v>
          </cell>
        </row>
        <row r="2682">
          <cell r="BT2682" t="str">
            <v>Szorgalmatos</v>
          </cell>
        </row>
        <row r="2683">
          <cell r="BT2683" t="str">
            <v>Szorosad</v>
          </cell>
        </row>
        <row r="2684">
          <cell r="BT2684" t="str">
            <v>Szőc</v>
          </cell>
        </row>
        <row r="2685">
          <cell r="BT2685" t="str">
            <v>Szőce</v>
          </cell>
        </row>
        <row r="2686">
          <cell r="BT2686" t="str">
            <v>Sződ</v>
          </cell>
        </row>
        <row r="2687">
          <cell r="BT2687" t="e">
            <v>#N/A</v>
          </cell>
        </row>
        <row r="2688">
          <cell r="BT2688" t="str">
            <v>Szögliget</v>
          </cell>
        </row>
        <row r="2689">
          <cell r="BT2689" t="e">
            <v>#N/A</v>
          </cell>
        </row>
        <row r="2690">
          <cell r="BT2690" t="e">
            <v>#N/A</v>
          </cell>
        </row>
        <row r="2691">
          <cell r="BT2691" t="str">
            <v>Szőkedencs</v>
          </cell>
        </row>
        <row r="2692">
          <cell r="BT2692" t="str">
            <v>Szőlősardó</v>
          </cell>
        </row>
        <row r="2693">
          <cell r="BT2693" t="str">
            <v>Szőlősgyörök</v>
          </cell>
        </row>
        <row r="2694">
          <cell r="BT2694" t="e">
            <v>#N/A</v>
          </cell>
        </row>
        <row r="2695">
          <cell r="BT2695" t="str">
            <v>Szúcs</v>
          </cell>
        </row>
        <row r="2696">
          <cell r="BT2696" t="str">
            <v>Szuha</v>
          </cell>
        </row>
        <row r="2697">
          <cell r="BT2697" t="str">
            <v>Szuhafő</v>
          </cell>
        </row>
        <row r="2698">
          <cell r="BT2698" t="e">
            <v>#N/A</v>
          </cell>
        </row>
        <row r="2699">
          <cell r="BT2699" t="e">
            <v>#N/A</v>
          </cell>
        </row>
        <row r="2700">
          <cell r="BT2700" t="e">
            <v>#N/A</v>
          </cell>
        </row>
        <row r="2701">
          <cell r="BT2701" t="str">
            <v>Szulok</v>
          </cell>
        </row>
        <row r="2702">
          <cell r="BT2702" t="e">
            <v>#N/A</v>
          </cell>
        </row>
        <row r="2703">
          <cell r="BT2703" t="str">
            <v>Szűcsi</v>
          </cell>
        </row>
        <row r="2704">
          <cell r="BT2704" t="e">
            <v>#N/A</v>
          </cell>
        </row>
        <row r="2705">
          <cell r="BT2705" t="e">
            <v>#N/A</v>
          </cell>
        </row>
        <row r="2706">
          <cell r="BT2706" t="str">
            <v>Tab</v>
          </cell>
        </row>
        <row r="2707">
          <cell r="BT2707" t="e">
            <v>#N/A</v>
          </cell>
        </row>
        <row r="2708">
          <cell r="BT2708" t="e">
            <v>#N/A</v>
          </cell>
        </row>
        <row r="2709">
          <cell r="BT2709" t="str">
            <v>Táborfalva</v>
          </cell>
        </row>
        <row r="2710">
          <cell r="BT2710" t="e">
            <v>#N/A</v>
          </cell>
        </row>
        <row r="2711">
          <cell r="BT2711" t="str">
            <v>Tagyon</v>
          </cell>
        </row>
        <row r="2712">
          <cell r="BT2712" t="e">
            <v>#N/A</v>
          </cell>
        </row>
        <row r="2713">
          <cell r="BT2713" t="str">
            <v>Takácsi</v>
          </cell>
        </row>
        <row r="2714">
          <cell r="BT2714" t="str">
            <v>Tákos</v>
          </cell>
        </row>
        <row r="2715">
          <cell r="BT2715" t="e">
            <v>#N/A</v>
          </cell>
        </row>
        <row r="2716">
          <cell r="BT2716" t="e">
            <v>#N/A</v>
          </cell>
        </row>
        <row r="2717">
          <cell r="BT2717" t="str">
            <v>Taktaharkány</v>
          </cell>
        </row>
        <row r="2718">
          <cell r="BT2718" t="str">
            <v>Taktakenéz</v>
          </cell>
        </row>
        <row r="2719">
          <cell r="BT2719" t="str">
            <v>Taktaszada</v>
          </cell>
        </row>
        <row r="2720">
          <cell r="BT2720" t="e">
            <v>#N/A</v>
          </cell>
        </row>
        <row r="2721">
          <cell r="BT2721" t="str">
            <v>Tállya</v>
          </cell>
        </row>
        <row r="2722">
          <cell r="BT2722" t="str">
            <v>Tamási</v>
          </cell>
        </row>
        <row r="2723">
          <cell r="BT2723" t="str">
            <v>Tanakajd</v>
          </cell>
        </row>
        <row r="2724">
          <cell r="BT2724" t="e">
            <v>#N/A</v>
          </cell>
        </row>
        <row r="2725">
          <cell r="BT2725" t="e">
            <v>#N/A</v>
          </cell>
        </row>
        <row r="2726">
          <cell r="BT2726" t="e">
            <v>#N/A</v>
          </cell>
        </row>
        <row r="2727">
          <cell r="BT2727" t="e">
            <v>#N/A</v>
          </cell>
        </row>
        <row r="2728">
          <cell r="BT2728" t="str">
            <v>Tápiószecső</v>
          </cell>
        </row>
        <row r="2729">
          <cell r="BT2729" t="str">
            <v>Tápiószele</v>
          </cell>
        </row>
        <row r="2730">
          <cell r="BT2730" t="str">
            <v>Tápiószentmárton</v>
          </cell>
        </row>
        <row r="2731">
          <cell r="BT2731" t="str">
            <v>Tápiószőlős</v>
          </cell>
        </row>
        <row r="2732">
          <cell r="BT2732" t="str">
            <v>Táplánszentkereszt</v>
          </cell>
        </row>
        <row r="2733">
          <cell r="BT2733" t="str">
            <v>Tapolca</v>
          </cell>
        </row>
        <row r="2734">
          <cell r="BT2734" t="str">
            <v>Tapsony</v>
          </cell>
        </row>
        <row r="2735">
          <cell r="BT2735" t="e">
            <v>#N/A</v>
          </cell>
        </row>
        <row r="2736">
          <cell r="BT2736" t="e">
            <v>#N/A</v>
          </cell>
        </row>
        <row r="2737">
          <cell r="BT2737" t="str">
            <v>Tarany</v>
          </cell>
        </row>
        <row r="2738">
          <cell r="BT2738" t="str">
            <v>Tarcal</v>
          </cell>
        </row>
        <row r="2739">
          <cell r="BT2739" t="str">
            <v>Tard</v>
          </cell>
        </row>
        <row r="2740">
          <cell r="BT2740" t="str">
            <v>Tardona</v>
          </cell>
        </row>
        <row r="2741">
          <cell r="BT2741" t="e">
            <v>#N/A</v>
          </cell>
        </row>
        <row r="2742">
          <cell r="BT2742" t="str">
            <v>Tarhos</v>
          </cell>
        </row>
        <row r="2743">
          <cell r="BT2743" t="str">
            <v>Tarján</v>
          </cell>
        </row>
        <row r="2744">
          <cell r="BT2744" t="str">
            <v>Tarjánpuszta</v>
          </cell>
        </row>
        <row r="2745">
          <cell r="BT2745" t="str">
            <v>Tárkány</v>
          </cell>
        </row>
        <row r="2746">
          <cell r="BT2746" t="str">
            <v>Tarnabod</v>
          </cell>
        </row>
        <row r="2747">
          <cell r="BT2747" t="str">
            <v>Tarnalelesz</v>
          </cell>
        </row>
        <row r="2748">
          <cell r="BT2748" t="str">
            <v>Tarnaméra</v>
          </cell>
        </row>
        <row r="2749">
          <cell r="BT2749" t="str">
            <v>Tarnaörs</v>
          </cell>
        </row>
        <row r="2750">
          <cell r="BT2750" t="str">
            <v>Tarnaszentmária</v>
          </cell>
        </row>
        <row r="2751">
          <cell r="BT2751" t="str">
            <v>Tarnaszentmiklós</v>
          </cell>
        </row>
        <row r="2752">
          <cell r="BT2752" t="str">
            <v>Tarnazsadány</v>
          </cell>
        </row>
        <row r="2753">
          <cell r="BT2753" t="e">
            <v>#N/A</v>
          </cell>
        </row>
        <row r="2754">
          <cell r="BT2754" t="e">
            <v>#N/A</v>
          </cell>
        </row>
        <row r="2755">
          <cell r="BT2755" t="str">
            <v>Tarpa</v>
          </cell>
        </row>
        <row r="2756">
          <cell r="BT2756" t="e">
            <v>#N/A</v>
          </cell>
        </row>
        <row r="2757">
          <cell r="BT2757" t="str">
            <v>Táska</v>
          </cell>
        </row>
        <row r="2758">
          <cell r="BT2758" t="e">
            <v>#N/A</v>
          </cell>
        </row>
        <row r="2759">
          <cell r="BT2759" t="str">
            <v>Taszár</v>
          </cell>
        </row>
        <row r="2760">
          <cell r="BT2760" t="str">
            <v>Tát</v>
          </cell>
        </row>
        <row r="2761">
          <cell r="BT2761" t="e">
            <v>#N/A</v>
          </cell>
        </row>
        <row r="2762">
          <cell r="BT2762" t="str">
            <v>Tatabánya</v>
          </cell>
        </row>
        <row r="2763">
          <cell r="BT2763" t="e">
            <v>#N/A</v>
          </cell>
        </row>
        <row r="2764">
          <cell r="BT2764" t="str">
            <v>Tatárszentgyörgy</v>
          </cell>
        </row>
        <row r="2765">
          <cell r="BT2765" t="e">
            <v>#N/A</v>
          </cell>
        </row>
        <row r="2766">
          <cell r="BT2766" t="str">
            <v>Téglás</v>
          </cell>
        </row>
        <row r="2767">
          <cell r="BT2767" t="e">
            <v>#N/A</v>
          </cell>
        </row>
        <row r="2768">
          <cell r="BT2768" t="e">
            <v>#N/A</v>
          </cell>
        </row>
        <row r="2769">
          <cell r="BT2769" t="str">
            <v>Telekes</v>
          </cell>
        </row>
        <row r="2770">
          <cell r="BT2770" t="str">
            <v>Telekgerendás</v>
          </cell>
        </row>
        <row r="2771">
          <cell r="BT2771" t="str">
            <v>Teleki</v>
          </cell>
        </row>
        <row r="2772">
          <cell r="BT2772" t="str">
            <v>Telki</v>
          </cell>
        </row>
        <row r="2773">
          <cell r="BT2773" t="str">
            <v>Telkibánya</v>
          </cell>
        </row>
        <row r="2774">
          <cell r="BT2774" t="str">
            <v>Tengelic</v>
          </cell>
        </row>
        <row r="2775">
          <cell r="BT2775" t="e">
            <v>#N/A</v>
          </cell>
        </row>
        <row r="2776">
          <cell r="BT2776" t="e">
            <v>#N/A</v>
          </cell>
        </row>
        <row r="2777">
          <cell r="BT2777" t="str">
            <v>Tenk</v>
          </cell>
        </row>
        <row r="2778">
          <cell r="BT2778" t="e">
            <v>#N/A</v>
          </cell>
        </row>
        <row r="2779">
          <cell r="BT2779" t="e">
            <v>#N/A</v>
          </cell>
        </row>
        <row r="2780">
          <cell r="BT2780" t="str">
            <v>Terem</v>
          </cell>
        </row>
        <row r="2781">
          <cell r="BT2781" t="str">
            <v>Terény</v>
          </cell>
        </row>
        <row r="2782">
          <cell r="BT2782" t="str">
            <v>Tereske</v>
          </cell>
        </row>
        <row r="2783">
          <cell r="BT2783" t="str">
            <v>Teresztenye</v>
          </cell>
        </row>
        <row r="2784">
          <cell r="BT2784" t="str">
            <v>Terpes</v>
          </cell>
        </row>
        <row r="2785">
          <cell r="BT2785" t="e">
            <v>#N/A</v>
          </cell>
        </row>
        <row r="2786">
          <cell r="BT2786" t="str">
            <v>Tésa</v>
          </cell>
        </row>
        <row r="2787">
          <cell r="BT2787" t="e">
            <v>#N/A</v>
          </cell>
        </row>
        <row r="2788">
          <cell r="BT2788" t="e">
            <v>#N/A</v>
          </cell>
        </row>
        <row r="2789">
          <cell r="BT2789" t="e">
            <v>#N/A</v>
          </cell>
        </row>
        <row r="2790">
          <cell r="BT2790" t="str">
            <v>Tét</v>
          </cell>
        </row>
        <row r="2791">
          <cell r="BT2791" t="str">
            <v>Tetétlen</v>
          </cell>
        </row>
        <row r="2792">
          <cell r="BT2792" t="str">
            <v>Tevel</v>
          </cell>
        </row>
        <row r="2793">
          <cell r="BT2793" t="str">
            <v>Tibolddaróc</v>
          </cell>
        </row>
        <row r="2794">
          <cell r="BT2794" t="str">
            <v>Tiborszállás</v>
          </cell>
        </row>
        <row r="2795">
          <cell r="BT2795" t="e">
            <v>#N/A</v>
          </cell>
        </row>
        <row r="2796">
          <cell r="BT2796" t="str">
            <v>Tikos</v>
          </cell>
        </row>
        <row r="2797">
          <cell r="BT2797" t="str">
            <v>Tilaj</v>
          </cell>
        </row>
        <row r="2798">
          <cell r="BT2798" t="str">
            <v>Timár</v>
          </cell>
        </row>
        <row r="2799">
          <cell r="BT2799" t="str">
            <v>Tinnye</v>
          </cell>
        </row>
        <row r="2800">
          <cell r="BT2800" t="str">
            <v>Tiszaadony</v>
          </cell>
        </row>
        <row r="2801">
          <cell r="BT2801" t="str">
            <v>Tiszaalpár</v>
          </cell>
        </row>
        <row r="2802">
          <cell r="BT2802" t="str">
            <v>Tiszabábolna</v>
          </cell>
        </row>
        <row r="2803">
          <cell r="BT2803" t="str">
            <v>Tiszabecs</v>
          </cell>
        </row>
        <row r="2804">
          <cell r="BT2804" t="str">
            <v>Tiszabercel</v>
          </cell>
        </row>
        <row r="2805">
          <cell r="BT2805" t="str">
            <v>Tiszabezdéd</v>
          </cell>
        </row>
        <row r="2806">
          <cell r="BT2806" t="e">
            <v>#N/A</v>
          </cell>
        </row>
        <row r="2807">
          <cell r="BT2807" t="e">
            <v>#N/A</v>
          </cell>
        </row>
        <row r="2808">
          <cell r="BT2808" t="e">
            <v>#N/A</v>
          </cell>
        </row>
        <row r="2809">
          <cell r="BT2809" t="e">
            <v>#N/A</v>
          </cell>
        </row>
        <row r="2810">
          <cell r="BT2810" t="str">
            <v>Tiszacsermely</v>
          </cell>
        </row>
        <row r="2811">
          <cell r="BT2811" t="e">
            <v>#N/A</v>
          </cell>
        </row>
        <row r="2812">
          <cell r="BT2812" t="e">
            <v>#N/A</v>
          </cell>
        </row>
        <row r="2813">
          <cell r="BT2813" t="e">
            <v>#N/A</v>
          </cell>
        </row>
        <row r="2814">
          <cell r="BT2814" t="str">
            <v>Tiszadorogma</v>
          </cell>
        </row>
        <row r="2815">
          <cell r="BT2815" t="str">
            <v>Tiszaeszlár</v>
          </cell>
        </row>
        <row r="2816">
          <cell r="BT2816" t="e">
            <v>#N/A</v>
          </cell>
        </row>
        <row r="2817">
          <cell r="BT2817" t="str">
            <v>Tiszafüred</v>
          </cell>
        </row>
        <row r="2818">
          <cell r="BT2818" t="e">
            <v>#N/A</v>
          </cell>
        </row>
        <row r="2819">
          <cell r="BT2819" t="str">
            <v>Tiszagyulaháza</v>
          </cell>
        </row>
        <row r="2820">
          <cell r="BT2820" t="e">
            <v>#N/A</v>
          </cell>
        </row>
        <row r="2821">
          <cell r="BT2821" t="e">
            <v>#N/A</v>
          </cell>
        </row>
        <row r="2822">
          <cell r="BT2822" t="e">
            <v>#N/A</v>
          </cell>
        </row>
        <row r="2823">
          <cell r="BT2823" t="str">
            <v>Tiszakanyár</v>
          </cell>
        </row>
        <row r="2824">
          <cell r="BT2824" t="e">
            <v>#N/A</v>
          </cell>
        </row>
        <row r="2825">
          <cell r="BT2825" t="str">
            <v>Tiszakécske</v>
          </cell>
        </row>
        <row r="2826">
          <cell r="BT2826" t="str">
            <v>Tiszakerecseny</v>
          </cell>
        </row>
        <row r="2827">
          <cell r="BT2827" t="e">
            <v>#N/A</v>
          </cell>
        </row>
        <row r="2828">
          <cell r="BT2828" t="str">
            <v>Tiszakóród</v>
          </cell>
        </row>
        <row r="2829">
          <cell r="BT2829" t="e">
            <v>#N/A</v>
          </cell>
        </row>
        <row r="2830">
          <cell r="BT2830" t="e">
            <v>#N/A</v>
          </cell>
        </row>
        <row r="2831">
          <cell r="BT2831" t="str">
            <v>Tiszalök</v>
          </cell>
        </row>
        <row r="2832">
          <cell r="BT2832" t="e">
            <v>#N/A</v>
          </cell>
        </row>
        <row r="2833">
          <cell r="BT2833" t="str">
            <v>Tiszamogyorós</v>
          </cell>
        </row>
        <row r="2834">
          <cell r="BT2834" t="str">
            <v>Tiszanagyfalu</v>
          </cell>
        </row>
        <row r="2835">
          <cell r="BT2835" t="str">
            <v>Tiszanána</v>
          </cell>
        </row>
        <row r="2836">
          <cell r="BT2836" t="e">
            <v>#N/A</v>
          </cell>
        </row>
        <row r="2837">
          <cell r="BT2837" t="e">
            <v>#N/A</v>
          </cell>
        </row>
        <row r="2838">
          <cell r="BT2838" t="e">
            <v>#N/A</v>
          </cell>
        </row>
        <row r="2839">
          <cell r="BT2839" t="str">
            <v>Tiszarád</v>
          </cell>
        </row>
        <row r="2840">
          <cell r="BT2840" t="str">
            <v>Tiszaroff</v>
          </cell>
        </row>
        <row r="2841">
          <cell r="BT2841" t="str">
            <v>Tiszasas</v>
          </cell>
        </row>
        <row r="2842">
          <cell r="BT2842" t="str">
            <v>Tiszasüly</v>
          </cell>
        </row>
        <row r="2843">
          <cell r="BT2843" t="str">
            <v>Tiszaszalka</v>
          </cell>
        </row>
        <row r="2844">
          <cell r="BT2844" t="str">
            <v>Tiszaszentimre</v>
          </cell>
        </row>
        <row r="2845">
          <cell r="BT2845" t="str">
            <v>Tiszaszentmárton</v>
          </cell>
        </row>
        <row r="2846">
          <cell r="BT2846" t="str">
            <v>Tiszasziget</v>
          </cell>
        </row>
        <row r="2847">
          <cell r="BT2847" t="e">
            <v>#N/A</v>
          </cell>
        </row>
        <row r="2848">
          <cell r="BT2848" t="e">
            <v>#N/A</v>
          </cell>
        </row>
        <row r="2849">
          <cell r="BT2849" t="e">
            <v>#N/A</v>
          </cell>
        </row>
        <row r="2850">
          <cell r="BT2850" t="str">
            <v>Tiszatelek</v>
          </cell>
        </row>
        <row r="2851">
          <cell r="BT2851" t="e">
            <v>#N/A</v>
          </cell>
        </row>
        <row r="2852">
          <cell r="BT2852" t="str">
            <v>Tiszaug</v>
          </cell>
        </row>
        <row r="2853">
          <cell r="BT2853" t="str">
            <v>Tiszaújváros</v>
          </cell>
        </row>
        <row r="2854">
          <cell r="BT2854" t="e">
            <v>#N/A</v>
          </cell>
        </row>
        <row r="2855">
          <cell r="BT2855" t="e">
            <v>#N/A</v>
          </cell>
        </row>
        <row r="2856">
          <cell r="BT2856" t="str">
            <v>Tiszavasvári</v>
          </cell>
        </row>
        <row r="2857">
          <cell r="BT2857" t="str">
            <v>Tiszavid</v>
          </cell>
        </row>
        <row r="2858">
          <cell r="BT2858" t="str">
            <v>Tisztaberek</v>
          </cell>
        </row>
        <row r="2859">
          <cell r="BT2859" t="str">
            <v>Tivadar</v>
          </cell>
        </row>
        <row r="2860">
          <cell r="BT2860" t="str">
            <v>Tóalmás</v>
          </cell>
        </row>
        <row r="2861">
          <cell r="BT2861" t="str">
            <v>Tófalu</v>
          </cell>
        </row>
        <row r="2862">
          <cell r="BT2862" t="str">
            <v>Tófej</v>
          </cell>
        </row>
        <row r="2863">
          <cell r="BT2863" t="e">
            <v>#N/A</v>
          </cell>
        </row>
        <row r="2864">
          <cell r="BT2864" t="str">
            <v>Tokaj</v>
          </cell>
        </row>
        <row r="2865">
          <cell r="BT2865" t="str">
            <v>Tokod</v>
          </cell>
        </row>
        <row r="2866">
          <cell r="BT2866" t="str">
            <v>Tokodaltáró</v>
          </cell>
        </row>
        <row r="2867">
          <cell r="BT2867" t="str">
            <v>Tokorcs</v>
          </cell>
        </row>
        <row r="2868">
          <cell r="BT2868" t="e">
            <v>#N/A</v>
          </cell>
        </row>
        <row r="2869">
          <cell r="BT2869" t="str">
            <v>Told</v>
          </cell>
        </row>
        <row r="2870">
          <cell r="BT2870" t="str">
            <v>Tolmács</v>
          </cell>
        </row>
        <row r="2871">
          <cell r="BT2871" t="str">
            <v>Tolna</v>
          </cell>
        </row>
        <row r="2872">
          <cell r="BT2872" t="str">
            <v>Tolnanémedi</v>
          </cell>
        </row>
        <row r="2873">
          <cell r="BT2873" t="e">
            <v>#N/A</v>
          </cell>
        </row>
        <row r="2874">
          <cell r="BT2874" t="e">
            <v>#N/A</v>
          </cell>
        </row>
        <row r="2875">
          <cell r="BT2875" t="e">
            <v>#N/A</v>
          </cell>
        </row>
        <row r="2876">
          <cell r="BT2876" t="e">
            <v>#N/A</v>
          </cell>
        </row>
        <row r="2877">
          <cell r="BT2877" t="e">
            <v>#N/A</v>
          </cell>
        </row>
        <row r="2878">
          <cell r="BT2878" t="str">
            <v>Tormafölde</v>
          </cell>
        </row>
        <row r="2879">
          <cell r="BT2879" t="e">
            <v>#N/A</v>
          </cell>
        </row>
        <row r="2880">
          <cell r="BT2880" t="str">
            <v>Tormásliget</v>
          </cell>
        </row>
        <row r="2881">
          <cell r="BT2881" t="str">
            <v>Tornabarakony</v>
          </cell>
        </row>
        <row r="2882">
          <cell r="BT2882" t="str">
            <v>Tornakápolna</v>
          </cell>
        </row>
        <row r="2883">
          <cell r="BT2883" t="e">
            <v>#N/A</v>
          </cell>
        </row>
        <row r="2884">
          <cell r="BT2884" t="e">
            <v>#N/A</v>
          </cell>
        </row>
        <row r="2885">
          <cell r="BT2885" t="e">
            <v>#N/A</v>
          </cell>
        </row>
        <row r="2886">
          <cell r="BT2886" t="str">
            <v>Tornyiszentmiklós</v>
          </cell>
        </row>
        <row r="2887">
          <cell r="BT2887" t="e">
            <v>#N/A</v>
          </cell>
        </row>
        <row r="2888">
          <cell r="BT2888" t="str">
            <v>Tornyospálca</v>
          </cell>
        </row>
        <row r="2889">
          <cell r="BT2889" t="str">
            <v>Torony</v>
          </cell>
        </row>
        <row r="2890">
          <cell r="BT2890" t="str">
            <v>Torvaj</v>
          </cell>
        </row>
        <row r="2891">
          <cell r="BT2891" t="e">
            <v>#N/A</v>
          </cell>
        </row>
        <row r="2892">
          <cell r="BT2892" t="str">
            <v>Tótkomlós</v>
          </cell>
        </row>
        <row r="2893">
          <cell r="BT2893" t="e">
            <v>#N/A</v>
          </cell>
        </row>
        <row r="2894">
          <cell r="BT2894" t="str">
            <v>Tótszentmárton</v>
          </cell>
        </row>
        <row r="2895">
          <cell r="BT2895" t="str">
            <v>Tótszerdahely</v>
          </cell>
        </row>
        <row r="2896">
          <cell r="BT2896" t="str">
            <v>Tótújfalu</v>
          </cell>
        </row>
        <row r="2897">
          <cell r="BT2897" t="str">
            <v>Tótvázsony</v>
          </cell>
        </row>
        <row r="2898">
          <cell r="BT2898" t="str">
            <v>Tök</v>
          </cell>
        </row>
        <row r="2899">
          <cell r="BT2899" t="str">
            <v>Tököl</v>
          </cell>
        </row>
        <row r="2900">
          <cell r="BT2900" t="str">
            <v>Töltéstava</v>
          </cell>
        </row>
        <row r="2901">
          <cell r="BT2901" t="str">
            <v>Tömörd</v>
          </cell>
        </row>
        <row r="2902">
          <cell r="BT2902" t="str">
            <v>Tömörkény</v>
          </cell>
        </row>
        <row r="2903">
          <cell r="BT2903" t="str">
            <v>Törökbálint</v>
          </cell>
        </row>
        <row r="2904">
          <cell r="BT2904" t="str">
            <v>Törökkoppány</v>
          </cell>
        </row>
        <row r="2905">
          <cell r="BT2905" t="str">
            <v>Törökszentmiklós</v>
          </cell>
        </row>
        <row r="2906">
          <cell r="BT2906" t="e">
            <v>#N/A</v>
          </cell>
        </row>
        <row r="2907">
          <cell r="BT2907" t="e">
            <v>#N/A</v>
          </cell>
        </row>
        <row r="2908">
          <cell r="BT2908" t="e">
            <v>#N/A</v>
          </cell>
        </row>
        <row r="2909">
          <cell r="BT2909" t="str">
            <v>Tunyogmatolcs</v>
          </cell>
        </row>
        <row r="2910">
          <cell r="BT2910" t="str">
            <v>Tura</v>
          </cell>
        </row>
        <row r="2911">
          <cell r="BT2911" t="str">
            <v>Túristvándi</v>
          </cell>
        </row>
        <row r="2912">
          <cell r="BT2912" t="e">
            <v>#N/A</v>
          </cell>
        </row>
        <row r="2913">
          <cell r="BT2913" t="e">
            <v>#N/A</v>
          </cell>
        </row>
        <row r="2914">
          <cell r="BT2914" t="str">
            <v>Túrricse</v>
          </cell>
        </row>
        <row r="2915">
          <cell r="BT2915" t="str">
            <v>Tuzsér</v>
          </cell>
        </row>
        <row r="2916">
          <cell r="BT2916" t="str">
            <v>Türje</v>
          </cell>
        </row>
        <row r="2917">
          <cell r="BT2917" t="str">
            <v>Tüskevár</v>
          </cell>
        </row>
        <row r="2918">
          <cell r="BT2918" t="str">
            <v>Tyukod</v>
          </cell>
        </row>
        <row r="2919">
          <cell r="BT2919" t="e">
            <v>#N/A</v>
          </cell>
        </row>
        <row r="2920">
          <cell r="BT2920" t="str">
            <v>Udvari</v>
          </cell>
        </row>
        <row r="2921">
          <cell r="BT2921" t="str">
            <v>Ugod</v>
          </cell>
        </row>
        <row r="2922">
          <cell r="BT2922" t="e">
            <v>#N/A</v>
          </cell>
        </row>
        <row r="2923">
          <cell r="BT2923" t="e">
            <v>#N/A</v>
          </cell>
        </row>
        <row r="2924">
          <cell r="BT2924" t="e">
            <v>#N/A</v>
          </cell>
        </row>
        <row r="2925">
          <cell r="BT2925" t="str">
            <v>Újfehértó</v>
          </cell>
        </row>
        <row r="2926">
          <cell r="BT2926" t="str">
            <v>Újhartyán</v>
          </cell>
        </row>
        <row r="2927">
          <cell r="BT2927" t="str">
            <v>Újiráz</v>
          </cell>
        </row>
        <row r="2928">
          <cell r="BT2928" t="str">
            <v>Újireg</v>
          </cell>
        </row>
        <row r="2929">
          <cell r="BT2929" t="str">
            <v>Újkenéz</v>
          </cell>
        </row>
        <row r="2930">
          <cell r="BT2930" t="str">
            <v>Újkér</v>
          </cell>
        </row>
        <row r="2931">
          <cell r="BT2931" t="e">
            <v>#N/A</v>
          </cell>
        </row>
        <row r="2932">
          <cell r="BT2932" t="str">
            <v>Újlengyel</v>
          </cell>
        </row>
        <row r="2933">
          <cell r="BT2933" t="str">
            <v>Újléta</v>
          </cell>
        </row>
        <row r="2934">
          <cell r="BT2934" t="str">
            <v>Újlőrincfalva</v>
          </cell>
        </row>
        <row r="2935">
          <cell r="BT2935" t="e">
            <v>#N/A</v>
          </cell>
        </row>
        <row r="2936">
          <cell r="BT2936" t="str">
            <v>Újrónafő</v>
          </cell>
        </row>
        <row r="2937">
          <cell r="BT2937" t="str">
            <v>Újsolt</v>
          </cell>
        </row>
        <row r="2938">
          <cell r="BT2938" t="e">
            <v>#N/A</v>
          </cell>
        </row>
        <row r="2939">
          <cell r="BT2939" t="str">
            <v>Újszász</v>
          </cell>
        </row>
        <row r="2940">
          <cell r="BT2940" t="str">
            <v>Újszentiván</v>
          </cell>
        </row>
        <row r="2941">
          <cell r="BT2941" t="str">
            <v>Újszentmargita</v>
          </cell>
        </row>
        <row r="2942">
          <cell r="BT2942" t="str">
            <v>Újszilvás</v>
          </cell>
        </row>
        <row r="2943">
          <cell r="BT2943" t="str">
            <v>Újtelek</v>
          </cell>
        </row>
        <row r="2944">
          <cell r="BT2944" t="str">
            <v>Újtikos</v>
          </cell>
        </row>
        <row r="2945">
          <cell r="BT2945" t="str">
            <v>Újudvar</v>
          </cell>
        </row>
        <row r="2946">
          <cell r="BT2946" t="str">
            <v>Újvárfalva</v>
          </cell>
        </row>
        <row r="2947">
          <cell r="BT2947" t="str">
            <v>Ukk</v>
          </cell>
        </row>
        <row r="2948">
          <cell r="BT2948" t="str">
            <v>Und</v>
          </cell>
        </row>
        <row r="2949">
          <cell r="BT2949" t="str">
            <v>Úny</v>
          </cell>
        </row>
        <row r="2950">
          <cell r="BT2950" t="e">
            <v>#N/A</v>
          </cell>
        </row>
        <row r="2951">
          <cell r="BT2951" t="str">
            <v>Ura</v>
          </cell>
        </row>
        <row r="2952">
          <cell r="BT2952" t="str">
            <v>Uraiújfalu</v>
          </cell>
        </row>
        <row r="2953">
          <cell r="BT2953" t="e">
            <v>#N/A</v>
          </cell>
        </row>
        <row r="2954">
          <cell r="BT2954" t="str">
            <v>Úri</v>
          </cell>
        </row>
        <row r="2955">
          <cell r="BT2955" t="str">
            <v>Úrkút</v>
          </cell>
        </row>
        <row r="2956">
          <cell r="BT2956" t="e">
            <v>#N/A</v>
          </cell>
        </row>
        <row r="2957">
          <cell r="BT2957" t="e">
            <v>#N/A</v>
          </cell>
        </row>
        <row r="2958">
          <cell r="BT2958" t="str">
            <v>Uzsa</v>
          </cell>
        </row>
        <row r="2959">
          <cell r="BT2959" t="str">
            <v>Üllés</v>
          </cell>
        </row>
        <row r="2960">
          <cell r="BT2960" t="str">
            <v>Üllő</v>
          </cell>
        </row>
        <row r="2961">
          <cell r="BT2961" t="str">
            <v>Üröm</v>
          </cell>
        </row>
        <row r="2962">
          <cell r="BT2962" t="e">
            <v>#N/A</v>
          </cell>
        </row>
        <row r="2963">
          <cell r="BT2963" t="str">
            <v>Vácduka</v>
          </cell>
        </row>
        <row r="2964">
          <cell r="BT2964" t="str">
            <v>Vácegres</v>
          </cell>
        </row>
        <row r="2965">
          <cell r="BT2965" t="str">
            <v>Váchartyán</v>
          </cell>
        </row>
        <row r="2966">
          <cell r="BT2966" t="str">
            <v>Váckisújfalu</v>
          </cell>
        </row>
        <row r="2967">
          <cell r="BT2967" t="e">
            <v>#N/A</v>
          </cell>
        </row>
        <row r="2968">
          <cell r="BT2968" t="str">
            <v>Vácszentlászló</v>
          </cell>
        </row>
        <row r="2969">
          <cell r="BT2969" t="e">
            <v>#N/A</v>
          </cell>
        </row>
        <row r="2970">
          <cell r="BT2970" t="str">
            <v>Vadosfa</v>
          </cell>
        </row>
        <row r="2971">
          <cell r="BT2971" t="e">
            <v>#N/A</v>
          </cell>
        </row>
        <row r="2972">
          <cell r="BT2972" t="str">
            <v>Vágáshuta</v>
          </cell>
        </row>
        <row r="2973">
          <cell r="BT2973" t="str">
            <v>Vaja</v>
          </cell>
        </row>
        <row r="2974">
          <cell r="BT2974" t="e">
            <v>#N/A</v>
          </cell>
        </row>
        <row r="2975">
          <cell r="BT2975" t="e">
            <v>#N/A</v>
          </cell>
        </row>
        <row r="2976">
          <cell r="BT2976" t="e">
            <v>#N/A</v>
          </cell>
        </row>
        <row r="2977">
          <cell r="BT2977" t="e">
            <v>#N/A</v>
          </cell>
        </row>
        <row r="2978">
          <cell r="BT2978" t="str">
            <v>Valkó</v>
          </cell>
        </row>
        <row r="2979">
          <cell r="BT2979" t="str">
            <v>Valkonya</v>
          </cell>
        </row>
        <row r="2980">
          <cell r="BT2980" t="str">
            <v>Vállaj</v>
          </cell>
        </row>
        <row r="2981">
          <cell r="BT2981" t="str">
            <v>Vállus</v>
          </cell>
        </row>
        <row r="2982">
          <cell r="BT2982" t="str">
            <v>Vámosatya</v>
          </cell>
        </row>
        <row r="2983">
          <cell r="BT2983" t="str">
            <v>Vámoscsalád</v>
          </cell>
        </row>
        <row r="2984">
          <cell r="BT2984" t="str">
            <v>Vámosgyörk</v>
          </cell>
        </row>
        <row r="2985">
          <cell r="BT2985" t="str">
            <v>Vámosmikola</v>
          </cell>
        </row>
        <row r="2986">
          <cell r="BT2986" t="str">
            <v>Vámosoroszi</v>
          </cell>
        </row>
        <row r="2987">
          <cell r="BT2987" t="str">
            <v>Vámospércs</v>
          </cell>
        </row>
        <row r="2988">
          <cell r="BT2988" t="str">
            <v>Vámosújfalu</v>
          </cell>
        </row>
        <row r="2989">
          <cell r="BT2989" t="e">
            <v>#N/A</v>
          </cell>
        </row>
        <row r="2990">
          <cell r="BT2990" t="str">
            <v>Váncsod</v>
          </cell>
        </row>
        <row r="2991">
          <cell r="BT2991" t="str">
            <v>Vanyarc</v>
          </cell>
        </row>
        <row r="2992">
          <cell r="BT2992" t="str">
            <v>Vanyola</v>
          </cell>
        </row>
        <row r="2993">
          <cell r="BT2993" t="e">
            <v>#N/A</v>
          </cell>
        </row>
        <row r="2994">
          <cell r="BT2994" t="str">
            <v>Váralja</v>
          </cell>
        </row>
        <row r="2995">
          <cell r="BT2995" t="e">
            <v>#N/A</v>
          </cell>
        </row>
        <row r="2996">
          <cell r="BT2996" t="str">
            <v>Váraszó</v>
          </cell>
        </row>
        <row r="2997">
          <cell r="BT2997" t="e">
            <v>#N/A</v>
          </cell>
        </row>
        <row r="2998">
          <cell r="BT2998" t="e">
            <v>#N/A</v>
          </cell>
        </row>
        <row r="2999">
          <cell r="BT2999" t="e">
            <v>#N/A</v>
          </cell>
        </row>
        <row r="3000">
          <cell r="BT3000" t="e">
            <v>#N/A</v>
          </cell>
        </row>
        <row r="3001">
          <cell r="BT3001" t="str">
            <v>Várdomb</v>
          </cell>
        </row>
        <row r="3002">
          <cell r="BT3002" t="str">
            <v>Várfölde</v>
          </cell>
        </row>
        <row r="3003">
          <cell r="BT3003" t="e">
            <v>#N/A</v>
          </cell>
        </row>
        <row r="3004">
          <cell r="BT3004" t="str">
            <v>Várgesztes</v>
          </cell>
        </row>
        <row r="3005">
          <cell r="BT3005" t="e">
            <v>#N/A</v>
          </cell>
        </row>
        <row r="3006">
          <cell r="BT3006" t="str">
            <v>Várong</v>
          </cell>
        </row>
        <row r="3007">
          <cell r="BT3007" t="str">
            <v>Városföld</v>
          </cell>
        </row>
        <row r="3008">
          <cell r="BT3008" t="e">
            <v>#N/A</v>
          </cell>
        </row>
        <row r="3009">
          <cell r="BT3009" t="str">
            <v>Várpalota</v>
          </cell>
        </row>
        <row r="3010">
          <cell r="BT3010" t="str">
            <v>Varsád</v>
          </cell>
        </row>
        <row r="3011">
          <cell r="BT3011" t="str">
            <v>Varsány</v>
          </cell>
        </row>
        <row r="3012">
          <cell r="BT3012" t="str">
            <v>Várvölgy</v>
          </cell>
        </row>
        <row r="3013">
          <cell r="BT3013" t="str">
            <v>Vasad</v>
          </cell>
        </row>
        <row r="3014">
          <cell r="BT3014" t="str">
            <v>Vasalja</v>
          </cell>
        </row>
        <row r="3015">
          <cell r="BT3015" t="e">
            <v>#N/A</v>
          </cell>
        </row>
        <row r="3016">
          <cell r="BT3016" t="e">
            <v>#N/A</v>
          </cell>
        </row>
        <row r="3017">
          <cell r="BT3017" t="str">
            <v>Vásárosfalu</v>
          </cell>
        </row>
        <row r="3018">
          <cell r="BT3018" t="str">
            <v>Vásárosmiske</v>
          </cell>
        </row>
        <row r="3019">
          <cell r="BT3019" t="str">
            <v>Vásárosnamény</v>
          </cell>
        </row>
        <row r="3020">
          <cell r="BT3020" t="str">
            <v>Vasasszonyfa</v>
          </cell>
        </row>
        <row r="3021">
          <cell r="BT3021" t="str">
            <v>Vasboldogasszony</v>
          </cell>
        </row>
        <row r="3022">
          <cell r="BT3022" t="str">
            <v>Vasegerszeg</v>
          </cell>
        </row>
        <row r="3023">
          <cell r="BT3023" t="str">
            <v>Vashosszúfalu</v>
          </cell>
        </row>
        <row r="3024">
          <cell r="BT3024" t="e">
            <v>#N/A</v>
          </cell>
        </row>
        <row r="3025">
          <cell r="BT3025" t="str">
            <v>Vaskút</v>
          </cell>
        </row>
        <row r="3026">
          <cell r="BT3026" t="str">
            <v>Vasmegyer</v>
          </cell>
        </row>
        <row r="3027">
          <cell r="BT3027" t="str">
            <v>Vaspör</v>
          </cell>
        </row>
        <row r="3028">
          <cell r="BT3028" t="e">
            <v>#N/A</v>
          </cell>
        </row>
        <row r="3029">
          <cell r="BT3029" t="e">
            <v>#N/A</v>
          </cell>
        </row>
        <row r="3030">
          <cell r="BT3030" t="e">
            <v>#N/A</v>
          </cell>
        </row>
        <row r="3031">
          <cell r="BT3031" t="e">
            <v>#N/A</v>
          </cell>
        </row>
        <row r="3032">
          <cell r="BT3032" t="str">
            <v>Vasvár</v>
          </cell>
        </row>
        <row r="3033">
          <cell r="BT3033" t="str">
            <v>Vaszar</v>
          </cell>
        </row>
        <row r="3034">
          <cell r="BT3034" t="e">
            <v>#N/A</v>
          </cell>
        </row>
        <row r="3035">
          <cell r="BT3035" t="str">
            <v>Vát</v>
          </cell>
        </row>
        <row r="3036">
          <cell r="BT3036" t="str">
            <v>Vatta</v>
          </cell>
        </row>
        <row r="3037">
          <cell r="BT3037" t="e">
            <v>#N/A</v>
          </cell>
        </row>
        <row r="3038">
          <cell r="BT3038" t="str">
            <v>Vécs</v>
          </cell>
        </row>
        <row r="3039">
          <cell r="BT3039" t="str">
            <v>Vecsés</v>
          </cell>
        </row>
        <row r="3040">
          <cell r="BT3040" t="e">
            <v>#N/A</v>
          </cell>
        </row>
        <row r="3041">
          <cell r="BT3041" t="e">
            <v>#N/A</v>
          </cell>
        </row>
        <row r="3042">
          <cell r="BT3042" t="str">
            <v>Vékény</v>
          </cell>
        </row>
        <row r="3043">
          <cell r="BT3043" t="str">
            <v>Vekerd</v>
          </cell>
        </row>
        <row r="3044">
          <cell r="BT3044" t="str">
            <v>Velem</v>
          </cell>
        </row>
        <row r="3045">
          <cell r="BT3045" t="str">
            <v>Velemér</v>
          </cell>
        </row>
        <row r="3046">
          <cell r="BT3046" t="str">
            <v>Velence</v>
          </cell>
        </row>
        <row r="3047">
          <cell r="BT3047" t="e">
            <v>#N/A</v>
          </cell>
        </row>
        <row r="3048">
          <cell r="BT3048" t="str">
            <v>Véménd</v>
          </cell>
        </row>
        <row r="3049">
          <cell r="BT3049" t="str">
            <v>Vének</v>
          </cell>
        </row>
        <row r="3050">
          <cell r="BT3050" t="str">
            <v>Vép</v>
          </cell>
        </row>
        <row r="3051">
          <cell r="BT3051" t="str">
            <v>Vereb</v>
          </cell>
        </row>
        <row r="3052">
          <cell r="BT3052" t="str">
            <v>Veresegyház</v>
          </cell>
        </row>
        <row r="3053">
          <cell r="BT3053" t="e">
            <v>#N/A</v>
          </cell>
        </row>
        <row r="3054">
          <cell r="BT3054" t="str">
            <v>Verpelét</v>
          </cell>
        </row>
        <row r="3055">
          <cell r="BT3055" t="str">
            <v>穳揩敳祮_x000E_娀潳湬楡娠汯୮_x0000_慖獳楺癬柡๹_x0000_穣⁩⹵㈠⸵_x0008_䘁儀 甀⸀ ㌀㈀ఀĀFelsőberecki_x000D_䘀橥敪⁬獉癴满_x0011_䬀獯畳桴䰠‮⹵㔠⸹_x000B_䘁攀氀猀儀搁漀戀猀稀愀ᤀ_x0000_ﱆ⁰潚瑬满䈠湥⁥汋狡੡_x0000_楓⁫浉敲_x000F_䬀獯畳桴甠捴⁡⸶	䘁攀氀猀儀朁愀最礀ఀ_x0000_潂潧祬䨠满獯_x000E_刀毡揳楺蘒⁴㠷ฮĀFelsőkelecsény_x000B_䄀摮⃳_x0010_匀慺慢獤柡甠‮〲ମĀFelsőnyárád_x000D_䬀物汩⁡敆敲据_x0006_㌀㘷㤷സ_x0000_ﱐ灳毶慬祮⩩_x0000_慬晴污慶⁩楋瑳狩⁧扢𤋮吠狡畳慳_x0006_㌀㈸㐸ื_x0000_噉‮慬蘒⁴⸱_x000D_䈀泩灡瓡慦癬楡!䔀牧⁩楋瑳狩⁧</v>
          </cell>
        </row>
        <row r="3056">
          <cell r="BT3056" t="e">
            <v>#N/A</v>
          </cell>
        </row>
        <row r="3057">
          <cell r="BT3057" t="str">
            <v>Vértesacsa</v>
          </cell>
        </row>
        <row r="3058">
          <cell r="BT3058" t="e">
            <v>#N/A</v>
          </cell>
        </row>
        <row r="3059">
          <cell r="BT3059" t="str">
            <v>Vérteskethely</v>
          </cell>
        </row>
        <row r="3060">
          <cell r="BT3060" t="str">
            <v>Vértessomló</v>
          </cell>
        </row>
        <row r="3061">
          <cell r="BT3061" t="str">
            <v>Vértestolna</v>
          </cell>
        </row>
        <row r="3062">
          <cell r="BT3062" t="str">
            <v>Vértesszőlős</v>
          </cell>
        </row>
        <row r="3063">
          <cell r="BT3063" t="e">
            <v>#N/A</v>
          </cell>
        </row>
        <row r="3064">
          <cell r="BT3064" t="str">
            <v>Veszkény</v>
          </cell>
        </row>
        <row r="3065">
          <cell r="BT3065" t="str">
            <v>Veszprém</v>
          </cell>
        </row>
        <row r="3066">
          <cell r="BT3066" t="e">
            <v>#N/A</v>
          </cell>
        </row>
        <row r="3067">
          <cell r="BT3067" t="e">
            <v>#N/A</v>
          </cell>
        </row>
        <row r="3068">
          <cell r="BT3068" t="str">
            <v>Veszprémvarsány</v>
          </cell>
        </row>
        <row r="3069">
          <cell r="BT3069" t="e">
            <v>#N/A</v>
          </cell>
        </row>
        <row r="3070">
          <cell r="BT3070" t="e">
            <v>#N/A</v>
          </cell>
        </row>
        <row r="3071">
          <cell r="BT3071" t="e">
            <v>#N/A</v>
          </cell>
        </row>
        <row r="3072">
          <cell r="BT3072" t="e">
            <v>#N/A</v>
          </cell>
        </row>
        <row r="3073">
          <cell r="BT3073" t="str">
            <v>Villány</v>
          </cell>
        </row>
        <row r="3074">
          <cell r="BT3074" t="str">
            <v>Villánykövesd</v>
          </cell>
        </row>
        <row r="3075">
          <cell r="BT3075" t="str">
            <v>Vilmány</v>
          </cell>
        </row>
        <row r="3076">
          <cell r="BT3076" t="e">
            <v>#N/A</v>
          </cell>
        </row>
        <row r="3077">
          <cell r="BT3077" t="str">
            <v>Vilyvitány</v>
          </cell>
        </row>
        <row r="3078">
          <cell r="BT3078" t="e">
            <v>#N/A</v>
          </cell>
        </row>
        <row r="3079">
          <cell r="BT3079" t="str">
            <v>Vindornyafok</v>
          </cell>
        </row>
        <row r="3080">
          <cell r="BT3080" t="str">
            <v>Vindornyalak</v>
          </cell>
        </row>
        <row r="3081">
          <cell r="BT3081" t="str">
            <v>Vindornyaszőlős</v>
          </cell>
        </row>
        <row r="3082">
          <cell r="BT3082" t="e">
            <v>#N/A</v>
          </cell>
        </row>
        <row r="3083">
          <cell r="BT3083" t="e">
            <v>#N/A</v>
          </cell>
        </row>
        <row r="3084">
          <cell r="BT3084" t="str">
            <v>Visonta</v>
          </cell>
        </row>
        <row r="3085">
          <cell r="BT3085" t="str">
            <v>Viss</v>
          </cell>
        </row>
        <row r="3086">
          <cell r="BT3086" t="e">
            <v>#N/A</v>
          </cell>
        </row>
        <row r="3087">
          <cell r="BT3087" t="str">
            <v>Viszák</v>
          </cell>
        </row>
        <row r="3088">
          <cell r="BT3088" t="e">
            <v>#N/A</v>
          </cell>
        </row>
        <row r="3089">
          <cell r="BT3089" t="str">
            <v>Visznek</v>
          </cell>
        </row>
        <row r="3090">
          <cell r="BT3090" t="str">
            <v>Vitnyéd</v>
          </cell>
        </row>
        <row r="3091">
          <cell r="BT3091" t="e">
            <v>#N/A</v>
          </cell>
        </row>
        <row r="3092">
          <cell r="BT3092" t="str">
            <v>Vizslás</v>
          </cell>
        </row>
        <row r="3093">
          <cell r="BT3093" t="str">
            <v>Vizsoly</v>
          </cell>
        </row>
        <row r="3094">
          <cell r="BT3094" t="str">
            <v>Vokány</v>
          </cell>
        </row>
        <row r="3095">
          <cell r="BT3095" t="str">
            <v>Vonyarcvashegy</v>
          </cell>
        </row>
        <row r="3096">
          <cell r="BT3096" t="e">
            <v>#N/A</v>
          </cell>
        </row>
        <row r="3097">
          <cell r="BT3097" t="str">
            <v>t Zsolt
_x0000__x0000_Gáva János_x000E__x0000__x0000_Kossuth u. 23._x0006__x0000__x0000_Nábrád_x000C__x0000__x0000_Varga Attila_x000C__x0000__x0000_Varga Károly_x000C__x0000__x0000_Árpád u. 40._x000C__x0000__x0000_Nemesborzova_x0013__x0000__x0000_Nagy Gábor Zsigmond_x000D__x0000__x0000_Balla Jánosné_x0010__x0000__x0000_Szabadság tér 7.-_x0000__x0000_Keszthely-Hévízi Kistérségi Többcélú Társulás_x0006__x0000__x0000_558808_x0010__x0000__x0001_K_x0000_e_x0000_s_x0000_z_x0000_t_x0000_h_x0000_e_x0000_l_x0000_y_x0000__x0013_ H_x0000_é_x0000_v_x0000_í_x0000_z_x0000_i_x0000_</v>
          </cell>
        </row>
        <row r="3098">
          <cell r="BT3098" t="str">
            <v>Vönöck</v>
          </cell>
        </row>
        <row r="3099">
          <cell r="BT3099" t="str">
            <v>Vöröstó</v>
          </cell>
        </row>
        <row r="3100">
          <cell r="BT3100" t="e">
            <v>#N/A</v>
          </cell>
        </row>
        <row r="3101">
          <cell r="BT3101" t="e">
            <v>#N/A</v>
          </cell>
        </row>
        <row r="3102">
          <cell r="BT3102" t="str">
            <v>Zádor</v>
          </cell>
        </row>
        <row r="3103">
          <cell r="BT3103" t="str">
            <v>Zádorfalva</v>
          </cell>
        </row>
        <row r="3104">
          <cell r="BT3104" t="e">
            <v>#N/A</v>
          </cell>
        </row>
        <row r="3105">
          <cell r="BT3105" t="str">
            <v>Zagyvaszántó</v>
          </cell>
        </row>
        <row r="3106">
          <cell r="BT3106" t="str">
            <v>Záhony</v>
          </cell>
        </row>
        <row r="3107">
          <cell r="BT3107" t="str">
            <v>Zajk</v>
          </cell>
        </row>
        <row r="3108">
          <cell r="BT3108" t="str">
            <v>Zajta</v>
          </cell>
        </row>
        <row r="3109">
          <cell r="BT3109" t="str">
            <v>Zákány</v>
          </cell>
        </row>
        <row r="3110">
          <cell r="BT3110" t="e">
            <v>#N/A</v>
          </cell>
        </row>
        <row r="3111">
          <cell r="BT3111" t="str">
            <v>Zákányszék</v>
          </cell>
        </row>
        <row r="3112">
          <cell r="BT3112" t="str">
            <v>Zala</v>
          </cell>
        </row>
        <row r="3113">
          <cell r="BT3113" t="str">
            <v>Zalaapáti</v>
          </cell>
        </row>
        <row r="3114">
          <cell r="BT3114" t="str">
            <v>Zalabaksa</v>
          </cell>
        </row>
        <row r="3115">
          <cell r="BT3115" t="str">
            <v>Zalabér</v>
          </cell>
        </row>
        <row r="3116">
          <cell r="BT3116" t="str">
            <v>Zalaboldogfa</v>
          </cell>
        </row>
        <row r="3117">
          <cell r="BT3117" t="str">
            <v>Zalacsány</v>
          </cell>
        </row>
        <row r="3118">
          <cell r="BT3118" t="str">
            <v>Zalacséb</v>
          </cell>
        </row>
        <row r="3119">
          <cell r="BT3119" t="str">
            <v>Zalaegerszeg</v>
          </cell>
        </row>
        <row r="3120">
          <cell r="BT3120" t="str">
            <v>Zalaerdőd</v>
          </cell>
        </row>
        <row r="3121">
          <cell r="BT3121" t="str">
            <v>Zalagyömörő</v>
          </cell>
        </row>
        <row r="3122">
          <cell r="BT3122" t="str">
            <v>Zalahaláp</v>
          </cell>
        </row>
        <row r="3123">
          <cell r="BT3123" t="str">
            <v>Zalaháshágy</v>
          </cell>
        </row>
        <row r="3124">
          <cell r="BT3124" t="str">
            <v>Zalaigrice</v>
          </cell>
        </row>
        <row r="3125">
          <cell r="BT3125" t="str">
            <v>Zalaistvánd</v>
          </cell>
        </row>
        <row r="3126">
          <cell r="BT3126" t="str">
            <v>Zalakaros</v>
          </cell>
        </row>
        <row r="3127">
          <cell r="BT3127" t="str">
            <v>Zalakomár</v>
          </cell>
        </row>
        <row r="3128">
          <cell r="BT3128" t="str">
            <v>Zalaköveskút</v>
          </cell>
        </row>
        <row r="3129">
          <cell r="BT3129" t="str">
            <v>Zalalövő</v>
          </cell>
        </row>
        <row r="3130">
          <cell r="BT3130" t="str">
            <v>Zalameggyes</v>
          </cell>
        </row>
        <row r="3131">
          <cell r="BT3131" t="str">
            <v>Zalamerenye</v>
          </cell>
        </row>
        <row r="3132">
          <cell r="BT3132" t="str">
            <v>Zalasárszeg</v>
          </cell>
        </row>
        <row r="3133">
          <cell r="BT3133" t="str">
            <v>Zalaszabar</v>
          </cell>
        </row>
        <row r="3134">
          <cell r="BT3134" t="str">
            <v>Zalaszántó</v>
          </cell>
        </row>
        <row r="3135">
          <cell r="BT3135" t="str">
            <v>Zalaszegvár</v>
          </cell>
        </row>
        <row r="3136">
          <cell r="BT3136" t="str">
            <v>Zalaszentbalázs</v>
          </cell>
        </row>
        <row r="3137">
          <cell r="BT3137" t="e">
            <v>#N/A</v>
          </cell>
        </row>
        <row r="3138">
          <cell r="BT3138" t="str">
            <v>Zalaszentgyörgy</v>
          </cell>
        </row>
        <row r="3139">
          <cell r="BT3139" t="str">
            <v>Zalaszentiván</v>
          </cell>
        </row>
        <row r="3140">
          <cell r="BT3140" t="str">
            <v>Zalaszentjakab</v>
          </cell>
        </row>
        <row r="3141">
          <cell r="BT3141" t="str">
            <v>Zalaszentlászló</v>
          </cell>
        </row>
        <row r="3142">
          <cell r="BT3142" t="e">
            <v>#N/A</v>
          </cell>
        </row>
        <row r="3143">
          <cell r="BT3143" t="e">
            <v>#N/A</v>
          </cell>
        </row>
        <row r="3144">
          <cell r="BT3144" t="e">
            <v>#N/A</v>
          </cell>
        </row>
        <row r="3145">
          <cell r="BT3145" t="e">
            <v>#N/A</v>
          </cell>
        </row>
        <row r="3146">
          <cell r="BT3146" t="str">
            <v>Zaláta</v>
          </cell>
        </row>
        <row r="3147">
          <cell r="BT3147" t="e">
            <v>#N/A</v>
          </cell>
        </row>
        <row r="3148">
          <cell r="BT3148" t="e">
            <v>#N/A</v>
          </cell>
        </row>
        <row r="3149">
          <cell r="BT3149" t="e">
            <v>#N/A</v>
          </cell>
        </row>
        <row r="3150">
          <cell r="BT3150" t="str">
            <v>Zalavég</v>
          </cell>
        </row>
        <row r="3151">
          <cell r="BT3151" t="str">
            <v>Zalkod</v>
          </cell>
        </row>
        <row r="3152">
          <cell r="BT3152" t="str">
            <v>Zamárdi</v>
          </cell>
        </row>
        <row r="3153">
          <cell r="BT3153" t="e">
            <v>#N/A</v>
          </cell>
        </row>
        <row r="3154">
          <cell r="BT3154" t="str">
            <v>Zánka</v>
          </cell>
        </row>
        <row r="3155">
          <cell r="BT3155" t="str">
            <v>Zaránk</v>
          </cell>
        </row>
        <row r="3156">
          <cell r="BT3156" t="str">
            <v>Závod</v>
          </cell>
        </row>
        <row r="3157">
          <cell r="BT3157" t="str">
            <v>Zebecke</v>
          </cell>
        </row>
        <row r="3158">
          <cell r="BT3158" t="e">
            <v>#N/A</v>
          </cell>
        </row>
        <row r="3159">
          <cell r="BT3159" t="str">
            <v>Zemplénagárd</v>
          </cell>
        </row>
        <row r="3160">
          <cell r="BT3160" t="str">
            <v>Zengővárkony</v>
          </cell>
        </row>
        <row r="3161">
          <cell r="BT3161" t="e">
            <v>#N/A</v>
          </cell>
        </row>
        <row r="3162">
          <cell r="BT3162" t="str">
            <v>Zics</v>
          </cell>
        </row>
        <row r="3163">
          <cell r="BT3163" t="str">
            <v>Ziliz</v>
          </cell>
        </row>
        <row r="3164">
          <cell r="BT3164" t="str">
            <v>Zimány</v>
          </cell>
        </row>
        <row r="3165">
          <cell r="BT3165" t="str">
            <v>Zirc</v>
          </cell>
        </row>
        <row r="3166">
          <cell r="BT3166" t="e">
            <v>#N/A</v>
          </cell>
        </row>
        <row r="3167">
          <cell r="BT3167" t="str">
            <v>Zomba</v>
          </cell>
        </row>
        <row r="3168">
          <cell r="BT3168" t="str">
            <v>Zsadány</v>
          </cell>
        </row>
        <row r="3169">
          <cell r="BT3169" t="str">
            <v>Zsáka</v>
          </cell>
        </row>
        <row r="3170">
          <cell r="BT3170" t="e">
            <v>#N/A</v>
          </cell>
        </row>
        <row r="3171">
          <cell r="BT3171" t="e">
            <v>#N/A</v>
          </cell>
        </row>
        <row r="3172">
          <cell r="BT3172" t="str">
            <v>Zsana</v>
          </cell>
        </row>
        <row r="3173">
          <cell r="BT3173" t="str">
            <v>Zsarolyán</v>
          </cell>
        </row>
        <row r="3174">
          <cell r="BT3174" t="e">
            <v>#N/A</v>
          </cell>
        </row>
        <row r="3175">
          <cell r="BT3175" t="e">
            <v>#N/A</v>
          </cell>
        </row>
        <row r="3176">
          <cell r="BT3176" t="str">
            <v>Zselickisfalud</v>
          </cell>
        </row>
        <row r="3177">
          <cell r="BT3177" t="e">
            <v>#N/A</v>
          </cell>
        </row>
        <row r="3178">
          <cell r="BT3178" t="e">
            <v>#N/A</v>
          </cell>
        </row>
        <row r="3179">
          <cell r="BT3179" t="e">
            <v>#N/A</v>
          </cell>
        </row>
        <row r="3180">
          <cell r="BT3180" t="e">
            <v>#N/A</v>
          </cell>
        </row>
        <row r="3181">
          <cell r="BT3181" t="str">
            <v>Zsombó</v>
          </cell>
        </row>
        <row r="3182">
          <cell r="BT3182" t="str">
            <v>Zsujta</v>
          </cell>
        </row>
        <row r="3183">
          <cell r="BT3183" t="str">
            <v>Zsurk</v>
          </cell>
        </row>
        <row r="3184">
          <cell r="BT3184" t="str">
            <v>Zubogy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kod"/>
      <sheetName val="Összesítő"/>
      <sheetName val="2.2.1. (önálló fennt.)"/>
      <sheetName val="2.2.1. (int társ)"/>
      <sheetName val="2.2.1. (TKT fennt.)"/>
      <sheetName val="2.2.2.-2.4. feladatok"/>
      <sheetName val="2.5.-2.8. feladatok"/>
      <sheetName val="Szakszolgálat-segéd"/>
    </sheetNames>
    <sheetDataSet>
      <sheetData sheetId="0">
        <row r="34">
          <cell r="BT34" t="str">
            <v>Aba</v>
          </cell>
        </row>
        <row r="35">
          <cell r="BT35" t="str">
            <v>Abádszalók</v>
          </cell>
        </row>
        <row r="36">
          <cell r="BT36" t="str">
            <v>Abaliget</v>
          </cell>
        </row>
        <row r="37">
          <cell r="BT37" t="str">
            <v>Abasár</v>
          </cell>
        </row>
        <row r="38">
          <cell r="BT38" t="str">
            <v>Abaújalpár</v>
          </cell>
        </row>
        <row r="39">
          <cell r="BT39" t="str">
            <v>Abaújkér</v>
          </cell>
        </row>
        <row r="40">
          <cell r="BT40" t="str">
            <v>Abaújlak</v>
          </cell>
        </row>
        <row r="41">
          <cell r="BT41" t="str">
            <v>Abaújszántó</v>
          </cell>
        </row>
        <row r="42">
          <cell r="BT42" t="str">
            <v>Abaújszolnok</v>
          </cell>
        </row>
        <row r="43">
          <cell r="BT43" t="str">
            <v>Abaújvár</v>
          </cell>
        </row>
        <row r="44">
          <cell r="BT44" t="str">
            <v>Abda</v>
          </cell>
        </row>
        <row r="45">
          <cell r="BT45" t="str">
            <v>Abod</v>
          </cell>
        </row>
        <row r="46">
          <cell r="BT46" t="str">
            <v>Abony</v>
          </cell>
        </row>
        <row r="47">
          <cell r="BT47" t="str">
            <v>Ábrahámhegy</v>
          </cell>
        </row>
        <row r="48">
          <cell r="BT48" t="str">
            <v>Ács</v>
          </cell>
        </row>
        <row r="49">
          <cell r="BT49" t="str">
            <v>Acsa</v>
          </cell>
        </row>
        <row r="50">
          <cell r="BT50" t="str">
            <v>Acsád</v>
          </cell>
        </row>
        <row r="51">
          <cell r="BT51" t="str">
            <v>Acsalag</v>
          </cell>
        </row>
        <row r="52">
          <cell r="BT52" t="str">
            <v>Ácsteszér</v>
          </cell>
        </row>
        <row r="53">
          <cell r="BT53" t="str">
            <v>Adács</v>
          </cell>
        </row>
        <row r="54">
          <cell r="BT54" t="str">
            <v>Ádánd</v>
          </cell>
        </row>
        <row r="55">
          <cell r="BT55" t="str">
            <v>Adásztevel</v>
          </cell>
        </row>
        <row r="56">
          <cell r="BT56" t="str">
            <v>Adony</v>
          </cell>
        </row>
        <row r="57">
          <cell r="BT57" t="str">
            <v>Adorjánháza</v>
          </cell>
        </row>
        <row r="58">
          <cell r="BT58" t="str">
            <v>Adorjás</v>
          </cell>
        </row>
        <row r="59">
          <cell r="BT59" t="str">
            <v>Ág</v>
          </cell>
        </row>
        <row r="60">
          <cell r="BT60" t="str">
            <v>Ágasegyháza</v>
          </cell>
        </row>
        <row r="61">
          <cell r="BT61" t="str">
            <v>Ágfalva</v>
          </cell>
        </row>
        <row r="62">
          <cell r="BT62" t="str">
            <v>Aggtelek</v>
          </cell>
        </row>
        <row r="63">
          <cell r="BT63" t="str">
            <v>Agyagosszergény</v>
          </cell>
        </row>
        <row r="64">
          <cell r="BT64" t="str">
            <v>Ajak</v>
          </cell>
        </row>
        <row r="65">
          <cell r="BT65" t="str">
            <v>Ajka</v>
          </cell>
        </row>
        <row r="66">
          <cell r="BT66" t="str">
            <v>Aka</v>
          </cell>
        </row>
        <row r="67">
          <cell r="BT67" t="str">
            <v>Akasztó</v>
          </cell>
        </row>
        <row r="68">
          <cell r="BT68" t="str">
            <v>Alacska</v>
          </cell>
        </row>
        <row r="69">
          <cell r="BT69" t="str">
            <v>Alap</v>
          </cell>
        </row>
        <row r="70">
          <cell r="BT70" t="str">
            <v>Alattyán</v>
          </cell>
        </row>
        <row r="71">
          <cell r="BT71" t="str">
            <v>Albertirsa</v>
          </cell>
        </row>
        <row r="72">
          <cell r="BT72" t="str">
            <v>Alcsútdoboz</v>
          </cell>
        </row>
        <row r="73">
          <cell r="BT73" t="str">
            <v>Aldebrő</v>
          </cell>
        </row>
        <row r="74">
          <cell r="BT74" t="str">
            <v>Algyő</v>
          </cell>
        </row>
        <row r="75">
          <cell r="BT75" t="str">
            <v>Alibánfa</v>
          </cell>
        </row>
        <row r="76">
          <cell r="BT76" t="str">
            <v>Almamellék</v>
          </cell>
        </row>
        <row r="77">
          <cell r="BT77" t="str">
            <v>Almásfüzitő</v>
          </cell>
        </row>
        <row r="78">
          <cell r="BT78" t="str">
            <v>Almásháza</v>
          </cell>
        </row>
        <row r="79">
          <cell r="BT79" t="str">
            <v>Almáskamarás</v>
          </cell>
        </row>
        <row r="80">
          <cell r="BT80" t="str">
            <v>Almáskeresztúr</v>
          </cell>
        </row>
        <row r="81">
          <cell r="BT81" t="str">
            <v>Álmosd</v>
          </cell>
        </row>
        <row r="82">
          <cell r="BT82" t="str">
            <v>Alsóberecki</v>
          </cell>
        </row>
        <row r="83">
          <cell r="BT83" t="str">
            <v>Alsóbogát</v>
          </cell>
        </row>
        <row r="84">
          <cell r="BT84" t="str">
            <v>Alsódobsza</v>
          </cell>
        </row>
        <row r="85">
          <cell r="BT85" t="str">
            <v>Alsógagy</v>
          </cell>
        </row>
        <row r="86">
          <cell r="BT86" t="str">
            <v>Alsómocsolád</v>
          </cell>
        </row>
        <row r="87">
          <cell r="BT87" t="str">
            <v>Alsónána</v>
          </cell>
        </row>
        <row r="88">
          <cell r="BT88" t="str">
            <v>Alsónémedi</v>
          </cell>
        </row>
        <row r="89">
          <cell r="BT89" t="str">
            <v>Alsónemesapáti</v>
          </cell>
        </row>
        <row r="90">
          <cell r="BT90" t="str">
            <v>Alsónyék</v>
          </cell>
        </row>
        <row r="91">
          <cell r="BT91" t="str">
            <v>Alsóörs</v>
          </cell>
        </row>
        <row r="92">
          <cell r="BT92" t="str">
            <v>Alsópáhok</v>
          </cell>
        </row>
        <row r="93">
          <cell r="BT93" t="str">
            <v>Alsópetény</v>
          </cell>
        </row>
        <row r="94">
          <cell r="BT94" t="str">
            <v>Alsórajk</v>
          </cell>
        </row>
        <row r="95">
          <cell r="BT95" t="str">
            <v>Alsóregmec</v>
          </cell>
        </row>
        <row r="96">
          <cell r="BT96" t="str">
            <v>Alsószenterzsébet</v>
          </cell>
        </row>
        <row r="97">
          <cell r="BT97" t="str">
            <v>Alsószentiván</v>
          </cell>
        </row>
        <row r="98">
          <cell r="BT98" t="str">
            <v>Alsószentmárton</v>
          </cell>
        </row>
        <row r="99">
          <cell r="BT99" t="str">
            <v>Alsószölnök</v>
          </cell>
        </row>
        <row r="100">
          <cell r="BT100" t="str">
            <v>Alsószuha</v>
          </cell>
        </row>
        <row r="101">
          <cell r="BT101" t="str">
            <v>Alsótelekes</v>
          </cell>
        </row>
        <row r="102">
          <cell r="BT102" t="str">
            <v>Alsótold</v>
          </cell>
        </row>
        <row r="103">
          <cell r="BT103" t="str">
            <v>Alsóújlak</v>
          </cell>
        </row>
        <row r="104">
          <cell r="BT104" t="str">
            <v>Alsóvadász</v>
          </cell>
        </row>
        <row r="105">
          <cell r="BT105" t="str">
            <v>Alsózsolca</v>
          </cell>
        </row>
        <row r="106">
          <cell r="BT106" t="str">
            <v>Ambrózfalva</v>
          </cell>
        </row>
        <row r="107">
          <cell r="BT107" t="str">
            <v>Anarcs</v>
          </cell>
        </row>
        <row r="108">
          <cell r="BT108" t="str">
            <v>Andocs</v>
          </cell>
        </row>
        <row r="109">
          <cell r="BT109" t="str">
            <v>Andornaktálya</v>
          </cell>
        </row>
        <row r="110">
          <cell r="BT110" t="str">
            <v>Andrásfa</v>
          </cell>
        </row>
        <row r="111">
          <cell r="BT111" t="str">
            <v>Annavölgy</v>
          </cell>
        </row>
        <row r="112">
          <cell r="BT112" t="str">
            <v>Apácatorna</v>
          </cell>
        </row>
        <row r="113">
          <cell r="BT113" t="str">
            <v>Apagy</v>
          </cell>
        </row>
        <row r="114">
          <cell r="BT114" t="str">
            <v>Apaj</v>
          </cell>
        </row>
        <row r="115">
          <cell r="BT115" t="str">
            <v>Aparhant</v>
          </cell>
        </row>
        <row r="116">
          <cell r="BT116" t="str">
            <v>Apátfalva</v>
          </cell>
        </row>
        <row r="117">
          <cell r="BT117" t="str">
            <v>Apátistvánfalva</v>
          </cell>
        </row>
        <row r="118">
          <cell r="BT118" t="str">
            <v>Apátvarasd</v>
          </cell>
        </row>
        <row r="119">
          <cell r="BT119" t="str">
            <v>Apc</v>
          </cell>
        </row>
        <row r="120">
          <cell r="BT120" t="str">
            <v>Áporka</v>
          </cell>
        </row>
        <row r="121">
          <cell r="BT121" t="str">
            <v>Apostag</v>
          </cell>
        </row>
        <row r="122">
          <cell r="BT122" t="str">
            <v>Aranyosapáti</v>
          </cell>
        </row>
        <row r="123">
          <cell r="BT123" t="str">
            <v>Aranyosgadány</v>
          </cell>
        </row>
        <row r="124">
          <cell r="BT124" t="str">
            <v>Arka</v>
          </cell>
        </row>
        <row r="125">
          <cell r="BT125" t="str">
            <v>Arló</v>
          </cell>
        </row>
        <row r="126">
          <cell r="BT126" t="str">
            <v>Arnót</v>
          </cell>
        </row>
        <row r="127">
          <cell r="BT127" t="str">
            <v>Ároktő</v>
          </cell>
        </row>
        <row r="128">
          <cell r="BT128" t="str">
            <v>Árpádhalom</v>
          </cell>
        </row>
        <row r="129">
          <cell r="BT129" t="str">
            <v>Árpás</v>
          </cell>
        </row>
        <row r="130">
          <cell r="BT130" t="str">
            <v>Ártánd</v>
          </cell>
        </row>
        <row r="131">
          <cell r="BT131" t="str">
            <v>Ásotthalom</v>
          </cell>
        </row>
        <row r="132">
          <cell r="BT132" t="str">
            <v>Ásványráró</v>
          </cell>
        </row>
        <row r="133">
          <cell r="BT133" t="str">
            <v>Aszaló</v>
          </cell>
        </row>
        <row r="134">
          <cell r="BT134" t="str">
            <v>Ászár</v>
          </cell>
        </row>
        <row r="135">
          <cell r="BT135" t="str">
            <v>Aszód</v>
          </cell>
        </row>
        <row r="136">
          <cell r="BT136" t="str">
            <v>Aszófő</v>
          </cell>
        </row>
        <row r="137">
          <cell r="BT137" t="str">
            <v>Áta</v>
          </cell>
        </row>
        <row r="138">
          <cell r="BT138" t="str">
            <v>Átány</v>
          </cell>
        </row>
        <row r="139">
          <cell r="BT139" t="str">
            <v>Atkár</v>
          </cell>
        </row>
        <row r="140">
          <cell r="BT140" t="str">
            <v>Attala</v>
          </cell>
        </row>
        <row r="141">
          <cell r="BT141" t="str">
            <v>Babarc</v>
          </cell>
        </row>
        <row r="142">
          <cell r="BT142" t="str">
            <v>Babarcszőlős</v>
          </cell>
        </row>
        <row r="143">
          <cell r="BT143" t="str">
            <v>Babócsa</v>
          </cell>
        </row>
        <row r="144">
          <cell r="BT144" t="str">
            <v>Bábolna</v>
          </cell>
        </row>
        <row r="145">
          <cell r="BT145" t="str">
            <v>Bábonymegyer</v>
          </cell>
        </row>
        <row r="146">
          <cell r="BT146" t="str">
            <v>Babosdöbréte</v>
          </cell>
        </row>
        <row r="147">
          <cell r="BT147" t="str">
            <v>Babót</v>
          </cell>
        </row>
        <row r="148">
          <cell r="BT148" t="str">
            <v>Bácsalmás</v>
          </cell>
        </row>
        <row r="149">
          <cell r="BT149" t="str">
            <v>Bácsbokod</v>
          </cell>
        </row>
        <row r="150">
          <cell r="BT150" t="str">
            <v>Bácsborsód</v>
          </cell>
        </row>
        <row r="151">
          <cell r="BT151" t="str">
            <v>Bácsszentgyörgy</v>
          </cell>
        </row>
        <row r="152">
          <cell r="BT152" t="str">
            <v>Bácsszőlős</v>
          </cell>
        </row>
        <row r="153">
          <cell r="BT153" t="str">
            <v>Badacsonytomaj</v>
          </cell>
        </row>
        <row r="154">
          <cell r="BT154" t="str">
            <v>Badacsonytördemic</v>
          </cell>
        </row>
        <row r="155">
          <cell r="BT155" t="str">
            <v>Bag</v>
          </cell>
        </row>
        <row r="156">
          <cell r="BT156" t="str">
            <v>Bagamér</v>
          </cell>
        </row>
        <row r="157">
          <cell r="BT157" t="str">
            <v>Baglad</v>
          </cell>
        </row>
        <row r="158">
          <cell r="BT158" t="str">
            <v>Bagod</v>
          </cell>
        </row>
        <row r="159">
          <cell r="BT159" t="str">
            <v>Bágyogszovát</v>
          </cell>
        </row>
        <row r="160">
          <cell r="BT160" t="str">
            <v>Baj</v>
          </cell>
        </row>
        <row r="161">
          <cell r="BT161" t="str">
            <v>Baja</v>
          </cell>
        </row>
        <row r="162">
          <cell r="BT162" t="str">
            <v>Bajánsenye</v>
          </cell>
        </row>
        <row r="163">
          <cell r="BT163" t="str">
            <v>Bajna</v>
          </cell>
        </row>
        <row r="164">
          <cell r="BT164" t="str">
            <v>Bajót</v>
          </cell>
        </row>
        <row r="165">
          <cell r="BT165" t="str">
            <v>Bak</v>
          </cell>
        </row>
        <row r="166">
          <cell r="BT166" t="str">
            <v>Bakháza</v>
          </cell>
        </row>
        <row r="167">
          <cell r="BT167" t="str">
            <v>Bakóca</v>
          </cell>
        </row>
        <row r="168">
          <cell r="BT168" t="str">
            <v>Bakonszeg</v>
          </cell>
        </row>
        <row r="169">
          <cell r="BT169" t="str">
            <v>Bakonya</v>
          </cell>
        </row>
        <row r="170">
          <cell r="BT170" t="str">
            <v>Bakonybánk</v>
          </cell>
        </row>
        <row r="171">
          <cell r="BT171" t="str">
            <v>Bakonybél</v>
          </cell>
        </row>
        <row r="172">
          <cell r="BT172" t="str">
            <v>Bakonycsernye</v>
          </cell>
        </row>
        <row r="173">
          <cell r="BT173" t="str">
            <v>Bakonygyirót</v>
          </cell>
        </row>
        <row r="174">
          <cell r="BT174" t="str">
            <v>Bakonyjákó</v>
          </cell>
        </row>
        <row r="175">
          <cell r="BT175" t="str">
            <v>Bakonykoppány</v>
          </cell>
        </row>
        <row r="176">
          <cell r="BT176" t="str">
            <v>Bakonykúti</v>
          </cell>
        </row>
        <row r="177">
          <cell r="BT177" t="str">
            <v>Bakonynána</v>
          </cell>
        </row>
        <row r="178">
          <cell r="BT178" t="str">
            <v>Bakonyoszlop</v>
          </cell>
        </row>
        <row r="179">
          <cell r="BT179" t="str">
            <v>Bakonypéterd</v>
          </cell>
        </row>
        <row r="180">
          <cell r="BT180" t="str">
            <v>Bakonypölöske</v>
          </cell>
        </row>
        <row r="181">
          <cell r="BT181" t="str">
            <v>Bakonyság</v>
          </cell>
        </row>
        <row r="182">
          <cell r="BT182" t="str">
            <v>Bakonysárkány</v>
          </cell>
        </row>
        <row r="183">
          <cell r="BT183" t="str">
            <v>Bakonyszentiván</v>
          </cell>
        </row>
        <row r="184">
          <cell r="BT184" t="str">
            <v>Bakonyszentkirály</v>
          </cell>
        </row>
        <row r="185">
          <cell r="BT185" t="str">
            <v>Bakonyszentlászló</v>
          </cell>
        </row>
        <row r="186">
          <cell r="BT186" t="str">
            <v>Bakonyszombathely</v>
          </cell>
        </row>
        <row r="187">
          <cell r="BT187" t="str">
            <v>Bakonyszücs</v>
          </cell>
        </row>
        <row r="188">
          <cell r="BT188" t="str">
            <v>Bakonytamási</v>
          </cell>
        </row>
        <row r="189">
          <cell r="BT189" t="str">
            <v>Baks</v>
          </cell>
        </row>
        <row r="190">
          <cell r="BT190" t="str">
            <v>Baksa</v>
          </cell>
        </row>
        <row r="191">
          <cell r="BT191" t="str">
            <v>Baktakék</v>
          </cell>
        </row>
        <row r="192">
          <cell r="BT192" t="str">
            <v>Baktalórántháza</v>
          </cell>
        </row>
        <row r="193">
          <cell r="BT193" t="str">
            <v>Baktüttös</v>
          </cell>
        </row>
        <row r="194">
          <cell r="BT194" t="str">
            <v>Balajt</v>
          </cell>
        </row>
        <row r="195">
          <cell r="BT195" t="str">
            <v>Balassagyarmat</v>
          </cell>
        </row>
        <row r="196">
          <cell r="BT196" t="str">
            <v>Balástya</v>
          </cell>
        </row>
        <row r="197">
          <cell r="BT197" t="str">
            <v>Balaton</v>
          </cell>
        </row>
        <row r="198">
          <cell r="BT198" t="str">
            <v>Balatonakali</v>
          </cell>
        </row>
        <row r="199">
          <cell r="BT199" t="str">
            <v>Balatonalmádi</v>
          </cell>
        </row>
        <row r="200">
          <cell r="BT200" t="str">
            <v>Balatonberény</v>
          </cell>
        </row>
        <row r="201">
          <cell r="BT201" t="str">
            <v>Balatonboglár</v>
          </cell>
        </row>
        <row r="202">
          <cell r="BT202" t="str">
            <v>Balatoncsicsó</v>
          </cell>
        </row>
        <row r="203">
          <cell r="BT203" t="str">
            <v>Balatonederics</v>
          </cell>
        </row>
        <row r="204">
          <cell r="BT204" t="str">
            <v>Balatonendréd</v>
          </cell>
        </row>
        <row r="205">
          <cell r="BT205" t="str">
            <v>Balatonfenyves</v>
          </cell>
        </row>
        <row r="206">
          <cell r="BT206" t="str">
            <v>Balatonfőkajár</v>
          </cell>
        </row>
        <row r="207">
          <cell r="BT207" t="str">
            <v>Balatonföldvár</v>
          </cell>
        </row>
        <row r="208">
          <cell r="BT208" t="str">
            <v>Balatonfüred</v>
          </cell>
        </row>
        <row r="209">
          <cell r="BT209" t="str">
            <v>Balatonfűzfő</v>
          </cell>
        </row>
        <row r="210">
          <cell r="BT210" t="str">
            <v>Balatongyörök</v>
          </cell>
        </row>
        <row r="211">
          <cell r="BT211" t="str">
            <v>Balatonhenye</v>
          </cell>
        </row>
        <row r="212">
          <cell r="BT212" t="str">
            <v>Balatonkenese</v>
          </cell>
        </row>
        <row r="213">
          <cell r="BT213" t="str">
            <v>Balatonkeresztúr</v>
          </cell>
        </row>
        <row r="214">
          <cell r="BT214" t="str">
            <v>Balatonlelle</v>
          </cell>
        </row>
        <row r="215">
          <cell r="BT215" t="str">
            <v>Balatonmagyaród</v>
          </cell>
        </row>
        <row r="216">
          <cell r="BT216" t="str">
            <v>Balatonmáriafürdő</v>
          </cell>
        </row>
        <row r="217">
          <cell r="BT217" t="str">
            <v>Balatonőszöd</v>
          </cell>
        </row>
        <row r="218">
          <cell r="BT218" t="str">
            <v>Balatonrendes</v>
          </cell>
        </row>
        <row r="219">
          <cell r="BT219" t="str">
            <v>Balatonszabadi</v>
          </cell>
        </row>
        <row r="220">
          <cell r="BT220" t="str">
            <v>Balatonszárszó</v>
          </cell>
        </row>
        <row r="221">
          <cell r="BT221" t="str">
            <v>Balatonszemes</v>
          </cell>
        </row>
        <row r="222">
          <cell r="BT222" t="str">
            <v>Balatonszentgyörgy</v>
          </cell>
        </row>
        <row r="223">
          <cell r="BT223" t="str">
            <v>Balatonszepezd</v>
          </cell>
        </row>
        <row r="224">
          <cell r="BT224" t="str">
            <v>Balatonszőlős</v>
          </cell>
        </row>
        <row r="225">
          <cell r="BT225" t="str">
            <v>Balatonudvari</v>
          </cell>
        </row>
        <row r="226">
          <cell r="BT226" t="str">
            <v>Balatonújlak</v>
          </cell>
        </row>
        <row r="227">
          <cell r="BT227" t="str">
            <v>Balatonvilágos</v>
          </cell>
        </row>
        <row r="228">
          <cell r="BT228" t="str">
            <v>Balinka</v>
          </cell>
        </row>
        <row r="229">
          <cell r="BT229" t="str">
            <v>Balkány</v>
          </cell>
        </row>
        <row r="230">
          <cell r="BT230" t="str">
            <v>Ballószög</v>
          </cell>
        </row>
        <row r="231">
          <cell r="BT231" t="str">
            <v>Balmazújváros</v>
          </cell>
        </row>
        <row r="232">
          <cell r="BT232" t="str">
            <v>Balogunyom</v>
          </cell>
        </row>
        <row r="233">
          <cell r="BT233" t="str">
            <v>Balotaszállás</v>
          </cell>
        </row>
        <row r="234">
          <cell r="BT234" t="str">
            <v>Balsa</v>
          </cell>
        </row>
        <row r="235">
          <cell r="BT235" t="str">
            <v>Bálványos</v>
          </cell>
        </row>
        <row r="236">
          <cell r="BT236" t="str">
            <v>Bana</v>
          </cell>
        </row>
        <row r="237">
          <cell r="BT237" t="str">
            <v>Bánd</v>
          </cell>
        </row>
        <row r="238">
          <cell r="BT238" t="str">
            <v>Bánfa</v>
          </cell>
        </row>
        <row r="239">
          <cell r="BT239" t="str">
            <v>Bánhorváti</v>
          </cell>
        </row>
        <row r="240">
          <cell r="BT240" t="str">
            <v>Bánk</v>
          </cell>
        </row>
        <row r="241">
          <cell r="BT241" t="str">
            <v>Bánokszentgyörgy</v>
          </cell>
        </row>
        <row r="242">
          <cell r="BT242" t="str">
            <v>Bánréve</v>
          </cell>
        </row>
        <row r="243">
          <cell r="BT243" t="str">
            <v>Bár</v>
          </cell>
        </row>
        <row r="244">
          <cell r="BT244" t="str">
            <v>Barabás</v>
          </cell>
        </row>
        <row r="245">
          <cell r="BT245" t="str">
            <v>Baracs</v>
          </cell>
        </row>
        <row r="246">
          <cell r="BT246" t="str">
            <v>Baracska</v>
          </cell>
        </row>
        <row r="247">
          <cell r="BT247" t="str">
            <v>Báránd</v>
          </cell>
        </row>
        <row r="248">
          <cell r="BT248" t="str">
            <v>Baranyahídvég</v>
          </cell>
        </row>
        <row r="249">
          <cell r="BT249" t="str">
            <v>Baranyajenő</v>
          </cell>
        </row>
        <row r="250">
          <cell r="BT250" t="str">
            <v>Baranyaszentgyörgy</v>
          </cell>
        </row>
        <row r="251">
          <cell r="BT251" t="str">
            <v>Barbacs</v>
          </cell>
        </row>
        <row r="252">
          <cell r="BT252" t="str">
            <v>Barcs</v>
          </cell>
        </row>
        <row r="253">
          <cell r="BT253" t="str">
            <v>Bárdudvarnok</v>
          </cell>
        </row>
        <row r="254">
          <cell r="BT254" t="str">
            <v>Barlahida</v>
          </cell>
        </row>
        <row r="255">
          <cell r="BT255" t="str">
            <v>Bárna</v>
          </cell>
        </row>
        <row r="256">
          <cell r="BT256" t="str">
            <v>Barnag</v>
          </cell>
        </row>
        <row r="257">
          <cell r="BT257" t="str">
            <v>Bársonyos</v>
          </cell>
        </row>
        <row r="258">
          <cell r="BT258" t="str">
            <v>Basal</v>
          </cell>
        </row>
        <row r="259">
          <cell r="BT259" t="str">
            <v>Baskó</v>
          </cell>
        </row>
        <row r="260">
          <cell r="BT260" t="str">
            <v>Báta</v>
          </cell>
        </row>
        <row r="261">
          <cell r="BT261" t="str">
            <v>Bátaapáti</v>
          </cell>
        </row>
        <row r="262">
          <cell r="BT262" t="str">
            <v>Bátaszék</v>
          </cell>
        </row>
        <row r="263">
          <cell r="BT263" t="str">
            <v>Baté</v>
          </cell>
        </row>
        <row r="264">
          <cell r="BT264" t="str">
            <v>Bátmonostor</v>
          </cell>
        </row>
        <row r="265">
          <cell r="BT265" t="str">
            <v>Bátonyterenye</v>
          </cell>
        </row>
        <row r="266">
          <cell r="BT266" t="str">
            <v>Bátor</v>
          </cell>
        </row>
        <row r="267">
          <cell r="BT267" t="str">
            <v>Bátorliget</v>
          </cell>
        </row>
        <row r="268">
          <cell r="BT268" t="str">
            <v>Battonya</v>
          </cell>
        </row>
        <row r="269">
          <cell r="BT269" t="str">
            <v>Bátya</v>
          </cell>
        </row>
        <row r="270">
          <cell r="BT270" t="str">
            <v>Batyk</v>
          </cell>
        </row>
        <row r="271">
          <cell r="BT271" t="str">
            <v>Bázakerettye</v>
          </cell>
        </row>
        <row r="272">
          <cell r="BT272" t="str">
            <v>Bazsi</v>
          </cell>
        </row>
        <row r="273">
          <cell r="BT273" t="str">
            <v>Béb</v>
          </cell>
        </row>
        <row r="274">
          <cell r="BT274" t="str">
            <v>Becsehely</v>
          </cell>
        </row>
        <row r="275">
          <cell r="BT275" t="str">
            <v>Becske</v>
          </cell>
        </row>
        <row r="276">
          <cell r="BT276" t="str">
            <v>Becskeháza</v>
          </cell>
        </row>
        <row r="277">
          <cell r="BT277" t="str">
            <v>Becsvölgye</v>
          </cell>
        </row>
        <row r="278">
          <cell r="BT278" t="str">
            <v>Bedegkér</v>
          </cell>
        </row>
        <row r="279">
          <cell r="BT279" t="str">
            <v>Bedő</v>
          </cell>
        </row>
        <row r="280">
          <cell r="BT280" t="str">
            <v>Bejcgyertyános</v>
          </cell>
        </row>
        <row r="281">
          <cell r="BT281" t="str">
            <v>Békás</v>
          </cell>
        </row>
        <row r="282">
          <cell r="BT282" t="str">
            <v>Bekecs</v>
          </cell>
        </row>
        <row r="283">
          <cell r="BT283" t="str">
            <v>Békés</v>
          </cell>
        </row>
        <row r="284">
          <cell r="BT284" t="str">
            <v>Békéscsaba</v>
          </cell>
        </row>
        <row r="285">
          <cell r="BT285" t="str">
            <v>Békéssámson</v>
          </cell>
        </row>
        <row r="286">
          <cell r="BT286" t="str">
            <v>Békésszentandrás</v>
          </cell>
        </row>
        <row r="287">
          <cell r="BT287" t="str">
            <v>Bekölce</v>
          </cell>
        </row>
        <row r="288">
          <cell r="BT288" t="str">
            <v>Bélapátfalva</v>
          </cell>
        </row>
        <row r="289">
          <cell r="BT289" t="str">
            <v>Bélavár</v>
          </cell>
        </row>
        <row r="290">
          <cell r="BT290" t="str">
            <v>Belecska</v>
          </cell>
        </row>
        <row r="291">
          <cell r="BT291" t="str">
            <v>Beled</v>
          </cell>
        </row>
        <row r="292">
          <cell r="BT292" t="str">
            <v>Beleg</v>
          </cell>
        </row>
        <row r="293">
          <cell r="BT293" t="str">
            <v>Belezna</v>
          </cell>
        </row>
        <row r="294">
          <cell r="BT294" t="str">
            <v>Bélmegyer</v>
          </cell>
        </row>
        <row r="295">
          <cell r="BT295" t="str">
            <v>Beloiannisz</v>
          </cell>
        </row>
        <row r="296">
          <cell r="BT296" t="str">
            <v>Belsősárd</v>
          </cell>
        </row>
        <row r="297">
          <cell r="BT297" t="str">
            <v>Belvárdgyula</v>
          </cell>
        </row>
        <row r="298">
          <cell r="BT298" t="str">
            <v>Benk</v>
          </cell>
        </row>
        <row r="299">
          <cell r="BT299" t="str">
            <v>Bénye</v>
          </cell>
        </row>
        <row r="300">
          <cell r="BT300" t="str">
            <v>Bér</v>
          </cell>
        </row>
        <row r="301">
          <cell r="BT301" t="str">
            <v>Bérbaltavár</v>
          </cell>
        </row>
        <row r="302">
          <cell r="BT302" t="str">
            <v>Bercel</v>
          </cell>
        </row>
        <row r="303">
          <cell r="BT303" t="str">
            <v>Beregdaróc</v>
          </cell>
        </row>
        <row r="304">
          <cell r="BT304" t="str">
            <v>Beregsurány</v>
          </cell>
        </row>
        <row r="305">
          <cell r="BT305" t="str">
            <v>Berekböszörmény</v>
          </cell>
        </row>
        <row r="306">
          <cell r="BT306" t="str">
            <v>Berekfürdő</v>
          </cell>
        </row>
        <row r="307">
          <cell r="BT307" t="str">
            <v>Beremend</v>
          </cell>
        </row>
        <row r="308">
          <cell r="BT308" t="str">
            <v>Berente</v>
          </cell>
        </row>
        <row r="309">
          <cell r="BT309" t="str">
            <v>Beret</v>
          </cell>
        </row>
        <row r="310">
          <cell r="BT310" t="str">
            <v>Berettyóújfalu</v>
          </cell>
        </row>
        <row r="311">
          <cell r="BT311" t="str">
            <v>Berhida</v>
          </cell>
        </row>
        <row r="312">
          <cell r="BT312" t="str">
            <v>Berkenye</v>
          </cell>
        </row>
        <row r="313">
          <cell r="BT313" t="str">
            <v>Berkesd</v>
          </cell>
        </row>
        <row r="314">
          <cell r="BT314" t="str">
            <v>Berkesz</v>
          </cell>
        </row>
        <row r="315">
          <cell r="BT315" t="str">
            <v>Bernecebaráti</v>
          </cell>
        </row>
        <row r="316">
          <cell r="BT316" t="str">
            <v>Berzék</v>
          </cell>
        </row>
        <row r="317">
          <cell r="BT317" t="str">
            <v>Berzence</v>
          </cell>
        </row>
        <row r="318">
          <cell r="BT318" t="str">
            <v>Besence</v>
          </cell>
        </row>
        <row r="319">
          <cell r="BT319" t="str">
            <v>Besenyőd</v>
          </cell>
        </row>
        <row r="320">
          <cell r="BT320" t="str">
            <v>Besenyőtelek</v>
          </cell>
        </row>
        <row r="321">
          <cell r="BT321" t="str">
            <v>Besenyszög</v>
          </cell>
        </row>
        <row r="322">
          <cell r="BT322" t="str">
            <v>Besnyő</v>
          </cell>
        </row>
        <row r="323">
          <cell r="BT323" t="str">
            <v>Beszterec</v>
          </cell>
        </row>
        <row r="324">
          <cell r="BT324" t="str">
            <v>Bezedek</v>
          </cell>
        </row>
        <row r="325">
          <cell r="BT325" t="str">
            <v>Bezenye</v>
          </cell>
        </row>
        <row r="326">
          <cell r="BT326" t="str">
            <v>Bezeréd</v>
          </cell>
        </row>
        <row r="327">
          <cell r="BT327" t="str">
            <v>Bezi</v>
          </cell>
        </row>
        <row r="328">
          <cell r="BT328" t="str">
            <v>Biatorbágy</v>
          </cell>
        </row>
        <row r="329">
          <cell r="BT329" t="str">
            <v>Bicsérd</v>
          </cell>
        </row>
        <row r="330">
          <cell r="BT330" t="str">
            <v>Bicske</v>
          </cell>
        </row>
        <row r="331">
          <cell r="BT331" t="str">
            <v>Bihardancsháza</v>
          </cell>
        </row>
        <row r="332">
          <cell r="BT332" t="str">
            <v>Biharkeresztes</v>
          </cell>
        </row>
        <row r="333">
          <cell r="BT333" t="str">
            <v>Biharnagybajom</v>
          </cell>
        </row>
        <row r="334">
          <cell r="BT334" t="str">
            <v>Bihartorda</v>
          </cell>
        </row>
        <row r="335">
          <cell r="BT335" t="str">
            <v>Biharugra</v>
          </cell>
        </row>
        <row r="336">
          <cell r="BT336" t="str">
            <v>Bikács</v>
          </cell>
        </row>
        <row r="337">
          <cell r="BT337" t="str">
            <v>Bikal</v>
          </cell>
        </row>
        <row r="338">
          <cell r="BT338" t="str">
            <v>Biri</v>
          </cell>
        </row>
        <row r="339">
          <cell r="BT339" t="str">
            <v>Birján</v>
          </cell>
        </row>
        <row r="340">
          <cell r="BT340" t="str">
            <v>Bisse</v>
          </cell>
        </row>
        <row r="341">
          <cell r="BT341" t="str">
            <v>Boba</v>
          </cell>
        </row>
        <row r="342">
          <cell r="BT342" t="str">
            <v>Bocfölde</v>
          </cell>
        </row>
        <row r="343">
          <cell r="BT343" t="str">
            <v>Boconád</v>
          </cell>
        </row>
        <row r="344">
          <cell r="BT344" t="str">
            <v>Bócsa</v>
          </cell>
        </row>
        <row r="345">
          <cell r="BT345" t="str">
            <v>Bocska</v>
          </cell>
        </row>
        <row r="346">
          <cell r="BT346" t="str">
            <v>Bocskaikert</v>
          </cell>
        </row>
        <row r="347">
          <cell r="BT347" t="str">
            <v>Boda</v>
          </cell>
        </row>
        <row r="348">
          <cell r="BT348" t="str">
            <v>Bodajk</v>
          </cell>
        </row>
        <row r="349">
          <cell r="BT349" t="str">
            <v>Bodmér</v>
          </cell>
        </row>
        <row r="350">
          <cell r="BT350" t="str">
            <v>Bodolyabér</v>
          </cell>
        </row>
        <row r="351">
          <cell r="BT351" t="str">
            <v>Bodonhely</v>
          </cell>
        </row>
        <row r="352">
          <cell r="BT352" t="str">
            <v>Bodony</v>
          </cell>
        </row>
        <row r="353">
          <cell r="BT353" t="str">
            <v>Bodorfa</v>
          </cell>
        </row>
        <row r="354">
          <cell r="BT354" t="str">
            <v>Bodrog</v>
          </cell>
        </row>
        <row r="355">
          <cell r="BT355" t="str">
            <v>Bodroghalom</v>
          </cell>
        </row>
        <row r="356">
          <cell r="BT356" t="str">
            <v>Bodrogkeresztúr</v>
          </cell>
        </row>
        <row r="357">
          <cell r="BT357" t="str">
            <v>Bodrogkisfalud</v>
          </cell>
        </row>
        <row r="358">
          <cell r="BT358" t="str">
            <v>Bodrogolaszi</v>
          </cell>
        </row>
        <row r="359">
          <cell r="BT359" t="str">
            <v>Bódvalenke</v>
          </cell>
        </row>
        <row r="360">
          <cell r="BT360" t="str">
            <v>Bódvarákó</v>
          </cell>
        </row>
        <row r="361">
          <cell r="BT361" t="str">
            <v>Bódvaszilas</v>
          </cell>
        </row>
        <row r="362">
          <cell r="BT362" t="str">
            <v>Bogács</v>
          </cell>
        </row>
        <row r="363">
          <cell r="BT363" t="str">
            <v>Bogád</v>
          </cell>
        </row>
        <row r="364">
          <cell r="BT364" t="str">
            <v>Bogádmindszent</v>
          </cell>
        </row>
        <row r="365">
          <cell r="BT365" t="str">
            <v>Bogdása</v>
          </cell>
        </row>
        <row r="366">
          <cell r="BT366" t="str">
            <v>Bogyiszló</v>
          </cell>
        </row>
        <row r="367">
          <cell r="BT367" t="str">
            <v>Bogyoszló</v>
          </cell>
        </row>
        <row r="368">
          <cell r="BT368" t="str">
            <v>Bojt</v>
          </cell>
        </row>
        <row r="369">
          <cell r="BT369" t="str">
            <v>Bókaháza</v>
          </cell>
        </row>
        <row r="370">
          <cell r="BT370" t="str">
            <v>Bokod</v>
          </cell>
        </row>
        <row r="371">
          <cell r="BT371" t="str">
            <v>Bokor</v>
          </cell>
        </row>
        <row r="372">
          <cell r="BT372" t="str">
            <v>Boldog</v>
          </cell>
        </row>
        <row r="373">
          <cell r="BT373" t="str">
            <v>Boldogasszonyfa</v>
          </cell>
        </row>
        <row r="374">
          <cell r="BT374" t="str">
            <v>Boldogkőújfalu</v>
          </cell>
        </row>
        <row r="375">
          <cell r="BT375" t="str">
            <v>Boldogkőváralja</v>
          </cell>
        </row>
        <row r="376">
          <cell r="BT376" t="str">
            <v>Boldva</v>
          </cell>
        </row>
        <row r="377">
          <cell r="BT377" t="str">
            <v>Bolhás</v>
          </cell>
        </row>
        <row r="378">
          <cell r="BT378" t="str">
            <v>Bolhó</v>
          </cell>
        </row>
        <row r="379">
          <cell r="BT379" t="str">
            <v>Bóly</v>
          </cell>
        </row>
        <row r="380">
          <cell r="BT380" t="str">
            <v>Boncodfölde</v>
          </cell>
        </row>
        <row r="381">
          <cell r="BT381" t="str">
            <v>Bonnya</v>
          </cell>
        </row>
        <row r="382">
          <cell r="BT382" t="str">
            <v>Bonyhád</v>
          </cell>
        </row>
        <row r="383">
          <cell r="BT383" t="str">
            <v>Bonyhádvarasd</v>
          </cell>
        </row>
        <row r="384">
          <cell r="BT384" t="str">
            <v>Bordány</v>
          </cell>
        </row>
        <row r="385">
          <cell r="BT385" t="str">
            <v>Borgáta</v>
          </cell>
        </row>
        <row r="386">
          <cell r="BT386" t="str">
            <v>Borjád</v>
          </cell>
        </row>
        <row r="387">
          <cell r="BT387" t="str">
            <v>Borota</v>
          </cell>
        </row>
        <row r="388">
          <cell r="BT388" t="str">
            <v>Borsfa</v>
          </cell>
        </row>
        <row r="389">
          <cell r="BT389" t="str">
            <v>Borsodbóta</v>
          </cell>
        </row>
        <row r="390">
          <cell r="BT390" t="str">
            <v>Borsodgeszt</v>
          </cell>
        </row>
        <row r="391">
          <cell r="BT391" t="str">
            <v>Borsodivánka</v>
          </cell>
        </row>
        <row r="392">
          <cell r="BT392" t="str">
            <v>Borsodnádasd</v>
          </cell>
        </row>
        <row r="393">
          <cell r="BT393" t="str">
            <v>Borsodszentgyörgy</v>
          </cell>
        </row>
        <row r="394">
          <cell r="BT394" t="str">
            <v>Borsodszirák</v>
          </cell>
        </row>
        <row r="395">
          <cell r="BT395" t="str">
            <v>Borsosberény</v>
          </cell>
        </row>
        <row r="396">
          <cell r="BT396" t="str">
            <v>Borszörcsök</v>
          </cell>
        </row>
        <row r="397">
          <cell r="BT397" t="str">
            <v>Borzavár</v>
          </cell>
        </row>
        <row r="398">
          <cell r="BT398" t="str">
            <v>Bosta</v>
          </cell>
        </row>
        <row r="399">
          <cell r="BT399" t="str">
            <v>Botpalád</v>
          </cell>
        </row>
        <row r="400">
          <cell r="BT400" t="str">
            <v>Botykapeterd</v>
          </cell>
        </row>
        <row r="401">
          <cell r="BT401" t="str">
            <v>Bozsok</v>
          </cell>
        </row>
        <row r="402">
          <cell r="BT402" t="str">
            <v>Bozzai</v>
          </cell>
        </row>
        <row r="403">
          <cell r="BT403" t="str">
            <v>Bózsva</v>
          </cell>
        </row>
        <row r="404">
          <cell r="BT404" t="str">
            <v>Bő</v>
          </cell>
        </row>
        <row r="405">
          <cell r="BT405" t="str">
            <v>Bőcs</v>
          </cell>
        </row>
        <row r="406">
          <cell r="BT406" t="str">
            <v>Böde</v>
          </cell>
        </row>
        <row r="407">
          <cell r="BT407" t="str">
            <v>Bödeháza</v>
          </cell>
        </row>
        <row r="408">
          <cell r="BT408" t="str">
            <v>Bögöt</v>
          </cell>
        </row>
        <row r="409">
          <cell r="BT409" t="str">
            <v>Bögöte</v>
          </cell>
        </row>
        <row r="410">
          <cell r="BT410" t="str">
            <v>Böhönye</v>
          </cell>
        </row>
        <row r="411">
          <cell r="BT411" t="str">
            <v>Bököny</v>
          </cell>
        </row>
        <row r="412">
          <cell r="BT412" t="str">
            <v>Bölcske</v>
          </cell>
        </row>
        <row r="413">
          <cell r="BT413" t="str">
            <v>Bőny</v>
          </cell>
        </row>
        <row r="414">
          <cell r="BT414" t="str">
            <v>Börcs</v>
          </cell>
        </row>
        <row r="415">
          <cell r="BT415" t="str">
            <v>Börzönce</v>
          </cell>
        </row>
        <row r="416">
          <cell r="BT416" t="str">
            <v>Bősárkány</v>
          </cell>
        </row>
        <row r="417">
          <cell r="BT417" t="str">
            <v>Bőszénfa</v>
          </cell>
        </row>
        <row r="418">
          <cell r="BT418" t="str">
            <v>Bucsa</v>
          </cell>
        </row>
        <row r="419">
          <cell r="BT419" t="str">
            <v>Bucsu</v>
          </cell>
        </row>
        <row r="420">
          <cell r="BT420" t="str">
            <v>Búcsúszentlászló</v>
          </cell>
        </row>
        <row r="421">
          <cell r="BT421" t="str">
            <v>Bucsuta</v>
          </cell>
        </row>
        <row r="422">
          <cell r="BT422" t="str">
            <v>Budajenő</v>
          </cell>
        </row>
        <row r="423">
          <cell r="BT423" t="str">
            <v>Budakalász</v>
          </cell>
        </row>
        <row r="424">
          <cell r="BT424" t="str">
            <v>Budakeszi</v>
          </cell>
        </row>
        <row r="425">
          <cell r="BT425" t="str">
            <v>Budaörs</v>
          </cell>
        </row>
        <row r="426">
          <cell r="BT426" t="str">
            <v>Bugac</v>
          </cell>
        </row>
        <row r="427">
          <cell r="BT427" t="str">
            <v>Bugacpusztaháza</v>
          </cell>
        </row>
        <row r="428">
          <cell r="BT428" t="str">
            <v>Bugyi</v>
          </cell>
        </row>
        <row r="429">
          <cell r="BT429" t="str">
            <v>Buj</v>
          </cell>
        </row>
        <row r="430">
          <cell r="BT430" t="str">
            <v>Buják</v>
          </cell>
        </row>
        <row r="431">
          <cell r="BT431" t="str">
            <v>Buzsák</v>
          </cell>
        </row>
        <row r="432">
          <cell r="BT432" t="str">
            <v>Bük</v>
          </cell>
        </row>
        <row r="433">
          <cell r="BT433" t="str">
            <v>Bükkábrány</v>
          </cell>
        </row>
        <row r="434">
          <cell r="BT434" t="str">
            <v>Bükkaranyos</v>
          </cell>
        </row>
        <row r="435">
          <cell r="BT435" t="str">
            <v>Bükkmogyorósd</v>
          </cell>
        </row>
        <row r="436">
          <cell r="BT436" t="str">
            <v>Bükkösd</v>
          </cell>
        </row>
        <row r="437">
          <cell r="BT437" t="str">
            <v>Bükkszék</v>
          </cell>
        </row>
        <row r="438">
          <cell r="BT438" t="str">
            <v>Bükkszenterzsébet</v>
          </cell>
        </row>
        <row r="439">
          <cell r="BT439" t="str">
            <v>Bükkszentkereszt</v>
          </cell>
        </row>
        <row r="440">
          <cell r="BT440" t="str">
            <v>Bükkszentmárton</v>
          </cell>
        </row>
        <row r="441">
          <cell r="BT441" t="str">
            <v>Bükkzsérc</v>
          </cell>
        </row>
        <row r="442">
          <cell r="BT442" t="str">
            <v>Bürüs</v>
          </cell>
        </row>
        <row r="443">
          <cell r="BT443" t="str">
            <v>Büssü</v>
          </cell>
        </row>
        <row r="444">
          <cell r="BT444" t="str">
            <v>Büttös</v>
          </cell>
        </row>
        <row r="445">
          <cell r="BT445" t="str">
            <v>Cák</v>
          </cell>
        </row>
        <row r="446">
          <cell r="BT446" t="str">
            <v>Cakóháza</v>
          </cell>
        </row>
        <row r="447">
          <cell r="BT447" t="str">
            <v>Cece</v>
          </cell>
        </row>
        <row r="448">
          <cell r="BT448" t="str">
            <v>Cégénydányád</v>
          </cell>
        </row>
        <row r="449">
          <cell r="BT449" t="str">
            <v>Cegléd</v>
          </cell>
        </row>
        <row r="450">
          <cell r="BT450" t="str">
            <v>Ceglédbercel</v>
          </cell>
        </row>
        <row r="451">
          <cell r="BT451" t="str">
            <v>Celldömölk</v>
          </cell>
        </row>
        <row r="452">
          <cell r="BT452" t="str">
            <v>Cered</v>
          </cell>
        </row>
        <row r="453">
          <cell r="BT453" t="str">
            <v>Chernelházadamonya</v>
          </cell>
        </row>
        <row r="454">
          <cell r="BT454" t="str">
            <v>Cibakháza</v>
          </cell>
        </row>
        <row r="455">
          <cell r="BT455" t="str">
            <v>Cigánd</v>
          </cell>
        </row>
        <row r="456">
          <cell r="BT456" t="str">
            <v>Cikó</v>
          </cell>
        </row>
        <row r="457">
          <cell r="BT457" t="str">
            <v>Cirák</v>
          </cell>
        </row>
        <row r="458">
          <cell r="BT458" t="str">
            <v>Csabacsűd</v>
          </cell>
        </row>
        <row r="459">
          <cell r="BT459" t="str">
            <v>Csabaszabadi</v>
          </cell>
        </row>
        <row r="460">
          <cell r="BT460" t="str">
            <v>Csabdi</v>
          </cell>
        </row>
        <row r="461">
          <cell r="BT461" t="str">
            <v>Csabrendek</v>
          </cell>
        </row>
        <row r="462">
          <cell r="BT462" t="str">
            <v>Csáfordjánosfa</v>
          </cell>
        </row>
        <row r="463">
          <cell r="BT463" t="str">
            <v>Csaholc</v>
          </cell>
        </row>
        <row r="464">
          <cell r="BT464" t="str">
            <v>Csajág</v>
          </cell>
        </row>
        <row r="465">
          <cell r="BT465" t="str">
            <v>Csákány</v>
          </cell>
        </row>
        <row r="466">
          <cell r="BT466" t="str">
            <v>Csákánydoroszló</v>
          </cell>
        </row>
        <row r="467">
          <cell r="BT467" t="str">
            <v>Csákberény</v>
          </cell>
        </row>
        <row r="468">
          <cell r="BT468" t="str">
            <v>Csákvár</v>
          </cell>
        </row>
        <row r="469">
          <cell r="BT469" t="str">
            <v>Csanádalberti</v>
          </cell>
        </row>
        <row r="470">
          <cell r="BT470" t="str">
            <v>Csanádapáca</v>
          </cell>
        </row>
        <row r="471">
          <cell r="BT471" t="str">
            <v>Csanádpalota</v>
          </cell>
        </row>
        <row r="472">
          <cell r="BT472" t="str">
            <v>Csánig</v>
          </cell>
        </row>
        <row r="473">
          <cell r="BT473" t="str">
            <v>Csány</v>
          </cell>
        </row>
        <row r="474">
          <cell r="BT474" t="str">
            <v>Csányoszró</v>
          </cell>
        </row>
        <row r="475">
          <cell r="BT475" t="str">
            <v>Csanytelek</v>
          </cell>
        </row>
        <row r="476">
          <cell r="BT476" t="str">
            <v>Csapi</v>
          </cell>
        </row>
        <row r="477">
          <cell r="BT477" t="str">
            <v>Csapod</v>
          </cell>
        </row>
        <row r="478">
          <cell r="BT478" t="str">
            <v>Csárdaszállás</v>
          </cell>
        </row>
        <row r="479">
          <cell r="BT479" t="str">
            <v>Csarnóta</v>
          </cell>
        </row>
        <row r="480">
          <cell r="BT480" t="str">
            <v>Csaroda</v>
          </cell>
        </row>
        <row r="481">
          <cell r="BT481" t="str">
            <v>Császár</v>
          </cell>
        </row>
        <row r="482">
          <cell r="BT482" t="str">
            <v>Császártöltés</v>
          </cell>
        </row>
        <row r="483">
          <cell r="BT483" t="str">
            <v>Császló</v>
          </cell>
        </row>
        <row r="484">
          <cell r="BT484" t="str">
            <v>Csátalja</v>
          </cell>
        </row>
        <row r="485">
          <cell r="BT485" t="str">
            <v>Csatár</v>
          </cell>
        </row>
        <row r="486">
          <cell r="BT486" t="str">
            <v>Csataszög</v>
          </cell>
        </row>
        <row r="487">
          <cell r="BT487" t="str">
            <v>Csatka</v>
          </cell>
        </row>
        <row r="488">
          <cell r="BT488" t="str">
            <v>Csávoly</v>
          </cell>
        </row>
        <row r="489">
          <cell r="BT489" t="str">
            <v>Csebény</v>
          </cell>
        </row>
        <row r="490">
          <cell r="BT490" t="str">
            <v>Csécse</v>
          </cell>
        </row>
        <row r="491">
          <cell r="BT491" t="str">
            <v>Csegöld</v>
          </cell>
        </row>
        <row r="492">
          <cell r="BT492" t="str">
            <v>Csehbánya</v>
          </cell>
        </row>
        <row r="493">
          <cell r="BT493" t="str">
            <v>Csehi</v>
          </cell>
        </row>
        <row r="494">
          <cell r="BT494" t="str">
            <v>Csehimindszent</v>
          </cell>
        </row>
        <row r="495">
          <cell r="BT495" t="str">
            <v>Csém</v>
          </cell>
        </row>
        <row r="496">
          <cell r="BT496" t="str">
            <v>Csemő</v>
          </cell>
        </row>
        <row r="497">
          <cell r="BT497" t="str">
            <v>Csempeszkopács</v>
          </cell>
        </row>
        <row r="498">
          <cell r="BT498" t="str">
            <v>Csengele</v>
          </cell>
        </row>
        <row r="499">
          <cell r="BT499" t="str">
            <v>Csenger</v>
          </cell>
        </row>
        <row r="500">
          <cell r="BT500" t="str">
            <v>Csengersima</v>
          </cell>
        </row>
        <row r="501">
          <cell r="BT501" t="str">
            <v>Csengerújfalu</v>
          </cell>
        </row>
        <row r="502">
          <cell r="BT502" t="str">
            <v>Csengőd</v>
          </cell>
        </row>
        <row r="503">
          <cell r="BT503" t="str">
            <v>Csénye</v>
          </cell>
        </row>
        <row r="504">
          <cell r="BT504" t="str">
            <v>Csenyéte</v>
          </cell>
        </row>
        <row r="505">
          <cell r="BT505" t="str">
            <v>Csép</v>
          </cell>
        </row>
        <row r="506">
          <cell r="BT506" t="str">
            <v>Csépa</v>
          </cell>
        </row>
        <row r="507">
          <cell r="BT507" t="str">
            <v>Csepreg</v>
          </cell>
        </row>
        <row r="508">
          <cell r="BT508" t="str">
            <v>Csér</v>
          </cell>
        </row>
        <row r="509">
          <cell r="BT509" t="str">
            <v>Cserdi</v>
          </cell>
        </row>
        <row r="510">
          <cell r="BT510" t="str">
            <v>Cserénfa</v>
          </cell>
        </row>
        <row r="511">
          <cell r="BT511" t="str">
            <v>Cserépfalu</v>
          </cell>
        </row>
        <row r="512">
          <cell r="BT512" t="str">
            <v>Cserépváralja</v>
          </cell>
        </row>
        <row r="513">
          <cell r="BT513" t="str">
            <v>Cserháthaláp</v>
          </cell>
        </row>
        <row r="514">
          <cell r="BT514" t="str">
            <v>Cserhátsurány</v>
          </cell>
        </row>
        <row r="515">
          <cell r="BT515" t="str">
            <v>Cserhátszentiván</v>
          </cell>
        </row>
        <row r="516">
          <cell r="BT516" t="str">
            <v>Cserkeszőlő</v>
          </cell>
        </row>
        <row r="517">
          <cell r="BT517" t="str">
            <v>Cserkút</v>
          </cell>
        </row>
        <row r="518">
          <cell r="BT518" t="str">
            <v>Csernely</v>
          </cell>
        </row>
        <row r="519">
          <cell r="BT519" t="str">
            <v>Cserszegtomaj</v>
          </cell>
        </row>
        <row r="520">
          <cell r="BT520" t="str">
            <v>Csertalakos</v>
          </cell>
        </row>
        <row r="521">
          <cell r="BT521" t="str">
            <v>Csertő</v>
          </cell>
        </row>
        <row r="522">
          <cell r="BT522" t="str">
            <v>Csesznek</v>
          </cell>
        </row>
        <row r="523">
          <cell r="BT523" t="str">
            <v>Csesztreg</v>
          </cell>
        </row>
        <row r="524">
          <cell r="BT524" t="str">
            <v>Csesztve</v>
          </cell>
        </row>
        <row r="525">
          <cell r="BT525" t="str">
            <v>Csetény</v>
          </cell>
        </row>
        <row r="526">
          <cell r="BT526" t="str">
            <v>Csévharaszt</v>
          </cell>
        </row>
        <row r="527">
          <cell r="BT527" t="str">
            <v>Csibrák</v>
          </cell>
        </row>
        <row r="528">
          <cell r="BT528" t="str">
            <v>Csikéria</v>
          </cell>
        </row>
        <row r="529">
          <cell r="BT529" t="str">
            <v>Csikóstőttős</v>
          </cell>
        </row>
        <row r="530">
          <cell r="BT530" t="str">
            <v>Csikvánd</v>
          </cell>
        </row>
        <row r="531">
          <cell r="BT531" t="str">
            <v>Csincse</v>
          </cell>
        </row>
        <row r="532">
          <cell r="BT532" t="str">
            <v>Csipkerek</v>
          </cell>
        </row>
        <row r="533">
          <cell r="BT533" t="str">
            <v>Csitár</v>
          </cell>
        </row>
        <row r="534">
          <cell r="BT534" t="str">
            <v>Csobád</v>
          </cell>
        </row>
        <row r="535">
          <cell r="BT535" t="str">
            <v>Csobaj</v>
          </cell>
        </row>
        <row r="536">
          <cell r="BT536" t="str">
            <v>Csobánka</v>
          </cell>
        </row>
        <row r="537">
          <cell r="BT537" t="str">
            <v>Csókakő</v>
          </cell>
        </row>
        <row r="538">
          <cell r="BT538" t="str">
            <v>Csokonyavisonta</v>
          </cell>
        </row>
        <row r="539">
          <cell r="BT539" t="str">
            <v>Csokvaomány</v>
          </cell>
        </row>
        <row r="540">
          <cell r="BT540" t="str">
            <v>Csolnok</v>
          </cell>
        </row>
        <row r="541">
          <cell r="BT541" t="str">
            <v>Csólyospálos</v>
          </cell>
        </row>
        <row r="542">
          <cell r="BT542" t="str">
            <v>Csoma</v>
          </cell>
        </row>
        <row r="543">
          <cell r="BT543" t="str">
            <v>Csomád</v>
          </cell>
        </row>
        <row r="544">
          <cell r="BT544" t="str">
            <v>Csombárd</v>
          </cell>
        </row>
        <row r="545">
          <cell r="BT545" t="str">
            <v>Csongrád</v>
          </cell>
        </row>
        <row r="546">
          <cell r="BT546" t="str">
            <v>Csonkahegyhát</v>
          </cell>
        </row>
        <row r="547">
          <cell r="BT547" t="str">
            <v>Csonkamindszent</v>
          </cell>
        </row>
        <row r="548">
          <cell r="BT548" t="str">
            <v>Csopak</v>
          </cell>
        </row>
        <row r="549">
          <cell r="BT549" t="str">
            <v>Csór</v>
          </cell>
        </row>
        <row r="550">
          <cell r="BT550" t="str">
            <v>Csorna</v>
          </cell>
        </row>
        <row r="551">
          <cell r="BT551" t="str">
            <v>Csorvás</v>
          </cell>
        </row>
        <row r="552">
          <cell r="BT552" t="str">
            <v>Csót</v>
          </cell>
        </row>
        <row r="553">
          <cell r="BT553" t="str">
            <v>Csöde</v>
          </cell>
        </row>
        <row r="554">
          <cell r="BT554" t="str">
            <v>Csögle</v>
          </cell>
        </row>
        <row r="555">
          <cell r="BT555" t="str">
            <v>Csökmő</v>
          </cell>
        </row>
        <row r="556">
          <cell r="BT556" t="str">
            <v>Csököly</v>
          </cell>
        </row>
        <row r="557">
          <cell r="BT557" t="str">
            <v>Csömend</v>
          </cell>
        </row>
        <row r="558">
          <cell r="BT558" t="str">
            <v>Csömödér</v>
          </cell>
        </row>
        <row r="559">
          <cell r="BT559" t="str">
            <v>Csömör</v>
          </cell>
        </row>
        <row r="560">
          <cell r="BT560" t="str">
            <v>Csönge</v>
          </cell>
        </row>
        <row r="561">
          <cell r="BT561" t="str">
            <v>Csörnyeföld</v>
          </cell>
        </row>
        <row r="562">
          <cell r="BT562" t="str">
            <v>Csörög</v>
          </cell>
        </row>
        <row r="563">
          <cell r="BT563" t="str">
            <v>Csörötnek</v>
          </cell>
        </row>
        <row r="564">
          <cell r="BT564" t="str">
            <v>Csősz</v>
          </cell>
        </row>
        <row r="565">
          <cell r="BT565" t="str">
            <v>Csővár</v>
          </cell>
        </row>
        <row r="566">
          <cell r="BT566" t="str">
            <v>Csurgó</v>
          </cell>
        </row>
        <row r="567">
          <cell r="BT567" t="str">
            <v>Csurgónagymarton</v>
          </cell>
        </row>
        <row r="568">
          <cell r="BT568" t="str">
            <v>Cún</v>
          </cell>
        </row>
        <row r="569">
          <cell r="BT569" t="str">
            <v>Dabas</v>
          </cell>
        </row>
        <row r="570">
          <cell r="BT570" t="str">
            <v>Dabronc</v>
          </cell>
        </row>
        <row r="571">
          <cell r="BT571" t="str">
            <v>Dabrony</v>
          </cell>
        </row>
        <row r="572">
          <cell r="BT572" t="str">
            <v>Dad</v>
          </cell>
        </row>
        <row r="573">
          <cell r="BT573" t="str">
            <v>Dág</v>
          </cell>
        </row>
        <row r="574">
          <cell r="BT574" t="str">
            <v>Dáka</v>
          </cell>
        </row>
        <row r="575">
          <cell r="BT575" t="str">
            <v>Dalmand</v>
          </cell>
        </row>
        <row r="576">
          <cell r="BT576" t="str">
            <v>Damak</v>
          </cell>
        </row>
        <row r="577">
          <cell r="BT577" t="str">
            <v>Dámóc</v>
          </cell>
        </row>
        <row r="578">
          <cell r="BT578" t="str">
            <v>Dánszentmiklós</v>
          </cell>
        </row>
        <row r="579">
          <cell r="BT579" t="str">
            <v>Dány</v>
          </cell>
        </row>
        <row r="580">
          <cell r="BT580" t="str">
            <v>Daraboshegy</v>
          </cell>
        </row>
        <row r="581">
          <cell r="BT581" t="str">
            <v>Darány</v>
          </cell>
        </row>
        <row r="582">
          <cell r="BT582" t="str">
            <v>Darnó</v>
          </cell>
        </row>
        <row r="583">
          <cell r="BT583" t="str">
            <v>Darnózseli</v>
          </cell>
        </row>
        <row r="584">
          <cell r="BT584" t="str">
            <v>Daruszentmiklós</v>
          </cell>
        </row>
        <row r="585">
          <cell r="BT585" t="str">
            <v>Darvas</v>
          </cell>
        </row>
        <row r="586">
          <cell r="BT586" t="str">
            <v>Dávod</v>
          </cell>
        </row>
        <row r="587">
          <cell r="BT587" t="str">
            <v>Debercsény</v>
          </cell>
        </row>
        <row r="588">
          <cell r="BT588" t="str">
            <v>Debrecen</v>
          </cell>
        </row>
        <row r="589">
          <cell r="BT589" t="str">
            <v>Debréte</v>
          </cell>
        </row>
        <row r="590">
          <cell r="BT590" t="str">
            <v>Decs</v>
          </cell>
        </row>
        <row r="591">
          <cell r="BT591" t="str">
            <v>Dédestapolcsány</v>
          </cell>
        </row>
        <row r="592">
          <cell r="BT592" t="str">
            <v>Dég</v>
          </cell>
        </row>
        <row r="593">
          <cell r="BT593" t="str">
            <v>Dejtár</v>
          </cell>
        </row>
        <row r="594">
          <cell r="BT594" t="str">
            <v>Délegyháza</v>
          </cell>
        </row>
        <row r="595">
          <cell r="BT595" t="str">
            <v>Demecser</v>
          </cell>
        </row>
        <row r="596">
          <cell r="BT596" t="str">
            <v>Demjén</v>
          </cell>
        </row>
        <row r="597">
          <cell r="BT597" t="str">
            <v>Dencsháza</v>
          </cell>
        </row>
        <row r="598">
          <cell r="BT598" t="str">
            <v>Dénesfa</v>
          </cell>
        </row>
        <row r="599">
          <cell r="BT599" t="str">
            <v>Derecske</v>
          </cell>
        </row>
        <row r="600">
          <cell r="BT600" t="str">
            <v>Derekegyház</v>
          </cell>
        </row>
        <row r="601">
          <cell r="BT601" t="str">
            <v>Deszk</v>
          </cell>
        </row>
        <row r="602">
          <cell r="BT602" t="str">
            <v>Detek</v>
          </cell>
        </row>
        <row r="603">
          <cell r="BT603" t="str">
            <v>Detk</v>
          </cell>
        </row>
        <row r="604">
          <cell r="BT604" t="str">
            <v>Dévaványa</v>
          </cell>
        </row>
        <row r="605">
          <cell r="BT605" t="str">
            <v>Devecser</v>
          </cell>
        </row>
        <row r="606">
          <cell r="BT606" t="str">
            <v>Dinnyeberki</v>
          </cell>
        </row>
        <row r="607">
          <cell r="BT607" t="str">
            <v>Diósberény</v>
          </cell>
        </row>
        <row r="608">
          <cell r="BT608" t="str">
            <v>Diósd</v>
          </cell>
        </row>
        <row r="609">
          <cell r="BT609" t="str">
            <v>Diósjenő</v>
          </cell>
        </row>
        <row r="610">
          <cell r="BT610" t="str">
            <v>Dióskál</v>
          </cell>
        </row>
        <row r="611">
          <cell r="BT611" t="str">
            <v>Diósviszló</v>
          </cell>
        </row>
        <row r="612">
          <cell r="BT612" t="str">
            <v>Doba</v>
          </cell>
        </row>
        <row r="613">
          <cell r="BT613" t="str">
            <v>Doboz</v>
          </cell>
        </row>
        <row r="614">
          <cell r="BT614" t="str">
            <v>Dobri</v>
          </cell>
        </row>
        <row r="615">
          <cell r="BT615" t="str">
            <v>Dobronhegy</v>
          </cell>
        </row>
        <row r="616">
          <cell r="BT616" t="str">
            <v>Dóc</v>
          </cell>
        </row>
        <row r="617">
          <cell r="BT617" t="str">
            <v>Domaháza</v>
          </cell>
        </row>
        <row r="618">
          <cell r="BT618" t="str">
            <v>Domaszék</v>
          </cell>
        </row>
        <row r="619">
          <cell r="BT619" t="str">
            <v>Dombegyház</v>
          </cell>
        </row>
        <row r="620">
          <cell r="BT620" t="str">
            <v>Dombiratos</v>
          </cell>
        </row>
        <row r="621">
          <cell r="BT621" t="str">
            <v>Dombóvár</v>
          </cell>
        </row>
        <row r="622">
          <cell r="BT622" t="str">
            <v>Dombrád</v>
          </cell>
        </row>
        <row r="623">
          <cell r="BT623" t="str">
            <v>Domony</v>
          </cell>
        </row>
        <row r="624">
          <cell r="BT624" t="str">
            <v>Domoszló</v>
          </cell>
        </row>
        <row r="625">
          <cell r="BT625" t="str">
            <v>Dormánd</v>
          </cell>
        </row>
        <row r="626">
          <cell r="BT626" t="str">
            <v>Dorog</v>
          </cell>
        </row>
        <row r="627">
          <cell r="BT627" t="str">
            <v>Dorogháza</v>
          </cell>
        </row>
        <row r="628">
          <cell r="BT628" t="str">
            <v>Dozmat</v>
          </cell>
        </row>
        <row r="629">
          <cell r="BT629" t="str">
            <v>Döbörhegy</v>
          </cell>
        </row>
        <row r="630">
          <cell r="BT630" t="str">
            <v>Döbröce</v>
          </cell>
        </row>
        <row r="631">
          <cell r="BT631" t="str">
            <v>Döbrököz</v>
          </cell>
        </row>
        <row r="632">
          <cell r="BT632" t="str">
            <v>Döbrönte</v>
          </cell>
        </row>
        <row r="633">
          <cell r="BT633" t="str">
            <v>Döge</v>
          </cell>
        </row>
        <row r="634">
          <cell r="BT634" t="str">
            <v>Dömös</v>
          </cell>
        </row>
        <row r="635">
          <cell r="BT635" t="str">
            <v>Dömsöd</v>
          </cell>
        </row>
        <row r="636">
          <cell r="BT636" t="str">
            <v>Dör</v>
          </cell>
        </row>
        <row r="637">
          <cell r="BT637" t="str">
            <v>Dörgicse</v>
          </cell>
        </row>
        <row r="638">
          <cell r="BT638" t="str">
            <v>Döröske</v>
          </cell>
        </row>
        <row r="639">
          <cell r="BT639" t="str">
            <v>Dötk</v>
          </cell>
        </row>
        <row r="640">
          <cell r="BT640" t="str">
            <v>Dövény</v>
          </cell>
        </row>
        <row r="641">
          <cell r="BT641" t="str">
            <v>Drágszél</v>
          </cell>
        </row>
        <row r="642">
          <cell r="BT642" t="str">
            <v>Drávacsehi</v>
          </cell>
        </row>
        <row r="643">
          <cell r="BT643" t="str">
            <v>Drávacsepely</v>
          </cell>
        </row>
        <row r="644">
          <cell r="BT644" t="str">
            <v>Drávafok</v>
          </cell>
        </row>
        <row r="645">
          <cell r="BT645" t="str">
            <v>Drávagárdony</v>
          </cell>
        </row>
        <row r="646">
          <cell r="BT646" t="str">
            <v>Drávaiványi</v>
          </cell>
        </row>
        <row r="647">
          <cell r="BT647" t="str">
            <v>Drávakeresztúr</v>
          </cell>
        </row>
        <row r="648">
          <cell r="BT648" t="str">
            <v>Drávapalkonya</v>
          </cell>
        </row>
        <row r="649">
          <cell r="BT649" t="str">
            <v>Drávapiski</v>
          </cell>
        </row>
        <row r="650">
          <cell r="BT650" t="str">
            <v>Drávaszabolcs</v>
          </cell>
        </row>
        <row r="651">
          <cell r="BT651" t="str">
            <v>Drávaszerdahely</v>
          </cell>
        </row>
        <row r="652">
          <cell r="BT652" t="str">
            <v>Drávasztára</v>
          </cell>
        </row>
        <row r="653">
          <cell r="BT653" t="str">
            <v>Drávatamási</v>
          </cell>
        </row>
        <row r="654">
          <cell r="BT654" t="str">
            <v>Drégelypalánk</v>
          </cell>
        </row>
        <row r="655">
          <cell r="BT655" t="str">
            <v>Dubicsány</v>
          </cell>
        </row>
        <row r="656">
          <cell r="BT656" t="str">
            <v>Dudar</v>
          </cell>
        </row>
        <row r="657">
          <cell r="BT657" t="str">
            <v>Duka</v>
          </cell>
        </row>
        <row r="658">
          <cell r="BT658" t="str">
            <v>Dunaalmás</v>
          </cell>
        </row>
        <row r="659">
          <cell r="BT659" t="str">
            <v>Dunabogdány</v>
          </cell>
        </row>
        <row r="660">
          <cell r="BT660" t="str">
            <v>Dunaegyháza</v>
          </cell>
        </row>
        <row r="661">
          <cell r="BT661" t="str">
            <v>Dunafalva</v>
          </cell>
        </row>
        <row r="662">
          <cell r="BT662" t="str">
            <v>Dunaföldvár</v>
          </cell>
        </row>
        <row r="663">
          <cell r="BT663" t="str">
            <v>Dunaharaszti</v>
          </cell>
        </row>
        <row r="664">
          <cell r="BT664" t="str">
            <v>Dunakeszi</v>
          </cell>
        </row>
        <row r="665">
          <cell r="BT665" t="str">
            <v>Dunakiliti</v>
          </cell>
        </row>
        <row r="666">
          <cell r="BT666" t="str">
            <v>Dunapataj</v>
          </cell>
        </row>
        <row r="667">
          <cell r="BT667" t="str">
            <v>Dunaremete</v>
          </cell>
        </row>
        <row r="668">
          <cell r="BT668" t="str">
            <v>Dunaszeg</v>
          </cell>
        </row>
        <row r="669">
          <cell r="BT669" t="str">
            <v>Dunaszekcső</v>
          </cell>
        </row>
        <row r="670">
          <cell r="BT670" t="str">
            <v>Dunaszentbenedek</v>
          </cell>
        </row>
        <row r="671">
          <cell r="BT671" t="str">
            <v>Dunaszentgyörgy</v>
          </cell>
        </row>
        <row r="672">
          <cell r="BT672" t="str">
            <v>Dunaszentmiklós</v>
          </cell>
        </row>
        <row r="673">
          <cell r="BT673" t="str">
            <v>Dunaszentpál</v>
          </cell>
        </row>
        <row r="674">
          <cell r="BT674" t="str">
            <v>Dunasziget</v>
          </cell>
        </row>
        <row r="675">
          <cell r="BT675" t="str">
            <v>Dunatetétlen</v>
          </cell>
        </row>
        <row r="676">
          <cell r="BT676" t="str">
            <v>Dunaújváros</v>
          </cell>
        </row>
        <row r="677">
          <cell r="BT677" t="str">
            <v>Dunavarsány</v>
          </cell>
        </row>
        <row r="678">
          <cell r="BT678" t="str">
            <v>Dunavecse</v>
          </cell>
        </row>
        <row r="679">
          <cell r="BT679" t="str">
            <v>Dusnok</v>
          </cell>
        </row>
        <row r="680">
          <cell r="BT680" t="str">
            <v>Dúzs</v>
          </cell>
        </row>
        <row r="681">
          <cell r="BT681" t="str">
            <v>Ebergőc</v>
          </cell>
        </row>
        <row r="682">
          <cell r="BT682" t="str">
            <v>Ebes</v>
          </cell>
        </row>
        <row r="683">
          <cell r="BT683" t="str">
            <v>Écs</v>
          </cell>
        </row>
        <row r="684">
          <cell r="BT684" t="str">
            <v>Ecséd</v>
          </cell>
        </row>
        <row r="685">
          <cell r="BT685" t="str">
            <v>Ecseg</v>
          </cell>
        </row>
        <row r="686">
          <cell r="BT686" t="str">
            <v>Ecsegfalva</v>
          </cell>
        </row>
        <row r="687">
          <cell r="BT687" t="str">
            <v>Ecseny</v>
          </cell>
        </row>
        <row r="688">
          <cell r="BT688" t="str">
            <v>Ecser</v>
          </cell>
        </row>
        <row r="689">
          <cell r="BT689" t="str">
            <v>Edde</v>
          </cell>
        </row>
        <row r="690">
          <cell r="BT690" t="str">
            <v>Edelény</v>
          </cell>
        </row>
        <row r="691">
          <cell r="BT691" t="str">
            <v>Edve</v>
          </cell>
        </row>
        <row r="692">
          <cell r="BT692" t="str">
            <v>Eger</v>
          </cell>
        </row>
        <row r="693">
          <cell r="BT693" t="str">
            <v>Egerág</v>
          </cell>
        </row>
        <row r="694">
          <cell r="BT694" t="str">
            <v>Egeralja</v>
          </cell>
        </row>
        <row r="695">
          <cell r="BT695" t="str">
            <v>Egeraracsa</v>
          </cell>
        </row>
        <row r="696">
          <cell r="BT696" t="str">
            <v>Egerbakta</v>
          </cell>
        </row>
        <row r="697">
          <cell r="BT697" t="str">
            <v>Egerbocs</v>
          </cell>
        </row>
        <row r="698">
          <cell r="BT698" t="str">
            <v>Egercsehi</v>
          </cell>
        </row>
        <row r="699">
          <cell r="BT699" t="str">
            <v>Egerfarmos</v>
          </cell>
        </row>
        <row r="700">
          <cell r="BT700" t="str">
            <v>Egerlövő</v>
          </cell>
        </row>
        <row r="701">
          <cell r="BT701" t="str">
            <v>Egerszalók</v>
          </cell>
        </row>
        <row r="702">
          <cell r="BT702" t="str">
            <v>Egerszólát</v>
          </cell>
        </row>
        <row r="703">
          <cell r="BT703" t="str">
            <v>Égerszög</v>
          </cell>
        </row>
        <row r="704">
          <cell r="BT704" t="str">
            <v>Egervár</v>
          </cell>
        </row>
        <row r="705">
          <cell r="BT705" t="str">
            <v>Egervölgy</v>
          </cell>
        </row>
        <row r="706">
          <cell r="BT706" t="str">
            <v>Egyed</v>
          </cell>
        </row>
        <row r="707">
          <cell r="BT707" t="str">
            <v>Egyek</v>
          </cell>
        </row>
        <row r="708">
          <cell r="BT708" t="str">
            <v>Egyházasdengeleg</v>
          </cell>
        </row>
        <row r="709">
          <cell r="BT709" t="str">
            <v>Egyházasfalu</v>
          </cell>
        </row>
        <row r="710">
          <cell r="BT710" t="str">
            <v>Egyházasgerge</v>
          </cell>
        </row>
        <row r="711">
          <cell r="BT711" t="str">
            <v>Egyházasharaszti</v>
          </cell>
        </row>
        <row r="712">
          <cell r="BT712" t="str">
            <v>Egyházashetye</v>
          </cell>
        </row>
        <row r="713">
          <cell r="BT713" t="str">
            <v>Egyházashollós</v>
          </cell>
        </row>
        <row r="714">
          <cell r="BT714" t="str">
            <v>Egyházaskesző</v>
          </cell>
        </row>
        <row r="715">
          <cell r="BT715" t="str">
            <v>Egyházaskozár</v>
          </cell>
        </row>
        <row r="716">
          <cell r="BT716" t="str">
            <v>Egyházasrádóc</v>
          </cell>
        </row>
        <row r="717">
          <cell r="BT717" t="str">
            <v>Elek</v>
          </cell>
        </row>
        <row r="718">
          <cell r="BT718" t="str">
            <v>Ellend</v>
          </cell>
        </row>
        <row r="719">
          <cell r="BT719" t="str">
            <v>Előszállás</v>
          </cell>
        </row>
        <row r="720">
          <cell r="BT720" t="str">
            <v>Emőd</v>
          </cell>
        </row>
        <row r="721">
          <cell r="BT721" t="str">
            <v>Encs</v>
          </cell>
        </row>
        <row r="722">
          <cell r="BT722" t="str">
            <v>Encsencs</v>
          </cell>
        </row>
        <row r="723">
          <cell r="BT723" t="str">
            <v>Endrefalva</v>
          </cell>
        </row>
        <row r="724">
          <cell r="BT724" t="str">
            <v>Endrőc</v>
          </cell>
        </row>
        <row r="725">
          <cell r="BT725" t="str">
            <v>Enese</v>
          </cell>
        </row>
        <row r="726">
          <cell r="BT726" t="str">
            <v>Enying</v>
          </cell>
        </row>
        <row r="727">
          <cell r="BT727" t="str">
            <v>Eperjes</v>
          </cell>
        </row>
        <row r="728">
          <cell r="BT728" t="str">
            <v>Eperjeske</v>
          </cell>
        </row>
        <row r="729">
          <cell r="BT729" t="str">
            <v>Eplény</v>
          </cell>
        </row>
        <row r="730">
          <cell r="BT730" t="str">
            <v>Epöl</v>
          </cell>
        </row>
        <row r="731">
          <cell r="BT731" t="str">
            <v>Ercsi</v>
          </cell>
        </row>
        <row r="732">
          <cell r="BT732" t="str">
            <v>Érd</v>
          </cell>
        </row>
        <row r="733">
          <cell r="BT733" t="str">
            <v>Erdőbénye</v>
          </cell>
        </row>
        <row r="734">
          <cell r="BT734" t="str">
            <v>Erdőhorváti</v>
          </cell>
        </row>
        <row r="735">
          <cell r="BT735" t="str">
            <v>Erdőkertes</v>
          </cell>
        </row>
        <row r="736">
          <cell r="BT736" t="str">
            <v>Erdőkövesd</v>
          </cell>
        </row>
        <row r="737">
          <cell r="BT737" t="str">
            <v>Erdőkürt</v>
          </cell>
        </row>
        <row r="738">
          <cell r="BT738" t="str">
            <v>Erdősmárok</v>
          </cell>
        </row>
        <row r="739">
          <cell r="BT739" t="str">
            <v>Erdősmecske</v>
          </cell>
        </row>
        <row r="740">
          <cell r="BT740" t="str">
            <v>Erdőtarcsa</v>
          </cell>
        </row>
        <row r="741">
          <cell r="BT741" t="str">
            <v>Erdőtelek</v>
          </cell>
        </row>
        <row r="742">
          <cell r="BT742" t="str">
            <v>Erk</v>
          </cell>
        </row>
        <row r="743">
          <cell r="BT743" t="str">
            <v>Érpatak</v>
          </cell>
        </row>
        <row r="744">
          <cell r="BT744" t="str">
            <v>Érsekcsanád</v>
          </cell>
        </row>
        <row r="745">
          <cell r="BT745" t="str">
            <v>Érsekhalma</v>
          </cell>
        </row>
        <row r="746">
          <cell r="BT746" t="str">
            <v>Érsekvadkert</v>
          </cell>
        </row>
        <row r="747">
          <cell r="BT747" t="str">
            <v>Értény</v>
          </cell>
        </row>
        <row r="748">
          <cell r="BT748" t="str">
            <v>Erzsébet</v>
          </cell>
        </row>
        <row r="749">
          <cell r="BT749" t="str">
            <v>Esztár</v>
          </cell>
        </row>
        <row r="750">
          <cell r="BT750" t="str">
            <v>Eszteregnye</v>
          </cell>
        </row>
        <row r="751">
          <cell r="BT751" t="str">
            <v>Esztergályhorváti</v>
          </cell>
        </row>
        <row r="752">
          <cell r="BT752" t="str">
            <v>Esztergom</v>
          </cell>
        </row>
        <row r="753">
          <cell r="BT753" t="str">
            <v>Ete</v>
          </cell>
        </row>
        <row r="754">
          <cell r="BT754" t="str">
            <v>Etes</v>
          </cell>
        </row>
        <row r="755">
          <cell r="BT755" t="str">
            <v>Etyek</v>
          </cell>
        </row>
        <row r="756">
          <cell r="BT756" t="str">
            <v>Fábiánháza</v>
          </cell>
        </row>
        <row r="757">
          <cell r="BT757" t="str">
            <v>Fábiánsebestyén</v>
          </cell>
        </row>
        <row r="758">
          <cell r="BT758" t="str">
            <v>Fácánkert</v>
          </cell>
        </row>
        <row r="759">
          <cell r="BT759" t="str">
            <v>Fadd</v>
          </cell>
        </row>
        <row r="760">
          <cell r="BT760" t="str">
            <v>Fáj</v>
          </cell>
        </row>
        <row r="761">
          <cell r="BT761" t="str">
            <v>Fajsz</v>
          </cell>
        </row>
        <row r="762">
          <cell r="BT762" t="str">
            <v>Fancsal</v>
          </cell>
        </row>
        <row r="763">
          <cell r="BT763" t="str">
            <v>Farád</v>
          </cell>
        </row>
        <row r="764">
          <cell r="BT764" t="str">
            <v>Farkasgyepű</v>
          </cell>
        </row>
        <row r="765">
          <cell r="BT765" t="str">
            <v>Farkaslyuk</v>
          </cell>
        </row>
        <row r="766">
          <cell r="BT766" t="str">
            <v>Farmos</v>
          </cell>
        </row>
        <row r="767">
          <cell r="BT767" t="str">
            <v>Fazekasboda</v>
          </cell>
        </row>
        <row r="768">
          <cell r="BT768" t="str">
            <v>Fedémes</v>
          </cell>
        </row>
        <row r="769">
          <cell r="BT769" t="str">
            <v>Fegyvernek</v>
          </cell>
        </row>
        <row r="770">
          <cell r="BT770" t="str">
            <v>Fehérgyarmat</v>
          </cell>
        </row>
        <row r="771">
          <cell r="BT771" t="str">
            <v>Fehértó</v>
          </cell>
        </row>
        <row r="772">
          <cell r="BT772" t="str">
            <v>Fehérvárcsurgó</v>
          </cell>
        </row>
        <row r="773">
          <cell r="BT773" t="str">
            <v>Feked</v>
          </cell>
        </row>
        <row r="774">
          <cell r="BT774" t="str">
            <v>Feketeerdő</v>
          </cell>
        </row>
        <row r="775">
          <cell r="BT775" t="str">
            <v>Felcsút</v>
          </cell>
        </row>
        <row r="776">
          <cell r="BT776" t="str">
            <v>Feldebrő</v>
          </cell>
        </row>
        <row r="777">
          <cell r="BT777" t="str">
            <v>Felgyő</v>
          </cell>
        </row>
        <row r="778">
          <cell r="BT778" t="str">
            <v>Felpéc</v>
          </cell>
        </row>
        <row r="779">
          <cell r="BT779" t="str">
            <v>Felsőberecki</v>
          </cell>
        </row>
        <row r="780">
          <cell r="BT780" t="str">
            <v>Felsőcsatár</v>
          </cell>
        </row>
        <row r="781">
          <cell r="BT781" t="str">
            <v>Felsődobsza</v>
          </cell>
        </row>
        <row r="782">
          <cell r="BT782" t="str">
            <v>Felsőegerszeg</v>
          </cell>
        </row>
        <row r="783">
          <cell r="BT783" t="str">
            <v>Felsőgagy</v>
          </cell>
        </row>
        <row r="784">
          <cell r="BT784" t="str">
            <v>Felsőjánosfa</v>
          </cell>
        </row>
        <row r="785">
          <cell r="BT785" t="str">
            <v>Felsőkelecsény</v>
          </cell>
        </row>
        <row r="786">
          <cell r="BT786" t="str">
            <v>Felsőlajos</v>
          </cell>
        </row>
        <row r="787">
          <cell r="BT787" t="str">
            <v>Felsőmarác</v>
          </cell>
        </row>
        <row r="788">
          <cell r="BT788" t="str">
            <v>Felsőmocsolád</v>
          </cell>
        </row>
        <row r="789">
          <cell r="BT789" t="str">
            <v>Felsőnána</v>
          </cell>
        </row>
        <row r="790">
          <cell r="BT790" t="str">
            <v>Felsőnyárád</v>
          </cell>
        </row>
        <row r="791">
          <cell r="BT791" t="str">
            <v>Felsőnyék</v>
          </cell>
        </row>
        <row r="792">
          <cell r="BT792" t="str">
            <v>Felsőörs</v>
          </cell>
        </row>
        <row r="793">
          <cell r="BT793" t="str">
            <v>Felsőpáhok</v>
          </cell>
        </row>
        <row r="794">
          <cell r="BT794" t="str">
            <v>Felsőpakony</v>
          </cell>
        </row>
        <row r="795">
          <cell r="BT795" t="str">
            <v>Felsőpetény</v>
          </cell>
        </row>
        <row r="796">
          <cell r="BT796" t="str">
            <v>Felsőrajk</v>
          </cell>
        </row>
        <row r="797">
          <cell r="BT797" t="str">
            <v>Felsőregmec</v>
          </cell>
        </row>
        <row r="798">
          <cell r="BT798" t="str">
            <v>Felsőszenterzsébet</v>
          </cell>
        </row>
        <row r="799">
          <cell r="BT799" t="str">
            <v>Felsőszentiván</v>
          </cell>
        </row>
        <row r="800">
          <cell r="BT800" t="str">
            <v>Felsőszentmárton</v>
          </cell>
        </row>
        <row r="801">
          <cell r="BT801" t="str">
            <v>Felsőszölnök</v>
          </cell>
        </row>
        <row r="802">
          <cell r="BT802" t="str">
            <v>Felsőtárkány</v>
          </cell>
        </row>
        <row r="803">
          <cell r="BT803" t="str">
            <v>Felsőtelekes</v>
          </cell>
        </row>
        <row r="804">
          <cell r="BT804" t="str">
            <v>Felsőtold</v>
          </cell>
        </row>
        <row r="805">
          <cell r="BT805" t="str">
            <v>Felsővadász</v>
          </cell>
        </row>
        <row r="806">
          <cell r="BT806" t="str">
            <v>Felsőzsolca</v>
          </cell>
        </row>
        <row r="807">
          <cell r="BT807" t="str">
            <v>Fényeslitke</v>
          </cell>
        </row>
        <row r="808">
          <cell r="BT808" t="str">
            <v>Fenyőfő</v>
          </cell>
        </row>
        <row r="809">
          <cell r="BT809" t="str">
            <v>Ferencszállás</v>
          </cell>
        </row>
        <row r="810">
          <cell r="BT810" t="str">
            <v>Fertőboz</v>
          </cell>
        </row>
        <row r="811">
          <cell r="BT811" t="str">
            <v>Fertőd</v>
          </cell>
        </row>
        <row r="812">
          <cell r="BT812" t="str">
            <v>Fertőendréd</v>
          </cell>
        </row>
        <row r="813">
          <cell r="BT813" t="str">
            <v>Fertőhomok</v>
          </cell>
        </row>
        <row r="814">
          <cell r="BT814" t="str">
            <v>Fertőrákos</v>
          </cell>
        </row>
        <row r="815">
          <cell r="BT815" t="str">
            <v>Fertőszentmiklós</v>
          </cell>
        </row>
        <row r="816">
          <cell r="BT816" t="str">
            <v>Fertőszéplak</v>
          </cell>
        </row>
        <row r="817">
          <cell r="BT817" t="str">
            <v>Fiad</v>
          </cell>
        </row>
        <row r="818">
          <cell r="BT818" t="str">
            <v>Filkeháza</v>
          </cell>
        </row>
        <row r="819">
          <cell r="BT819" t="str">
            <v>Fityeház</v>
          </cell>
        </row>
        <row r="820">
          <cell r="BT820" t="str">
            <v>Foktő</v>
          </cell>
        </row>
        <row r="821">
          <cell r="BT821" t="str">
            <v>Folyás</v>
          </cell>
        </row>
        <row r="822">
          <cell r="BT822" t="str">
            <v>Fonó</v>
          </cell>
        </row>
        <row r="823">
          <cell r="BT823" t="str">
            <v>Fony</v>
          </cell>
        </row>
        <row r="824">
          <cell r="BT824" t="str">
            <v>Fonyód</v>
          </cell>
        </row>
        <row r="825">
          <cell r="BT825" t="str">
            <v>Forráskút</v>
          </cell>
        </row>
        <row r="826">
          <cell r="BT826" t="str">
            <v>Forró</v>
          </cell>
        </row>
        <row r="827">
          <cell r="BT827" t="str">
            <v>Fót</v>
          </cell>
        </row>
        <row r="828">
          <cell r="BT828" t="str">
            <v>Földeák</v>
          </cell>
        </row>
        <row r="829">
          <cell r="BT829" t="str">
            <v>Földes</v>
          </cell>
        </row>
        <row r="830">
          <cell r="BT830" t="str">
            <v>Főnyed</v>
          </cell>
        </row>
        <row r="831">
          <cell r="BT831" t="str">
            <v>Fulókércs</v>
          </cell>
        </row>
        <row r="832">
          <cell r="BT832" t="str">
            <v>Furta</v>
          </cell>
        </row>
        <row r="833">
          <cell r="BT833" t="str">
            <v>Füle</v>
          </cell>
        </row>
        <row r="834">
          <cell r="BT834" t="str">
            <v>Fülesd</v>
          </cell>
        </row>
        <row r="835">
          <cell r="BT835" t="str">
            <v>Fülöp</v>
          </cell>
        </row>
        <row r="836">
          <cell r="BT836" t="str">
            <v>Fülöpháza</v>
          </cell>
        </row>
        <row r="837">
          <cell r="BT837" t="str">
            <v>Fülöpjakab</v>
          </cell>
        </row>
        <row r="838">
          <cell r="BT838" t="str">
            <v>Fülöpszállás</v>
          </cell>
        </row>
        <row r="839">
          <cell r="BT839" t="str">
            <v>Fülpösdaróc</v>
          </cell>
        </row>
        <row r="840">
          <cell r="BT840" t="str">
            <v>Fürged</v>
          </cell>
        </row>
        <row r="841">
          <cell r="BT841" t="str">
            <v>Füzér</v>
          </cell>
        </row>
        <row r="842">
          <cell r="BT842" t="str">
            <v>Füzérkajata</v>
          </cell>
        </row>
        <row r="843">
          <cell r="BT843" t="str">
            <v>Füzérkomlós</v>
          </cell>
        </row>
        <row r="844">
          <cell r="BT844" t="str">
            <v>Füzérradvány</v>
          </cell>
        </row>
        <row r="845">
          <cell r="BT845" t="str">
            <v>Füzesabony</v>
          </cell>
        </row>
        <row r="846">
          <cell r="BT846" t="str">
            <v>Füzesgyarmat</v>
          </cell>
        </row>
        <row r="847">
          <cell r="BT847" t="str">
            <v>Fűzvölgy</v>
          </cell>
        </row>
        <row r="848">
          <cell r="BT848" t="str">
            <v>Gáborján</v>
          </cell>
        </row>
        <row r="849">
          <cell r="BT849" t="str">
            <v>Gáborjánháza</v>
          </cell>
        </row>
        <row r="850">
          <cell r="BT850" t="str">
            <v>Gacsály</v>
          </cell>
        </row>
        <row r="851">
          <cell r="BT851" t="str">
            <v>Gadács</v>
          </cell>
        </row>
        <row r="852">
          <cell r="BT852" t="str">
            <v>Gadány</v>
          </cell>
        </row>
        <row r="853">
          <cell r="BT853" t="str">
            <v>Gadna</v>
          </cell>
        </row>
        <row r="854">
          <cell r="BT854" t="str">
            <v>Gádoros</v>
          </cell>
        </row>
        <row r="855">
          <cell r="BT855" t="str">
            <v>Gagyapáti</v>
          </cell>
        </row>
        <row r="856">
          <cell r="BT856" t="str">
            <v>Gagybátor</v>
          </cell>
        </row>
        <row r="857">
          <cell r="BT857" t="str">
            <v>Gagyvendégi</v>
          </cell>
        </row>
        <row r="858">
          <cell r="BT858" t="str">
            <v>Galambok</v>
          </cell>
        </row>
        <row r="859">
          <cell r="BT859" t="str">
            <v>Galgaguta</v>
          </cell>
        </row>
        <row r="860">
          <cell r="BT860" t="str">
            <v>Galgagyörk</v>
          </cell>
        </row>
        <row r="861">
          <cell r="BT861" t="str">
            <v>Galgahévíz</v>
          </cell>
        </row>
        <row r="862">
          <cell r="BT862" t="str">
            <v>Galgamácsa</v>
          </cell>
        </row>
        <row r="863">
          <cell r="BT863" t="str">
            <v>Gálosfa</v>
          </cell>
        </row>
        <row r="864">
          <cell r="BT864" t="str">
            <v>Galvács</v>
          </cell>
        </row>
        <row r="865">
          <cell r="BT865" t="str">
            <v>Gamás</v>
          </cell>
        </row>
        <row r="866">
          <cell r="BT866" t="str">
            <v>Ganna</v>
          </cell>
        </row>
        <row r="867">
          <cell r="BT867" t="str">
            <v>Gánt</v>
          </cell>
        </row>
        <row r="868">
          <cell r="BT868" t="str">
            <v>Gara</v>
          </cell>
        </row>
        <row r="869">
          <cell r="BT869" t="str">
            <v>Garáb</v>
          </cell>
        </row>
        <row r="870">
          <cell r="BT870" t="str">
            <v>Garabonc</v>
          </cell>
        </row>
        <row r="871">
          <cell r="BT871" t="str">
            <v>Garadna</v>
          </cell>
        </row>
        <row r="872">
          <cell r="BT872" t="str">
            <v>Garbolc</v>
          </cell>
        </row>
        <row r="873">
          <cell r="BT873" t="str">
            <v>Gárdony</v>
          </cell>
        </row>
        <row r="874">
          <cell r="BT874" t="str">
            <v>Garé</v>
          </cell>
        </row>
        <row r="875">
          <cell r="BT875" t="str">
            <v>Gasztony</v>
          </cell>
        </row>
        <row r="876">
          <cell r="BT876" t="str">
            <v>Gátér</v>
          </cell>
        </row>
        <row r="877">
          <cell r="BT877" t="str">
            <v>Gávavencsellő</v>
          </cell>
        </row>
        <row r="878">
          <cell r="BT878" t="str">
            <v>Géberjén</v>
          </cell>
        </row>
        <row r="879">
          <cell r="BT879" t="str">
            <v>Gecse</v>
          </cell>
        </row>
        <row r="880">
          <cell r="BT880" t="str">
            <v>Géderlak</v>
          </cell>
        </row>
        <row r="881">
          <cell r="BT881" t="str">
            <v>Gégény</v>
          </cell>
        </row>
        <row r="882">
          <cell r="BT882" t="str">
            <v>Gelej</v>
          </cell>
        </row>
        <row r="883">
          <cell r="BT883" t="str">
            <v>Gelénes</v>
          </cell>
        </row>
        <row r="884">
          <cell r="BT884" t="str">
            <v>Gellénháza</v>
          </cell>
        </row>
        <row r="885">
          <cell r="BT885" t="str">
            <v>Gelse</v>
          </cell>
        </row>
        <row r="886">
          <cell r="BT886" t="str">
            <v>Gelsesziget</v>
          </cell>
        </row>
        <row r="887">
          <cell r="BT887" t="str">
            <v>Gemzse</v>
          </cell>
        </row>
        <row r="888">
          <cell r="BT888" t="str">
            <v>Gencsapáti</v>
          </cell>
        </row>
        <row r="889">
          <cell r="BT889" t="str">
            <v>Gérce</v>
          </cell>
        </row>
        <row r="890">
          <cell r="BT890" t="str">
            <v>Gerde</v>
          </cell>
        </row>
        <row r="891">
          <cell r="BT891" t="str">
            <v>Gerendás</v>
          </cell>
        </row>
        <row r="892">
          <cell r="BT892" t="str">
            <v>Gerényes</v>
          </cell>
        </row>
        <row r="893">
          <cell r="BT893" t="str">
            <v>Geresdlak</v>
          </cell>
        </row>
        <row r="894">
          <cell r="BT894" t="str">
            <v>Gerjen</v>
          </cell>
        </row>
        <row r="895">
          <cell r="BT895" t="str">
            <v>Gersekarát</v>
          </cell>
        </row>
        <row r="896">
          <cell r="BT896" t="str">
            <v>Geszt</v>
          </cell>
        </row>
        <row r="897">
          <cell r="BT897" t="str">
            <v>Gesztely</v>
          </cell>
        </row>
        <row r="898">
          <cell r="BT898" t="str">
            <v>Geszteréd</v>
          </cell>
        </row>
        <row r="899">
          <cell r="BT899" t="str">
            <v>Gétye</v>
          </cell>
        </row>
        <row r="900">
          <cell r="BT900" t="str">
            <v>Gibárt</v>
          </cell>
        </row>
        <row r="901">
          <cell r="BT901" t="str">
            <v>Gic</v>
          </cell>
        </row>
        <row r="902">
          <cell r="BT902" t="str">
            <v>Gige</v>
          </cell>
        </row>
        <row r="903">
          <cell r="BT903" t="str">
            <v>Gilvánfa</v>
          </cell>
        </row>
        <row r="904">
          <cell r="BT904" t="str">
            <v>Girincs</v>
          </cell>
        </row>
        <row r="905">
          <cell r="BT905" t="str">
            <v>Gógánfa</v>
          </cell>
        </row>
        <row r="906">
          <cell r="BT906" t="str">
            <v>Golop</v>
          </cell>
        </row>
        <row r="907">
          <cell r="BT907" t="str">
            <v>Gomba</v>
          </cell>
        </row>
        <row r="908">
          <cell r="BT908" t="str">
            <v>Gombosszeg</v>
          </cell>
        </row>
        <row r="909">
          <cell r="BT909" t="str">
            <v>Gór</v>
          </cell>
        </row>
        <row r="910">
          <cell r="BT910" t="str">
            <v>Gordisa</v>
          </cell>
        </row>
        <row r="911">
          <cell r="BT911" t="str">
            <v>Gosztola</v>
          </cell>
        </row>
        <row r="912">
          <cell r="BT912" t="str">
            <v>Göd</v>
          </cell>
        </row>
        <row r="913">
          <cell r="BT913" t="str">
            <v>Gödöllő</v>
          </cell>
        </row>
        <row r="914">
          <cell r="BT914" t="str">
            <v>Gödre</v>
          </cell>
        </row>
        <row r="915">
          <cell r="BT915" t="str">
            <v>Gölle</v>
          </cell>
        </row>
        <row r="916">
          <cell r="BT916" t="str">
            <v>Gömörszőlős</v>
          </cell>
        </row>
        <row r="917">
          <cell r="BT917" t="str">
            <v>Gönc</v>
          </cell>
        </row>
        <row r="918">
          <cell r="BT918" t="str">
            <v>Göncruszka</v>
          </cell>
        </row>
        <row r="919">
          <cell r="BT919" t="str">
            <v>Gönyű</v>
          </cell>
        </row>
        <row r="920">
          <cell r="BT920" t="str">
            <v>Görbeháza</v>
          </cell>
        </row>
        <row r="921">
          <cell r="BT921" t="str">
            <v>Görcsöny</v>
          </cell>
        </row>
        <row r="922">
          <cell r="BT922" t="str">
            <v>Görcsönydoboka</v>
          </cell>
        </row>
        <row r="923">
          <cell r="BT923" t="str">
            <v>Görgeteg</v>
          </cell>
        </row>
        <row r="924">
          <cell r="BT924" t="str">
            <v>Gősfa</v>
          </cell>
        </row>
        <row r="925">
          <cell r="BT925" t="str">
            <v>Grábóc</v>
          </cell>
        </row>
        <row r="926">
          <cell r="BT926" t="str">
            <v>Gulács</v>
          </cell>
        </row>
        <row r="927">
          <cell r="BT927" t="str">
            <v>Gutorfölde</v>
          </cell>
        </row>
        <row r="928">
          <cell r="BT928" t="str">
            <v>Gyál</v>
          </cell>
        </row>
        <row r="929">
          <cell r="BT929" t="str">
            <v>Gyalóka</v>
          </cell>
        </row>
        <row r="930">
          <cell r="BT930" t="str">
            <v>Gyanógeregye</v>
          </cell>
        </row>
        <row r="931">
          <cell r="BT931" t="str">
            <v>Gyarmat</v>
          </cell>
        </row>
        <row r="932">
          <cell r="BT932" t="str">
            <v>Gyékényes</v>
          </cell>
        </row>
        <row r="933">
          <cell r="BT933" t="str">
            <v>Gyenesdiás</v>
          </cell>
        </row>
        <row r="934">
          <cell r="BT934" t="str">
            <v>Gyepükaján</v>
          </cell>
        </row>
        <row r="935">
          <cell r="BT935" t="str">
            <v>Gyermely</v>
          </cell>
        </row>
        <row r="936">
          <cell r="BT936" t="str">
            <v>Gyód</v>
          </cell>
        </row>
        <row r="937">
          <cell r="BT937" t="str">
            <v>Gyomaendrőd</v>
          </cell>
        </row>
        <row r="938">
          <cell r="BT938" t="str">
            <v>Gyóró</v>
          </cell>
        </row>
        <row r="939">
          <cell r="BT939" t="str">
            <v>Gyömöre</v>
          </cell>
        </row>
        <row r="940">
          <cell r="BT940" t="str">
            <v>Gyömrő</v>
          </cell>
        </row>
        <row r="941">
          <cell r="BT941" t="str">
            <v>Gyöngyfa</v>
          </cell>
        </row>
        <row r="942">
          <cell r="BT942" t="str">
            <v>Gyöngyös</v>
          </cell>
        </row>
        <row r="943">
          <cell r="BT943" t="str">
            <v>Gyöngyösfalu</v>
          </cell>
        </row>
        <row r="944">
          <cell r="BT944" t="str">
            <v>Gyöngyöshalász</v>
          </cell>
        </row>
        <row r="945">
          <cell r="BT945" t="str">
            <v>Gyöngyösmellék</v>
          </cell>
        </row>
        <row r="946">
          <cell r="BT946" t="str">
            <v>Gyöngyösoroszi</v>
          </cell>
        </row>
        <row r="947">
          <cell r="BT947" t="str">
            <v>Gyöngyöspata</v>
          </cell>
        </row>
        <row r="948">
          <cell r="BT948" t="str">
            <v>Gyöngyössolymos</v>
          </cell>
        </row>
        <row r="949">
          <cell r="BT949" t="str">
            <v>Gyöngyöstarján</v>
          </cell>
        </row>
        <row r="950">
          <cell r="BT950" t="str">
            <v>Gyönk</v>
          </cell>
        </row>
        <row r="951">
          <cell r="BT951" t="str">
            <v>Győr</v>
          </cell>
        </row>
        <row r="952">
          <cell r="BT952" t="str">
            <v>Győrasszonyfa</v>
          </cell>
        </row>
        <row r="953">
          <cell r="BT953" t="str">
            <v>Györe</v>
          </cell>
        </row>
        <row r="954">
          <cell r="BT954" t="str">
            <v>Györgytarló</v>
          </cell>
        </row>
        <row r="955">
          <cell r="BT955" t="str">
            <v>Györköny</v>
          </cell>
        </row>
        <row r="956">
          <cell r="BT956" t="str">
            <v>Győrladamér</v>
          </cell>
        </row>
        <row r="957">
          <cell r="BT957" t="str">
            <v>Győröcske</v>
          </cell>
        </row>
        <row r="958">
          <cell r="BT958" t="str">
            <v>Győrság</v>
          </cell>
        </row>
        <row r="959">
          <cell r="BT959" t="str">
            <v>Győrsövényház</v>
          </cell>
        </row>
        <row r="960">
          <cell r="BT960" t="str">
            <v>Győrszemere</v>
          </cell>
        </row>
        <row r="961">
          <cell r="BT961" t="str">
            <v>Győrtelek</v>
          </cell>
        </row>
        <row r="962">
          <cell r="BT962" t="str">
            <v>Győrújbarát</v>
          </cell>
        </row>
        <row r="963">
          <cell r="BT963" t="str">
            <v>Győrújfalu</v>
          </cell>
        </row>
        <row r="964">
          <cell r="BT964" t="str">
            <v>Győrvár</v>
          </cell>
        </row>
        <row r="965">
          <cell r="BT965" t="str">
            <v>Győrzámoly</v>
          </cell>
        </row>
        <row r="966">
          <cell r="BT966" t="str">
            <v>Gyugy</v>
          </cell>
        </row>
        <row r="967">
          <cell r="BT967" t="str">
            <v>Gyula</v>
          </cell>
        </row>
        <row r="968">
          <cell r="BT968" t="str">
            <v>Gyulaháza</v>
          </cell>
        </row>
        <row r="969">
          <cell r="BT969" t="str">
            <v>Gyulaj</v>
          </cell>
        </row>
        <row r="970">
          <cell r="BT970" t="str">
            <v>Gyulakeszi</v>
          </cell>
        </row>
        <row r="971">
          <cell r="BT971" t="str">
            <v>Gyúró</v>
          </cell>
        </row>
        <row r="972">
          <cell r="BT972" t="str">
            <v>Gyügye</v>
          </cell>
        </row>
        <row r="973">
          <cell r="BT973" t="str">
            <v>Gyüre</v>
          </cell>
        </row>
        <row r="974">
          <cell r="BT974" t="str">
            <v>Gyűrűs</v>
          </cell>
        </row>
        <row r="975">
          <cell r="BT975" t="str">
            <v>Hács</v>
          </cell>
        </row>
        <row r="976">
          <cell r="BT976" t="str">
            <v>Hagyárosbörönd</v>
          </cell>
        </row>
        <row r="977">
          <cell r="BT977" t="str">
            <v>Hahót</v>
          </cell>
        </row>
        <row r="978">
          <cell r="BT978" t="str">
            <v>Hajdúbagos</v>
          </cell>
        </row>
        <row r="979">
          <cell r="BT979" t="str">
            <v>Hajdúböszörmény</v>
          </cell>
        </row>
        <row r="980">
          <cell r="BT980" t="str">
            <v>Hajdúdorog</v>
          </cell>
        </row>
        <row r="981">
          <cell r="BT981" t="str">
            <v>Hajdúhadház</v>
          </cell>
        </row>
        <row r="982">
          <cell r="BT982" t="str">
            <v>Hajdúnánás</v>
          </cell>
        </row>
        <row r="983">
          <cell r="BT983" t="str">
            <v>Hajdúsámson</v>
          </cell>
        </row>
        <row r="984">
          <cell r="BT984" t="str">
            <v>Hajdúszoboszló</v>
          </cell>
        </row>
        <row r="985">
          <cell r="BT985" t="str">
            <v>Hajdúszovát</v>
          </cell>
        </row>
        <row r="986">
          <cell r="BT986" t="str">
            <v>Hajmás</v>
          </cell>
        </row>
        <row r="987">
          <cell r="BT987" t="str">
            <v>Hajmáskér</v>
          </cell>
        </row>
        <row r="988">
          <cell r="BT988" t="str">
            <v>Hajós</v>
          </cell>
        </row>
        <row r="989">
          <cell r="BT989" t="str">
            <v>Halastó</v>
          </cell>
        </row>
        <row r="990">
          <cell r="BT990" t="str">
            <v>Halászi</v>
          </cell>
        </row>
        <row r="991">
          <cell r="BT991" t="str">
            <v>Halásztelek</v>
          </cell>
        </row>
        <row r="992">
          <cell r="BT992" t="str">
            <v>Halimba</v>
          </cell>
        </row>
        <row r="993">
          <cell r="BT993" t="str">
            <v>Halmaj</v>
          </cell>
        </row>
        <row r="994">
          <cell r="BT994" t="str">
            <v>Halmajugra</v>
          </cell>
        </row>
        <row r="995">
          <cell r="BT995" t="str">
            <v>Halogy</v>
          </cell>
        </row>
        <row r="996">
          <cell r="BT996" t="str">
            <v>Hangács</v>
          </cell>
        </row>
        <row r="997">
          <cell r="BT997" t="str">
            <v>Hangony</v>
          </cell>
        </row>
        <row r="998">
          <cell r="BT998" t="str">
            <v>Hantos</v>
          </cell>
        </row>
        <row r="999">
          <cell r="BT999" t="str">
            <v>Harasztifalu</v>
          </cell>
        </row>
        <row r="1000">
          <cell r="BT1000" t="str">
            <v>Harc</v>
          </cell>
        </row>
        <row r="1001">
          <cell r="BT1001" t="str">
            <v>Harka</v>
          </cell>
        </row>
        <row r="1002">
          <cell r="BT1002" t="str">
            <v>Harkakötöny</v>
          </cell>
        </row>
        <row r="1003">
          <cell r="BT1003" t="str">
            <v>Harkány</v>
          </cell>
        </row>
        <row r="1004">
          <cell r="BT1004" t="str">
            <v>Háromfa</v>
          </cell>
        </row>
        <row r="1005">
          <cell r="BT1005" t="str">
            <v>Háromhuta</v>
          </cell>
        </row>
        <row r="1006">
          <cell r="BT1006" t="str">
            <v>Harsány</v>
          </cell>
        </row>
        <row r="1007">
          <cell r="BT1007" t="str">
            <v>Hárskút</v>
          </cell>
        </row>
        <row r="1008">
          <cell r="BT1008" t="str">
            <v>Harta</v>
          </cell>
        </row>
        <row r="1009">
          <cell r="BT1009" t="str">
            <v>Hásságy</v>
          </cell>
        </row>
        <row r="1010">
          <cell r="BT1010" t="str">
            <v>Hatvan</v>
          </cell>
        </row>
        <row r="1011">
          <cell r="BT1011" t="str">
            <v>Hédervár</v>
          </cell>
        </row>
        <row r="1012">
          <cell r="BT1012" t="str">
            <v>Hedrehely</v>
          </cell>
        </row>
        <row r="1013">
          <cell r="BT1013" t="str">
            <v>Hegyesd</v>
          </cell>
        </row>
        <row r="1014">
          <cell r="BT1014" t="str">
            <v>Hegyeshalom</v>
          </cell>
        </row>
        <row r="1015">
          <cell r="BT1015" t="str">
            <v>Hegyfalu</v>
          </cell>
        </row>
        <row r="1016">
          <cell r="BT1016" t="str">
            <v>Hegyháthodász</v>
          </cell>
        </row>
        <row r="1017">
          <cell r="BT1017" t="str">
            <v>Hegyhátmaróc</v>
          </cell>
        </row>
        <row r="1018">
          <cell r="BT1018" t="str">
            <v>Hegyhátsál</v>
          </cell>
        </row>
        <row r="1019">
          <cell r="BT1019" t="str">
            <v>Hegyhátszentjakab</v>
          </cell>
        </row>
        <row r="1020">
          <cell r="BT1020" t="str">
            <v>Hegyhátszentmárton</v>
          </cell>
        </row>
        <row r="1021">
          <cell r="BT1021" t="str">
            <v>Hegyhátszentpéter</v>
          </cell>
        </row>
        <row r="1022">
          <cell r="BT1022" t="str">
            <v>Hegykő</v>
          </cell>
        </row>
        <row r="1023">
          <cell r="BT1023" t="str">
            <v>Hegymagas</v>
          </cell>
        </row>
        <row r="1024">
          <cell r="BT1024" t="str">
            <v>Hegymeg</v>
          </cell>
        </row>
        <row r="1025">
          <cell r="BT1025" t="str">
            <v>Hegyszentmárton</v>
          </cell>
        </row>
        <row r="1026">
          <cell r="BT1026" t="str">
            <v>Héhalom</v>
          </cell>
        </row>
        <row r="1027">
          <cell r="BT1027" t="str">
            <v>Hejce</v>
          </cell>
        </row>
        <row r="1028">
          <cell r="BT1028" t="str">
            <v>Hejőbába</v>
          </cell>
        </row>
        <row r="1029">
          <cell r="BT1029" t="str">
            <v>Hejőkeresztúr</v>
          </cell>
        </row>
        <row r="1030">
          <cell r="BT1030" t="str">
            <v>Hejőkürt</v>
          </cell>
        </row>
        <row r="1031">
          <cell r="BT1031" t="str">
            <v>Hejőpapi</v>
          </cell>
        </row>
        <row r="1032">
          <cell r="BT1032" t="str">
            <v>Hejőszalonta</v>
          </cell>
        </row>
        <row r="1033">
          <cell r="BT1033" t="str">
            <v>Helesfa</v>
          </cell>
        </row>
        <row r="1034">
          <cell r="BT1034" t="str">
            <v>Helvécia</v>
          </cell>
        </row>
        <row r="1035">
          <cell r="BT1035" t="str">
            <v>Hencida</v>
          </cell>
        </row>
        <row r="1036">
          <cell r="BT1036" t="str">
            <v>Hencse</v>
          </cell>
        </row>
        <row r="1037">
          <cell r="BT1037" t="str">
            <v>Herceghalom</v>
          </cell>
        </row>
        <row r="1038">
          <cell r="BT1038" t="str">
            <v>Hercegkút</v>
          </cell>
        </row>
        <row r="1039">
          <cell r="BT1039" t="str">
            <v>Hercegszántó</v>
          </cell>
        </row>
        <row r="1040">
          <cell r="BT1040" t="str">
            <v>Heréd</v>
          </cell>
        </row>
        <row r="1041">
          <cell r="BT1041" t="str">
            <v>Héreg</v>
          </cell>
        </row>
        <row r="1042">
          <cell r="BT1042" t="str">
            <v>Herencsény</v>
          </cell>
        </row>
        <row r="1043">
          <cell r="BT1043" t="str">
            <v>Herend</v>
          </cell>
        </row>
        <row r="1044">
          <cell r="BT1044" t="str">
            <v>Heresznye</v>
          </cell>
        </row>
        <row r="1045">
          <cell r="BT1045" t="str">
            <v>Hermánszeg</v>
          </cell>
        </row>
        <row r="1046">
          <cell r="BT1046" t="str">
            <v>Hernád</v>
          </cell>
        </row>
        <row r="1047">
          <cell r="BT1047" t="str">
            <v>Hernádbűd</v>
          </cell>
        </row>
        <row r="1048">
          <cell r="BT1048" t="str">
            <v>Hernádcéce</v>
          </cell>
        </row>
        <row r="1049">
          <cell r="BT1049" t="str">
            <v>Hernádkak</v>
          </cell>
        </row>
        <row r="1050">
          <cell r="BT1050" t="str">
            <v>Hernádkércs</v>
          </cell>
        </row>
        <row r="1051">
          <cell r="BT1051" t="str">
            <v>Hernádnémeti</v>
          </cell>
        </row>
        <row r="1052">
          <cell r="BT1052" t="str">
            <v>Hernádpetri</v>
          </cell>
        </row>
        <row r="1053">
          <cell r="BT1053" t="str">
            <v>Hernádszentandrás</v>
          </cell>
        </row>
        <row r="1054">
          <cell r="BT1054" t="str">
            <v>Hernádszurdok</v>
          </cell>
        </row>
        <row r="1055">
          <cell r="BT1055" t="str">
            <v>Hernádvécse</v>
          </cell>
        </row>
        <row r="1056">
          <cell r="BT1056" t="str">
            <v>Hernyék</v>
          </cell>
        </row>
        <row r="1057">
          <cell r="BT1057" t="str">
            <v>Hét</v>
          </cell>
        </row>
        <row r="1058">
          <cell r="BT1058" t="str">
            <v>Hetefejércse</v>
          </cell>
        </row>
        <row r="1059">
          <cell r="BT1059" t="str">
            <v>Hetes</v>
          </cell>
        </row>
        <row r="1060">
          <cell r="BT1060" t="str">
            <v>Hetvehely</v>
          </cell>
        </row>
        <row r="1061">
          <cell r="BT1061" t="str">
            <v>Hetyefő</v>
          </cell>
        </row>
        <row r="1062">
          <cell r="BT1062" t="str">
            <v>Heves</v>
          </cell>
        </row>
        <row r="1063">
          <cell r="BT1063" t="str">
            <v>Hevesaranyos</v>
          </cell>
        </row>
        <row r="1064">
          <cell r="BT1064" t="str">
            <v>Hevesvezekény</v>
          </cell>
        </row>
        <row r="1065">
          <cell r="BT1065" t="str">
            <v>Hévíz</v>
          </cell>
        </row>
        <row r="1066">
          <cell r="BT1066" t="str">
            <v>Hévízgyörk</v>
          </cell>
        </row>
        <row r="1067">
          <cell r="BT1067" t="str">
            <v>Hidas</v>
          </cell>
        </row>
        <row r="1068">
          <cell r="BT1068" t="str">
            <v>Hidasnémeti</v>
          </cell>
        </row>
        <row r="1069">
          <cell r="BT1069" t="str">
            <v>Hidegkút</v>
          </cell>
        </row>
        <row r="1070">
          <cell r="BT1070" t="str">
            <v>Hidegség</v>
          </cell>
        </row>
        <row r="1071">
          <cell r="BT1071" t="str">
            <v>Hidvégardó</v>
          </cell>
        </row>
        <row r="1072">
          <cell r="BT1072" t="str">
            <v>Himesháza</v>
          </cell>
        </row>
        <row r="1073">
          <cell r="BT1073" t="str">
            <v>Himod</v>
          </cell>
        </row>
        <row r="1074">
          <cell r="BT1074" t="str">
            <v>Hirics</v>
          </cell>
        </row>
        <row r="1075">
          <cell r="BT1075" t="str">
            <v>Hobol</v>
          </cell>
        </row>
        <row r="1076">
          <cell r="BT1076" t="str">
            <v>Hodász</v>
          </cell>
        </row>
        <row r="1077">
          <cell r="BT1077" t="str">
            <v>Hódmezővásárhely</v>
          </cell>
        </row>
        <row r="1078">
          <cell r="BT1078" t="str">
            <v>Hollád</v>
          </cell>
        </row>
        <row r="1079">
          <cell r="BT1079" t="str">
            <v>Hollóháza</v>
          </cell>
        </row>
        <row r="1080">
          <cell r="BT1080" t="str">
            <v>Hollókő</v>
          </cell>
        </row>
        <row r="1081">
          <cell r="BT1081" t="str">
            <v>Homokbödöge</v>
          </cell>
        </row>
        <row r="1082">
          <cell r="BT1082" t="str">
            <v>Homokkomárom</v>
          </cell>
        </row>
        <row r="1083">
          <cell r="BT1083" t="str">
            <v>Homokmégy</v>
          </cell>
        </row>
        <row r="1084">
          <cell r="BT1084" t="str">
            <v>Homokszentgyörgy</v>
          </cell>
        </row>
        <row r="1085">
          <cell r="BT1085" t="str">
            <v>Homorúd</v>
          </cell>
        </row>
        <row r="1086">
          <cell r="BT1086" t="str">
            <v>Homrogd</v>
          </cell>
        </row>
        <row r="1087">
          <cell r="BT1087" t="str">
            <v>Hont</v>
          </cell>
        </row>
        <row r="1088">
          <cell r="BT1088" t="str">
            <v>Horpács</v>
          </cell>
        </row>
        <row r="1089">
          <cell r="BT1089" t="str">
            <v>Hort</v>
          </cell>
        </row>
        <row r="1090">
          <cell r="BT1090" t="str">
            <v>Hortobágy</v>
          </cell>
        </row>
        <row r="1091">
          <cell r="BT1091" t="str">
            <v>Horváthertelend</v>
          </cell>
        </row>
        <row r="1092">
          <cell r="BT1092" t="str">
            <v>Horvátlövő</v>
          </cell>
        </row>
        <row r="1093">
          <cell r="BT1093" t="str">
            <v>Horvátzsidány</v>
          </cell>
        </row>
        <row r="1094">
          <cell r="BT1094" t="str">
            <v>Hosszúhetény</v>
          </cell>
        </row>
        <row r="1095">
          <cell r="BT1095" t="str">
            <v>Hosszúpályi</v>
          </cell>
        </row>
        <row r="1096">
          <cell r="BT1096" t="str">
            <v>Hosszúpereszteg</v>
          </cell>
        </row>
        <row r="1097">
          <cell r="BT1097" t="str">
            <v>Hosszúvíz</v>
          </cell>
        </row>
        <row r="1098">
          <cell r="BT1098" t="str">
            <v>Hosszúvölgy</v>
          </cell>
        </row>
        <row r="1099">
          <cell r="BT1099" t="str">
            <v>Hosztót</v>
          </cell>
        </row>
        <row r="1100">
          <cell r="BT1100" t="str">
            <v>Hottó</v>
          </cell>
        </row>
        <row r="1101">
          <cell r="BT1101" t="str">
            <v>Hőgyész</v>
          </cell>
        </row>
        <row r="1102">
          <cell r="BT1102" t="str">
            <v>Hövej</v>
          </cell>
        </row>
        <row r="1103">
          <cell r="BT1103" t="str">
            <v>Hugyag</v>
          </cell>
        </row>
        <row r="1104">
          <cell r="BT1104" t="str">
            <v>Hunya</v>
          </cell>
        </row>
        <row r="1105">
          <cell r="BT1105" t="str">
            <v>Hunyadfalva</v>
          </cell>
        </row>
        <row r="1106">
          <cell r="BT1106" t="str">
            <v>Husztót</v>
          </cell>
        </row>
        <row r="1107">
          <cell r="BT1107" t="str">
            <v>Ibafa</v>
          </cell>
        </row>
        <row r="1108">
          <cell r="BT1108" t="str">
            <v>Iborfia</v>
          </cell>
        </row>
        <row r="1109">
          <cell r="BT1109" t="str">
            <v>Ibrány</v>
          </cell>
        </row>
        <row r="1110">
          <cell r="BT1110" t="str">
            <v>Igal</v>
          </cell>
        </row>
        <row r="1111">
          <cell r="BT1111" t="str">
            <v>Igar</v>
          </cell>
        </row>
        <row r="1112">
          <cell r="BT1112" t="str">
            <v>Igrici</v>
          </cell>
        </row>
        <row r="1113">
          <cell r="BT1113" t="str">
            <v>Iharos</v>
          </cell>
        </row>
        <row r="1114">
          <cell r="BT1114" t="str">
            <v>Iharosberény</v>
          </cell>
        </row>
        <row r="1115">
          <cell r="BT1115" t="str">
            <v>Ikervár</v>
          </cell>
        </row>
        <row r="1116">
          <cell r="BT1116" t="str">
            <v>Iklad</v>
          </cell>
        </row>
        <row r="1117">
          <cell r="BT1117" t="str">
            <v>Iklanberény</v>
          </cell>
        </row>
        <row r="1118">
          <cell r="BT1118" t="str">
            <v>Iklódbördőce</v>
          </cell>
        </row>
        <row r="1119">
          <cell r="BT1119" t="str">
            <v>Ikrény</v>
          </cell>
        </row>
        <row r="1120">
          <cell r="BT1120" t="str">
            <v>Iliny</v>
          </cell>
        </row>
        <row r="1121">
          <cell r="BT1121" t="str">
            <v>Ilk</v>
          </cell>
        </row>
        <row r="1122">
          <cell r="BT1122" t="str">
            <v>Illocska</v>
          </cell>
        </row>
        <row r="1123">
          <cell r="BT1123" t="str">
            <v>Imola</v>
          </cell>
        </row>
        <row r="1124">
          <cell r="BT1124" t="str">
            <v>Imrehegy</v>
          </cell>
        </row>
        <row r="1125">
          <cell r="BT1125" t="str">
            <v>Ináncs</v>
          </cell>
        </row>
        <row r="1126">
          <cell r="BT1126" t="str">
            <v>Inárcs</v>
          </cell>
        </row>
        <row r="1127">
          <cell r="BT1127" t="str">
            <v>Inke</v>
          </cell>
        </row>
        <row r="1128">
          <cell r="BT1128" t="str">
            <v>Ipacsfa</v>
          </cell>
        </row>
        <row r="1129">
          <cell r="BT1129" t="str">
            <v>Ipolydamásd</v>
          </cell>
        </row>
        <row r="1130">
          <cell r="BT1130" t="str">
            <v>Ipolyszög</v>
          </cell>
        </row>
        <row r="1131">
          <cell r="BT1131" t="str">
            <v>Ipolytarnóc</v>
          </cell>
        </row>
        <row r="1132">
          <cell r="BT1132" t="str">
            <v>Ipolytölgyes</v>
          </cell>
        </row>
        <row r="1133">
          <cell r="BT1133" t="str">
            <v>Ipolyvece</v>
          </cell>
        </row>
        <row r="1134">
          <cell r="BT1134" t="str">
            <v>Iregszemcse</v>
          </cell>
        </row>
        <row r="1135">
          <cell r="BT1135" t="str">
            <v>Irota</v>
          </cell>
        </row>
        <row r="1136">
          <cell r="BT1136" t="str">
            <v>Isaszeg</v>
          </cell>
        </row>
        <row r="1137">
          <cell r="BT1137" t="str">
            <v>Ispánk</v>
          </cell>
        </row>
        <row r="1138">
          <cell r="BT1138" t="str">
            <v>Istenmezeje</v>
          </cell>
        </row>
        <row r="1139">
          <cell r="BT1139" t="str">
            <v>Istvándi</v>
          </cell>
        </row>
        <row r="1140">
          <cell r="BT1140" t="str">
            <v>Iszkaszentgyörgy</v>
          </cell>
        </row>
        <row r="1141">
          <cell r="BT1141" t="str">
            <v>Iszkáz</v>
          </cell>
        </row>
        <row r="1142">
          <cell r="BT1142" t="str">
            <v>Isztimér</v>
          </cell>
        </row>
        <row r="1143">
          <cell r="BT1143" t="str">
            <v>Ivád</v>
          </cell>
        </row>
        <row r="1144">
          <cell r="BT1144" t="str">
            <v>Iván</v>
          </cell>
        </row>
        <row r="1145">
          <cell r="BT1145" t="str">
            <v>Ivánbattyán</v>
          </cell>
        </row>
        <row r="1146">
          <cell r="BT1146" t="str">
            <v>Ivánc</v>
          </cell>
        </row>
        <row r="1147">
          <cell r="BT1147" t="str">
            <v>Iváncsa</v>
          </cell>
        </row>
        <row r="1148">
          <cell r="BT1148" t="str">
            <v>Ivándárda</v>
          </cell>
        </row>
        <row r="1149">
          <cell r="BT1149" t="str">
            <v>Izmény</v>
          </cell>
        </row>
        <row r="1150">
          <cell r="BT1150" t="str">
            <v>Izsák</v>
          </cell>
        </row>
        <row r="1151">
          <cell r="BT1151" t="str">
            <v>Izsófalva</v>
          </cell>
        </row>
        <row r="1152">
          <cell r="BT1152" t="str">
            <v>Jágónak</v>
          </cell>
        </row>
        <row r="1153">
          <cell r="BT1153" t="str">
            <v>Ják</v>
          </cell>
        </row>
        <row r="1154">
          <cell r="BT1154" t="str">
            <v>Jakabszállás</v>
          </cell>
        </row>
        <row r="1155">
          <cell r="BT1155" t="str">
            <v>Jákfa</v>
          </cell>
        </row>
        <row r="1156">
          <cell r="BT1156" t="str">
            <v>Jákfalva</v>
          </cell>
        </row>
        <row r="1157">
          <cell r="BT1157" t="str">
            <v>Jákó</v>
          </cell>
        </row>
        <row r="1158">
          <cell r="BT1158" t="str">
            <v>Jánd</v>
          </cell>
        </row>
        <row r="1159">
          <cell r="BT1159" t="str">
            <v>Jánkmajtis</v>
          </cell>
        </row>
        <row r="1160">
          <cell r="BT1160" t="str">
            <v>Jánoshalma</v>
          </cell>
        </row>
        <row r="1161">
          <cell r="BT1161" t="str">
            <v>Jánosháza</v>
          </cell>
        </row>
        <row r="1162">
          <cell r="BT1162" t="str">
            <v>Jánoshida</v>
          </cell>
        </row>
        <row r="1163">
          <cell r="BT1163" t="str">
            <v>Jánossomorja</v>
          </cell>
        </row>
        <row r="1164">
          <cell r="BT1164" t="str">
            <v>Járdánháza</v>
          </cell>
        </row>
        <row r="1165">
          <cell r="BT1165" t="str">
            <v>Jármi</v>
          </cell>
        </row>
        <row r="1166">
          <cell r="BT1166" t="str">
            <v>Jásd</v>
          </cell>
        </row>
        <row r="1167">
          <cell r="BT1167" t="str">
            <v>Jászágó</v>
          </cell>
        </row>
        <row r="1168">
          <cell r="BT1168" t="str">
            <v>Jászalsószentgyörgy</v>
          </cell>
        </row>
        <row r="1169">
          <cell r="BT1169" t="str">
            <v>Jászapáti</v>
          </cell>
        </row>
        <row r="1170">
          <cell r="BT1170" t="str">
            <v>Jászárokszállás</v>
          </cell>
        </row>
        <row r="1171">
          <cell r="BT1171" t="str">
            <v>Jászberény</v>
          </cell>
        </row>
        <row r="1172">
          <cell r="BT1172" t="str">
            <v>Jászboldogháza</v>
          </cell>
        </row>
        <row r="1173">
          <cell r="BT1173" t="str">
            <v>Jászdózsa</v>
          </cell>
        </row>
        <row r="1174">
          <cell r="BT1174" t="str">
            <v>Jászfelsőszentgyörgy</v>
          </cell>
        </row>
        <row r="1175">
          <cell r="BT1175" t="str">
            <v>Jászfényszaru</v>
          </cell>
        </row>
        <row r="1176">
          <cell r="BT1176" t="str">
            <v>Jászivány</v>
          </cell>
        </row>
        <row r="1177">
          <cell r="BT1177" t="str">
            <v>Jászjákóhalma</v>
          </cell>
        </row>
        <row r="1178">
          <cell r="BT1178" t="str">
            <v>Jászkarajenő</v>
          </cell>
        </row>
        <row r="1179">
          <cell r="BT1179" t="str">
            <v>Jászkisér</v>
          </cell>
        </row>
        <row r="1180">
          <cell r="BT1180" t="str">
            <v>Jászladány</v>
          </cell>
        </row>
        <row r="1181">
          <cell r="BT1181" t="str">
            <v>Jászszentandrás</v>
          </cell>
        </row>
        <row r="1182">
          <cell r="BT1182" t="str">
            <v>Jászszentlászló</v>
          </cell>
        </row>
        <row r="1183">
          <cell r="BT1183" t="str">
            <v>Jásztelek</v>
          </cell>
        </row>
        <row r="1184">
          <cell r="BT1184" t="str">
            <v>Jéke</v>
          </cell>
        </row>
        <row r="1185">
          <cell r="BT1185" t="str">
            <v>Jenő</v>
          </cell>
        </row>
        <row r="1186">
          <cell r="BT1186" t="str">
            <v>Jobaháza</v>
          </cell>
        </row>
        <row r="1187">
          <cell r="BT1187" t="str">
            <v>Jobbágyi</v>
          </cell>
        </row>
        <row r="1188">
          <cell r="BT1188" t="str">
            <v>Jósvafő</v>
          </cell>
        </row>
        <row r="1189">
          <cell r="BT1189" t="str">
            <v>Juta</v>
          </cell>
        </row>
        <row r="1190">
          <cell r="BT1190" t="str">
            <v>Kaba</v>
          </cell>
        </row>
        <row r="1191">
          <cell r="BT1191" t="str">
            <v>Kacorlak</v>
          </cell>
        </row>
        <row r="1192">
          <cell r="BT1192" t="str">
            <v>Kács</v>
          </cell>
        </row>
        <row r="1193">
          <cell r="BT1193" t="str">
            <v>Kacsóta</v>
          </cell>
        </row>
        <row r="1194">
          <cell r="BT1194" t="str">
            <v>Kadarkút</v>
          </cell>
        </row>
        <row r="1195">
          <cell r="BT1195" t="str">
            <v>Kajárpéc</v>
          </cell>
        </row>
        <row r="1196">
          <cell r="BT1196" t="str">
            <v>Kajászó</v>
          </cell>
        </row>
        <row r="1197">
          <cell r="BT1197" t="str">
            <v>Kajdacs</v>
          </cell>
        </row>
        <row r="1198">
          <cell r="BT1198" t="str">
            <v>Kakasd</v>
          </cell>
        </row>
        <row r="1199">
          <cell r="BT1199" t="str">
            <v>Kákics</v>
          </cell>
        </row>
        <row r="1200">
          <cell r="BT1200" t="str">
            <v>Kakucs</v>
          </cell>
        </row>
        <row r="1201">
          <cell r="BT1201" t="str">
            <v>Kál</v>
          </cell>
        </row>
        <row r="1202">
          <cell r="BT1202" t="str">
            <v>Kalaznó</v>
          </cell>
        </row>
        <row r="1203">
          <cell r="BT1203" t="str">
            <v>Káld</v>
          </cell>
        </row>
        <row r="1204">
          <cell r="BT1204" t="str">
            <v>Kálló</v>
          </cell>
        </row>
        <row r="1205">
          <cell r="BT1205" t="str">
            <v>Kallósd</v>
          </cell>
        </row>
        <row r="1206">
          <cell r="BT1206" t="str">
            <v>Kállósemjén</v>
          </cell>
        </row>
        <row r="1207">
          <cell r="BT1207" t="str">
            <v>Kálmáncsa</v>
          </cell>
        </row>
        <row r="1208">
          <cell r="BT1208" t="str">
            <v>Kálmánháza</v>
          </cell>
        </row>
        <row r="1209">
          <cell r="BT1209" t="str">
            <v>Kálócfa</v>
          </cell>
        </row>
        <row r="1210">
          <cell r="BT1210" t="str">
            <v>Kalocsa</v>
          </cell>
        </row>
        <row r="1211">
          <cell r="BT1211" t="str">
            <v>Káloz</v>
          </cell>
        </row>
        <row r="1212">
          <cell r="BT1212" t="str">
            <v>Kám</v>
          </cell>
        </row>
        <row r="1213">
          <cell r="BT1213" t="str">
            <v>Kamond</v>
          </cell>
        </row>
        <row r="1214">
          <cell r="BT1214" t="str">
            <v>Kamut</v>
          </cell>
        </row>
        <row r="1215">
          <cell r="BT1215" t="str">
            <v>Kánó</v>
          </cell>
        </row>
        <row r="1216">
          <cell r="BT1216" t="str">
            <v>Kántorjánosi</v>
          </cell>
        </row>
        <row r="1217">
          <cell r="BT1217" t="str">
            <v>Kány</v>
          </cell>
        </row>
        <row r="1218">
          <cell r="BT1218" t="str">
            <v>Kánya</v>
          </cell>
        </row>
        <row r="1219">
          <cell r="BT1219" t="str">
            <v>Kányavár</v>
          </cell>
        </row>
        <row r="1220">
          <cell r="BT1220" t="str">
            <v>Kapolcs</v>
          </cell>
        </row>
        <row r="1221">
          <cell r="BT1221" t="str">
            <v>Kápolna</v>
          </cell>
        </row>
        <row r="1222">
          <cell r="BT1222" t="str">
            <v>Kápolnásnyék</v>
          </cell>
        </row>
        <row r="1223">
          <cell r="BT1223" t="str">
            <v>Kapoly</v>
          </cell>
        </row>
        <row r="1224">
          <cell r="BT1224" t="str">
            <v>Kaposfő</v>
          </cell>
        </row>
        <row r="1225">
          <cell r="BT1225" t="str">
            <v>Kaposgyarmat</v>
          </cell>
        </row>
        <row r="1226">
          <cell r="BT1226" t="str">
            <v>Kaposhomok</v>
          </cell>
        </row>
        <row r="1227">
          <cell r="BT1227" t="str">
            <v>Kaposkeresztúr</v>
          </cell>
        </row>
        <row r="1228">
          <cell r="BT1228" t="str">
            <v>Kaposmérő</v>
          </cell>
        </row>
        <row r="1229">
          <cell r="BT1229" t="str">
            <v>Kapospula</v>
          </cell>
        </row>
        <row r="1230">
          <cell r="BT1230" t="str">
            <v>Kaposszekcső</v>
          </cell>
        </row>
        <row r="1231">
          <cell r="BT1231" t="str">
            <v>Kaposszerdahely</v>
          </cell>
        </row>
        <row r="1232">
          <cell r="BT1232" t="str">
            <v>Kaposújlak</v>
          </cell>
        </row>
        <row r="1233">
          <cell r="BT1233" t="str">
            <v>Kaposvár</v>
          </cell>
        </row>
        <row r="1234">
          <cell r="BT1234" t="str">
            <v>Káptalanfa</v>
          </cell>
        </row>
        <row r="1235">
          <cell r="BT1235" t="str">
            <v>Káptalantóti</v>
          </cell>
        </row>
        <row r="1236">
          <cell r="BT1236" t="str">
            <v>Kapuvár</v>
          </cell>
        </row>
        <row r="1237">
          <cell r="BT1237" t="str">
            <v>Kára</v>
          </cell>
        </row>
        <row r="1238">
          <cell r="BT1238" t="str">
            <v>Karácsond</v>
          </cell>
        </row>
        <row r="1239">
          <cell r="BT1239" t="str">
            <v>Karád</v>
          </cell>
        </row>
        <row r="1240">
          <cell r="BT1240" t="str">
            <v>Karakó</v>
          </cell>
        </row>
        <row r="1241">
          <cell r="BT1241" t="str">
            <v>Karakószörcsök</v>
          </cell>
        </row>
        <row r="1242">
          <cell r="BT1242" t="str">
            <v>Karancsalja</v>
          </cell>
        </row>
        <row r="1243">
          <cell r="BT1243" t="str">
            <v>Karancsberény</v>
          </cell>
        </row>
        <row r="1244">
          <cell r="BT1244" t="str">
            <v>Karancskeszi</v>
          </cell>
        </row>
        <row r="1245">
          <cell r="BT1245" t="str">
            <v>Karancslapujtő</v>
          </cell>
        </row>
        <row r="1246">
          <cell r="BT1246" t="str">
            <v>Karancsság</v>
          </cell>
        </row>
        <row r="1247">
          <cell r="BT1247" t="str">
            <v>Kárász</v>
          </cell>
        </row>
        <row r="1248">
          <cell r="BT1248" t="str">
            <v>Karcag</v>
          </cell>
        </row>
        <row r="1249">
          <cell r="BT1249" t="str">
            <v>Karcsa</v>
          </cell>
        </row>
        <row r="1250">
          <cell r="BT1250" t="str">
            <v>Kardos</v>
          </cell>
        </row>
        <row r="1251">
          <cell r="BT1251" t="str">
            <v>Kardoskút</v>
          </cell>
        </row>
        <row r="1252">
          <cell r="BT1252" t="str">
            <v>Karmacs</v>
          </cell>
        </row>
        <row r="1253">
          <cell r="BT1253" t="str">
            <v>Károlyháza</v>
          </cell>
        </row>
        <row r="1254">
          <cell r="BT1254" t="str">
            <v>Karos</v>
          </cell>
        </row>
        <row r="1255">
          <cell r="BT1255" t="str">
            <v>Kartal</v>
          </cell>
        </row>
        <row r="1256">
          <cell r="BT1256" t="str">
            <v>Kásád</v>
          </cell>
        </row>
        <row r="1257">
          <cell r="BT1257" t="str">
            <v>Kaskantyú</v>
          </cell>
        </row>
        <row r="1258">
          <cell r="BT1258" t="str">
            <v>Kastélyosdombó</v>
          </cell>
        </row>
        <row r="1259">
          <cell r="BT1259" t="str">
            <v>Kaszaper</v>
          </cell>
        </row>
        <row r="1260">
          <cell r="BT1260" t="str">
            <v>Kaszó</v>
          </cell>
        </row>
        <row r="1261">
          <cell r="BT1261" t="str">
            <v>Katádfa</v>
          </cell>
        </row>
        <row r="1262">
          <cell r="BT1262" t="str">
            <v>Katafa</v>
          </cell>
        </row>
        <row r="1263">
          <cell r="BT1263" t="str">
            <v>Kátoly</v>
          </cell>
        </row>
        <row r="1264">
          <cell r="BT1264" t="str">
            <v>Katymár</v>
          </cell>
        </row>
        <row r="1265">
          <cell r="BT1265" t="str">
            <v>Káva</v>
          </cell>
        </row>
        <row r="1266">
          <cell r="BT1266" t="str">
            <v>Kávás</v>
          </cell>
        </row>
        <row r="1267">
          <cell r="BT1267" t="str">
            <v>Kazár</v>
          </cell>
        </row>
        <row r="1268">
          <cell r="BT1268" t="str">
            <v>Kazincbarcika</v>
          </cell>
        </row>
        <row r="1269">
          <cell r="BT1269" t="str">
            <v>Kázsmárk</v>
          </cell>
        </row>
        <row r="1270">
          <cell r="BT1270" t="str">
            <v>Kazsok</v>
          </cell>
        </row>
        <row r="1271">
          <cell r="BT1271" t="str">
            <v>Kecel</v>
          </cell>
        </row>
        <row r="1272">
          <cell r="BT1272" t="str">
            <v>Kecskéd</v>
          </cell>
        </row>
        <row r="1273">
          <cell r="BT1273" t="str">
            <v>Kecskemét</v>
          </cell>
        </row>
        <row r="1274">
          <cell r="BT1274" t="str">
            <v>Kehidakustány</v>
          </cell>
        </row>
        <row r="1275">
          <cell r="BT1275" t="str">
            <v>Kék</v>
          </cell>
        </row>
        <row r="1276">
          <cell r="BT1276" t="str">
            <v>Kékcse</v>
          </cell>
        </row>
        <row r="1277">
          <cell r="BT1277" t="str">
            <v>Kéked</v>
          </cell>
        </row>
        <row r="1278">
          <cell r="BT1278" t="str">
            <v>Kékesd</v>
          </cell>
        </row>
        <row r="1279">
          <cell r="BT1279" t="str">
            <v>Kékkút</v>
          </cell>
        </row>
        <row r="1280">
          <cell r="BT1280" t="str">
            <v>Kelebia</v>
          </cell>
        </row>
        <row r="1281">
          <cell r="BT1281" t="str">
            <v>Keléd</v>
          </cell>
        </row>
        <row r="1282">
          <cell r="BT1282" t="str">
            <v>Kelemér</v>
          </cell>
        </row>
        <row r="1283">
          <cell r="BT1283" t="str">
            <v>Kéleshalom</v>
          </cell>
        </row>
        <row r="1284">
          <cell r="BT1284" t="str">
            <v>Kelevíz</v>
          </cell>
        </row>
        <row r="1285">
          <cell r="BT1285" t="str">
            <v>Kemecse</v>
          </cell>
        </row>
        <row r="1286">
          <cell r="BT1286" t="str">
            <v>Kemence</v>
          </cell>
        </row>
        <row r="1287">
          <cell r="BT1287" t="str">
            <v>Kemendollár</v>
          </cell>
        </row>
        <row r="1288">
          <cell r="BT1288" t="str">
            <v>Kemeneshőgyész</v>
          </cell>
        </row>
        <row r="1289">
          <cell r="BT1289" t="str">
            <v>Kemeneskápolna</v>
          </cell>
        </row>
        <row r="1290">
          <cell r="BT1290" t="str">
            <v>Kemenesmagasi</v>
          </cell>
        </row>
        <row r="1291">
          <cell r="BT1291" t="str">
            <v>Kemenesmihályfa</v>
          </cell>
        </row>
        <row r="1292">
          <cell r="BT1292" t="str">
            <v>Kemenespálfa</v>
          </cell>
        </row>
        <row r="1293">
          <cell r="BT1293" t="str">
            <v>Kemenessömjén</v>
          </cell>
        </row>
        <row r="1294">
          <cell r="BT1294" t="str">
            <v>Kemenesszentmárton</v>
          </cell>
        </row>
        <row r="1295">
          <cell r="BT1295" t="str">
            <v>Kemenesszentpéter</v>
          </cell>
        </row>
        <row r="1296">
          <cell r="BT1296" t="str">
            <v>Keménfa</v>
          </cell>
        </row>
        <row r="1297">
          <cell r="BT1297" t="str">
            <v>Kémes</v>
          </cell>
        </row>
        <row r="1298">
          <cell r="BT1298" t="str">
            <v>Kemestaródfa</v>
          </cell>
        </row>
        <row r="1299">
          <cell r="BT1299" t="str">
            <v>Kemse</v>
          </cell>
        </row>
        <row r="1300">
          <cell r="BT1300" t="str">
            <v>Kenderes</v>
          </cell>
        </row>
        <row r="1301">
          <cell r="BT1301" t="str">
            <v>Kenéz</v>
          </cell>
        </row>
        <row r="1302">
          <cell r="BT1302" t="str">
            <v>Kenézlő</v>
          </cell>
        </row>
        <row r="1303">
          <cell r="BT1303" t="str">
            <v>Kengyel</v>
          </cell>
        </row>
        <row r="1304">
          <cell r="BT1304" t="str">
            <v>Kenyeri</v>
          </cell>
        </row>
        <row r="1305">
          <cell r="BT1305" t="str">
            <v>Kercaszomor</v>
          </cell>
        </row>
        <row r="1306">
          <cell r="BT1306" t="str">
            <v>Kercseliget</v>
          </cell>
        </row>
        <row r="1307">
          <cell r="BT1307" t="str">
            <v>Kerecsend</v>
          </cell>
        </row>
        <row r="1308">
          <cell r="BT1308" t="str">
            <v>Kerecseny</v>
          </cell>
        </row>
        <row r="1309">
          <cell r="BT1309" t="str">
            <v>Kerekegyháza</v>
          </cell>
        </row>
        <row r="1310">
          <cell r="BT1310" t="str">
            <v>Kerekharaszt</v>
          </cell>
        </row>
        <row r="1311">
          <cell r="BT1311" t="str">
            <v>Kereki</v>
          </cell>
        </row>
        <row r="1312">
          <cell r="BT1312" t="str">
            <v>Kerékteleki</v>
          </cell>
        </row>
        <row r="1313">
          <cell r="BT1313" t="str">
            <v>Kerepes</v>
          </cell>
        </row>
        <row r="1314">
          <cell r="BT1314" t="str">
            <v>Keresztéte</v>
          </cell>
        </row>
        <row r="1315">
          <cell r="BT1315" t="str">
            <v>Kerkabarabás</v>
          </cell>
        </row>
        <row r="1316">
          <cell r="BT1316" t="str">
            <v>Kerkafalva</v>
          </cell>
        </row>
        <row r="1317">
          <cell r="BT1317" t="str">
            <v>Kerkakutas</v>
          </cell>
        </row>
        <row r="1318">
          <cell r="BT1318" t="str">
            <v>Kerkáskápolna</v>
          </cell>
        </row>
        <row r="1319">
          <cell r="BT1319" t="str">
            <v>Kerkaszentkirály</v>
          </cell>
        </row>
        <row r="1320">
          <cell r="BT1320" t="str">
            <v>Kerkateskánd</v>
          </cell>
        </row>
        <row r="1321">
          <cell r="BT1321" t="str">
            <v>Kérsemjén</v>
          </cell>
        </row>
        <row r="1322">
          <cell r="BT1322" t="str">
            <v>Kerta</v>
          </cell>
        </row>
        <row r="1323">
          <cell r="BT1323" t="str">
            <v>Kertészsziget</v>
          </cell>
        </row>
        <row r="1324">
          <cell r="BT1324" t="str">
            <v>Keszeg</v>
          </cell>
        </row>
        <row r="1325">
          <cell r="BT1325" t="str">
            <v>Kesznyéten</v>
          </cell>
        </row>
        <row r="1326">
          <cell r="BT1326" t="str">
            <v>Keszőhidegkút</v>
          </cell>
        </row>
        <row r="1327">
          <cell r="BT1327" t="str">
            <v>Keszthely</v>
          </cell>
        </row>
        <row r="1328">
          <cell r="BT1328" t="str">
            <v>Kesztölc</v>
          </cell>
        </row>
        <row r="1329">
          <cell r="BT1329" t="str">
            <v>Keszü</v>
          </cell>
        </row>
        <row r="1330">
          <cell r="BT1330" t="str">
            <v>Kétbodony</v>
          </cell>
        </row>
        <row r="1331">
          <cell r="BT1331" t="str">
            <v>Kétegyháza</v>
          </cell>
        </row>
        <row r="1332">
          <cell r="BT1332" t="str">
            <v>Kéthely</v>
          </cell>
        </row>
        <row r="1333">
          <cell r="BT1333" t="str">
            <v>Kétpó</v>
          </cell>
        </row>
        <row r="1334">
          <cell r="BT1334" t="str">
            <v>Kétsoprony</v>
          </cell>
        </row>
        <row r="1335">
          <cell r="BT1335" t="str">
            <v>Kétújfalu</v>
          </cell>
        </row>
        <row r="1336">
          <cell r="BT1336" t="str">
            <v>Kétvölgy</v>
          </cell>
        </row>
        <row r="1337">
          <cell r="BT1337" t="str">
            <v>Kéty</v>
          </cell>
        </row>
        <row r="1338">
          <cell r="BT1338" t="str">
            <v>Kevermes</v>
          </cell>
        </row>
        <row r="1339">
          <cell r="BT1339" t="str">
            <v>Kilimán</v>
          </cell>
        </row>
        <row r="1340">
          <cell r="BT1340" t="str">
            <v>Kimle</v>
          </cell>
        </row>
        <row r="1341">
          <cell r="BT1341" t="str">
            <v>Kincsesbánya</v>
          </cell>
        </row>
        <row r="1342">
          <cell r="BT1342" t="str">
            <v>Királd</v>
          </cell>
        </row>
        <row r="1343">
          <cell r="BT1343" t="str">
            <v>Királyegyháza</v>
          </cell>
        </row>
        <row r="1344">
          <cell r="BT1344" t="str">
            <v>Királyhegyes</v>
          </cell>
        </row>
        <row r="1345">
          <cell r="BT1345" t="str">
            <v>Királyszentistván</v>
          </cell>
        </row>
        <row r="1346">
          <cell r="BT1346" t="str">
            <v>Kisapáti</v>
          </cell>
        </row>
        <row r="1347">
          <cell r="BT1347" t="str">
            <v>Kisapostag</v>
          </cell>
        </row>
        <row r="1348">
          <cell r="BT1348" t="str">
            <v>Kisar</v>
          </cell>
        </row>
        <row r="1349">
          <cell r="BT1349" t="str">
            <v>Kisasszond</v>
          </cell>
        </row>
        <row r="1350">
          <cell r="BT1350" t="str">
            <v>Kisasszonyfa</v>
          </cell>
        </row>
        <row r="1351">
          <cell r="BT1351" t="str">
            <v>Kisbabot</v>
          </cell>
        </row>
        <row r="1352">
          <cell r="BT1352" t="str">
            <v>Kisbágyon</v>
          </cell>
        </row>
        <row r="1353">
          <cell r="BT1353" t="str">
            <v>Kisbajcs</v>
          </cell>
        </row>
        <row r="1354">
          <cell r="BT1354" t="str">
            <v>Kisbajom</v>
          </cell>
        </row>
        <row r="1355">
          <cell r="BT1355" t="str">
            <v>Kisbárapáti</v>
          </cell>
        </row>
        <row r="1356">
          <cell r="BT1356" t="str">
            <v>Kisbárkány</v>
          </cell>
        </row>
        <row r="1357">
          <cell r="BT1357" t="str">
            <v>Kisbér</v>
          </cell>
        </row>
        <row r="1358">
          <cell r="BT1358" t="str">
            <v>Kisberény</v>
          </cell>
        </row>
        <row r="1359">
          <cell r="BT1359" t="str">
            <v>Kisberzseny</v>
          </cell>
        </row>
        <row r="1360">
          <cell r="BT1360" t="str">
            <v>Kisbeszterce</v>
          </cell>
        </row>
        <row r="1361">
          <cell r="BT1361" t="str">
            <v>Kisbodak</v>
          </cell>
        </row>
        <row r="1362">
          <cell r="BT1362" t="str">
            <v>Kisbucsa</v>
          </cell>
        </row>
        <row r="1363">
          <cell r="BT1363" t="str">
            <v>Kisbudmér</v>
          </cell>
        </row>
        <row r="1364">
          <cell r="BT1364" t="str">
            <v>Kiscsécs</v>
          </cell>
        </row>
        <row r="1365">
          <cell r="BT1365" t="str">
            <v>Kiscsehi</v>
          </cell>
        </row>
        <row r="1366">
          <cell r="BT1366" t="str">
            <v>Kiscsősz</v>
          </cell>
        </row>
        <row r="1367">
          <cell r="BT1367" t="str">
            <v>Kisdér</v>
          </cell>
        </row>
        <row r="1368">
          <cell r="BT1368" t="str">
            <v>Kisdobsza</v>
          </cell>
        </row>
        <row r="1369">
          <cell r="BT1369" t="str">
            <v>Kisdombegyház</v>
          </cell>
        </row>
        <row r="1370">
          <cell r="BT1370" t="str">
            <v>Kisdorog</v>
          </cell>
        </row>
        <row r="1371">
          <cell r="BT1371" t="str">
            <v>Kisecset</v>
          </cell>
        </row>
        <row r="1372">
          <cell r="BT1372" t="str">
            <v>Kisfalud</v>
          </cell>
        </row>
        <row r="1373">
          <cell r="BT1373" t="str">
            <v>Kisfüzes</v>
          </cell>
        </row>
        <row r="1374">
          <cell r="BT1374" t="str">
            <v>Kisgörbő</v>
          </cell>
        </row>
        <row r="1375">
          <cell r="BT1375" t="str">
            <v>Kisgyalán</v>
          </cell>
        </row>
        <row r="1376">
          <cell r="BT1376" t="str">
            <v>Kisgyőr</v>
          </cell>
        </row>
        <row r="1377">
          <cell r="BT1377" t="str">
            <v>Kishajmás</v>
          </cell>
        </row>
        <row r="1378">
          <cell r="BT1378" t="str">
            <v>Kisharsány</v>
          </cell>
        </row>
        <row r="1379">
          <cell r="BT1379" t="str">
            <v>Kishartyán</v>
          </cell>
        </row>
        <row r="1380">
          <cell r="BT1380" t="str">
            <v>Kisherend</v>
          </cell>
        </row>
        <row r="1381">
          <cell r="BT1381" t="str">
            <v>Kishódos</v>
          </cell>
        </row>
        <row r="1382">
          <cell r="BT1382" t="str">
            <v>Kishuta</v>
          </cell>
        </row>
        <row r="1383">
          <cell r="BT1383" t="str">
            <v>Kisigmánd</v>
          </cell>
        </row>
        <row r="1384">
          <cell r="BT1384" t="str">
            <v>Kisjakabfalva</v>
          </cell>
        </row>
        <row r="1385">
          <cell r="BT1385" t="str">
            <v>Kiskassa</v>
          </cell>
        </row>
        <row r="1386">
          <cell r="BT1386" t="str">
            <v>Kiskinizs</v>
          </cell>
        </row>
        <row r="1387">
          <cell r="BT1387" t="str">
            <v>Kiskorpád</v>
          </cell>
        </row>
        <row r="1388">
          <cell r="BT1388" t="str">
            <v>Kisköre</v>
          </cell>
        </row>
        <row r="1389">
          <cell r="BT1389" t="str">
            <v>Kiskőrös</v>
          </cell>
        </row>
        <row r="1390">
          <cell r="BT1390" t="str">
            <v>Kiskunfélegyháza</v>
          </cell>
        </row>
        <row r="1391">
          <cell r="BT1391" t="str">
            <v>Kiskunhalas</v>
          </cell>
        </row>
        <row r="1392">
          <cell r="BT1392" t="str">
            <v>Kiskunlacháza</v>
          </cell>
        </row>
        <row r="1393">
          <cell r="BT1393" t="str">
            <v>Kiskunmajsa</v>
          </cell>
        </row>
        <row r="1394">
          <cell r="BT1394" t="str">
            <v>Kiskutas</v>
          </cell>
        </row>
        <row r="1395">
          <cell r="BT1395" t="str">
            <v>Kisláng</v>
          </cell>
        </row>
        <row r="1396">
          <cell r="BT1396" t="str">
            <v>Kisléta</v>
          </cell>
        </row>
        <row r="1397">
          <cell r="BT1397" t="str">
            <v>Kislippó</v>
          </cell>
        </row>
        <row r="1398">
          <cell r="BT1398" t="str">
            <v>Kislőd</v>
          </cell>
        </row>
        <row r="1399">
          <cell r="BT1399" t="str">
            <v>Kismányok</v>
          </cell>
        </row>
        <row r="1400">
          <cell r="BT1400" t="str">
            <v>Kismarja</v>
          </cell>
        </row>
        <row r="1401">
          <cell r="BT1401" t="str">
            <v>Kismaros</v>
          </cell>
        </row>
        <row r="1402">
          <cell r="BT1402" t="str">
            <v>Kisnamény</v>
          </cell>
        </row>
        <row r="1403">
          <cell r="BT1403" t="str">
            <v>Kisnána</v>
          </cell>
        </row>
        <row r="1404">
          <cell r="BT1404" t="str">
            <v>Kisnémedi</v>
          </cell>
        </row>
        <row r="1405">
          <cell r="BT1405" t="str">
            <v>Kisnyárád</v>
          </cell>
        </row>
        <row r="1406">
          <cell r="BT1406" t="str">
            <v>Kisoroszi</v>
          </cell>
        </row>
        <row r="1407">
          <cell r="BT1407" t="str">
            <v>Kispalád</v>
          </cell>
        </row>
        <row r="1408">
          <cell r="BT1408" t="str">
            <v>Kispáli</v>
          </cell>
        </row>
        <row r="1409">
          <cell r="BT1409" t="str">
            <v>Kispirit</v>
          </cell>
        </row>
        <row r="1410">
          <cell r="BT1410" t="str">
            <v>Kisrákos</v>
          </cell>
        </row>
        <row r="1411">
          <cell r="BT1411" t="str">
            <v>Kisrécse</v>
          </cell>
        </row>
        <row r="1412">
          <cell r="BT1412" t="str">
            <v>Kisrozvágy</v>
          </cell>
        </row>
        <row r="1413">
          <cell r="BT1413" t="str">
            <v>Kissikátor</v>
          </cell>
        </row>
        <row r="1414">
          <cell r="BT1414" t="str">
            <v>Kissomlyó</v>
          </cell>
        </row>
        <row r="1415">
          <cell r="BT1415" t="str">
            <v>Kisszállás</v>
          </cell>
        </row>
        <row r="1416">
          <cell r="BT1416" t="str">
            <v>Kisszékely</v>
          </cell>
        </row>
        <row r="1417">
          <cell r="BT1417" t="str">
            <v>Kisszekeres</v>
          </cell>
        </row>
        <row r="1418">
          <cell r="BT1418" t="str">
            <v>Kisszentmárton</v>
          </cell>
        </row>
        <row r="1419">
          <cell r="BT1419" t="str">
            <v>Kissziget</v>
          </cell>
        </row>
        <row r="1420">
          <cell r="BT1420" t="str">
            <v>Kisszőlős</v>
          </cell>
        </row>
        <row r="1421">
          <cell r="BT1421" t="str">
            <v>Kistamási</v>
          </cell>
        </row>
        <row r="1422">
          <cell r="BT1422" t="str">
            <v>Kistapolca</v>
          </cell>
        </row>
        <row r="1423">
          <cell r="BT1423" t="str">
            <v>Kistarcsa</v>
          </cell>
        </row>
        <row r="1424">
          <cell r="BT1424" t="str">
            <v>Kistelek</v>
          </cell>
        </row>
        <row r="1425">
          <cell r="BT1425" t="str">
            <v>Kistokaj</v>
          </cell>
        </row>
        <row r="1426">
          <cell r="BT1426" t="str">
            <v>Kistolmács</v>
          </cell>
        </row>
        <row r="1427">
          <cell r="BT1427" t="str">
            <v>Kistormás</v>
          </cell>
        </row>
        <row r="1428">
          <cell r="BT1428" t="str">
            <v>Kistótfalu</v>
          </cell>
        </row>
        <row r="1429">
          <cell r="BT1429" t="str">
            <v>Kisújszállás</v>
          </cell>
        </row>
        <row r="1430">
          <cell r="BT1430" t="str">
            <v>Kisunyom</v>
          </cell>
        </row>
        <row r="1431">
          <cell r="BT1431" t="str">
            <v>Kisvárda</v>
          </cell>
        </row>
        <row r="1432">
          <cell r="BT1432" t="str">
            <v>Kisvarsány</v>
          </cell>
        </row>
        <row r="1433">
          <cell r="BT1433" t="str">
            <v>Kisvásárhely</v>
          </cell>
        </row>
        <row r="1434">
          <cell r="BT1434" t="str">
            <v>Kisvaszar</v>
          </cell>
        </row>
        <row r="1435">
          <cell r="BT1435" t="str">
            <v>Kisvejke</v>
          </cell>
        </row>
        <row r="1436">
          <cell r="BT1436" t="str">
            <v>Kiszombor</v>
          </cell>
        </row>
        <row r="1437">
          <cell r="BT1437" t="str">
            <v>Kiszsidány</v>
          </cell>
        </row>
        <row r="1438">
          <cell r="BT1438" t="str">
            <v>Klárafalva</v>
          </cell>
        </row>
        <row r="1439">
          <cell r="BT1439" t="str">
            <v>Kocs</v>
          </cell>
        </row>
        <row r="1440">
          <cell r="BT1440" t="str">
            <v>Kocsér</v>
          </cell>
        </row>
        <row r="1441">
          <cell r="BT1441" t="str">
            <v>Kocsola</v>
          </cell>
        </row>
        <row r="1442">
          <cell r="BT1442" t="str">
            <v>Kocsord</v>
          </cell>
        </row>
        <row r="1443">
          <cell r="BT1443" t="str">
            <v>Kóka</v>
          </cell>
        </row>
        <row r="1444">
          <cell r="BT1444" t="str">
            <v>Kokad</v>
          </cell>
        </row>
        <row r="1445">
          <cell r="BT1445" t="str">
            <v>Kolontár</v>
          </cell>
        </row>
        <row r="1446">
          <cell r="BT1446" t="str">
            <v>Komádi</v>
          </cell>
        </row>
        <row r="1447">
          <cell r="BT1447" t="str">
            <v>Komárom</v>
          </cell>
        </row>
        <row r="1448">
          <cell r="BT1448" t="str">
            <v>Komjáti</v>
          </cell>
        </row>
        <row r="1449">
          <cell r="BT1449" t="str">
            <v>Komló</v>
          </cell>
        </row>
        <row r="1450">
          <cell r="BT1450" t="str">
            <v>Komlódtótfalu</v>
          </cell>
        </row>
        <row r="1451">
          <cell r="BT1451" t="str">
            <v>Komlósd</v>
          </cell>
        </row>
        <row r="1452">
          <cell r="BT1452" t="str">
            <v>Komlóska</v>
          </cell>
        </row>
        <row r="1453">
          <cell r="BT1453" t="str">
            <v>Komoró</v>
          </cell>
        </row>
        <row r="1454">
          <cell r="BT1454" t="str">
            <v>Kompolt</v>
          </cell>
        </row>
        <row r="1455">
          <cell r="BT1455" t="str">
            <v>Kondó</v>
          </cell>
        </row>
        <row r="1456">
          <cell r="BT1456" t="str">
            <v>Kondorfa</v>
          </cell>
        </row>
        <row r="1457">
          <cell r="BT1457" t="str">
            <v>Kondoros</v>
          </cell>
        </row>
        <row r="1458">
          <cell r="BT1458" t="str">
            <v>Kóny</v>
          </cell>
        </row>
        <row r="1459">
          <cell r="BT1459" t="str">
            <v>Konyár</v>
          </cell>
        </row>
        <row r="1460">
          <cell r="BT1460" t="str">
            <v>Kópháza</v>
          </cell>
        </row>
        <row r="1461">
          <cell r="BT1461" t="str">
            <v>Koppányszántó</v>
          </cell>
        </row>
        <row r="1462">
          <cell r="BT1462" t="str">
            <v>Korlát</v>
          </cell>
        </row>
        <row r="1463">
          <cell r="BT1463" t="str">
            <v>Koroncó</v>
          </cell>
        </row>
        <row r="1464">
          <cell r="BT1464" t="str">
            <v>Kórós</v>
          </cell>
        </row>
        <row r="1465">
          <cell r="BT1465" t="str">
            <v>Kosd</v>
          </cell>
        </row>
        <row r="1466">
          <cell r="BT1466" t="str">
            <v>Kóspallag</v>
          </cell>
        </row>
        <row r="1467">
          <cell r="BT1467" t="str">
            <v>Kótaj</v>
          </cell>
        </row>
        <row r="1468">
          <cell r="BT1468" t="str">
            <v>Kovácshida</v>
          </cell>
        </row>
        <row r="1469">
          <cell r="BT1469" t="str">
            <v>Kovácsszénája</v>
          </cell>
        </row>
        <row r="1470">
          <cell r="BT1470" t="str">
            <v>Kovácsvágás</v>
          </cell>
        </row>
        <row r="1471">
          <cell r="BT1471" t="str">
            <v>Kozárd</v>
          </cell>
        </row>
        <row r="1472">
          <cell r="BT1472" t="str">
            <v>Kozármisleny</v>
          </cell>
        </row>
        <row r="1473">
          <cell r="BT1473" t="str">
            <v>Kozmadombja</v>
          </cell>
        </row>
        <row r="1474">
          <cell r="BT1474" t="str">
            <v>Köblény</v>
          </cell>
        </row>
        <row r="1475">
          <cell r="BT1475" t="str">
            <v>Köcsk</v>
          </cell>
        </row>
        <row r="1476">
          <cell r="BT1476" t="str">
            <v>Kökény</v>
          </cell>
        </row>
        <row r="1477">
          <cell r="BT1477" t="str">
            <v>Kőkút</v>
          </cell>
        </row>
        <row r="1478">
          <cell r="BT1478" t="str">
            <v>Kölcse</v>
          </cell>
        </row>
        <row r="1479">
          <cell r="BT1479" t="str">
            <v>Kölesd</v>
          </cell>
        </row>
        <row r="1480">
          <cell r="BT1480" t="str">
            <v>Kölked</v>
          </cell>
        </row>
        <row r="1481">
          <cell r="BT1481" t="str">
            <v>Kömlő</v>
          </cell>
        </row>
        <row r="1482">
          <cell r="BT1482" t="str">
            <v>Kömlőd</v>
          </cell>
        </row>
        <row r="1483">
          <cell r="BT1483" t="str">
            <v>Kömörő</v>
          </cell>
        </row>
        <row r="1484">
          <cell r="BT1484" t="str">
            <v>Kömpöc</v>
          </cell>
        </row>
        <row r="1485">
          <cell r="BT1485" t="str">
            <v>Körmend</v>
          </cell>
        </row>
        <row r="1486">
          <cell r="BT1486" t="str">
            <v>Környe</v>
          </cell>
        </row>
        <row r="1487">
          <cell r="BT1487" t="str">
            <v>Köröm</v>
          </cell>
        </row>
        <row r="1488">
          <cell r="BT1488" t="str">
            <v>Kőröshegy</v>
          </cell>
        </row>
        <row r="1489">
          <cell r="BT1489" t="str">
            <v>Körösladány</v>
          </cell>
        </row>
        <row r="1490">
          <cell r="BT1490" t="str">
            <v>Körösnagyharsány</v>
          </cell>
        </row>
        <row r="1491">
          <cell r="BT1491" t="str">
            <v>Köröstarcsa</v>
          </cell>
        </row>
        <row r="1492">
          <cell r="BT1492" t="str">
            <v>Kőröstetétlen</v>
          </cell>
        </row>
        <row r="1493">
          <cell r="BT1493" t="str">
            <v>Körösújfalu</v>
          </cell>
        </row>
        <row r="1494">
          <cell r="BT1494" t="str">
            <v>Körösszakál</v>
          </cell>
        </row>
        <row r="1495">
          <cell r="BT1495" t="str">
            <v>Körösszegapáti</v>
          </cell>
        </row>
        <row r="1496">
          <cell r="BT1496" t="str">
            <v>Kőszárhegy</v>
          </cell>
        </row>
        <row r="1497">
          <cell r="BT1497" t="str">
            <v>Kőszeg</v>
          </cell>
        </row>
        <row r="1498">
          <cell r="BT1498" t="str">
            <v>Kőszegdoroszló</v>
          </cell>
        </row>
        <row r="1499">
          <cell r="BT1499" t="str">
            <v>Kőszegpaty</v>
          </cell>
        </row>
        <row r="1500">
          <cell r="BT1500" t="str">
            <v>Kőszegszerdahely</v>
          </cell>
        </row>
        <row r="1501">
          <cell r="BT1501" t="str">
            <v>Kötcse</v>
          </cell>
        </row>
        <row r="1502">
          <cell r="BT1502" t="str">
            <v>Kötegyán</v>
          </cell>
        </row>
        <row r="1503">
          <cell r="BT1503" t="str">
            <v>Kőtelek</v>
          </cell>
        </row>
        <row r="1504">
          <cell r="BT1504" t="str">
            <v>Kővágóörs</v>
          </cell>
        </row>
        <row r="1505">
          <cell r="BT1505" t="str">
            <v>Kővágószőlős</v>
          </cell>
        </row>
        <row r="1506">
          <cell r="BT1506" t="str">
            <v>Kővágótöttös</v>
          </cell>
        </row>
        <row r="1507">
          <cell r="BT1507" t="str">
            <v>Kövegy</v>
          </cell>
        </row>
        <row r="1508">
          <cell r="BT1508" t="str">
            <v>Köveskál</v>
          </cell>
        </row>
        <row r="1509">
          <cell r="BT1509" t="str">
            <v>Krasznokvajda</v>
          </cell>
        </row>
        <row r="1510">
          <cell r="BT1510" t="str">
            <v>Kulcs</v>
          </cell>
        </row>
        <row r="1511">
          <cell r="BT1511" t="str">
            <v>Kunadacs</v>
          </cell>
        </row>
        <row r="1512">
          <cell r="BT1512" t="str">
            <v>Kunágota</v>
          </cell>
        </row>
        <row r="1513">
          <cell r="BT1513" t="str">
            <v>Kunbaja</v>
          </cell>
        </row>
        <row r="1514">
          <cell r="BT1514" t="str">
            <v>Kunbaracs</v>
          </cell>
        </row>
        <row r="1515">
          <cell r="BT1515" t="str">
            <v>Kuncsorba</v>
          </cell>
        </row>
        <row r="1516">
          <cell r="BT1516" t="str">
            <v>Kunfehértó</v>
          </cell>
        </row>
        <row r="1517">
          <cell r="BT1517" t="str">
            <v>Kunhegyes</v>
          </cell>
        </row>
        <row r="1518">
          <cell r="BT1518" t="str">
            <v>Kunmadaras</v>
          </cell>
        </row>
        <row r="1519">
          <cell r="BT1519" t="str">
            <v>Kunpeszér</v>
          </cell>
        </row>
        <row r="1520">
          <cell r="BT1520" t="str">
            <v>Kunszállás</v>
          </cell>
        </row>
        <row r="1521">
          <cell r="BT1521" t="str">
            <v>Kunszentmárton</v>
          </cell>
        </row>
        <row r="1522">
          <cell r="BT1522" t="str">
            <v>Kunszentmiklós</v>
          </cell>
        </row>
        <row r="1523">
          <cell r="BT1523" t="str">
            <v>Kunsziget</v>
          </cell>
        </row>
        <row r="1524">
          <cell r="BT1524" t="str">
            <v>Kup</v>
          </cell>
        </row>
        <row r="1525">
          <cell r="BT1525" t="str">
            <v>Kupa</v>
          </cell>
        </row>
        <row r="1526">
          <cell r="BT1526" t="str">
            <v>Kurd</v>
          </cell>
        </row>
        <row r="1527">
          <cell r="BT1527" t="str">
            <v>Kurityán</v>
          </cell>
        </row>
        <row r="1528">
          <cell r="BT1528" t="str">
            <v>Kustánszeg</v>
          </cell>
        </row>
        <row r="1529">
          <cell r="BT1529" t="str">
            <v>Kutas</v>
          </cell>
        </row>
        <row r="1530">
          <cell r="BT1530" t="str">
            <v>Kutasó</v>
          </cell>
        </row>
        <row r="1531">
          <cell r="BT1531" t="str">
            <v>Kübekháza</v>
          </cell>
        </row>
        <row r="1532">
          <cell r="BT1532" t="str">
            <v>Külsősárd</v>
          </cell>
        </row>
        <row r="1533">
          <cell r="BT1533" t="str">
            <v>Külsővat</v>
          </cell>
        </row>
        <row r="1534">
          <cell r="BT1534" t="str">
            <v>Küngös</v>
          </cell>
        </row>
        <row r="1535">
          <cell r="BT1535" t="str">
            <v>Lábatlan</v>
          </cell>
        </row>
        <row r="1536">
          <cell r="BT1536" t="str">
            <v>Lábod</v>
          </cell>
        </row>
        <row r="1537">
          <cell r="BT1537" t="str">
            <v>Lácacséke</v>
          </cell>
        </row>
        <row r="1538">
          <cell r="BT1538" t="str">
            <v>Lad</v>
          </cell>
        </row>
        <row r="1539">
          <cell r="BT1539" t="str">
            <v>Ladánybene</v>
          </cell>
        </row>
        <row r="1540">
          <cell r="BT1540" t="str">
            <v>Ládbesenyő</v>
          </cell>
        </row>
        <row r="1541">
          <cell r="BT1541" t="str">
            <v>Lajoskomárom</v>
          </cell>
        </row>
        <row r="1542">
          <cell r="BT1542" t="str">
            <v>Lajosmizse</v>
          </cell>
        </row>
        <row r="1543">
          <cell r="BT1543" t="str">
            <v>Lak</v>
          </cell>
        </row>
        <row r="1544">
          <cell r="BT1544" t="str">
            <v>Lakhegy</v>
          </cell>
        </row>
        <row r="1545">
          <cell r="BT1545" t="str">
            <v>Lakitelek</v>
          </cell>
        </row>
        <row r="1546">
          <cell r="BT1546" t="str">
            <v>Lakócsa</v>
          </cell>
        </row>
        <row r="1547">
          <cell r="BT1547" t="str">
            <v>Lánycsók</v>
          </cell>
        </row>
        <row r="1548">
          <cell r="BT1548" t="str">
            <v>Lápafő</v>
          </cell>
        </row>
        <row r="1549">
          <cell r="BT1549" t="str">
            <v>Lapáncsa</v>
          </cell>
        </row>
        <row r="1550">
          <cell r="BT1550" t="str">
            <v>Laskod</v>
          </cell>
        </row>
        <row r="1551">
          <cell r="BT1551" t="str">
            <v>Lasztonya</v>
          </cell>
        </row>
        <row r="1552">
          <cell r="BT1552" t="str">
            <v>Látrány</v>
          </cell>
        </row>
        <row r="1553">
          <cell r="BT1553" t="str">
            <v>Lázi</v>
          </cell>
        </row>
        <row r="1554">
          <cell r="BT1554" t="str">
            <v>Leányfalu</v>
          </cell>
        </row>
        <row r="1555">
          <cell r="BT1555" t="str">
            <v>Leányvár</v>
          </cell>
        </row>
        <row r="1556">
          <cell r="BT1556" t="str">
            <v>Lébény</v>
          </cell>
        </row>
        <row r="1557">
          <cell r="BT1557" t="str">
            <v>Legénd</v>
          </cell>
        </row>
        <row r="1558">
          <cell r="BT1558" t="str">
            <v>Legyesbénye</v>
          </cell>
        </row>
        <row r="1559">
          <cell r="BT1559" t="str">
            <v>Léh</v>
          </cell>
        </row>
        <row r="1560">
          <cell r="BT1560" t="str">
            <v>Lénárddaróc</v>
          </cell>
        </row>
        <row r="1561">
          <cell r="BT1561" t="str">
            <v>Lendvadedes</v>
          </cell>
        </row>
        <row r="1562">
          <cell r="BT1562" t="str">
            <v>Lendvajakabfa</v>
          </cell>
        </row>
        <row r="1563">
          <cell r="BT1563" t="str">
            <v>Lengyel</v>
          </cell>
        </row>
        <row r="1564">
          <cell r="BT1564" t="str">
            <v>Lengyeltóti</v>
          </cell>
        </row>
        <row r="1565">
          <cell r="BT1565" t="str">
            <v>Lenti</v>
          </cell>
        </row>
        <row r="1566">
          <cell r="BT1566" t="str">
            <v>Lepsény</v>
          </cell>
        </row>
        <row r="1567">
          <cell r="BT1567" t="str">
            <v>Lesencefalu</v>
          </cell>
        </row>
        <row r="1568">
          <cell r="BT1568" t="str">
            <v>Lesenceistvánd</v>
          </cell>
        </row>
        <row r="1569">
          <cell r="BT1569" t="str">
            <v>Lesencetomaj</v>
          </cell>
        </row>
        <row r="1570">
          <cell r="BT1570" t="str">
            <v>Létavértes</v>
          </cell>
        </row>
        <row r="1571">
          <cell r="BT1571" t="str">
            <v>Letenye</v>
          </cell>
        </row>
        <row r="1572">
          <cell r="BT1572" t="str">
            <v>Letkés</v>
          </cell>
        </row>
        <row r="1573">
          <cell r="BT1573" t="str">
            <v>Levél</v>
          </cell>
        </row>
        <row r="1574">
          <cell r="BT1574" t="str">
            <v>Levelek</v>
          </cell>
        </row>
        <row r="1575">
          <cell r="BT1575" t="str">
            <v>Libickozma</v>
          </cell>
        </row>
        <row r="1576">
          <cell r="BT1576" t="str">
            <v>Lickóvadamos</v>
          </cell>
        </row>
        <row r="1577">
          <cell r="BT1577" t="str">
            <v>Liget</v>
          </cell>
        </row>
        <row r="1578">
          <cell r="BT1578" t="str">
            <v>Ligetfalva</v>
          </cell>
        </row>
        <row r="1579">
          <cell r="BT1579" t="str">
            <v>Lipót</v>
          </cell>
        </row>
        <row r="1580">
          <cell r="BT1580" t="str">
            <v>Lippó</v>
          </cell>
        </row>
        <row r="1581">
          <cell r="BT1581" t="str">
            <v>Liptód</v>
          </cell>
        </row>
        <row r="1582">
          <cell r="BT1582" t="str">
            <v>Lispeszentadorján</v>
          </cell>
        </row>
        <row r="1583">
          <cell r="BT1583" t="str">
            <v>Liszó</v>
          </cell>
        </row>
        <row r="1584">
          <cell r="BT1584" t="str">
            <v>Litér</v>
          </cell>
        </row>
        <row r="1585">
          <cell r="BT1585" t="str">
            <v>Litka</v>
          </cell>
        </row>
        <row r="1586">
          <cell r="BT1586" t="str">
            <v>Litke</v>
          </cell>
        </row>
        <row r="1587">
          <cell r="BT1587" t="str">
            <v>Lócs</v>
          </cell>
        </row>
        <row r="1588">
          <cell r="BT1588" t="str">
            <v>Lókút</v>
          </cell>
        </row>
        <row r="1589">
          <cell r="BT1589" t="str">
            <v>Lónya</v>
          </cell>
        </row>
        <row r="1590">
          <cell r="BT1590" t="str">
            <v>Lórév</v>
          </cell>
        </row>
        <row r="1591">
          <cell r="BT1591" t="str">
            <v>Lothárd</v>
          </cell>
        </row>
        <row r="1592">
          <cell r="BT1592" t="str">
            <v>Lovas</v>
          </cell>
        </row>
        <row r="1593">
          <cell r="BT1593" t="str">
            <v>Lovasberény</v>
          </cell>
        </row>
        <row r="1594">
          <cell r="BT1594" t="str">
            <v>Lovászhetény</v>
          </cell>
        </row>
        <row r="1595">
          <cell r="BT1595" t="str">
            <v>Lovászi</v>
          </cell>
        </row>
        <row r="1596">
          <cell r="BT1596" t="str">
            <v>Lovászpatona</v>
          </cell>
        </row>
        <row r="1597">
          <cell r="BT1597" t="str">
            <v>Lőkösháza</v>
          </cell>
        </row>
        <row r="1598">
          <cell r="BT1598" t="str">
            <v>Lőrinci</v>
          </cell>
        </row>
        <row r="1599">
          <cell r="BT1599" t="str">
            <v>Lövő</v>
          </cell>
        </row>
        <row r="1600">
          <cell r="BT1600" t="str">
            <v>Lövőpetri</v>
          </cell>
        </row>
        <row r="1601">
          <cell r="BT1601" t="str">
            <v>Lucfalva</v>
          </cell>
        </row>
        <row r="1602">
          <cell r="BT1602" t="str">
            <v>Ludányhalászi</v>
          </cell>
        </row>
        <row r="1603">
          <cell r="BT1603" t="str">
            <v>Ludas</v>
          </cell>
        </row>
        <row r="1604">
          <cell r="BT1604" t="str">
            <v>Lukácsháza</v>
          </cell>
        </row>
        <row r="1605">
          <cell r="BT1605" t="str">
            <v>Lulla</v>
          </cell>
        </row>
        <row r="1606">
          <cell r="BT1606" t="str">
            <v>Lúzsok</v>
          </cell>
        </row>
        <row r="1607">
          <cell r="BT1607" t="str">
            <v>Mád</v>
          </cell>
        </row>
        <row r="1608">
          <cell r="BT1608" t="str">
            <v>Madaras</v>
          </cell>
        </row>
        <row r="1609">
          <cell r="BT1609" t="str">
            <v>Madocsa</v>
          </cell>
        </row>
        <row r="1610">
          <cell r="BT1610" t="str">
            <v>Maglóca</v>
          </cell>
        </row>
        <row r="1611">
          <cell r="BT1611" t="str">
            <v>Maglód</v>
          </cell>
        </row>
        <row r="1612">
          <cell r="BT1612" t="str">
            <v>Mágocs</v>
          </cell>
        </row>
        <row r="1613">
          <cell r="BT1613" t="str">
            <v>Magosliget</v>
          </cell>
        </row>
        <row r="1614">
          <cell r="BT1614" t="str">
            <v>Magy</v>
          </cell>
        </row>
        <row r="1615">
          <cell r="BT1615" t="str">
            <v>Magyaralmás</v>
          </cell>
        </row>
        <row r="1616">
          <cell r="BT1616" t="str">
            <v>Magyaratád</v>
          </cell>
        </row>
        <row r="1617">
          <cell r="BT1617" t="str">
            <v>Magyarbánhegyes</v>
          </cell>
        </row>
        <row r="1618">
          <cell r="BT1618" t="str">
            <v>Magyarbóly</v>
          </cell>
        </row>
        <row r="1619">
          <cell r="BT1619" t="str">
            <v>Magyarcsanád</v>
          </cell>
        </row>
        <row r="1620">
          <cell r="BT1620" t="str">
            <v>Magyardombegyház</v>
          </cell>
        </row>
        <row r="1621">
          <cell r="BT1621" t="str">
            <v>Magyaregregy</v>
          </cell>
        </row>
        <row r="1622">
          <cell r="BT1622" t="str">
            <v>Magyaregres</v>
          </cell>
        </row>
        <row r="1623">
          <cell r="BT1623" t="str">
            <v>Magyarföld</v>
          </cell>
        </row>
        <row r="1624">
          <cell r="BT1624" t="str">
            <v>Magyargéc</v>
          </cell>
        </row>
        <row r="1625">
          <cell r="BT1625" t="str">
            <v>Magyargencs</v>
          </cell>
        </row>
        <row r="1626">
          <cell r="BT1626" t="str">
            <v>Magyarhertelend</v>
          </cell>
        </row>
        <row r="1627">
          <cell r="BT1627" t="str">
            <v>Magyarhomorog</v>
          </cell>
        </row>
        <row r="1628">
          <cell r="BT1628" t="str">
            <v>Magyarkeresztúr</v>
          </cell>
        </row>
        <row r="1629">
          <cell r="BT1629" t="str">
            <v>Magyarkeszi</v>
          </cell>
        </row>
        <row r="1630">
          <cell r="BT1630" t="str">
            <v>Magyarlak</v>
          </cell>
        </row>
        <row r="1631">
          <cell r="BT1631" t="str">
            <v>Magyarlukafa</v>
          </cell>
        </row>
        <row r="1632">
          <cell r="BT1632" t="str">
            <v>Magyarmecske</v>
          </cell>
        </row>
        <row r="1633">
          <cell r="BT1633" t="str">
            <v>Magyarnádalja</v>
          </cell>
        </row>
        <row r="1634">
          <cell r="BT1634" t="str">
            <v>Magyarnándor</v>
          </cell>
        </row>
        <row r="1635">
          <cell r="BT1635" t="str">
            <v>Magyarpolány</v>
          </cell>
        </row>
        <row r="1636">
          <cell r="BT1636" t="str">
            <v>Magyarsarlós</v>
          </cell>
        </row>
        <row r="1637">
          <cell r="BT1637" t="str">
            <v>Magyarszecsőd</v>
          </cell>
        </row>
        <row r="1638">
          <cell r="BT1638" t="str">
            <v>Magyarszék</v>
          </cell>
        </row>
        <row r="1639">
          <cell r="BT1639" t="str">
            <v>Magyarszentmiklós</v>
          </cell>
        </row>
        <row r="1640">
          <cell r="BT1640" t="str">
            <v>Magyarszerdahely</v>
          </cell>
        </row>
        <row r="1641">
          <cell r="BT1641" t="str">
            <v>Magyarszombatfa</v>
          </cell>
        </row>
        <row r="1642">
          <cell r="BT1642" t="str">
            <v>Magyartelek</v>
          </cell>
        </row>
        <row r="1643">
          <cell r="BT1643" t="str">
            <v>Majosháza</v>
          </cell>
        </row>
        <row r="1644">
          <cell r="BT1644" t="str">
            <v>Majs</v>
          </cell>
        </row>
        <row r="1645">
          <cell r="BT1645" t="str">
            <v>Makád</v>
          </cell>
        </row>
        <row r="1646">
          <cell r="BT1646" t="str">
            <v>Makkoshotyka</v>
          </cell>
        </row>
        <row r="1647">
          <cell r="BT1647" t="str">
            <v>Maklár</v>
          </cell>
        </row>
        <row r="1648">
          <cell r="BT1648" t="str">
            <v>Makó</v>
          </cell>
        </row>
        <row r="1649">
          <cell r="BT1649" t="str">
            <v>Malomsok</v>
          </cell>
        </row>
        <row r="1650">
          <cell r="BT1650" t="str">
            <v>Mályi</v>
          </cell>
        </row>
        <row r="1651">
          <cell r="BT1651" t="str">
            <v>Mályinka</v>
          </cell>
        </row>
        <row r="1652">
          <cell r="BT1652" t="str">
            <v>Mánd</v>
          </cell>
        </row>
        <row r="1653">
          <cell r="BT1653" t="str">
            <v>Mándok</v>
          </cell>
        </row>
        <row r="1654">
          <cell r="BT1654" t="str">
            <v>Mánfa</v>
          </cell>
        </row>
        <row r="1655">
          <cell r="BT1655" t="str">
            <v>Mány</v>
          </cell>
        </row>
        <row r="1656">
          <cell r="BT1656" t="str">
            <v>Maráza</v>
          </cell>
        </row>
        <row r="1657">
          <cell r="BT1657" t="str">
            <v>Marcalgergelyi</v>
          </cell>
        </row>
        <row r="1658">
          <cell r="BT1658" t="str">
            <v>Marcali</v>
          </cell>
        </row>
        <row r="1659">
          <cell r="BT1659" t="str">
            <v>Marcaltő</v>
          </cell>
        </row>
        <row r="1660">
          <cell r="BT1660" t="str">
            <v>Márfa</v>
          </cell>
        </row>
        <row r="1661">
          <cell r="BT1661" t="str">
            <v>Máriahalom</v>
          </cell>
        </row>
        <row r="1662">
          <cell r="BT1662" t="str">
            <v>Máriakálnok</v>
          </cell>
        </row>
        <row r="1663">
          <cell r="BT1663" t="str">
            <v>Máriakéménd</v>
          </cell>
        </row>
        <row r="1664">
          <cell r="BT1664" t="str">
            <v>Márianosztra</v>
          </cell>
        </row>
        <row r="1665">
          <cell r="BT1665" t="str">
            <v>Máriapócs</v>
          </cell>
        </row>
        <row r="1666">
          <cell r="BT1666" t="str">
            <v>Markaz</v>
          </cell>
        </row>
        <row r="1667">
          <cell r="BT1667" t="str">
            <v>Márkháza</v>
          </cell>
        </row>
        <row r="1668">
          <cell r="BT1668" t="str">
            <v>Márkó</v>
          </cell>
        </row>
        <row r="1669">
          <cell r="BT1669" t="str">
            <v>Markóc</v>
          </cell>
        </row>
        <row r="1670">
          <cell r="BT1670" t="str">
            <v>Markotabödöge</v>
          </cell>
        </row>
        <row r="1671">
          <cell r="BT1671" t="str">
            <v>Maróc</v>
          </cell>
        </row>
        <row r="1672">
          <cell r="BT1672" t="str">
            <v>Marócsa</v>
          </cell>
        </row>
        <row r="1673">
          <cell r="BT1673" t="str">
            <v>Márok</v>
          </cell>
        </row>
        <row r="1674">
          <cell r="BT1674" t="str">
            <v>Márokföld</v>
          </cell>
        </row>
        <row r="1675">
          <cell r="BT1675" t="str">
            <v>Márokpapi</v>
          </cell>
        </row>
        <row r="1676">
          <cell r="BT1676" t="str">
            <v>Maroslele</v>
          </cell>
        </row>
        <row r="1677">
          <cell r="BT1677" t="str">
            <v>Mártély</v>
          </cell>
        </row>
        <row r="1678">
          <cell r="BT1678" t="str">
            <v>Martfű</v>
          </cell>
        </row>
        <row r="1679">
          <cell r="BT1679" t="str">
            <v>Martonfa</v>
          </cell>
        </row>
        <row r="1680">
          <cell r="BT1680" t="str">
            <v>Martonvásár</v>
          </cell>
        </row>
        <row r="1681">
          <cell r="BT1681" t="str">
            <v>Martonyi</v>
          </cell>
        </row>
        <row r="1682">
          <cell r="BT1682" t="str">
            <v>Mátészalka</v>
          </cell>
        </row>
        <row r="1683">
          <cell r="BT1683" t="str">
            <v>Mátételke</v>
          </cell>
        </row>
        <row r="1684">
          <cell r="BT1684" t="str">
            <v>Mátraballa</v>
          </cell>
        </row>
        <row r="1685">
          <cell r="BT1685" t="str">
            <v>Mátraderecske</v>
          </cell>
        </row>
        <row r="1686">
          <cell r="BT1686" t="str">
            <v>Mátramindszent</v>
          </cell>
        </row>
        <row r="1687">
          <cell r="BT1687" t="str">
            <v>Mátranovák</v>
          </cell>
        </row>
        <row r="1688">
          <cell r="BT1688" t="str">
            <v>Mátraszele</v>
          </cell>
        </row>
        <row r="1689">
          <cell r="BT1689" t="str">
            <v>Mátraszentimre</v>
          </cell>
        </row>
        <row r="1690">
          <cell r="BT1690" t="str">
            <v>Mátraszőlős</v>
          </cell>
        </row>
        <row r="1691">
          <cell r="BT1691" t="str">
            <v>Mátraterenye</v>
          </cell>
        </row>
        <row r="1692">
          <cell r="BT1692" t="str">
            <v>Mátraverebély</v>
          </cell>
        </row>
        <row r="1693">
          <cell r="BT1693" t="str">
            <v>Mátyásdomb</v>
          </cell>
        </row>
        <row r="1694">
          <cell r="BT1694" t="str">
            <v>Matty</v>
          </cell>
        </row>
        <row r="1695">
          <cell r="BT1695" t="str">
            <v>Mátyus</v>
          </cell>
        </row>
        <row r="1696">
          <cell r="BT1696" t="str">
            <v>Máza</v>
          </cell>
        </row>
        <row r="1697">
          <cell r="BT1697" t="str">
            <v>Mecseknádasd</v>
          </cell>
        </row>
        <row r="1698">
          <cell r="BT1698" t="str">
            <v>Mecsekpölöske</v>
          </cell>
        </row>
        <row r="1699">
          <cell r="BT1699" t="str">
            <v>Mecsér</v>
          </cell>
        </row>
        <row r="1700">
          <cell r="BT1700" t="str">
            <v>Medgyesbodzás</v>
          </cell>
        </row>
        <row r="1701">
          <cell r="BT1701" t="str">
            <v>Medgyesegyháza</v>
          </cell>
        </row>
        <row r="1702">
          <cell r="BT1702" t="str">
            <v>Medina</v>
          </cell>
        </row>
        <row r="1703">
          <cell r="BT1703" t="str">
            <v>Meggyeskovácsi</v>
          </cell>
        </row>
        <row r="1704">
          <cell r="BT1704" t="str">
            <v>Megyaszó</v>
          </cell>
        </row>
        <row r="1705">
          <cell r="BT1705" t="str">
            <v>Megyehíd</v>
          </cell>
        </row>
        <row r="1706">
          <cell r="BT1706" t="str">
            <v>Megyer</v>
          </cell>
        </row>
        <row r="1707">
          <cell r="BT1707" t="str">
            <v>Méhkerék</v>
          </cell>
        </row>
        <row r="1708">
          <cell r="BT1708" t="str">
            <v>Méhtelek</v>
          </cell>
        </row>
        <row r="1709">
          <cell r="BT1709" t="str">
            <v>Mekényes</v>
          </cell>
        </row>
        <row r="1710">
          <cell r="BT1710" t="str">
            <v>Mélykút</v>
          </cell>
        </row>
        <row r="1711">
          <cell r="BT1711" t="str">
            <v>Mencshely</v>
          </cell>
        </row>
        <row r="1712">
          <cell r="BT1712" t="str">
            <v>Mende</v>
          </cell>
        </row>
        <row r="1713">
          <cell r="BT1713" t="str">
            <v>Méra</v>
          </cell>
        </row>
        <row r="1714">
          <cell r="BT1714" t="str">
            <v>Merenye</v>
          </cell>
        </row>
        <row r="1715">
          <cell r="BT1715" t="str">
            <v>Mérges</v>
          </cell>
        </row>
        <row r="1716">
          <cell r="BT1716" t="str">
            <v>Mérk</v>
          </cell>
        </row>
        <row r="1717">
          <cell r="BT1717" t="str">
            <v>Mernye</v>
          </cell>
        </row>
        <row r="1718">
          <cell r="BT1718" t="str">
            <v>Mersevát</v>
          </cell>
        </row>
        <row r="1719">
          <cell r="BT1719" t="str">
            <v>Mesterháza</v>
          </cell>
        </row>
        <row r="1720">
          <cell r="BT1720" t="str">
            <v>Mesteri</v>
          </cell>
        </row>
        <row r="1721">
          <cell r="BT1721" t="str">
            <v>Mesterszállás</v>
          </cell>
        </row>
        <row r="1722">
          <cell r="BT1722" t="str">
            <v>Meszes</v>
          </cell>
        </row>
        <row r="1723">
          <cell r="BT1723" t="str">
            <v>Meszlen</v>
          </cell>
        </row>
        <row r="1724">
          <cell r="BT1724" t="str">
            <v>Mesztegnyő</v>
          </cell>
        </row>
        <row r="1725">
          <cell r="BT1725" t="str">
            <v>Mezőberény</v>
          </cell>
        </row>
        <row r="1726">
          <cell r="BT1726" t="str">
            <v>Mezőcsát</v>
          </cell>
        </row>
        <row r="1727">
          <cell r="BT1727" t="str">
            <v>Mezőcsokonya</v>
          </cell>
        </row>
        <row r="1728">
          <cell r="BT1728" t="str">
            <v>Meződ</v>
          </cell>
        </row>
        <row r="1729">
          <cell r="BT1729" t="str">
            <v>Mezőfalva</v>
          </cell>
        </row>
        <row r="1730">
          <cell r="BT1730" t="str">
            <v>Mezőgyán</v>
          </cell>
        </row>
        <row r="1731">
          <cell r="BT1731" t="str">
            <v>Mezőhegyes</v>
          </cell>
        </row>
        <row r="1732">
          <cell r="BT1732" t="str">
            <v>Mezőhék</v>
          </cell>
        </row>
        <row r="1733">
          <cell r="BT1733" t="str">
            <v>Mezőkeresztes</v>
          </cell>
        </row>
        <row r="1734">
          <cell r="BT1734" t="str">
            <v>Mezőkomárom</v>
          </cell>
        </row>
        <row r="1735">
          <cell r="BT1735" t="str">
            <v>Mezőkovácsháza</v>
          </cell>
        </row>
        <row r="1736">
          <cell r="BT1736" t="str">
            <v>Mezőkövesd</v>
          </cell>
        </row>
        <row r="1737">
          <cell r="BT1737" t="str">
            <v>Mezőladány</v>
          </cell>
        </row>
        <row r="1738">
          <cell r="BT1738" t="str">
            <v>Mezőlak</v>
          </cell>
        </row>
        <row r="1739">
          <cell r="BT1739" t="str">
            <v>Mezőnagymihály</v>
          </cell>
        </row>
        <row r="1740">
          <cell r="BT1740" t="str">
            <v>Mezőnyárád</v>
          </cell>
        </row>
        <row r="1741">
          <cell r="BT1741" t="str">
            <v>Mezőörs</v>
          </cell>
        </row>
        <row r="1742">
          <cell r="BT1742" t="str">
            <v>Mezőpeterd</v>
          </cell>
        </row>
        <row r="1743">
          <cell r="BT1743" t="str">
            <v>Mezősas</v>
          </cell>
        </row>
        <row r="1744">
          <cell r="BT1744" t="str">
            <v>Mezőszemere</v>
          </cell>
        </row>
        <row r="1745">
          <cell r="BT1745" t="str">
            <v>Mezőszentgyörgy</v>
          </cell>
        </row>
        <row r="1746">
          <cell r="BT1746" t="str">
            <v>Mezőszilas</v>
          </cell>
        </row>
        <row r="1747">
          <cell r="BT1747" t="str">
            <v>Mezőtárkány</v>
          </cell>
        </row>
        <row r="1748">
          <cell r="BT1748" t="str">
            <v>Mezőtúr</v>
          </cell>
        </row>
        <row r="1749">
          <cell r="BT1749" t="str">
            <v>Mezőzombor</v>
          </cell>
        </row>
        <row r="1750">
          <cell r="BT1750" t="str">
            <v>Miháld</v>
          </cell>
        </row>
        <row r="1751">
          <cell r="BT1751" t="str">
            <v>Mihályfa</v>
          </cell>
        </row>
        <row r="1752">
          <cell r="BT1752" t="str">
            <v>Mihálygerge</v>
          </cell>
        </row>
        <row r="1753">
          <cell r="BT1753" t="str">
            <v>Mihályháza</v>
          </cell>
        </row>
        <row r="1754">
          <cell r="BT1754" t="str">
            <v>Mihályi</v>
          </cell>
        </row>
        <row r="1755">
          <cell r="BT1755" t="str">
            <v>Mike</v>
          </cell>
        </row>
        <row r="1756">
          <cell r="BT1756" t="str">
            <v>Mikebuda</v>
          </cell>
        </row>
        <row r="1757">
          <cell r="BT1757" t="str">
            <v>Mikekarácsonyfa</v>
          </cell>
        </row>
        <row r="1758">
          <cell r="BT1758" t="str">
            <v>Mikepércs</v>
          </cell>
        </row>
        <row r="1759">
          <cell r="BT1759" t="str">
            <v>Miklósi</v>
          </cell>
        </row>
        <row r="1760">
          <cell r="BT1760" t="str">
            <v>Mikófalva</v>
          </cell>
        </row>
        <row r="1761">
          <cell r="BT1761" t="str">
            <v>Mikóháza</v>
          </cell>
        </row>
        <row r="1762">
          <cell r="BT1762" t="str">
            <v>Mikosszéplak</v>
          </cell>
        </row>
        <row r="1763">
          <cell r="BT1763" t="str">
            <v>Milejszeg</v>
          </cell>
        </row>
        <row r="1764">
          <cell r="BT1764" t="str">
            <v>Milota</v>
          </cell>
        </row>
        <row r="1765">
          <cell r="BT1765" t="str">
            <v>Mindszent</v>
          </cell>
        </row>
        <row r="1766">
          <cell r="BT1766" t="str">
            <v>Mindszentgodisa</v>
          </cell>
        </row>
        <row r="1767">
          <cell r="BT1767" t="str">
            <v>Mindszentkálla</v>
          </cell>
        </row>
        <row r="1768">
          <cell r="BT1768" t="str">
            <v>Misefa</v>
          </cell>
        </row>
        <row r="1769">
          <cell r="BT1769" t="str">
            <v>Miske</v>
          </cell>
        </row>
        <row r="1770">
          <cell r="BT1770" t="str">
            <v>Miskolc</v>
          </cell>
        </row>
        <row r="1771">
          <cell r="BT1771" t="str">
            <v>Miszla</v>
          </cell>
        </row>
        <row r="1772">
          <cell r="BT1772" t="str">
            <v>Mocsa</v>
          </cell>
        </row>
        <row r="1773">
          <cell r="BT1773" t="str">
            <v>Mogyoród</v>
          </cell>
        </row>
        <row r="1774">
          <cell r="BT1774" t="str">
            <v>Mogyorósbánya</v>
          </cell>
        </row>
        <row r="1775">
          <cell r="BT1775" t="str">
            <v>Mogyoróska</v>
          </cell>
        </row>
        <row r="1776">
          <cell r="BT1776" t="str">
            <v>Moha</v>
          </cell>
        </row>
        <row r="1777">
          <cell r="BT1777" t="str">
            <v>Mohács</v>
          </cell>
        </row>
        <row r="1778">
          <cell r="BT1778" t="str">
            <v>Mohora</v>
          </cell>
        </row>
        <row r="1779">
          <cell r="BT1779" t="str">
            <v>Molnári</v>
          </cell>
        </row>
        <row r="1780">
          <cell r="BT1780" t="str">
            <v>Molnaszecsőd</v>
          </cell>
        </row>
        <row r="1781">
          <cell r="BT1781" t="str">
            <v>Molvány</v>
          </cell>
        </row>
        <row r="1782">
          <cell r="BT1782" t="str">
            <v>Monaj</v>
          </cell>
        </row>
        <row r="1783">
          <cell r="BT1783" t="str">
            <v>Monok</v>
          </cell>
        </row>
        <row r="1784">
          <cell r="BT1784" t="str">
            <v>Monor</v>
          </cell>
        </row>
        <row r="1785">
          <cell r="BT1785" t="str">
            <v>Monorierdő</v>
          </cell>
        </row>
        <row r="1786">
          <cell r="BT1786" t="str">
            <v>Mónosbél</v>
          </cell>
        </row>
        <row r="1787">
          <cell r="BT1787" t="str">
            <v>Monostorapáti</v>
          </cell>
        </row>
        <row r="1788">
          <cell r="BT1788" t="str">
            <v>Monostorpályi</v>
          </cell>
        </row>
        <row r="1789">
          <cell r="BT1789" t="str">
            <v>Monoszló</v>
          </cell>
        </row>
        <row r="1790">
          <cell r="BT1790" t="str">
            <v>Monyoród</v>
          </cell>
        </row>
        <row r="1791">
          <cell r="BT1791" t="str">
            <v>Mór</v>
          </cell>
        </row>
        <row r="1792">
          <cell r="BT1792" t="str">
            <v>Mórágy</v>
          </cell>
        </row>
        <row r="1793">
          <cell r="BT1793" t="str">
            <v>Mórahalom</v>
          </cell>
        </row>
        <row r="1794">
          <cell r="BT1794" t="str">
            <v>Móricgát</v>
          </cell>
        </row>
        <row r="1795">
          <cell r="BT1795" t="str">
            <v>Mórichida</v>
          </cell>
        </row>
        <row r="1796">
          <cell r="BT1796" t="str">
            <v>Mosdós</v>
          </cell>
        </row>
        <row r="1797">
          <cell r="BT1797" t="str">
            <v>Mosonmagyaróvár</v>
          </cell>
        </row>
        <row r="1798">
          <cell r="BT1798" t="str">
            <v>Mosonszentmiklós</v>
          </cell>
        </row>
        <row r="1799">
          <cell r="BT1799" t="str">
            <v>Mosonszolnok</v>
          </cell>
        </row>
        <row r="1800">
          <cell r="BT1800" t="str">
            <v>Mozsgó</v>
          </cell>
        </row>
        <row r="1801">
          <cell r="BT1801" t="str">
            <v>Mőcsény</v>
          </cell>
        </row>
        <row r="1802">
          <cell r="BT1802" t="str">
            <v>Mucsfa</v>
          </cell>
        </row>
        <row r="1803">
          <cell r="BT1803" t="str">
            <v>Mucsi</v>
          </cell>
        </row>
        <row r="1804">
          <cell r="BT1804" t="str">
            <v>Múcsony</v>
          </cell>
        </row>
        <row r="1805">
          <cell r="BT1805" t="str">
            <v>Muhi</v>
          </cell>
        </row>
        <row r="1806">
          <cell r="BT1806" t="str">
            <v>Murakeresztúr</v>
          </cell>
        </row>
        <row r="1807">
          <cell r="BT1807" t="str">
            <v>Murarátka</v>
          </cell>
        </row>
        <row r="1808">
          <cell r="BT1808" t="str">
            <v>Muraszemenye</v>
          </cell>
        </row>
        <row r="1809">
          <cell r="BT1809" t="str">
            <v>Murga</v>
          </cell>
        </row>
        <row r="1810">
          <cell r="BT1810" t="str">
            <v>Murony</v>
          </cell>
        </row>
        <row r="1811">
          <cell r="BT1811" t="str">
            <v>Nábrád</v>
          </cell>
        </row>
        <row r="1812">
          <cell r="BT1812" t="str">
            <v>Nadap</v>
          </cell>
        </row>
        <row r="1813">
          <cell r="BT1813" t="str">
            <v>Nádasd</v>
          </cell>
        </row>
        <row r="1814">
          <cell r="BT1814" t="str">
            <v>Nádasdladány</v>
          </cell>
        </row>
        <row r="1815">
          <cell r="BT1815" t="str">
            <v>Nádudvar</v>
          </cell>
        </row>
        <row r="1816">
          <cell r="BT1816" t="str">
            <v>Nágocs</v>
          </cell>
        </row>
        <row r="1817">
          <cell r="BT1817" t="str">
            <v>Nagyacsád</v>
          </cell>
        </row>
        <row r="1818">
          <cell r="BT1818" t="str">
            <v>Nagyalásony</v>
          </cell>
        </row>
        <row r="1819">
          <cell r="BT1819" t="str">
            <v>Nagyar</v>
          </cell>
        </row>
        <row r="1820">
          <cell r="BT1820" t="str">
            <v>Nagyatád</v>
          </cell>
        </row>
        <row r="1821">
          <cell r="BT1821" t="str">
            <v>Nagybajcs</v>
          </cell>
        </row>
        <row r="1822">
          <cell r="BT1822" t="str">
            <v>Nagybajom</v>
          </cell>
        </row>
        <row r="1823">
          <cell r="BT1823" t="str">
            <v>Nagybakónak</v>
          </cell>
        </row>
        <row r="1824">
          <cell r="BT1824" t="str">
            <v>Nagybánhegyes</v>
          </cell>
        </row>
        <row r="1825">
          <cell r="BT1825" t="str">
            <v>Nagybaracska</v>
          </cell>
        </row>
        <row r="1826">
          <cell r="BT1826" t="str">
            <v>Nagybarca</v>
          </cell>
        </row>
        <row r="1827">
          <cell r="BT1827" t="str">
            <v>Nagybárkány</v>
          </cell>
        </row>
        <row r="1828">
          <cell r="BT1828" t="str">
            <v>Nagyberény</v>
          </cell>
        </row>
        <row r="1829">
          <cell r="BT1829" t="str">
            <v>Nagyberki</v>
          </cell>
        </row>
        <row r="1830">
          <cell r="BT1830" t="str">
            <v>Nagybörzsöny</v>
          </cell>
        </row>
        <row r="1831">
          <cell r="BT1831" t="str">
            <v>Nagybudmér</v>
          </cell>
        </row>
        <row r="1832">
          <cell r="BT1832" t="str">
            <v>Nagycenk</v>
          </cell>
        </row>
        <row r="1833">
          <cell r="BT1833" t="str">
            <v>Nagycsány</v>
          </cell>
        </row>
        <row r="1834">
          <cell r="BT1834" t="str">
            <v>Nagycsécs</v>
          </cell>
        </row>
        <row r="1835">
          <cell r="BT1835" t="str">
            <v>Nagycsepely</v>
          </cell>
        </row>
        <row r="1836">
          <cell r="BT1836" t="str">
            <v>Nagycserkesz</v>
          </cell>
        </row>
        <row r="1837">
          <cell r="BT1837" t="str">
            <v>Nagydém</v>
          </cell>
        </row>
        <row r="1838">
          <cell r="BT1838" t="str">
            <v>Nagydobos</v>
          </cell>
        </row>
        <row r="1839">
          <cell r="BT1839" t="str">
            <v>Nagydobsza</v>
          </cell>
        </row>
        <row r="1840">
          <cell r="BT1840" t="str">
            <v>Nagydorog</v>
          </cell>
        </row>
        <row r="1841">
          <cell r="BT1841" t="str">
            <v>Nagyecsed</v>
          </cell>
        </row>
        <row r="1842">
          <cell r="BT1842" t="str">
            <v>Nagyér</v>
          </cell>
        </row>
        <row r="1843">
          <cell r="BT1843" t="str">
            <v>Nagyesztergár</v>
          </cell>
        </row>
        <row r="1844">
          <cell r="BT1844" t="str">
            <v>Nagyfüged</v>
          </cell>
        </row>
        <row r="1845">
          <cell r="BT1845" t="str">
            <v>Nagygeresd</v>
          </cell>
        </row>
        <row r="1846">
          <cell r="BT1846" t="str">
            <v>Nagygörbő</v>
          </cell>
        </row>
        <row r="1847">
          <cell r="BT1847" t="str">
            <v>Nagygyimót</v>
          </cell>
        </row>
        <row r="1848">
          <cell r="BT1848" t="str">
            <v>Nagyhajmás</v>
          </cell>
        </row>
        <row r="1849">
          <cell r="BT1849" t="str">
            <v>Nagyhalász</v>
          </cell>
        </row>
        <row r="1850">
          <cell r="BT1850" t="str">
            <v>Nagyharsány</v>
          </cell>
        </row>
        <row r="1851">
          <cell r="BT1851" t="str">
            <v>Nagyhegyes</v>
          </cell>
        </row>
        <row r="1852">
          <cell r="BT1852" t="str">
            <v>Nagyhódos</v>
          </cell>
        </row>
        <row r="1853">
          <cell r="BT1853" t="str">
            <v>Nagyhuta</v>
          </cell>
        </row>
        <row r="1854">
          <cell r="BT1854" t="str">
            <v>Nagyigmánd</v>
          </cell>
        </row>
        <row r="1855">
          <cell r="BT1855" t="str">
            <v>Nagyiván</v>
          </cell>
        </row>
        <row r="1856">
          <cell r="BT1856" t="str">
            <v>Nagykálló</v>
          </cell>
        </row>
        <row r="1857">
          <cell r="BT1857" t="str">
            <v>Nagykamarás</v>
          </cell>
        </row>
        <row r="1858">
          <cell r="BT1858" t="str">
            <v>Nagykanizsa</v>
          </cell>
        </row>
        <row r="1859">
          <cell r="BT1859" t="str">
            <v>Nagykapornak</v>
          </cell>
        </row>
        <row r="1860">
          <cell r="BT1860" t="str">
            <v>Nagykarácsony</v>
          </cell>
        </row>
        <row r="1861">
          <cell r="BT1861" t="str">
            <v>Nagykáta</v>
          </cell>
        </row>
        <row r="1862">
          <cell r="BT1862" t="str">
            <v>Nagykereki</v>
          </cell>
        </row>
        <row r="1863">
          <cell r="BT1863" t="str">
            <v>Nagykeresztúr</v>
          </cell>
        </row>
        <row r="1864">
          <cell r="BT1864" t="str">
            <v>Nagykinizs</v>
          </cell>
        </row>
        <row r="1865">
          <cell r="BT1865" t="str">
            <v>Nagykónyi</v>
          </cell>
        </row>
        <row r="1866">
          <cell r="BT1866" t="str">
            <v>Nagykorpád</v>
          </cell>
        </row>
        <row r="1867">
          <cell r="BT1867" t="str">
            <v>Nagykovácsi</v>
          </cell>
        </row>
        <row r="1868">
          <cell r="BT1868" t="str">
            <v>Nagykozár</v>
          </cell>
        </row>
        <row r="1869">
          <cell r="BT1869" t="str">
            <v>Nagykökényes</v>
          </cell>
        </row>
        <row r="1870">
          <cell r="BT1870" t="str">
            <v>Nagykölked</v>
          </cell>
        </row>
        <row r="1871">
          <cell r="BT1871" t="str">
            <v>Nagykőrös</v>
          </cell>
        </row>
        <row r="1872">
          <cell r="BT1872" t="str">
            <v>Nagykörű</v>
          </cell>
        </row>
        <row r="1873">
          <cell r="BT1873" t="str">
            <v>Nagykutas</v>
          </cell>
        </row>
        <row r="1874">
          <cell r="BT1874" t="str">
            <v>Nagylak</v>
          </cell>
        </row>
        <row r="1875">
          <cell r="BT1875" t="str">
            <v>Nagylengyel</v>
          </cell>
        </row>
        <row r="1876">
          <cell r="BT1876" t="str">
            <v>Nagylóc</v>
          </cell>
        </row>
        <row r="1877">
          <cell r="BT1877" t="str">
            <v>Nagylók</v>
          </cell>
        </row>
        <row r="1878">
          <cell r="BT1878" t="str">
            <v>Nagylózs</v>
          </cell>
        </row>
        <row r="1879">
          <cell r="BT1879" t="str">
            <v>Nagymágocs</v>
          </cell>
        </row>
        <row r="1880">
          <cell r="BT1880" t="str">
            <v>Nagymányok</v>
          </cell>
        </row>
        <row r="1881">
          <cell r="BT1881" t="str">
            <v>Nagymaros</v>
          </cell>
        </row>
        <row r="1882">
          <cell r="BT1882" t="str">
            <v>Nagymizdó</v>
          </cell>
        </row>
        <row r="1883">
          <cell r="BT1883" t="str">
            <v>Nagynyárád</v>
          </cell>
        </row>
        <row r="1884">
          <cell r="BT1884" t="str">
            <v>Nagyoroszi</v>
          </cell>
        </row>
        <row r="1885">
          <cell r="BT1885" t="str">
            <v>Nagypáli</v>
          </cell>
        </row>
        <row r="1886">
          <cell r="BT1886" t="str">
            <v>Nagypall</v>
          </cell>
        </row>
        <row r="1887">
          <cell r="BT1887" t="str">
            <v>Nagypeterd</v>
          </cell>
        </row>
        <row r="1888">
          <cell r="BT1888" t="str">
            <v>Nagypirit</v>
          </cell>
        </row>
        <row r="1889">
          <cell r="BT1889" t="str">
            <v>Nagyrábé</v>
          </cell>
        </row>
        <row r="1890">
          <cell r="BT1890" t="str">
            <v>Nagyrada</v>
          </cell>
        </row>
        <row r="1891">
          <cell r="BT1891" t="str">
            <v>Nagyrákos</v>
          </cell>
        </row>
        <row r="1892">
          <cell r="BT1892" t="str">
            <v>Nagyrécse</v>
          </cell>
        </row>
        <row r="1893">
          <cell r="BT1893" t="str">
            <v>Nagyréde</v>
          </cell>
        </row>
        <row r="1894">
          <cell r="BT1894" t="str">
            <v>Nagyrév</v>
          </cell>
        </row>
        <row r="1895">
          <cell r="BT1895" t="str">
            <v>Nagyrozvágy</v>
          </cell>
        </row>
        <row r="1896">
          <cell r="BT1896" t="str">
            <v>Nagysáp</v>
          </cell>
        </row>
        <row r="1897">
          <cell r="BT1897" t="str">
            <v>Nagysimonyi</v>
          </cell>
        </row>
        <row r="1898">
          <cell r="BT1898" t="str">
            <v>Nagyszakácsi</v>
          </cell>
        </row>
        <row r="1899">
          <cell r="BT1899" t="str">
            <v>Nagyszékely</v>
          </cell>
        </row>
        <row r="1900">
          <cell r="BT1900" t="str">
            <v>Nagyszekeres</v>
          </cell>
        </row>
        <row r="1901">
          <cell r="BT1901" t="str">
            <v>Nagyszénás</v>
          </cell>
        </row>
        <row r="1902">
          <cell r="BT1902" t="str">
            <v>Nagyszentjános</v>
          </cell>
        </row>
        <row r="1903">
          <cell r="BT1903" t="str">
            <v>Nagyszokoly</v>
          </cell>
        </row>
        <row r="1904">
          <cell r="BT1904" t="str">
            <v>Nagytálya</v>
          </cell>
        </row>
        <row r="1905">
          <cell r="BT1905" t="str">
            <v>Nagytarcsa</v>
          </cell>
        </row>
        <row r="1906">
          <cell r="BT1906" t="str">
            <v>Nagytevel</v>
          </cell>
        </row>
        <row r="1907">
          <cell r="BT1907" t="str">
            <v>Nagytilaj</v>
          </cell>
        </row>
        <row r="1908">
          <cell r="BT1908" t="str">
            <v>Nagytótfalu</v>
          </cell>
        </row>
        <row r="1909">
          <cell r="BT1909" t="str">
            <v>Nagytőke</v>
          </cell>
        </row>
        <row r="1910">
          <cell r="BT1910" t="str">
            <v>Nagyút</v>
          </cell>
        </row>
        <row r="1911">
          <cell r="BT1911" t="str">
            <v>Nagyvarsány</v>
          </cell>
        </row>
        <row r="1912">
          <cell r="BT1912" t="str">
            <v>Nagyváty</v>
          </cell>
        </row>
        <row r="1913">
          <cell r="BT1913" t="str">
            <v>Nagyvázsony</v>
          </cell>
        </row>
        <row r="1914">
          <cell r="BT1914" t="str">
            <v>Nagyvejke</v>
          </cell>
        </row>
        <row r="1915">
          <cell r="BT1915" t="str">
            <v>Nagyveleg</v>
          </cell>
        </row>
        <row r="1916">
          <cell r="BT1916" t="str">
            <v>Nagyvenyim</v>
          </cell>
        </row>
        <row r="1917">
          <cell r="BT1917" t="str">
            <v>Nagyvisnyó</v>
          </cell>
        </row>
        <row r="1918">
          <cell r="BT1918" t="str">
            <v>Nak</v>
          </cell>
        </row>
        <row r="1919">
          <cell r="BT1919" t="str">
            <v>Napkor</v>
          </cell>
        </row>
        <row r="1920">
          <cell r="BT1920" t="str">
            <v>Nárai</v>
          </cell>
        </row>
        <row r="1921">
          <cell r="BT1921" t="str">
            <v>Narda</v>
          </cell>
        </row>
        <row r="1922">
          <cell r="BT1922" t="str">
            <v>Naszály</v>
          </cell>
        </row>
        <row r="1923">
          <cell r="BT1923" t="str">
            <v>Négyes</v>
          </cell>
        </row>
        <row r="1924">
          <cell r="BT1924" t="str">
            <v>Nekézseny</v>
          </cell>
        </row>
        <row r="1925">
          <cell r="BT1925" t="str">
            <v>Nemesapáti</v>
          </cell>
        </row>
        <row r="1926">
          <cell r="BT1926" t="str">
            <v>Nemesbikk</v>
          </cell>
        </row>
        <row r="1927">
          <cell r="BT1927" t="str">
            <v>Nemesborzova</v>
          </cell>
        </row>
        <row r="1928">
          <cell r="BT1928" t="str">
            <v>Nemesbőd</v>
          </cell>
        </row>
        <row r="1929">
          <cell r="BT1929" t="str">
            <v>Nemesbük</v>
          </cell>
        </row>
        <row r="1930">
          <cell r="BT1930" t="str">
            <v>Nemescsó</v>
          </cell>
        </row>
        <row r="1931">
          <cell r="BT1931" t="str">
            <v>Nemesdéd</v>
          </cell>
        </row>
        <row r="1932">
          <cell r="BT1932" t="str">
            <v>Nemesgörzsöny</v>
          </cell>
        </row>
        <row r="1933">
          <cell r="BT1933" t="str">
            <v>Nemesgulács</v>
          </cell>
        </row>
        <row r="1934">
          <cell r="BT1934" t="str">
            <v>Nemeshany</v>
          </cell>
        </row>
        <row r="1935">
          <cell r="BT1935" t="str">
            <v>Nemeshetés</v>
          </cell>
        </row>
        <row r="1936">
          <cell r="BT1936" t="str">
            <v>Nemeske</v>
          </cell>
        </row>
        <row r="1937">
          <cell r="BT1937" t="str">
            <v>Nemeskér</v>
          </cell>
        </row>
        <row r="1938">
          <cell r="BT1938" t="str">
            <v>Nemeskeresztúr</v>
          </cell>
        </row>
        <row r="1939">
          <cell r="BT1939" t="str">
            <v>Nemeskisfalud</v>
          </cell>
        </row>
        <row r="1940">
          <cell r="BT1940" t="str">
            <v>Nemeskocs</v>
          </cell>
        </row>
        <row r="1941">
          <cell r="BT1941" t="str">
            <v>Nemeskolta</v>
          </cell>
        </row>
        <row r="1942">
          <cell r="BT1942" t="str">
            <v>Nemesládony</v>
          </cell>
        </row>
        <row r="1943">
          <cell r="BT1943" t="str">
            <v>Nemesmedves</v>
          </cell>
        </row>
        <row r="1944">
          <cell r="BT1944" t="str">
            <v>Nemesnádudvar</v>
          </cell>
        </row>
        <row r="1945">
          <cell r="BT1945" t="str">
            <v>Nemesnép</v>
          </cell>
        </row>
        <row r="1946">
          <cell r="BT1946" t="str">
            <v>Nemespátró</v>
          </cell>
        </row>
        <row r="1947">
          <cell r="BT1947" t="str">
            <v>Nemesrádó</v>
          </cell>
        </row>
        <row r="1948">
          <cell r="BT1948" t="str">
            <v>Nemesrempehollós</v>
          </cell>
        </row>
        <row r="1949">
          <cell r="BT1949" t="str">
            <v>Nemessándorháza</v>
          </cell>
        </row>
        <row r="1950">
          <cell r="BT1950" t="str">
            <v>Nemesszalók</v>
          </cell>
        </row>
        <row r="1951">
          <cell r="BT1951" t="str">
            <v>Nemesszentandrás</v>
          </cell>
        </row>
        <row r="1952">
          <cell r="BT1952" t="str">
            <v>Nemesvámos</v>
          </cell>
        </row>
        <row r="1953">
          <cell r="BT1953" t="str">
            <v>Nemesvid</v>
          </cell>
        </row>
        <row r="1954">
          <cell r="BT1954" t="str">
            <v>Nemesvita</v>
          </cell>
        </row>
        <row r="1955">
          <cell r="BT1955" t="str">
            <v>Németbánya</v>
          </cell>
        </row>
        <row r="1956">
          <cell r="BT1956" t="str">
            <v>Németfalu</v>
          </cell>
        </row>
        <row r="1957">
          <cell r="BT1957" t="str">
            <v>Németkér</v>
          </cell>
        </row>
        <row r="1958">
          <cell r="BT1958" t="str">
            <v>Nemti</v>
          </cell>
        </row>
        <row r="1959">
          <cell r="BT1959" t="str">
            <v>Neszmély</v>
          </cell>
        </row>
        <row r="1960">
          <cell r="BT1960" t="str">
            <v>Nézsa</v>
          </cell>
        </row>
        <row r="1961">
          <cell r="BT1961" t="str">
            <v>Nick</v>
          </cell>
        </row>
        <row r="1962">
          <cell r="BT1962" t="str">
            <v>Nikla</v>
          </cell>
        </row>
        <row r="1963">
          <cell r="BT1963" t="str">
            <v>Nógrád</v>
          </cell>
        </row>
        <row r="1964">
          <cell r="BT1964" t="str">
            <v>Nógrádkövesd</v>
          </cell>
        </row>
        <row r="1965">
          <cell r="BT1965" t="str">
            <v>Nógrádmarcal</v>
          </cell>
        </row>
        <row r="1966">
          <cell r="BT1966" t="str">
            <v>Nógrádmegyer</v>
          </cell>
        </row>
        <row r="1967">
          <cell r="BT1967" t="str">
            <v>Nógrádsáp</v>
          </cell>
        </row>
        <row r="1968">
          <cell r="BT1968" t="str">
            <v>Nógrádsipek</v>
          </cell>
        </row>
        <row r="1969">
          <cell r="BT1969" t="str">
            <v>Nógrádszakál</v>
          </cell>
        </row>
        <row r="1970">
          <cell r="BT1970" t="str">
            <v>Nóráp</v>
          </cell>
        </row>
        <row r="1971">
          <cell r="BT1971" t="str">
            <v>Noszlop</v>
          </cell>
        </row>
        <row r="1972">
          <cell r="BT1972" t="str">
            <v>Noszvaj</v>
          </cell>
        </row>
        <row r="1973">
          <cell r="BT1973" t="str">
            <v>Nova</v>
          </cell>
        </row>
        <row r="1974">
          <cell r="BT1974" t="str">
            <v>Novaj</v>
          </cell>
        </row>
        <row r="1975">
          <cell r="BT1975" t="str">
            <v>Novajidrány</v>
          </cell>
        </row>
        <row r="1976">
          <cell r="BT1976" t="str">
            <v>Nőtincs</v>
          </cell>
        </row>
        <row r="1977">
          <cell r="BT1977" t="str">
            <v>Nyalka</v>
          </cell>
        </row>
        <row r="1978">
          <cell r="BT1978" t="str">
            <v>Nyárád</v>
          </cell>
        </row>
        <row r="1979">
          <cell r="BT1979" t="str">
            <v>Nyáregyháza</v>
          </cell>
        </row>
        <row r="1980">
          <cell r="BT1980" t="str">
            <v>Nyárlőrinc</v>
          </cell>
        </row>
        <row r="1981">
          <cell r="BT1981" t="str">
            <v>Nyársapát</v>
          </cell>
        </row>
        <row r="1982">
          <cell r="BT1982" t="str">
            <v>Nyékládháza</v>
          </cell>
        </row>
        <row r="1983">
          <cell r="BT1983" t="str">
            <v>Nyergesújfalu</v>
          </cell>
        </row>
        <row r="1984">
          <cell r="BT1984" t="str">
            <v>Nyésta</v>
          </cell>
        </row>
        <row r="1985">
          <cell r="BT1985" t="str">
            <v>Nyim</v>
          </cell>
        </row>
        <row r="1986">
          <cell r="BT1986" t="str">
            <v>Nyírábrány</v>
          </cell>
        </row>
        <row r="1987">
          <cell r="BT1987" t="str">
            <v>Nyíracsád</v>
          </cell>
        </row>
        <row r="1988">
          <cell r="BT1988" t="str">
            <v>Nyirád</v>
          </cell>
        </row>
        <row r="1989">
          <cell r="BT1989" t="str">
            <v>Nyíradony</v>
          </cell>
        </row>
        <row r="1990">
          <cell r="BT1990" t="str">
            <v>Nyírbátor</v>
          </cell>
        </row>
        <row r="1991">
          <cell r="BT1991" t="str">
            <v>Nyírbéltek</v>
          </cell>
        </row>
        <row r="1992">
          <cell r="BT1992" t="str">
            <v>Nyírbogát</v>
          </cell>
        </row>
        <row r="1993">
          <cell r="BT1993" t="str">
            <v>Nyírbogdány</v>
          </cell>
        </row>
        <row r="1994">
          <cell r="BT1994" t="str">
            <v>Nyírcsaholy</v>
          </cell>
        </row>
        <row r="1995">
          <cell r="BT1995" t="str">
            <v>Nyírcsászári</v>
          </cell>
        </row>
        <row r="1996">
          <cell r="BT1996" t="str">
            <v>Nyírderzs</v>
          </cell>
        </row>
        <row r="1997">
          <cell r="BT1997" t="str">
            <v>Nyíregyháza</v>
          </cell>
        </row>
        <row r="1998">
          <cell r="BT1998" t="str">
            <v>Nyírgelse</v>
          </cell>
        </row>
        <row r="1999">
          <cell r="BT1999" t="str">
            <v>Nyírgyulaj</v>
          </cell>
        </row>
        <row r="2000">
          <cell r="BT2000" t="str">
            <v>Nyíri</v>
          </cell>
        </row>
        <row r="2001">
          <cell r="BT2001" t="str">
            <v>Nyíribrony</v>
          </cell>
        </row>
        <row r="2002">
          <cell r="BT2002" t="str">
            <v>Nyírjákó</v>
          </cell>
        </row>
        <row r="2003">
          <cell r="BT2003" t="str">
            <v>Nyírkarász</v>
          </cell>
        </row>
        <row r="2004">
          <cell r="BT2004" t="str">
            <v>Nyírkáta</v>
          </cell>
        </row>
        <row r="2005">
          <cell r="BT2005" t="str">
            <v>Nyírkércs</v>
          </cell>
        </row>
        <row r="2006">
          <cell r="BT2006" t="str">
            <v>Nyírlövő</v>
          </cell>
        </row>
        <row r="2007">
          <cell r="BT2007" t="str">
            <v>Nyírlugos</v>
          </cell>
        </row>
        <row r="2008">
          <cell r="BT2008" t="str">
            <v>Nyírmada</v>
          </cell>
        </row>
        <row r="2009">
          <cell r="BT2009" t="str">
            <v>Nyírmártonfalva</v>
          </cell>
        </row>
        <row r="2010">
          <cell r="BT2010" t="str">
            <v>Nyírmeggyes</v>
          </cell>
        </row>
        <row r="2011">
          <cell r="BT2011" t="str">
            <v>Nyírmihálydi</v>
          </cell>
        </row>
        <row r="2012">
          <cell r="BT2012" t="str">
            <v>Nyírparasznya</v>
          </cell>
        </row>
        <row r="2013">
          <cell r="BT2013" t="str">
            <v>Nyírpazony</v>
          </cell>
        </row>
        <row r="2014">
          <cell r="BT2014" t="str">
            <v>Nyírpilis</v>
          </cell>
        </row>
        <row r="2015">
          <cell r="BT2015" t="str">
            <v>Nyírtass</v>
          </cell>
        </row>
        <row r="2016">
          <cell r="BT2016" t="str">
            <v>Nyírtelek</v>
          </cell>
        </row>
        <row r="2017">
          <cell r="BT2017" t="str">
            <v>Nyírtét</v>
          </cell>
        </row>
        <row r="2018">
          <cell r="BT2018" t="str">
            <v>Nyírtura</v>
          </cell>
        </row>
        <row r="2019">
          <cell r="BT2019" t="str">
            <v>Nyírvasvári</v>
          </cell>
        </row>
        <row r="2020">
          <cell r="BT2020" t="str">
            <v>Nyomár</v>
          </cell>
        </row>
        <row r="2021">
          <cell r="BT2021" t="str">
            <v>Nyőgér</v>
          </cell>
        </row>
        <row r="2022">
          <cell r="BT2022" t="str">
            <v>Nyugotszenterzsébet</v>
          </cell>
        </row>
        <row r="2023">
          <cell r="BT2023" t="str">
            <v>Nyúl</v>
          </cell>
        </row>
        <row r="2024">
          <cell r="BT2024" t="str">
            <v>Óbánya</v>
          </cell>
        </row>
        <row r="2025">
          <cell r="BT2025" t="str">
            <v>Óbarok</v>
          </cell>
        </row>
        <row r="2026">
          <cell r="BT2026" t="str">
            <v>Óbudavár</v>
          </cell>
        </row>
        <row r="2027">
          <cell r="BT2027" t="str">
            <v>Ócsa</v>
          </cell>
        </row>
        <row r="2028">
          <cell r="BT2028" t="str">
            <v>Ócsárd</v>
          </cell>
        </row>
        <row r="2029">
          <cell r="BT2029" t="str">
            <v>Ófalu</v>
          </cell>
        </row>
        <row r="2030">
          <cell r="BT2030" t="str">
            <v>Ófehértó</v>
          </cell>
        </row>
        <row r="2031">
          <cell r="BT2031" t="str">
            <v>Óföldeák</v>
          </cell>
        </row>
        <row r="2032">
          <cell r="BT2032" t="str">
            <v>Óhíd</v>
          </cell>
        </row>
        <row r="2033">
          <cell r="BT2033" t="str">
            <v>Okány</v>
          </cell>
        </row>
        <row r="2034">
          <cell r="BT2034" t="str">
            <v>Okorág</v>
          </cell>
        </row>
        <row r="2035">
          <cell r="BT2035" t="str">
            <v>Okorvölgy</v>
          </cell>
        </row>
        <row r="2036">
          <cell r="BT2036" t="str">
            <v>Olasz</v>
          </cell>
        </row>
        <row r="2037">
          <cell r="BT2037" t="str">
            <v>Olaszfa</v>
          </cell>
        </row>
        <row r="2038">
          <cell r="BT2038" t="str">
            <v>Olaszfalu</v>
          </cell>
        </row>
        <row r="2039">
          <cell r="BT2039" t="str">
            <v>Olaszliszka</v>
          </cell>
        </row>
        <row r="2040">
          <cell r="BT2040" t="str">
            <v>Olcsva</v>
          </cell>
        </row>
        <row r="2041">
          <cell r="BT2041" t="str">
            <v>Olcsvaapáti</v>
          </cell>
        </row>
        <row r="2042">
          <cell r="BT2042" t="str">
            <v>Old</v>
          </cell>
        </row>
        <row r="2043">
          <cell r="BT2043" t="str">
            <v>Ólmod</v>
          </cell>
        </row>
        <row r="2044">
          <cell r="BT2044" t="str">
            <v>Oltárc</v>
          </cell>
        </row>
        <row r="2045">
          <cell r="BT2045" t="str">
            <v>Onga</v>
          </cell>
        </row>
        <row r="2046">
          <cell r="BT2046" t="str">
            <v>Ónod</v>
          </cell>
        </row>
        <row r="2047">
          <cell r="BT2047" t="str">
            <v>Ópályi</v>
          </cell>
        </row>
        <row r="2048">
          <cell r="BT2048" t="str">
            <v>Ópusztaszer</v>
          </cell>
        </row>
        <row r="2049">
          <cell r="BT2049" t="str">
            <v>Orbányosfa</v>
          </cell>
        </row>
        <row r="2050">
          <cell r="BT2050" t="str">
            <v>Orci</v>
          </cell>
        </row>
        <row r="2051">
          <cell r="BT2051" t="str">
            <v>Ordacsehi</v>
          </cell>
        </row>
        <row r="2052">
          <cell r="BT2052" t="str">
            <v>Ordas</v>
          </cell>
        </row>
        <row r="2053">
          <cell r="BT2053" t="str">
            <v>Orfalu</v>
          </cell>
        </row>
        <row r="2054">
          <cell r="BT2054" t="str">
            <v>Orfű</v>
          </cell>
        </row>
        <row r="2055">
          <cell r="BT2055" t="str">
            <v>Orgovány</v>
          </cell>
        </row>
        <row r="2056">
          <cell r="BT2056" t="str">
            <v>Ormándlak</v>
          </cell>
        </row>
        <row r="2057">
          <cell r="BT2057" t="str">
            <v>Ormosbánya</v>
          </cell>
        </row>
        <row r="2058">
          <cell r="BT2058" t="str">
            <v>Orosháza</v>
          </cell>
        </row>
        <row r="2059">
          <cell r="BT2059" t="str">
            <v>Oroszi</v>
          </cell>
        </row>
        <row r="2060">
          <cell r="BT2060" t="str">
            <v>Oroszlány</v>
          </cell>
        </row>
        <row r="2061">
          <cell r="BT2061" t="str">
            <v>Oroszló</v>
          </cell>
        </row>
        <row r="2062">
          <cell r="BT2062" t="str">
            <v>Orosztony</v>
          </cell>
        </row>
        <row r="2063">
          <cell r="BT2063" t="str">
            <v>Ortaháza</v>
          </cell>
        </row>
        <row r="2064">
          <cell r="BT2064" t="str">
            <v>Osli</v>
          </cell>
        </row>
        <row r="2065">
          <cell r="BT2065" t="str">
            <v>Ostffyasszonyfa</v>
          </cell>
        </row>
        <row r="2066">
          <cell r="BT2066" t="str">
            <v>Ostoros</v>
          </cell>
        </row>
        <row r="2067">
          <cell r="BT2067" t="str">
            <v>Oszkó</v>
          </cell>
        </row>
        <row r="2068">
          <cell r="BT2068" t="str">
            <v>Oszlár</v>
          </cell>
        </row>
        <row r="2069">
          <cell r="BT2069" t="str">
            <v>Osztopán</v>
          </cell>
        </row>
        <row r="2070">
          <cell r="BT2070" t="str">
            <v>Ózd</v>
          </cell>
        </row>
        <row r="2071">
          <cell r="BT2071" t="str">
            <v>Ózdfalu</v>
          </cell>
        </row>
        <row r="2072">
          <cell r="BT2072" t="str">
            <v>Ozmánbük</v>
          </cell>
        </row>
        <row r="2073">
          <cell r="BT2073" t="str">
            <v>Ozora</v>
          </cell>
        </row>
        <row r="2074">
          <cell r="BT2074" t="str">
            <v>Öcs</v>
          </cell>
        </row>
        <row r="2075">
          <cell r="BT2075" t="str">
            <v>Őcsény</v>
          </cell>
        </row>
        <row r="2076">
          <cell r="BT2076" t="str">
            <v>Öcsöd</v>
          </cell>
        </row>
        <row r="2077">
          <cell r="BT2077" t="str">
            <v>Ököritófülpös</v>
          </cell>
        </row>
        <row r="2078">
          <cell r="BT2078" t="str">
            <v>Ölbő</v>
          </cell>
        </row>
        <row r="2079">
          <cell r="BT2079" t="str">
            <v>Ömböly</v>
          </cell>
        </row>
        <row r="2080">
          <cell r="BT2080" t="str">
            <v>Őr</v>
          </cell>
        </row>
        <row r="2081">
          <cell r="BT2081" t="str">
            <v>Őrbottyán</v>
          </cell>
        </row>
        <row r="2082">
          <cell r="BT2082" t="str">
            <v>Öregcsertő</v>
          </cell>
        </row>
        <row r="2083">
          <cell r="BT2083" t="str">
            <v>Öreglak</v>
          </cell>
        </row>
        <row r="2084">
          <cell r="BT2084" t="str">
            <v>Őrhalom</v>
          </cell>
        </row>
        <row r="2085">
          <cell r="BT2085" t="str">
            <v>Őrimagyarósd</v>
          </cell>
        </row>
        <row r="2086">
          <cell r="BT2086" t="str">
            <v>Őriszentpéter</v>
          </cell>
        </row>
        <row r="2087">
          <cell r="BT2087" t="str">
            <v>Örkény</v>
          </cell>
        </row>
        <row r="2088">
          <cell r="BT2088" t="str">
            <v>Örményes</v>
          </cell>
        </row>
        <row r="2089">
          <cell r="BT2089" t="str">
            <v>Örménykút</v>
          </cell>
        </row>
        <row r="2090">
          <cell r="BT2090" t="str">
            <v>Őrtilos</v>
          </cell>
        </row>
        <row r="2091">
          <cell r="BT2091" t="str">
            <v>Örvényes</v>
          </cell>
        </row>
        <row r="2092">
          <cell r="BT2092" t="str">
            <v>Ősagárd</v>
          </cell>
        </row>
        <row r="2093">
          <cell r="BT2093" t="str">
            <v>Ősi</v>
          </cell>
        </row>
        <row r="2094">
          <cell r="BT2094" t="str">
            <v>Öskü</v>
          </cell>
        </row>
        <row r="2095">
          <cell r="BT2095" t="str">
            <v>Öttevény</v>
          </cell>
        </row>
        <row r="2096">
          <cell r="BT2096" t="str">
            <v>Öttömös</v>
          </cell>
        </row>
        <row r="2097">
          <cell r="BT2097" t="str">
            <v>Ötvöskónyi</v>
          </cell>
        </row>
        <row r="2098">
          <cell r="BT2098" t="str">
            <v>Pácin</v>
          </cell>
        </row>
        <row r="2099">
          <cell r="BT2099" t="str">
            <v>Pacsa</v>
          </cell>
        </row>
        <row r="2100">
          <cell r="BT2100" t="str">
            <v>Pácsony</v>
          </cell>
        </row>
        <row r="2101">
          <cell r="BT2101" t="str">
            <v>Padár</v>
          </cell>
        </row>
        <row r="2102">
          <cell r="BT2102" t="str">
            <v>Páhi</v>
          </cell>
        </row>
        <row r="2103">
          <cell r="BT2103" t="str">
            <v>Páka</v>
          </cell>
        </row>
        <row r="2104">
          <cell r="BT2104" t="str">
            <v>Pakod</v>
          </cell>
        </row>
        <row r="2105">
          <cell r="BT2105" t="str">
            <v>Pákozd</v>
          </cell>
        </row>
        <row r="2106">
          <cell r="BT2106" t="str">
            <v>Paks</v>
          </cell>
        </row>
        <row r="2107">
          <cell r="BT2107" t="str">
            <v>Palé</v>
          </cell>
        </row>
        <row r="2108">
          <cell r="BT2108" t="str">
            <v>Pálfa</v>
          </cell>
        </row>
        <row r="2109">
          <cell r="BT2109" t="str">
            <v>Pálfiszeg</v>
          </cell>
        </row>
        <row r="2110">
          <cell r="BT2110" t="str">
            <v>Pálháza</v>
          </cell>
        </row>
        <row r="2111">
          <cell r="BT2111" t="str">
            <v>Páli</v>
          </cell>
        </row>
        <row r="2112">
          <cell r="BT2112" t="str">
            <v>Palkonya</v>
          </cell>
        </row>
        <row r="2113">
          <cell r="BT2113" t="str">
            <v>Pálmajor</v>
          </cell>
        </row>
        <row r="2114">
          <cell r="BT2114" t="str">
            <v>Pálmonostora</v>
          </cell>
        </row>
        <row r="2115">
          <cell r="BT2115" t="str">
            <v>Pálosvörösmart</v>
          </cell>
        </row>
        <row r="2116">
          <cell r="BT2116" t="str">
            <v>Palotabozsok</v>
          </cell>
        </row>
        <row r="2117">
          <cell r="BT2117" t="str">
            <v>Palotás</v>
          </cell>
        </row>
        <row r="2118">
          <cell r="BT2118" t="str">
            <v>Paloznak</v>
          </cell>
        </row>
        <row r="2119">
          <cell r="BT2119" t="str">
            <v>Pamlény</v>
          </cell>
        </row>
        <row r="2120">
          <cell r="BT2120" t="str">
            <v>Pamuk</v>
          </cell>
        </row>
        <row r="2121">
          <cell r="BT2121" t="str">
            <v>Pánd</v>
          </cell>
        </row>
        <row r="2122">
          <cell r="BT2122" t="str">
            <v>Pankasz</v>
          </cell>
        </row>
        <row r="2123">
          <cell r="BT2123" t="str">
            <v>Pannonhalma</v>
          </cell>
        </row>
        <row r="2124">
          <cell r="BT2124" t="str">
            <v>Pányok</v>
          </cell>
        </row>
        <row r="2125">
          <cell r="BT2125" t="str">
            <v>Panyola</v>
          </cell>
        </row>
        <row r="2126">
          <cell r="BT2126" t="str">
            <v>Pap</v>
          </cell>
        </row>
        <row r="2127">
          <cell r="BT2127" t="str">
            <v>Pápa</v>
          </cell>
        </row>
        <row r="2128">
          <cell r="BT2128" t="str">
            <v>Pápadereske</v>
          </cell>
        </row>
        <row r="2129">
          <cell r="BT2129" t="str">
            <v>Pápakovácsi</v>
          </cell>
        </row>
        <row r="2130">
          <cell r="BT2130" t="str">
            <v>Pápasalamon</v>
          </cell>
        </row>
        <row r="2131">
          <cell r="BT2131" t="str">
            <v>Pápateszér</v>
          </cell>
        </row>
        <row r="2132">
          <cell r="BT2132" t="str">
            <v>Papkeszi</v>
          </cell>
        </row>
        <row r="2133">
          <cell r="BT2133" t="str">
            <v>Pápoc</v>
          </cell>
        </row>
        <row r="2134">
          <cell r="BT2134" t="str">
            <v>Papos</v>
          </cell>
        </row>
        <row r="2135">
          <cell r="BT2135" t="str">
            <v>Páprád</v>
          </cell>
        </row>
        <row r="2136">
          <cell r="BT2136" t="str">
            <v>Parád</v>
          </cell>
        </row>
        <row r="2137">
          <cell r="BT2137" t="str">
            <v>Parádsasvár</v>
          </cell>
        </row>
        <row r="2138">
          <cell r="BT2138" t="str">
            <v>Parasznya</v>
          </cell>
        </row>
        <row r="2139">
          <cell r="BT2139" t="str">
            <v>Pári</v>
          </cell>
        </row>
        <row r="2140">
          <cell r="BT2140" t="str">
            <v>Paszab</v>
          </cell>
        </row>
        <row r="2141">
          <cell r="BT2141" t="str">
            <v>Pásztó</v>
          </cell>
        </row>
        <row r="2142">
          <cell r="BT2142" t="str">
            <v>Pásztori</v>
          </cell>
        </row>
        <row r="2143">
          <cell r="BT2143" t="str">
            <v>Pat</v>
          </cell>
        </row>
        <row r="2144">
          <cell r="BT2144" t="str">
            <v>Patak</v>
          </cell>
        </row>
        <row r="2145">
          <cell r="BT2145" t="str">
            <v>Patalom</v>
          </cell>
        </row>
        <row r="2146">
          <cell r="BT2146" t="str">
            <v>Patapoklosi</v>
          </cell>
        </row>
        <row r="2147">
          <cell r="BT2147" t="str">
            <v>Patca</v>
          </cell>
        </row>
        <row r="2148">
          <cell r="BT2148" t="str">
            <v>Pátka</v>
          </cell>
        </row>
        <row r="2149">
          <cell r="BT2149" t="str">
            <v>Patosfa</v>
          </cell>
        </row>
        <row r="2150">
          <cell r="BT2150" t="str">
            <v>Pátroha</v>
          </cell>
        </row>
        <row r="2151">
          <cell r="BT2151" t="str">
            <v>Patvarc</v>
          </cell>
        </row>
        <row r="2152">
          <cell r="BT2152" t="str">
            <v>Páty</v>
          </cell>
        </row>
        <row r="2153">
          <cell r="BT2153" t="str">
            <v>Pátyod</v>
          </cell>
        </row>
        <row r="2154">
          <cell r="BT2154" t="str">
            <v>Pázmánd</v>
          </cell>
        </row>
        <row r="2155">
          <cell r="BT2155" t="str">
            <v>Pázmándfalu</v>
          </cell>
        </row>
        <row r="2156">
          <cell r="BT2156" t="str">
            <v>Pécel</v>
          </cell>
        </row>
        <row r="2157">
          <cell r="BT2157" t="str">
            <v>Pecöl</v>
          </cell>
        </row>
        <row r="2158">
          <cell r="BT2158" t="str">
            <v>Pécs</v>
          </cell>
        </row>
        <row r="2159">
          <cell r="BT2159" t="str">
            <v>Pécsbagota</v>
          </cell>
        </row>
        <row r="2160">
          <cell r="BT2160" t="str">
            <v>Pécsdevecser</v>
          </cell>
        </row>
        <row r="2161">
          <cell r="BT2161" t="str">
            <v>Pécsely</v>
          </cell>
        </row>
        <row r="2162">
          <cell r="BT2162" t="str">
            <v>Pécsudvard</v>
          </cell>
        </row>
        <row r="2163">
          <cell r="BT2163" t="str">
            <v>Pécsvárad</v>
          </cell>
        </row>
        <row r="2164">
          <cell r="BT2164" t="str">
            <v>Pellérd</v>
          </cell>
        </row>
        <row r="2165">
          <cell r="BT2165" t="str">
            <v>Pély</v>
          </cell>
        </row>
        <row r="2166">
          <cell r="BT2166" t="str">
            <v>Penc</v>
          </cell>
        </row>
        <row r="2167">
          <cell r="BT2167" t="str">
            <v>Penészlek</v>
          </cell>
        </row>
        <row r="2168">
          <cell r="BT2168" t="str">
            <v>Pénzesgyőr</v>
          </cell>
        </row>
        <row r="2169">
          <cell r="BT2169" t="str">
            <v>Penyige</v>
          </cell>
        </row>
        <row r="2170">
          <cell r="BT2170" t="str">
            <v>Pér</v>
          </cell>
        </row>
        <row r="2171">
          <cell r="BT2171" t="str">
            <v>Perbál</v>
          </cell>
        </row>
        <row r="2172">
          <cell r="BT2172" t="str">
            <v>Pere</v>
          </cell>
        </row>
        <row r="2173">
          <cell r="BT2173" t="str">
            <v>Perecse</v>
          </cell>
        </row>
        <row r="2174">
          <cell r="BT2174" t="str">
            <v>Pereked</v>
          </cell>
        </row>
        <row r="2175">
          <cell r="BT2175" t="str">
            <v>Perenye</v>
          </cell>
        </row>
        <row r="2176">
          <cell r="BT2176" t="str">
            <v>Peresznye</v>
          </cell>
        </row>
        <row r="2177">
          <cell r="BT2177" t="str">
            <v>Pereszteg</v>
          </cell>
        </row>
        <row r="2178">
          <cell r="BT2178" t="str">
            <v>Perkáta</v>
          </cell>
        </row>
        <row r="2179">
          <cell r="BT2179" t="str">
            <v>Perkupa</v>
          </cell>
        </row>
        <row r="2180">
          <cell r="BT2180" t="str">
            <v>Perőcsény</v>
          </cell>
        </row>
        <row r="2181">
          <cell r="BT2181" t="str">
            <v>Peterd</v>
          </cell>
        </row>
        <row r="2182">
          <cell r="BT2182" t="str">
            <v>Péterhida</v>
          </cell>
        </row>
        <row r="2183">
          <cell r="BT2183" t="str">
            <v>Péteri</v>
          </cell>
        </row>
        <row r="2184">
          <cell r="BT2184" t="str">
            <v>Pétervására</v>
          </cell>
        </row>
        <row r="2185">
          <cell r="BT2185" t="str">
            <v>Pétfürdő</v>
          </cell>
        </row>
        <row r="2186">
          <cell r="BT2186" t="str">
            <v>Pethőhenye</v>
          </cell>
        </row>
        <row r="2187">
          <cell r="BT2187" t="str">
            <v>Petneháza</v>
          </cell>
        </row>
        <row r="2188">
          <cell r="BT2188" t="str">
            <v>Petőfibánya</v>
          </cell>
        </row>
        <row r="2189">
          <cell r="BT2189" t="str">
            <v>Petőfiszállás</v>
          </cell>
        </row>
        <row r="2190">
          <cell r="BT2190" t="str">
            <v>Petőháza</v>
          </cell>
        </row>
        <row r="2191">
          <cell r="BT2191" t="str">
            <v>Petőmihályfa</v>
          </cell>
        </row>
        <row r="2192">
          <cell r="BT2192" t="str">
            <v>Petrikeresztúr</v>
          </cell>
        </row>
        <row r="2193">
          <cell r="BT2193" t="str">
            <v>Petrivente</v>
          </cell>
        </row>
        <row r="2194">
          <cell r="BT2194" t="str">
            <v>Pettend</v>
          </cell>
        </row>
        <row r="2195">
          <cell r="BT2195" t="str">
            <v>Piliny</v>
          </cell>
        </row>
        <row r="2196">
          <cell r="BT2196" t="str">
            <v>Pilis</v>
          </cell>
        </row>
        <row r="2197">
          <cell r="BT2197" t="str">
            <v>Pilisborosjenő</v>
          </cell>
        </row>
        <row r="2198">
          <cell r="BT2198" t="str">
            <v>Piliscsaba</v>
          </cell>
        </row>
        <row r="2199">
          <cell r="BT2199" t="str">
            <v>Piliscsév</v>
          </cell>
        </row>
        <row r="2200">
          <cell r="BT2200" t="str">
            <v>Pilisjászfalu</v>
          </cell>
        </row>
        <row r="2201">
          <cell r="BT2201" t="str">
            <v>Pilismarót</v>
          </cell>
        </row>
        <row r="2202">
          <cell r="BT2202" t="str">
            <v>Pilisszántó</v>
          </cell>
        </row>
        <row r="2203">
          <cell r="BT2203" t="str">
            <v>Pilisszentiván</v>
          </cell>
        </row>
        <row r="2204">
          <cell r="BT2204" t="str">
            <v>Pilisszentkereszt</v>
          </cell>
        </row>
        <row r="2205">
          <cell r="BT2205" t="str">
            <v>Pilisszentlászló</v>
          </cell>
        </row>
        <row r="2206">
          <cell r="BT2206" t="str">
            <v>Pilisvörösvár</v>
          </cell>
        </row>
        <row r="2207">
          <cell r="BT2207" t="str">
            <v>Pincehely</v>
          </cell>
        </row>
        <row r="2208">
          <cell r="BT2208" t="str">
            <v>Pinkamindszent</v>
          </cell>
        </row>
        <row r="2209">
          <cell r="BT2209" t="str">
            <v>Pinnye</v>
          </cell>
        </row>
        <row r="2210">
          <cell r="BT2210" t="str">
            <v>Piricse</v>
          </cell>
        </row>
        <row r="2211">
          <cell r="BT2211" t="str">
            <v>Pirtó</v>
          </cell>
        </row>
        <row r="2212">
          <cell r="BT2212" t="str">
            <v>Piskó</v>
          </cell>
        </row>
        <row r="2213">
          <cell r="BT2213" t="str">
            <v>Pitvaros</v>
          </cell>
        </row>
        <row r="2214">
          <cell r="BT2214" t="str">
            <v>Pócsa</v>
          </cell>
        </row>
        <row r="2215">
          <cell r="BT2215" t="str">
            <v>Pocsaj</v>
          </cell>
        </row>
        <row r="2216">
          <cell r="BT2216" t="str">
            <v>Pócsmegyer</v>
          </cell>
        </row>
        <row r="2217">
          <cell r="BT2217" t="str">
            <v>Pócspetri</v>
          </cell>
        </row>
        <row r="2218">
          <cell r="BT2218" t="str">
            <v>Pogány</v>
          </cell>
        </row>
        <row r="2219">
          <cell r="BT2219" t="str">
            <v>Pogányszentpéter</v>
          </cell>
        </row>
        <row r="2220">
          <cell r="BT2220" t="str">
            <v>Pókaszepetk</v>
          </cell>
        </row>
        <row r="2221">
          <cell r="BT2221" t="str">
            <v>Polány</v>
          </cell>
        </row>
        <row r="2222">
          <cell r="BT2222" t="str">
            <v>Polgár</v>
          </cell>
        </row>
        <row r="2223">
          <cell r="BT2223" t="str">
            <v>Polgárdi</v>
          </cell>
        </row>
        <row r="2224">
          <cell r="BT2224" t="str">
            <v>Pomáz</v>
          </cell>
        </row>
        <row r="2225">
          <cell r="BT2225" t="str">
            <v>Porcsalma</v>
          </cell>
        </row>
        <row r="2226">
          <cell r="BT2226" t="str">
            <v>Pornóapáti</v>
          </cell>
        </row>
        <row r="2227">
          <cell r="BT2227" t="str">
            <v>Poroszló</v>
          </cell>
        </row>
        <row r="2228">
          <cell r="BT2228" t="str">
            <v>Porpác</v>
          </cell>
        </row>
        <row r="2229">
          <cell r="BT2229" t="str">
            <v>Porrog</v>
          </cell>
        </row>
        <row r="2230">
          <cell r="BT2230" t="str">
            <v>Porrogszentkirály</v>
          </cell>
        </row>
        <row r="2231">
          <cell r="BT2231" t="str">
            <v>Porrogszentpál</v>
          </cell>
        </row>
        <row r="2232">
          <cell r="BT2232" t="str">
            <v>Pórszombat</v>
          </cell>
        </row>
        <row r="2233">
          <cell r="BT2233" t="str">
            <v>Porva</v>
          </cell>
        </row>
        <row r="2234">
          <cell r="BT2234" t="str">
            <v>Pósfa</v>
          </cell>
        </row>
        <row r="2235">
          <cell r="BT2235" t="str">
            <v>Potony</v>
          </cell>
        </row>
        <row r="2236">
          <cell r="BT2236" t="str">
            <v>Potyond</v>
          </cell>
        </row>
        <row r="2237">
          <cell r="BT2237" t="str">
            <v>Pölöske</v>
          </cell>
        </row>
        <row r="2238">
          <cell r="BT2238" t="str">
            <v>Pölöskefő</v>
          </cell>
        </row>
        <row r="2239">
          <cell r="BT2239" t="str">
            <v>Pörböly</v>
          </cell>
        </row>
        <row r="2240">
          <cell r="BT2240" t="str">
            <v>Pördefölde</v>
          </cell>
        </row>
        <row r="2241">
          <cell r="BT2241" t="str">
            <v>Pötréte</v>
          </cell>
        </row>
        <row r="2242">
          <cell r="BT2242" t="str">
            <v>Prügy</v>
          </cell>
        </row>
        <row r="2243">
          <cell r="BT2243" t="str">
            <v>Pula</v>
          </cell>
        </row>
        <row r="2244">
          <cell r="BT2244" t="str">
            <v>Pusztaapáti</v>
          </cell>
        </row>
        <row r="2245">
          <cell r="BT2245" t="str">
            <v>Pusztaberki</v>
          </cell>
        </row>
        <row r="2246">
          <cell r="BT2246" t="str">
            <v>Pusztacsalád</v>
          </cell>
        </row>
        <row r="2247">
          <cell r="BT2247" t="str">
            <v>Pusztacsó</v>
          </cell>
        </row>
        <row r="2248">
          <cell r="BT2248" t="str">
            <v>Pusztadobos</v>
          </cell>
        </row>
        <row r="2249">
          <cell r="BT2249" t="str">
            <v>Pusztaederics</v>
          </cell>
        </row>
        <row r="2250">
          <cell r="BT2250" t="str">
            <v>Pusztafalu</v>
          </cell>
        </row>
        <row r="2251">
          <cell r="BT2251" t="str">
            <v>Pusztaföldvár</v>
          </cell>
        </row>
        <row r="2252">
          <cell r="BT2252" t="str">
            <v>Pusztahencse</v>
          </cell>
        </row>
        <row r="2253">
          <cell r="BT2253" t="str">
            <v>Pusztakovácsi</v>
          </cell>
        </row>
        <row r="2254">
          <cell r="BT2254" t="str">
            <v>Pusztamagyaród</v>
          </cell>
        </row>
        <row r="2255">
          <cell r="BT2255" t="str">
            <v>Pusztamérges</v>
          </cell>
        </row>
        <row r="2256">
          <cell r="BT2256" t="str">
            <v>Pusztamiske</v>
          </cell>
        </row>
        <row r="2257">
          <cell r="BT2257" t="str">
            <v>Pusztamonostor</v>
          </cell>
        </row>
        <row r="2258">
          <cell r="BT2258" t="str">
            <v>Pusztaottlaka</v>
          </cell>
        </row>
        <row r="2259">
          <cell r="BT2259" t="str">
            <v>Pusztaradvány</v>
          </cell>
        </row>
        <row r="2260">
          <cell r="BT2260" t="str">
            <v>Pusztaszabolcs</v>
          </cell>
        </row>
        <row r="2261">
          <cell r="BT2261" t="str">
            <v>Pusztaszemes</v>
          </cell>
        </row>
        <row r="2262">
          <cell r="BT2262" t="str">
            <v>Pusztaszentlászló</v>
          </cell>
        </row>
        <row r="2263">
          <cell r="BT2263" t="str">
            <v>Pusztaszer</v>
          </cell>
        </row>
        <row r="2264">
          <cell r="BT2264" t="str">
            <v>Pusztavacs</v>
          </cell>
        </row>
        <row r="2265">
          <cell r="BT2265" t="str">
            <v>Pusztavám</v>
          </cell>
        </row>
        <row r="2266">
          <cell r="BT2266" t="str">
            <v>Pusztazámor</v>
          </cell>
        </row>
        <row r="2267">
          <cell r="BT2267" t="str">
            <v>Putnok</v>
          </cell>
        </row>
        <row r="2268">
          <cell r="BT2268" t="str">
            <v>Püski</v>
          </cell>
        </row>
        <row r="2269">
          <cell r="BT2269" t="str">
            <v>Püspökhatvan</v>
          </cell>
        </row>
        <row r="2270">
          <cell r="BT2270" t="str">
            <v>Püspökladány</v>
          </cell>
        </row>
        <row r="2271">
          <cell r="BT2271" t="str">
            <v>Püspökmolnári</v>
          </cell>
        </row>
        <row r="2272">
          <cell r="BT2272" t="str">
            <v>Püspökszilágy</v>
          </cell>
        </row>
        <row r="2273">
          <cell r="BT2273" t="str">
            <v>Rábacsanak</v>
          </cell>
        </row>
        <row r="2274">
          <cell r="BT2274" t="str">
            <v>Rábacsécsény</v>
          </cell>
        </row>
        <row r="2275">
          <cell r="BT2275" t="str">
            <v>Rábagyarmat</v>
          </cell>
        </row>
        <row r="2276">
          <cell r="BT2276" t="str">
            <v>Rábahídvég</v>
          </cell>
        </row>
        <row r="2277">
          <cell r="BT2277" t="str">
            <v>Rábakecöl</v>
          </cell>
        </row>
        <row r="2278">
          <cell r="BT2278" t="str">
            <v>Rábapatona</v>
          </cell>
        </row>
        <row r="2279">
          <cell r="BT2279" t="str">
            <v>Rábapaty</v>
          </cell>
        </row>
        <row r="2280">
          <cell r="BT2280" t="str">
            <v>Rábapordány</v>
          </cell>
        </row>
        <row r="2281">
          <cell r="BT2281" t="str">
            <v>Rábasebes</v>
          </cell>
        </row>
        <row r="2282">
          <cell r="BT2282" t="str">
            <v>Rábaszentandrás</v>
          </cell>
        </row>
        <row r="2283">
          <cell r="BT2283" t="str">
            <v>Rábaszentmihály</v>
          </cell>
        </row>
        <row r="2284">
          <cell r="BT2284" t="str">
            <v>Rábaszentmiklós</v>
          </cell>
        </row>
        <row r="2285">
          <cell r="BT2285" t="str">
            <v>Rábatamási</v>
          </cell>
        </row>
        <row r="2286">
          <cell r="BT2286" t="str">
            <v>Rábatöttös</v>
          </cell>
        </row>
        <row r="2287">
          <cell r="BT2287" t="str">
            <v>Rábcakapi</v>
          </cell>
        </row>
        <row r="2288">
          <cell r="BT2288" t="str">
            <v>Rácalmás</v>
          </cell>
        </row>
        <row r="2289">
          <cell r="BT2289" t="str">
            <v>Ráckeresztúr</v>
          </cell>
        </row>
        <row r="2290">
          <cell r="BT2290" t="str">
            <v>Ráckeve</v>
          </cell>
        </row>
        <row r="2291">
          <cell r="BT2291" t="str">
            <v>Rád</v>
          </cell>
        </row>
        <row r="2292">
          <cell r="BT2292" t="str">
            <v>Rádfalva</v>
          </cell>
        </row>
        <row r="2293">
          <cell r="BT2293" t="str">
            <v>Rádóckölked</v>
          </cell>
        </row>
        <row r="2294">
          <cell r="BT2294" t="str">
            <v>Radostyán</v>
          </cell>
        </row>
        <row r="2295">
          <cell r="BT2295" t="str">
            <v>Ragály</v>
          </cell>
        </row>
        <row r="2296">
          <cell r="BT2296" t="str">
            <v>Rajka</v>
          </cell>
        </row>
        <row r="2297">
          <cell r="BT2297" t="str">
            <v>Rakaca</v>
          </cell>
        </row>
        <row r="2298">
          <cell r="BT2298" t="str">
            <v>Rakacaszend</v>
          </cell>
        </row>
        <row r="2299">
          <cell r="BT2299" t="str">
            <v>Rakamaz</v>
          </cell>
        </row>
        <row r="2300">
          <cell r="BT2300" t="str">
            <v>Rákóczibánya</v>
          </cell>
        </row>
        <row r="2301">
          <cell r="BT2301" t="str">
            <v>Rákóczifalva</v>
          </cell>
        </row>
        <row r="2302">
          <cell r="BT2302" t="str">
            <v>Rákócziújfalu</v>
          </cell>
        </row>
        <row r="2303">
          <cell r="BT2303" t="str">
            <v>Ráksi</v>
          </cell>
        </row>
        <row r="2304">
          <cell r="BT2304" t="str">
            <v>Ramocsa</v>
          </cell>
        </row>
        <row r="2305">
          <cell r="BT2305" t="str">
            <v>Ramocsaháza</v>
          </cell>
        </row>
        <row r="2306">
          <cell r="BT2306" t="str">
            <v>Rápolt</v>
          </cell>
        </row>
        <row r="2307">
          <cell r="BT2307" t="str">
            <v>Raposka</v>
          </cell>
        </row>
        <row r="2308">
          <cell r="BT2308" t="str">
            <v>Rásonysápberencs</v>
          </cell>
        </row>
        <row r="2309">
          <cell r="BT2309" t="str">
            <v>Rátka</v>
          </cell>
        </row>
        <row r="2310">
          <cell r="BT2310" t="str">
            <v>Rátót</v>
          </cell>
        </row>
        <row r="2311">
          <cell r="BT2311" t="str">
            <v>Ravazd</v>
          </cell>
        </row>
        <row r="2312">
          <cell r="BT2312" t="str">
            <v>Recsk</v>
          </cell>
        </row>
        <row r="2313">
          <cell r="BT2313" t="str">
            <v>Réde</v>
          </cell>
        </row>
        <row r="2314">
          <cell r="BT2314" t="str">
            <v>Rédics</v>
          </cell>
        </row>
        <row r="2315">
          <cell r="BT2315" t="str">
            <v>Regéc</v>
          </cell>
        </row>
        <row r="2316">
          <cell r="BT2316" t="str">
            <v>Regenye</v>
          </cell>
        </row>
        <row r="2317">
          <cell r="BT2317" t="str">
            <v>Regöly</v>
          </cell>
        </row>
        <row r="2318">
          <cell r="BT2318" t="str">
            <v>Rém</v>
          </cell>
        </row>
        <row r="2319">
          <cell r="BT2319" t="str">
            <v>Remeteszőlős</v>
          </cell>
        </row>
        <row r="2320">
          <cell r="BT2320" t="str">
            <v>Répáshuta</v>
          </cell>
        </row>
        <row r="2321">
          <cell r="BT2321" t="str">
            <v>Répcelak</v>
          </cell>
        </row>
        <row r="2322">
          <cell r="BT2322" t="str">
            <v>Répceszemere</v>
          </cell>
        </row>
        <row r="2323">
          <cell r="BT2323" t="str">
            <v>Répceszentgyörgy</v>
          </cell>
        </row>
        <row r="2324">
          <cell r="BT2324" t="str">
            <v>Répcevis</v>
          </cell>
        </row>
        <row r="2325">
          <cell r="BT2325" t="str">
            <v>Resznek</v>
          </cell>
        </row>
        <row r="2326">
          <cell r="BT2326" t="str">
            <v>Rétalap</v>
          </cell>
        </row>
        <row r="2327">
          <cell r="BT2327" t="str">
            <v>Rétközberencs</v>
          </cell>
        </row>
        <row r="2328">
          <cell r="BT2328" t="str">
            <v>Rétság</v>
          </cell>
        </row>
        <row r="2329">
          <cell r="BT2329" t="str">
            <v>Révfülöp</v>
          </cell>
        </row>
        <row r="2330">
          <cell r="BT2330" t="str">
            <v>Révleányvár</v>
          </cell>
        </row>
        <row r="2331">
          <cell r="BT2331" t="str">
            <v>Rezi</v>
          </cell>
        </row>
        <row r="2332">
          <cell r="BT2332" t="str">
            <v>Ricse</v>
          </cell>
        </row>
        <row r="2333">
          <cell r="BT2333" t="str">
            <v>Rigács</v>
          </cell>
        </row>
        <row r="2334">
          <cell r="BT2334" t="str">
            <v>Rigyác</v>
          </cell>
        </row>
        <row r="2335">
          <cell r="BT2335" t="str">
            <v>Rimóc</v>
          </cell>
        </row>
        <row r="2336">
          <cell r="BT2336" t="str">
            <v>Rinyabesenyő</v>
          </cell>
        </row>
        <row r="2337">
          <cell r="BT2337" t="str">
            <v>Rinyakovácsi</v>
          </cell>
        </row>
        <row r="2338">
          <cell r="BT2338" t="str">
            <v>Rinyaszentkirály</v>
          </cell>
        </row>
        <row r="2339">
          <cell r="BT2339" t="str">
            <v>Rinyaújlak</v>
          </cell>
        </row>
        <row r="2340">
          <cell r="BT2340" t="str">
            <v>Rinyaújnép</v>
          </cell>
        </row>
        <row r="2341">
          <cell r="BT2341" t="str">
            <v>Rohod</v>
          </cell>
        </row>
        <row r="2342">
          <cell r="BT2342" t="str">
            <v>Románd</v>
          </cell>
        </row>
        <row r="2343">
          <cell r="BT2343" t="str">
            <v>Romhány</v>
          </cell>
        </row>
        <row r="2344">
          <cell r="BT2344" t="str">
            <v>Romonya</v>
          </cell>
        </row>
        <row r="2345">
          <cell r="BT2345" t="str">
            <v>Rózsafa</v>
          </cell>
        </row>
        <row r="2346">
          <cell r="BT2346" t="str">
            <v>Rozsály</v>
          </cell>
        </row>
        <row r="2347">
          <cell r="BT2347" t="str">
            <v>Rózsaszentmárton</v>
          </cell>
        </row>
        <row r="2348">
          <cell r="BT2348" t="str">
            <v>Röjtökmuzsaj</v>
          </cell>
        </row>
        <row r="2349">
          <cell r="BT2349" t="str">
            <v>Rönök</v>
          </cell>
        </row>
        <row r="2350">
          <cell r="BT2350" t="str">
            <v>Röszke</v>
          </cell>
        </row>
        <row r="2351">
          <cell r="BT2351" t="str">
            <v>Rudabánya</v>
          </cell>
        </row>
        <row r="2352">
          <cell r="BT2352" t="str">
            <v>Rudolftelep</v>
          </cell>
        </row>
        <row r="2353">
          <cell r="BT2353" t="str">
            <v>Rum</v>
          </cell>
        </row>
        <row r="2354">
          <cell r="BT2354" t="str">
            <v>Ruzsa</v>
          </cell>
        </row>
        <row r="2355">
          <cell r="BT2355" t="str">
            <v>Ságújfalu</v>
          </cell>
        </row>
        <row r="2356">
          <cell r="BT2356" t="str">
            <v>Ságvár</v>
          </cell>
        </row>
        <row r="2357">
          <cell r="BT2357" t="str">
            <v>Sajóbábony</v>
          </cell>
        </row>
        <row r="2358">
          <cell r="BT2358" t="str">
            <v>Sajóecseg</v>
          </cell>
        </row>
        <row r="2359">
          <cell r="BT2359" t="str">
            <v>Sajógalgóc</v>
          </cell>
        </row>
        <row r="2360">
          <cell r="BT2360" t="str">
            <v>Sajóhídvég</v>
          </cell>
        </row>
        <row r="2361">
          <cell r="BT2361" t="str">
            <v>Sajóivánka</v>
          </cell>
        </row>
        <row r="2362">
          <cell r="BT2362" t="str">
            <v>Sajókápolna</v>
          </cell>
        </row>
        <row r="2363">
          <cell r="BT2363" t="str">
            <v>Sajókaza</v>
          </cell>
        </row>
        <row r="2364">
          <cell r="BT2364" t="str">
            <v>Sajókeresztúr</v>
          </cell>
        </row>
        <row r="2365">
          <cell r="BT2365" t="str">
            <v>Sajólád</v>
          </cell>
        </row>
        <row r="2366">
          <cell r="BT2366" t="str">
            <v>Sajólászlófalva</v>
          </cell>
        </row>
        <row r="2367">
          <cell r="BT2367" t="str">
            <v>Sajómercse</v>
          </cell>
        </row>
        <row r="2368">
          <cell r="BT2368" t="str">
            <v>Sajónémeti</v>
          </cell>
        </row>
        <row r="2369">
          <cell r="BT2369" t="str">
            <v>Sajóörös</v>
          </cell>
        </row>
        <row r="2370">
          <cell r="BT2370" t="str">
            <v>Sajópálfala</v>
          </cell>
        </row>
        <row r="2371">
          <cell r="BT2371" t="str">
            <v>Sajópetri</v>
          </cell>
        </row>
        <row r="2372">
          <cell r="BT2372" t="str">
            <v>Sajópüspöki</v>
          </cell>
        </row>
        <row r="2373">
          <cell r="BT2373" t="str">
            <v>Sajósenye</v>
          </cell>
        </row>
        <row r="2374">
          <cell r="BT2374" t="str">
            <v>Sajószentpéter</v>
          </cell>
        </row>
        <row r="2375">
          <cell r="BT2375" t="str">
            <v>Sajószöged</v>
          </cell>
        </row>
        <row r="2376">
          <cell r="BT2376" t="str">
            <v>Sajóvámos</v>
          </cell>
        </row>
        <row r="2377">
          <cell r="BT2377" t="str">
            <v>Sajóvelezd</v>
          </cell>
        </row>
        <row r="2378">
          <cell r="BT2378" t="str">
            <v>Sajtoskál</v>
          </cell>
        </row>
        <row r="2379">
          <cell r="BT2379" t="str">
            <v>Salföld</v>
          </cell>
        </row>
        <row r="2380">
          <cell r="BT2380" t="str">
            <v>Salgótarján</v>
          </cell>
        </row>
        <row r="2381">
          <cell r="BT2381" t="str">
            <v>Salköveskút</v>
          </cell>
        </row>
        <row r="2382">
          <cell r="BT2382" t="str">
            <v>Salomvár</v>
          </cell>
        </row>
        <row r="2383">
          <cell r="BT2383" t="str">
            <v>Sály</v>
          </cell>
        </row>
        <row r="2384">
          <cell r="BT2384" t="str">
            <v>Sámod</v>
          </cell>
        </row>
        <row r="2385">
          <cell r="BT2385" t="str">
            <v>Sámsonháza</v>
          </cell>
        </row>
        <row r="2386">
          <cell r="BT2386" t="str">
            <v>Sand</v>
          </cell>
        </row>
        <row r="2387">
          <cell r="BT2387" t="str">
            <v>Sándorfalva</v>
          </cell>
        </row>
        <row r="2388">
          <cell r="BT2388" t="str">
            <v>Sántos</v>
          </cell>
        </row>
        <row r="2389">
          <cell r="BT2389" t="str">
            <v>Sáp</v>
          </cell>
        </row>
        <row r="2390">
          <cell r="BT2390" t="str">
            <v>Sáránd</v>
          </cell>
        </row>
        <row r="2391">
          <cell r="BT2391" t="str">
            <v>Sárazsadány</v>
          </cell>
        </row>
        <row r="2392">
          <cell r="BT2392" t="str">
            <v>Sárbogárd</v>
          </cell>
        </row>
        <row r="2393">
          <cell r="BT2393" t="str">
            <v>Sáregres</v>
          </cell>
        </row>
        <row r="2394">
          <cell r="BT2394" t="str">
            <v>Sárfimizdó</v>
          </cell>
        </row>
        <row r="2395">
          <cell r="BT2395" t="str">
            <v>Sárhida</v>
          </cell>
        </row>
        <row r="2396">
          <cell r="BT2396" t="str">
            <v>Sárisáp</v>
          </cell>
        </row>
        <row r="2397">
          <cell r="BT2397" t="str">
            <v>Sarkad</v>
          </cell>
        </row>
        <row r="2398">
          <cell r="BT2398" t="str">
            <v>Sarkadkeresztúr</v>
          </cell>
        </row>
        <row r="2399">
          <cell r="BT2399" t="str">
            <v>Sárkeresztes</v>
          </cell>
        </row>
        <row r="2400">
          <cell r="BT2400" t="str">
            <v>Sárkeresztúr</v>
          </cell>
        </row>
        <row r="2401">
          <cell r="BT2401" t="str">
            <v>Sárkeszi</v>
          </cell>
        </row>
        <row r="2402">
          <cell r="BT2402" t="str">
            <v>Sármellék</v>
          </cell>
        </row>
        <row r="2403">
          <cell r="BT2403" t="str">
            <v>Sárok</v>
          </cell>
        </row>
        <row r="2404">
          <cell r="BT2404" t="str">
            <v>Sárosd</v>
          </cell>
        </row>
        <row r="2405">
          <cell r="BT2405" t="str">
            <v>Sárospatak</v>
          </cell>
        </row>
        <row r="2406">
          <cell r="BT2406" t="str">
            <v>Sárpilis</v>
          </cell>
        </row>
        <row r="2407">
          <cell r="BT2407" t="str">
            <v>Sárrétudvari</v>
          </cell>
        </row>
        <row r="2408">
          <cell r="BT2408" t="str">
            <v>Sarród</v>
          </cell>
        </row>
        <row r="2409">
          <cell r="BT2409" t="str">
            <v>Sárszentágota</v>
          </cell>
        </row>
        <row r="2410">
          <cell r="BT2410" t="str">
            <v>Sárszentlőrinc</v>
          </cell>
        </row>
        <row r="2411">
          <cell r="BT2411" t="str">
            <v>Sárszentmihály</v>
          </cell>
        </row>
        <row r="2412">
          <cell r="BT2412" t="str">
            <v>Sarud</v>
          </cell>
        </row>
        <row r="2413">
          <cell r="BT2413" t="str">
            <v>Sárvár</v>
          </cell>
        </row>
        <row r="2414">
          <cell r="BT2414" t="str">
            <v>Sásd</v>
          </cell>
        </row>
        <row r="2415">
          <cell r="BT2415" t="str">
            <v>Sáska</v>
          </cell>
        </row>
        <row r="2416">
          <cell r="BT2416" t="str">
            <v>Sáta</v>
          </cell>
        </row>
        <row r="2417">
          <cell r="BT2417" t="str">
            <v>Sátoraljaújhely</v>
          </cell>
        </row>
        <row r="2418">
          <cell r="BT2418" t="str">
            <v>Sátorhely</v>
          </cell>
        </row>
        <row r="2419">
          <cell r="BT2419" t="str">
            <v>Sávoly</v>
          </cell>
        </row>
        <row r="2420">
          <cell r="BT2420" t="str">
            <v>Sé</v>
          </cell>
        </row>
        <row r="2421">
          <cell r="BT2421" t="str">
            <v>Segesd</v>
          </cell>
        </row>
        <row r="2422">
          <cell r="BT2422" t="str">
            <v>Sellye</v>
          </cell>
        </row>
        <row r="2423">
          <cell r="BT2423" t="str">
            <v>Selyeb</v>
          </cell>
        </row>
        <row r="2424">
          <cell r="BT2424" t="str">
            <v>Semjén</v>
          </cell>
        </row>
        <row r="2425">
          <cell r="BT2425" t="str">
            <v>Semjénháza</v>
          </cell>
        </row>
        <row r="2426">
          <cell r="BT2426" t="str">
            <v>Sénye</v>
          </cell>
        </row>
        <row r="2427">
          <cell r="BT2427" t="str">
            <v>Sényő</v>
          </cell>
        </row>
        <row r="2428">
          <cell r="BT2428" t="str">
            <v>Seregélyes</v>
          </cell>
        </row>
        <row r="2429">
          <cell r="BT2429" t="str">
            <v>Serényfalva</v>
          </cell>
        </row>
        <row r="2430">
          <cell r="BT2430" t="str">
            <v>Sérsekszőlős</v>
          </cell>
        </row>
        <row r="2431">
          <cell r="BT2431" t="str">
            <v>Sikátor</v>
          </cell>
        </row>
        <row r="2432">
          <cell r="BT2432" t="str">
            <v>Siklós</v>
          </cell>
        </row>
        <row r="2433">
          <cell r="BT2433" t="str">
            <v>Siklósbodony</v>
          </cell>
        </row>
        <row r="2434">
          <cell r="BT2434" t="str">
            <v>Siklósnagyfalu</v>
          </cell>
        </row>
        <row r="2435">
          <cell r="BT2435" t="str">
            <v>Sima</v>
          </cell>
        </row>
        <row r="2436">
          <cell r="BT2436" t="str">
            <v>Simaság</v>
          </cell>
        </row>
        <row r="2437">
          <cell r="BT2437" t="str">
            <v>Simonfa</v>
          </cell>
        </row>
        <row r="2438">
          <cell r="BT2438" t="str">
            <v>Simontornya</v>
          </cell>
        </row>
        <row r="2439">
          <cell r="BT2439" t="str">
            <v>Sióagárd</v>
          </cell>
        </row>
        <row r="2440">
          <cell r="BT2440" t="str">
            <v>Siófok</v>
          </cell>
        </row>
        <row r="2441">
          <cell r="BT2441" t="str">
            <v>Siójut</v>
          </cell>
        </row>
        <row r="2442">
          <cell r="BT2442" t="str">
            <v>Sirok</v>
          </cell>
        </row>
        <row r="2443">
          <cell r="BT2443" t="str">
            <v>Sitke</v>
          </cell>
        </row>
        <row r="2444">
          <cell r="BT2444" t="str">
            <v>Sobor</v>
          </cell>
        </row>
        <row r="2445">
          <cell r="BT2445" t="str">
            <v>Sokorópátka</v>
          </cell>
        </row>
        <row r="2446">
          <cell r="BT2446" t="str">
            <v>Solt</v>
          </cell>
        </row>
        <row r="2447">
          <cell r="BT2447" t="str">
            <v>Soltszentimre</v>
          </cell>
        </row>
        <row r="2448">
          <cell r="BT2448" t="str">
            <v>Soltvadkert</v>
          </cell>
        </row>
        <row r="2449">
          <cell r="BT2449" t="str">
            <v>Sóly</v>
          </cell>
        </row>
        <row r="2450">
          <cell r="BT2450" t="str">
            <v>Solymár</v>
          </cell>
        </row>
        <row r="2451">
          <cell r="BT2451" t="str">
            <v>Som</v>
          </cell>
        </row>
        <row r="2452">
          <cell r="BT2452" t="str">
            <v>Somberek</v>
          </cell>
        </row>
        <row r="2453">
          <cell r="BT2453" t="str">
            <v>Somlójenő</v>
          </cell>
        </row>
        <row r="2454">
          <cell r="BT2454" t="str">
            <v>Somlószőlős</v>
          </cell>
        </row>
        <row r="2455">
          <cell r="BT2455" t="str">
            <v>Somlóvásárhely</v>
          </cell>
        </row>
        <row r="2456">
          <cell r="BT2456" t="str">
            <v>Somlóvecse</v>
          </cell>
        </row>
        <row r="2457">
          <cell r="BT2457" t="str">
            <v>Somodor</v>
          </cell>
        </row>
        <row r="2458">
          <cell r="BT2458" t="str">
            <v>Somogyacsa</v>
          </cell>
        </row>
        <row r="2459">
          <cell r="BT2459" t="str">
            <v>Somogyapáti</v>
          </cell>
        </row>
        <row r="2460">
          <cell r="BT2460" t="str">
            <v>Somogyaracs</v>
          </cell>
        </row>
        <row r="2461">
          <cell r="BT2461" t="str">
            <v>Somogyaszaló</v>
          </cell>
        </row>
        <row r="2462">
          <cell r="BT2462" t="str">
            <v>Somogybabod</v>
          </cell>
        </row>
        <row r="2463">
          <cell r="BT2463" t="str">
            <v>Somogybükkösd</v>
          </cell>
        </row>
        <row r="2464">
          <cell r="BT2464" t="str">
            <v>Somogycsicsó</v>
          </cell>
        </row>
        <row r="2465">
          <cell r="BT2465" t="str">
            <v>Somogydöröcske</v>
          </cell>
        </row>
        <row r="2466">
          <cell r="BT2466" t="str">
            <v>Somogyegres</v>
          </cell>
        </row>
        <row r="2467">
          <cell r="BT2467" t="str">
            <v>Somogyfajsz</v>
          </cell>
        </row>
        <row r="2468">
          <cell r="BT2468" t="str">
            <v>Somogygeszti</v>
          </cell>
        </row>
        <row r="2469">
          <cell r="BT2469" t="str">
            <v>Somogyhárságy</v>
          </cell>
        </row>
        <row r="2470">
          <cell r="BT2470" t="str">
            <v>Somogyhatvan</v>
          </cell>
        </row>
        <row r="2471">
          <cell r="BT2471" t="str">
            <v>Somogyjád</v>
          </cell>
        </row>
        <row r="2472">
          <cell r="BT2472" t="str">
            <v>Somogymeggyes</v>
          </cell>
        </row>
        <row r="2473">
          <cell r="BT2473" t="str">
            <v>Somogysámson</v>
          </cell>
        </row>
        <row r="2474">
          <cell r="BT2474" t="str">
            <v>Somogysárd</v>
          </cell>
        </row>
        <row r="2475">
          <cell r="BT2475" t="str">
            <v>Somogysimonyi</v>
          </cell>
        </row>
        <row r="2476">
          <cell r="BT2476" t="str">
            <v>Somogyszentpál</v>
          </cell>
        </row>
        <row r="2477">
          <cell r="BT2477" t="str">
            <v>Somogyszil</v>
          </cell>
        </row>
        <row r="2478">
          <cell r="BT2478" t="str">
            <v>Somogyszob</v>
          </cell>
        </row>
        <row r="2479">
          <cell r="BT2479" t="str">
            <v>Somogytúr</v>
          </cell>
        </row>
        <row r="2480">
          <cell r="BT2480" t="str">
            <v>Somogyudvarhely</v>
          </cell>
        </row>
        <row r="2481">
          <cell r="BT2481" t="str">
            <v>Somogyvámos</v>
          </cell>
        </row>
        <row r="2482">
          <cell r="BT2482" t="str">
            <v>Somogyvár</v>
          </cell>
        </row>
        <row r="2483">
          <cell r="BT2483" t="str">
            <v>Somogyviszló</v>
          </cell>
        </row>
        <row r="2484">
          <cell r="BT2484" t="str">
            <v>Somogyzsitfa</v>
          </cell>
        </row>
        <row r="2485">
          <cell r="BT2485" t="str">
            <v>Somoskőújfalu</v>
          </cell>
        </row>
        <row r="2486">
          <cell r="BT2486" t="str">
            <v>Sonkád</v>
          </cell>
        </row>
        <row r="2487">
          <cell r="BT2487" t="str">
            <v>Soponya</v>
          </cell>
        </row>
        <row r="2488">
          <cell r="BT2488" t="str">
            <v>Sopron</v>
          </cell>
        </row>
        <row r="2489">
          <cell r="BT2489" t="str">
            <v>Sopronhorpács</v>
          </cell>
        </row>
        <row r="2490">
          <cell r="BT2490" t="str">
            <v>Sopronkövesd</v>
          </cell>
        </row>
        <row r="2491">
          <cell r="BT2491" t="str">
            <v>Sopronnémeti</v>
          </cell>
        </row>
        <row r="2492">
          <cell r="BT2492" t="str">
            <v>Sorkifalud</v>
          </cell>
        </row>
        <row r="2493">
          <cell r="BT2493" t="str">
            <v>Sorkikápolna</v>
          </cell>
        </row>
        <row r="2494">
          <cell r="BT2494" t="str">
            <v>Sormás</v>
          </cell>
        </row>
        <row r="2495">
          <cell r="BT2495" t="str">
            <v>Sorokpolány</v>
          </cell>
        </row>
        <row r="2496">
          <cell r="BT2496" t="str">
            <v>Sóshartyán</v>
          </cell>
        </row>
        <row r="2497">
          <cell r="BT2497" t="str">
            <v>Sóskút</v>
          </cell>
        </row>
        <row r="2498">
          <cell r="BT2498" t="str">
            <v>Sóstófalva</v>
          </cell>
        </row>
        <row r="2499">
          <cell r="BT2499" t="str">
            <v>Sósvertike</v>
          </cell>
        </row>
        <row r="2500">
          <cell r="BT2500" t="str">
            <v>Sótony</v>
          </cell>
        </row>
        <row r="2501">
          <cell r="BT2501" t="str">
            <v>Söjtör</v>
          </cell>
        </row>
        <row r="2502">
          <cell r="BT2502" t="str">
            <v>Söpte</v>
          </cell>
        </row>
        <row r="2503">
          <cell r="BT2503" t="str">
            <v>Söréd</v>
          </cell>
        </row>
        <row r="2504">
          <cell r="BT2504" t="str">
            <v>Sukoró</v>
          </cell>
        </row>
        <row r="2505">
          <cell r="BT2505" t="str">
            <v>Sumony</v>
          </cell>
        </row>
        <row r="2506">
          <cell r="BT2506" t="str">
            <v>Súr</v>
          </cell>
        </row>
        <row r="2507">
          <cell r="BT2507" t="str">
            <v>Surd</v>
          </cell>
        </row>
        <row r="2508">
          <cell r="BT2508" t="str">
            <v>Sükösd</v>
          </cell>
        </row>
        <row r="2509">
          <cell r="BT2509" t="str">
            <v>Sülysáp</v>
          </cell>
        </row>
        <row r="2510">
          <cell r="BT2510" t="str">
            <v>Sümeg</v>
          </cell>
        </row>
        <row r="2511">
          <cell r="BT2511" t="str">
            <v>Sümegcsehi</v>
          </cell>
        </row>
        <row r="2512">
          <cell r="BT2512" t="str">
            <v>Sümegprága</v>
          </cell>
        </row>
        <row r="2513">
          <cell r="BT2513" t="str">
            <v>Süttő</v>
          </cell>
        </row>
        <row r="2514">
          <cell r="BT2514" t="str">
            <v>Szabadbattyán</v>
          </cell>
        </row>
        <row r="2515">
          <cell r="BT2515" t="str">
            <v>Szabadegyháza</v>
          </cell>
        </row>
        <row r="2516">
          <cell r="BT2516" t="str">
            <v>Szabadhídvég</v>
          </cell>
        </row>
        <row r="2517">
          <cell r="BT2517" t="str">
            <v>Szabadi</v>
          </cell>
        </row>
        <row r="2518">
          <cell r="BT2518" t="str">
            <v>Szabadkígyós</v>
          </cell>
        </row>
        <row r="2519">
          <cell r="BT2519" t="str">
            <v>Szabadszállás</v>
          </cell>
        </row>
        <row r="2520">
          <cell r="BT2520" t="str">
            <v>Szabadszentkirály</v>
          </cell>
        </row>
        <row r="2521">
          <cell r="BT2521" t="str">
            <v>Szabás</v>
          </cell>
        </row>
        <row r="2522">
          <cell r="BT2522" t="str">
            <v>Szabolcs</v>
          </cell>
        </row>
        <row r="2523">
          <cell r="BT2523" t="str">
            <v>Szabolcsbáka</v>
          </cell>
        </row>
        <row r="2524">
          <cell r="BT2524" t="str">
            <v>Szabolcsveresmart</v>
          </cell>
        </row>
        <row r="2525">
          <cell r="BT2525" t="str">
            <v>Szada</v>
          </cell>
        </row>
        <row r="2526">
          <cell r="BT2526" t="str">
            <v>Szágy</v>
          </cell>
        </row>
        <row r="2527">
          <cell r="BT2527" t="str">
            <v>Szajk</v>
          </cell>
        </row>
        <row r="2528">
          <cell r="BT2528" t="str">
            <v>Szajla</v>
          </cell>
        </row>
        <row r="2529">
          <cell r="BT2529" t="str">
            <v>Szajol</v>
          </cell>
        </row>
        <row r="2530">
          <cell r="BT2530" t="str">
            <v>Szakácsi</v>
          </cell>
        </row>
        <row r="2531">
          <cell r="BT2531" t="str">
            <v>Szakadát</v>
          </cell>
        </row>
        <row r="2532">
          <cell r="BT2532" t="str">
            <v>Szakáld</v>
          </cell>
        </row>
        <row r="2533">
          <cell r="BT2533" t="str">
            <v>Szakály</v>
          </cell>
        </row>
        <row r="2534">
          <cell r="BT2534" t="str">
            <v>Szakcs</v>
          </cell>
        </row>
        <row r="2535">
          <cell r="BT2535" t="str">
            <v>Szakmár</v>
          </cell>
        </row>
        <row r="2536">
          <cell r="BT2536" t="str">
            <v>Szaknyér</v>
          </cell>
        </row>
        <row r="2537">
          <cell r="BT2537" t="str">
            <v>Szakoly</v>
          </cell>
        </row>
        <row r="2538">
          <cell r="BT2538" t="str">
            <v>Szakony</v>
          </cell>
        </row>
        <row r="2539">
          <cell r="BT2539" t="str">
            <v>Szakonyfalu</v>
          </cell>
        </row>
        <row r="2540">
          <cell r="BT2540" t="str">
            <v>Szákszend</v>
          </cell>
        </row>
        <row r="2541">
          <cell r="BT2541" t="str">
            <v>Szalafő</v>
          </cell>
        </row>
        <row r="2542">
          <cell r="BT2542" t="str">
            <v>Szalánta</v>
          </cell>
        </row>
        <row r="2543">
          <cell r="BT2543" t="str">
            <v>Szalapa</v>
          </cell>
        </row>
        <row r="2544">
          <cell r="BT2544" t="str">
            <v>Szalaszend</v>
          </cell>
        </row>
        <row r="2545">
          <cell r="BT2545" t="str">
            <v>Szalatnak</v>
          </cell>
        </row>
        <row r="2546">
          <cell r="BT2546" t="str">
            <v>Szálka</v>
          </cell>
        </row>
        <row r="2547">
          <cell r="BT2547" t="str">
            <v>Szalkszentmárton</v>
          </cell>
        </row>
        <row r="2548">
          <cell r="BT2548" t="str">
            <v>Szalmatercs</v>
          </cell>
        </row>
        <row r="2549">
          <cell r="BT2549" t="str">
            <v>Szalonna</v>
          </cell>
        </row>
        <row r="2550">
          <cell r="BT2550" t="str">
            <v>Szamosangyalos</v>
          </cell>
        </row>
        <row r="2551">
          <cell r="BT2551" t="str">
            <v>Szamosbecs</v>
          </cell>
        </row>
        <row r="2552">
          <cell r="BT2552" t="str">
            <v>Szamoskér</v>
          </cell>
        </row>
        <row r="2553">
          <cell r="BT2553" t="str">
            <v>Szamossályi</v>
          </cell>
        </row>
        <row r="2554">
          <cell r="BT2554" t="str">
            <v>Szamosszeg</v>
          </cell>
        </row>
        <row r="2555">
          <cell r="BT2555" t="str">
            <v>Szamostatárfalva</v>
          </cell>
        </row>
        <row r="2556">
          <cell r="BT2556" t="str">
            <v>Szamosújlak</v>
          </cell>
        </row>
        <row r="2557">
          <cell r="BT2557" t="str">
            <v>Szanda</v>
          </cell>
        </row>
        <row r="2558">
          <cell r="BT2558" t="str">
            <v>Szank</v>
          </cell>
        </row>
        <row r="2559">
          <cell r="BT2559" t="str">
            <v>Szántód</v>
          </cell>
        </row>
        <row r="2560">
          <cell r="BT2560" t="str">
            <v>Szany</v>
          </cell>
        </row>
        <row r="2561">
          <cell r="BT2561" t="str">
            <v>Szápár</v>
          </cell>
        </row>
        <row r="2562">
          <cell r="BT2562" t="str">
            <v>Szaporca</v>
          </cell>
        </row>
        <row r="2563">
          <cell r="BT2563" t="str">
            <v>Szár</v>
          </cell>
        </row>
        <row r="2564">
          <cell r="BT2564" t="str">
            <v>Szárász</v>
          </cell>
        </row>
        <row r="2565">
          <cell r="BT2565" t="str">
            <v>Szárazd</v>
          </cell>
        </row>
        <row r="2566">
          <cell r="BT2566" t="str">
            <v>Szárföld</v>
          </cell>
        </row>
        <row r="2567">
          <cell r="BT2567" t="str">
            <v>Szárliget</v>
          </cell>
        </row>
        <row r="2568">
          <cell r="BT2568" t="str">
            <v>Szarvas</v>
          </cell>
        </row>
        <row r="2569">
          <cell r="BT2569" t="str">
            <v>Szarvasgede</v>
          </cell>
        </row>
        <row r="2570">
          <cell r="BT2570" t="str">
            <v>Szarvaskend</v>
          </cell>
        </row>
        <row r="2571">
          <cell r="BT2571" t="str">
            <v>Szarvaskő</v>
          </cell>
        </row>
        <row r="2572">
          <cell r="BT2572" t="str">
            <v>Szászberek</v>
          </cell>
        </row>
        <row r="2573">
          <cell r="BT2573" t="str">
            <v>Szászfa</v>
          </cell>
        </row>
        <row r="2574">
          <cell r="BT2574" t="str">
            <v>Szászvár</v>
          </cell>
        </row>
        <row r="2575">
          <cell r="BT2575" t="str">
            <v>Szatmárcseke</v>
          </cell>
        </row>
        <row r="2576">
          <cell r="BT2576" t="str">
            <v>Szátok</v>
          </cell>
        </row>
        <row r="2577">
          <cell r="BT2577" t="str">
            <v>Szatta</v>
          </cell>
        </row>
        <row r="2578">
          <cell r="BT2578" t="str">
            <v>Szatymaz</v>
          </cell>
        </row>
        <row r="2579">
          <cell r="BT2579" t="str">
            <v>Szava</v>
          </cell>
        </row>
        <row r="2580">
          <cell r="BT2580" t="str">
            <v>Százhalombatta</v>
          </cell>
        </row>
        <row r="2581">
          <cell r="BT2581" t="str">
            <v>Szebény</v>
          </cell>
        </row>
        <row r="2582">
          <cell r="BT2582" t="str">
            <v>Szécsénke</v>
          </cell>
        </row>
        <row r="2583">
          <cell r="BT2583" t="str">
            <v>Szécsény</v>
          </cell>
        </row>
        <row r="2584">
          <cell r="BT2584" t="str">
            <v>Szécsényfelfalu</v>
          </cell>
        </row>
        <row r="2585">
          <cell r="BT2585" t="str">
            <v>Szécsisziget</v>
          </cell>
        </row>
        <row r="2586">
          <cell r="BT2586" t="str">
            <v>Szederkény</v>
          </cell>
        </row>
        <row r="2587">
          <cell r="BT2587" t="str">
            <v>Szedres</v>
          </cell>
        </row>
        <row r="2588">
          <cell r="BT2588" t="str">
            <v>Szeged</v>
          </cell>
        </row>
        <row r="2589">
          <cell r="BT2589" t="str">
            <v>Szegerdő</v>
          </cell>
        </row>
        <row r="2590">
          <cell r="BT2590" t="str">
            <v>Szeghalom</v>
          </cell>
        </row>
        <row r="2591">
          <cell r="BT2591" t="str">
            <v>Szegi</v>
          </cell>
        </row>
        <row r="2592">
          <cell r="BT2592" t="str">
            <v>Szegilong</v>
          </cell>
        </row>
        <row r="2593">
          <cell r="BT2593" t="str">
            <v>Szegvár</v>
          </cell>
        </row>
        <row r="2594">
          <cell r="BT2594" t="str">
            <v>Székely</v>
          </cell>
        </row>
        <row r="2595">
          <cell r="BT2595" t="str">
            <v>Székelyszabar</v>
          </cell>
        </row>
        <row r="2596">
          <cell r="BT2596" t="str">
            <v>Székesfehérvár</v>
          </cell>
        </row>
        <row r="2597">
          <cell r="BT2597" t="str">
            <v>Székkutas</v>
          </cell>
        </row>
        <row r="2598">
          <cell r="BT2598" t="str">
            <v>Szekszárd</v>
          </cell>
        </row>
        <row r="2599">
          <cell r="BT2599" t="str">
            <v>Szeleste</v>
          </cell>
        </row>
        <row r="2600">
          <cell r="BT2600" t="str">
            <v>Szelevény</v>
          </cell>
        </row>
        <row r="2601">
          <cell r="BT2601" t="str">
            <v>Szellő</v>
          </cell>
        </row>
        <row r="2602">
          <cell r="BT2602" t="str">
            <v>Szemely</v>
          </cell>
        </row>
        <row r="2603">
          <cell r="BT2603" t="str">
            <v>Szemenye</v>
          </cell>
        </row>
        <row r="2604">
          <cell r="BT2604" t="str">
            <v>Szemere</v>
          </cell>
        </row>
        <row r="2605">
          <cell r="BT2605" t="str">
            <v>Szendehely</v>
          </cell>
        </row>
        <row r="2606">
          <cell r="BT2606" t="str">
            <v>Szendrő</v>
          </cell>
        </row>
        <row r="2607">
          <cell r="BT2607" t="str">
            <v>Szendrőlád</v>
          </cell>
        </row>
        <row r="2608">
          <cell r="BT2608" t="str">
            <v>Szenna</v>
          </cell>
        </row>
        <row r="2609">
          <cell r="BT2609" t="str">
            <v>Szenta</v>
          </cell>
        </row>
        <row r="2610">
          <cell r="BT2610" t="str">
            <v>Szentantalfa</v>
          </cell>
        </row>
        <row r="2611">
          <cell r="BT2611" t="str">
            <v>Szentbalázs</v>
          </cell>
        </row>
        <row r="2612">
          <cell r="BT2612" t="str">
            <v>Szentbékkálla</v>
          </cell>
        </row>
        <row r="2613">
          <cell r="BT2613" t="str">
            <v>Szentborbás</v>
          </cell>
        </row>
        <row r="2614">
          <cell r="BT2614" t="str">
            <v>Szentdénes</v>
          </cell>
        </row>
        <row r="2615">
          <cell r="BT2615" t="str">
            <v>Szentdomonkos</v>
          </cell>
        </row>
        <row r="2616">
          <cell r="BT2616" t="str">
            <v>Szente</v>
          </cell>
        </row>
        <row r="2617">
          <cell r="BT2617" t="str">
            <v>Szentegát</v>
          </cell>
        </row>
        <row r="2618">
          <cell r="BT2618" t="str">
            <v>Szentendre</v>
          </cell>
        </row>
        <row r="2619">
          <cell r="BT2619" t="str">
            <v>Szentes</v>
          </cell>
        </row>
        <row r="2620">
          <cell r="BT2620" t="str">
            <v>Szentgál</v>
          </cell>
        </row>
        <row r="2621">
          <cell r="BT2621" t="str">
            <v>Szentgáloskér</v>
          </cell>
        </row>
        <row r="2622">
          <cell r="BT2622" t="str">
            <v>Szentgotthárd</v>
          </cell>
        </row>
        <row r="2623">
          <cell r="BT2623" t="str">
            <v>Szentgyörgyvár</v>
          </cell>
        </row>
        <row r="2624">
          <cell r="BT2624" t="str">
            <v>Szentgyörgyvölgy</v>
          </cell>
        </row>
        <row r="2625">
          <cell r="BT2625" t="str">
            <v>Szentimrefalva</v>
          </cell>
        </row>
        <row r="2626">
          <cell r="BT2626" t="str">
            <v>Szentistván</v>
          </cell>
        </row>
        <row r="2627">
          <cell r="BT2627" t="str">
            <v>Szentistvánbaksa</v>
          </cell>
        </row>
        <row r="2628">
          <cell r="BT2628" t="str">
            <v>Szentjakabfa</v>
          </cell>
        </row>
        <row r="2629">
          <cell r="BT2629" t="str">
            <v>Szentkatalin</v>
          </cell>
        </row>
        <row r="2630">
          <cell r="BT2630" t="str">
            <v>Szentkirály</v>
          </cell>
        </row>
        <row r="2631">
          <cell r="BT2631" t="str">
            <v>Szentkirályszabadja</v>
          </cell>
        </row>
        <row r="2632">
          <cell r="BT2632" t="str">
            <v>Szentkozmadombja</v>
          </cell>
        </row>
        <row r="2633">
          <cell r="BT2633" t="str">
            <v>Szentlászló</v>
          </cell>
        </row>
        <row r="2634">
          <cell r="BT2634" t="str">
            <v>Szentliszló</v>
          </cell>
        </row>
        <row r="2635">
          <cell r="BT2635" t="str">
            <v>Szentlőrinc</v>
          </cell>
        </row>
        <row r="2636">
          <cell r="BT2636" t="str">
            <v>Szentlőrinckáta</v>
          </cell>
        </row>
        <row r="2637">
          <cell r="BT2637" t="str">
            <v>Szentmargitfalva</v>
          </cell>
        </row>
        <row r="2638">
          <cell r="BT2638" t="str">
            <v>Szentmártonkáta</v>
          </cell>
        </row>
        <row r="2639">
          <cell r="BT2639" t="str">
            <v>Szentpéterfa</v>
          </cell>
        </row>
        <row r="2640">
          <cell r="BT2640" t="str">
            <v>Szentpéterfölde</v>
          </cell>
        </row>
        <row r="2641">
          <cell r="BT2641" t="str">
            <v>Szentpéterszeg</v>
          </cell>
        </row>
        <row r="2642">
          <cell r="BT2642" t="str">
            <v>Szentpéterúr</v>
          </cell>
        </row>
        <row r="2643">
          <cell r="BT2643" t="str">
            <v>Szenyér</v>
          </cell>
        </row>
        <row r="2644">
          <cell r="BT2644" t="str">
            <v>Szepetnek</v>
          </cell>
        </row>
        <row r="2645">
          <cell r="BT2645" t="str">
            <v>Szerecseny</v>
          </cell>
        </row>
        <row r="2646">
          <cell r="BT2646" t="str">
            <v>Szeremle</v>
          </cell>
        </row>
        <row r="2647">
          <cell r="BT2647" t="str">
            <v>Szerencs</v>
          </cell>
        </row>
        <row r="2648">
          <cell r="BT2648" t="str">
            <v>Szerep</v>
          </cell>
        </row>
        <row r="2649">
          <cell r="BT2649" t="str">
            <v>Szergény</v>
          </cell>
        </row>
        <row r="2650">
          <cell r="BT2650" t="str">
            <v>Szigetbecse</v>
          </cell>
        </row>
        <row r="2651">
          <cell r="BT2651" t="str">
            <v>Szigetcsép</v>
          </cell>
        </row>
        <row r="2652">
          <cell r="BT2652" t="str">
            <v>Szigethalom</v>
          </cell>
        </row>
        <row r="2653">
          <cell r="BT2653" t="str">
            <v>Szigetmonostor</v>
          </cell>
        </row>
        <row r="2654">
          <cell r="BT2654" t="str">
            <v>Szigetszentmárton</v>
          </cell>
        </row>
        <row r="2655">
          <cell r="BT2655" t="str">
            <v>Szigetszentmiklós</v>
          </cell>
        </row>
        <row r="2656">
          <cell r="BT2656" t="str">
            <v>Szigetújfalu</v>
          </cell>
        </row>
        <row r="2657">
          <cell r="BT2657" t="str">
            <v>Szigetvár</v>
          </cell>
        </row>
        <row r="2658">
          <cell r="BT2658" t="str">
            <v>Szigliget</v>
          </cell>
        </row>
        <row r="2659">
          <cell r="BT2659" t="str">
            <v>Szihalom</v>
          </cell>
        </row>
        <row r="2660">
          <cell r="BT2660" t="str">
            <v>Szijártóháza</v>
          </cell>
        </row>
        <row r="2661">
          <cell r="BT2661" t="str">
            <v>Szikszó</v>
          </cell>
        </row>
        <row r="2662">
          <cell r="BT2662" t="str">
            <v>Szil</v>
          </cell>
        </row>
        <row r="2663">
          <cell r="BT2663" t="str">
            <v>Szilágy</v>
          </cell>
        </row>
        <row r="2664">
          <cell r="BT2664" t="str">
            <v>Szilaspogony</v>
          </cell>
        </row>
        <row r="2665">
          <cell r="BT2665" t="str">
            <v>Szilsárkány</v>
          </cell>
        </row>
        <row r="2666">
          <cell r="BT2666" t="str">
            <v>Szilvágy</v>
          </cell>
        </row>
        <row r="2667">
          <cell r="BT2667" t="str">
            <v>Szilvás</v>
          </cell>
        </row>
        <row r="2668">
          <cell r="BT2668" t="str">
            <v>Szilvásvárad</v>
          </cell>
        </row>
        <row r="2669">
          <cell r="BT2669" t="str">
            <v>Szilvásszentmárton</v>
          </cell>
        </row>
        <row r="2670">
          <cell r="BT2670" t="str">
            <v>Szin</v>
          </cell>
        </row>
        <row r="2671">
          <cell r="BT2671" t="str">
            <v>Szinpetri</v>
          </cell>
        </row>
        <row r="2672">
          <cell r="BT2672" t="str">
            <v>Szirák</v>
          </cell>
        </row>
        <row r="2673">
          <cell r="BT2673" t="str">
            <v>Szirmabesenyő</v>
          </cell>
        </row>
        <row r="2674">
          <cell r="BT2674" t="str">
            <v>Szob</v>
          </cell>
        </row>
        <row r="2675">
          <cell r="BT2675" t="str">
            <v>Szokolya</v>
          </cell>
        </row>
        <row r="2676">
          <cell r="BT2676" t="str">
            <v>Szólád</v>
          </cell>
        </row>
        <row r="2677">
          <cell r="BT2677" t="str">
            <v>Szolnok</v>
          </cell>
        </row>
        <row r="2678">
          <cell r="BT2678" t="str">
            <v>Szombathely</v>
          </cell>
        </row>
        <row r="2679">
          <cell r="BT2679" t="str">
            <v>Szomód</v>
          </cell>
        </row>
        <row r="2680">
          <cell r="BT2680" t="str">
            <v>Szomolya</v>
          </cell>
        </row>
        <row r="2681">
          <cell r="BT2681" t="str">
            <v>Szomor</v>
          </cell>
        </row>
        <row r="2682">
          <cell r="BT2682" t="str">
            <v>Szorgalmatos</v>
          </cell>
        </row>
        <row r="2683">
          <cell r="BT2683" t="str">
            <v>Szorosad</v>
          </cell>
        </row>
        <row r="2684">
          <cell r="BT2684" t="str">
            <v>Szőc</v>
          </cell>
        </row>
        <row r="2685">
          <cell r="BT2685" t="str">
            <v>Szőce</v>
          </cell>
        </row>
        <row r="2686">
          <cell r="BT2686" t="str">
            <v>Sződ</v>
          </cell>
        </row>
        <row r="2687">
          <cell r="BT2687" t="str">
            <v>Sződliget</v>
          </cell>
        </row>
        <row r="2688">
          <cell r="BT2688" t="str">
            <v>Szögliget</v>
          </cell>
        </row>
        <row r="2689">
          <cell r="BT2689" t="str">
            <v>Szőke</v>
          </cell>
        </row>
        <row r="2690">
          <cell r="BT2690" t="str">
            <v>Szőkéd</v>
          </cell>
        </row>
        <row r="2691">
          <cell r="BT2691" t="str">
            <v>Szőkedencs</v>
          </cell>
        </row>
        <row r="2692">
          <cell r="BT2692" t="str">
            <v>Szőlősardó</v>
          </cell>
        </row>
        <row r="2693">
          <cell r="BT2693" t="str">
            <v>Szőlősgyörök</v>
          </cell>
        </row>
        <row r="2694">
          <cell r="BT2694" t="str">
            <v>Szörény</v>
          </cell>
        </row>
        <row r="2695">
          <cell r="BT2695" t="str">
            <v>Szúcs</v>
          </cell>
        </row>
        <row r="2696">
          <cell r="BT2696" t="str">
            <v>Szuha</v>
          </cell>
        </row>
        <row r="2697">
          <cell r="BT2697" t="str">
            <v>Szuhafő</v>
          </cell>
        </row>
        <row r="2698">
          <cell r="BT2698" t="str">
            <v>Szuhakálló</v>
          </cell>
        </row>
        <row r="2699">
          <cell r="BT2699" t="str">
            <v>Szuhogy</v>
          </cell>
        </row>
        <row r="2700">
          <cell r="BT2700" t="str">
            <v>Szulimán</v>
          </cell>
        </row>
        <row r="2701">
          <cell r="BT2701" t="str">
            <v>Szulok</v>
          </cell>
        </row>
        <row r="2702">
          <cell r="BT2702" t="str">
            <v>Szurdokpüspöki</v>
          </cell>
        </row>
        <row r="2703">
          <cell r="BT2703" t="str">
            <v>Szűcsi</v>
          </cell>
        </row>
        <row r="2704">
          <cell r="BT2704" t="str">
            <v>Szügy</v>
          </cell>
        </row>
        <row r="2705">
          <cell r="BT2705" t="str">
            <v>Szűr</v>
          </cell>
        </row>
        <row r="2706">
          <cell r="BT2706" t="str">
            <v>Tab</v>
          </cell>
        </row>
        <row r="2707">
          <cell r="BT2707" t="str">
            <v>Tabajd</v>
          </cell>
        </row>
        <row r="2708">
          <cell r="BT2708" t="str">
            <v>Tabdi</v>
          </cell>
        </row>
        <row r="2709">
          <cell r="BT2709" t="str">
            <v>Táborfalva</v>
          </cell>
        </row>
        <row r="2710">
          <cell r="BT2710" t="str">
            <v>Tác</v>
          </cell>
        </row>
        <row r="2711">
          <cell r="BT2711" t="str">
            <v>Tagyon</v>
          </cell>
        </row>
        <row r="2712">
          <cell r="BT2712" t="str">
            <v>Tahitótfalu</v>
          </cell>
        </row>
        <row r="2713">
          <cell r="BT2713" t="str">
            <v>Takácsi</v>
          </cell>
        </row>
        <row r="2714">
          <cell r="BT2714" t="str">
            <v>Tákos</v>
          </cell>
        </row>
        <row r="2715">
          <cell r="BT2715" t="str">
            <v>Taksony</v>
          </cell>
        </row>
        <row r="2716">
          <cell r="BT2716" t="str">
            <v>Taktabáj</v>
          </cell>
        </row>
        <row r="2717">
          <cell r="BT2717" t="str">
            <v>Taktaharkány</v>
          </cell>
        </row>
        <row r="2718">
          <cell r="BT2718" t="str">
            <v>Taktakenéz</v>
          </cell>
        </row>
        <row r="2719">
          <cell r="BT2719" t="str">
            <v>Taktaszada</v>
          </cell>
        </row>
        <row r="2720">
          <cell r="BT2720" t="str">
            <v>Taliándörögd</v>
          </cell>
        </row>
        <row r="2721">
          <cell r="BT2721" t="str">
            <v>Tállya</v>
          </cell>
        </row>
        <row r="2722">
          <cell r="BT2722" t="str">
            <v>Tamási</v>
          </cell>
        </row>
        <row r="2723">
          <cell r="BT2723" t="str">
            <v>Tanakajd</v>
          </cell>
        </row>
        <row r="2724">
          <cell r="BT2724" t="str">
            <v>Táp</v>
          </cell>
        </row>
        <row r="2725">
          <cell r="BT2725" t="str">
            <v>Tápióbicske</v>
          </cell>
        </row>
        <row r="2726">
          <cell r="BT2726" t="str">
            <v>Tápiógyörgye</v>
          </cell>
        </row>
        <row r="2727">
          <cell r="BT2727" t="str">
            <v>Tápióság</v>
          </cell>
        </row>
        <row r="2728">
          <cell r="BT2728" t="str">
            <v>Tápiószecső</v>
          </cell>
        </row>
        <row r="2729">
          <cell r="BT2729" t="str">
            <v>Tápiószele</v>
          </cell>
        </row>
        <row r="2730">
          <cell r="BT2730" t="str">
            <v>Tápiószentmárton</v>
          </cell>
        </row>
        <row r="2731">
          <cell r="BT2731" t="str">
            <v>Tápiószőlős</v>
          </cell>
        </row>
        <row r="2732">
          <cell r="BT2732" t="str">
            <v>Táplánszentkereszt</v>
          </cell>
        </row>
        <row r="2733">
          <cell r="BT2733" t="str">
            <v>Tapolca</v>
          </cell>
        </row>
        <row r="2734">
          <cell r="BT2734" t="str">
            <v>Tapsony</v>
          </cell>
        </row>
        <row r="2735">
          <cell r="BT2735" t="str">
            <v>Tápszentmiklós</v>
          </cell>
        </row>
        <row r="2736">
          <cell r="BT2736" t="str">
            <v>Tar</v>
          </cell>
        </row>
        <row r="2737">
          <cell r="BT2737" t="str">
            <v>Tarany</v>
          </cell>
        </row>
        <row r="2738">
          <cell r="BT2738" t="str">
            <v>Tarcal</v>
          </cell>
        </row>
        <row r="2739">
          <cell r="BT2739" t="str">
            <v>Tard</v>
          </cell>
        </row>
        <row r="2740">
          <cell r="BT2740" t="str">
            <v>Tardona</v>
          </cell>
        </row>
        <row r="2741">
          <cell r="BT2741" t="str">
            <v>Tardos</v>
          </cell>
        </row>
        <row r="2742">
          <cell r="BT2742" t="str">
            <v>Tarhos</v>
          </cell>
        </row>
        <row r="2743">
          <cell r="BT2743" t="str">
            <v>Tarján</v>
          </cell>
        </row>
        <row r="2744">
          <cell r="BT2744" t="str">
            <v>Tarjánpuszta</v>
          </cell>
        </row>
        <row r="2745">
          <cell r="BT2745" t="str">
            <v>Tárkány</v>
          </cell>
        </row>
        <row r="2746">
          <cell r="BT2746" t="str">
            <v>Tarnabod</v>
          </cell>
        </row>
        <row r="2747">
          <cell r="BT2747" t="str">
            <v>Tarnalelesz</v>
          </cell>
        </row>
        <row r="2748">
          <cell r="BT2748" t="str">
            <v>Tarnaméra</v>
          </cell>
        </row>
        <row r="2749">
          <cell r="BT2749" t="str">
            <v>Tarnaörs</v>
          </cell>
        </row>
        <row r="2750">
          <cell r="BT2750" t="str">
            <v>Tarnaszentmária</v>
          </cell>
        </row>
        <row r="2751">
          <cell r="BT2751" t="str">
            <v>Tarnaszentmiklós</v>
          </cell>
        </row>
        <row r="2752">
          <cell r="BT2752" t="str">
            <v>Tarnazsadány</v>
          </cell>
        </row>
        <row r="2753">
          <cell r="BT2753" t="str">
            <v>Tárnok</v>
          </cell>
        </row>
        <row r="2754">
          <cell r="BT2754" t="str">
            <v>Tárnokréti</v>
          </cell>
        </row>
        <row r="2755">
          <cell r="BT2755" t="str">
            <v>Tarpa</v>
          </cell>
        </row>
        <row r="2756">
          <cell r="BT2756" t="str">
            <v>Tarrós</v>
          </cell>
        </row>
        <row r="2757">
          <cell r="BT2757" t="str">
            <v>Táska</v>
          </cell>
        </row>
        <row r="2758">
          <cell r="BT2758" t="str">
            <v>Tass</v>
          </cell>
        </row>
        <row r="2759">
          <cell r="BT2759" t="str">
            <v>Taszár</v>
          </cell>
        </row>
        <row r="2760">
          <cell r="BT2760" t="str">
            <v>Tát</v>
          </cell>
        </row>
        <row r="2761">
          <cell r="BT2761" t="str">
            <v>Tata</v>
          </cell>
        </row>
        <row r="2762">
          <cell r="BT2762" t="str">
            <v>Tatabánya</v>
          </cell>
        </row>
        <row r="2763">
          <cell r="BT2763" t="str">
            <v>Tataháza</v>
          </cell>
        </row>
        <row r="2764">
          <cell r="BT2764" t="str">
            <v>Tatárszentgyörgy</v>
          </cell>
        </row>
        <row r="2765">
          <cell r="BT2765" t="str">
            <v>Tázlár</v>
          </cell>
        </row>
        <row r="2766">
          <cell r="BT2766" t="str">
            <v>Téglás</v>
          </cell>
        </row>
        <row r="2767">
          <cell r="BT2767" t="str">
            <v>Tékes</v>
          </cell>
        </row>
        <row r="2768">
          <cell r="BT2768" t="str">
            <v>Teklafalu</v>
          </cell>
        </row>
        <row r="2769">
          <cell r="BT2769" t="str">
            <v>Telekes</v>
          </cell>
        </row>
        <row r="2770">
          <cell r="BT2770" t="str">
            <v>Telekgerendás</v>
          </cell>
        </row>
        <row r="2771">
          <cell r="BT2771" t="str">
            <v>Teleki</v>
          </cell>
        </row>
        <row r="2772">
          <cell r="BT2772" t="str">
            <v>Telki</v>
          </cell>
        </row>
        <row r="2773">
          <cell r="BT2773" t="str">
            <v>Telkibánya</v>
          </cell>
        </row>
        <row r="2774">
          <cell r="BT2774" t="str">
            <v>Tengelic</v>
          </cell>
        </row>
        <row r="2775">
          <cell r="BT2775" t="str">
            <v>Tengeri</v>
          </cell>
        </row>
        <row r="2776">
          <cell r="BT2776" t="str">
            <v>Tengőd</v>
          </cell>
        </row>
        <row r="2777">
          <cell r="BT2777" t="str">
            <v>Tenk</v>
          </cell>
        </row>
        <row r="2778">
          <cell r="BT2778" t="str">
            <v>Tényő</v>
          </cell>
        </row>
        <row r="2779">
          <cell r="BT2779" t="str">
            <v>Tépe</v>
          </cell>
        </row>
        <row r="2780">
          <cell r="BT2780" t="str">
            <v>Terem</v>
          </cell>
        </row>
        <row r="2781">
          <cell r="BT2781" t="str">
            <v>Terény</v>
          </cell>
        </row>
        <row r="2782">
          <cell r="BT2782" t="str">
            <v>Tereske</v>
          </cell>
        </row>
        <row r="2783">
          <cell r="BT2783" t="str">
            <v>Teresztenye</v>
          </cell>
        </row>
        <row r="2784">
          <cell r="BT2784" t="str">
            <v>Terpes</v>
          </cell>
        </row>
        <row r="2785">
          <cell r="BT2785" t="str">
            <v>Tés</v>
          </cell>
        </row>
        <row r="2786">
          <cell r="BT2786" t="str">
            <v>Tésa</v>
          </cell>
        </row>
        <row r="2787">
          <cell r="BT2787" t="str">
            <v>Tésenfa</v>
          </cell>
        </row>
        <row r="2788">
          <cell r="BT2788" t="str">
            <v>Téseny</v>
          </cell>
        </row>
        <row r="2789">
          <cell r="BT2789" t="str">
            <v>Teskánd</v>
          </cell>
        </row>
        <row r="2790">
          <cell r="BT2790" t="str">
            <v>Tét</v>
          </cell>
        </row>
        <row r="2791">
          <cell r="BT2791" t="str">
            <v>Tetétlen</v>
          </cell>
        </row>
        <row r="2792">
          <cell r="BT2792" t="str">
            <v>Tevel</v>
          </cell>
        </row>
        <row r="2793">
          <cell r="BT2793" t="str">
            <v>Tibolddaróc</v>
          </cell>
        </row>
        <row r="2794">
          <cell r="BT2794" t="str">
            <v>Tiborszállás</v>
          </cell>
        </row>
        <row r="2795">
          <cell r="BT2795" t="str">
            <v>Tihany</v>
          </cell>
        </row>
        <row r="2796">
          <cell r="BT2796" t="str">
            <v>Tikos</v>
          </cell>
        </row>
        <row r="2797">
          <cell r="BT2797" t="str">
            <v>Tilaj</v>
          </cell>
        </row>
        <row r="2798">
          <cell r="BT2798" t="str">
            <v>Timár</v>
          </cell>
        </row>
        <row r="2799">
          <cell r="BT2799" t="str">
            <v>Tinnye</v>
          </cell>
        </row>
        <row r="2800">
          <cell r="BT2800" t="str">
            <v>Tiszaadony</v>
          </cell>
        </row>
        <row r="2801">
          <cell r="BT2801" t="str">
            <v>Tiszaalpár</v>
          </cell>
        </row>
        <row r="2802">
          <cell r="BT2802" t="str">
            <v>Tiszabábolna</v>
          </cell>
        </row>
        <row r="2803">
          <cell r="BT2803" t="str">
            <v>Tiszabecs</v>
          </cell>
        </row>
        <row r="2804">
          <cell r="BT2804" t="str">
            <v>Tiszabercel</v>
          </cell>
        </row>
        <row r="2805">
          <cell r="BT2805" t="str">
            <v>Tiszabezdéd</v>
          </cell>
        </row>
        <row r="2806">
          <cell r="BT2806" t="str">
            <v>Tiszabő</v>
          </cell>
        </row>
        <row r="2807">
          <cell r="BT2807" t="str">
            <v>Tiszabura</v>
          </cell>
        </row>
        <row r="2808">
          <cell r="BT2808" t="str">
            <v>Tiszacsécse</v>
          </cell>
        </row>
        <row r="2809">
          <cell r="BT2809" t="str">
            <v>Tiszacsege</v>
          </cell>
        </row>
        <row r="2810">
          <cell r="BT2810" t="str">
            <v>Tiszacsermely</v>
          </cell>
        </row>
        <row r="2811">
          <cell r="BT2811" t="str">
            <v>Tiszadada</v>
          </cell>
        </row>
        <row r="2812">
          <cell r="BT2812" t="str">
            <v>Tiszaderzs</v>
          </cell>
        </row>
        <row r="2813">
          <cell r="BT2813" t="str">
            <v>Tiszadob</v>
          </cell>
        </row>
        <row r="2814">
          <cell r="BT2814" t="str">
            <v>Tiszadorogma</v>
          </cell>
        </row>
        <row r="2815">
          <cell r="BT2815" t="str">
            <v>Tiszaeszlár</v>
          </cell>
        </row>
        <row r="2816">
          <cell r="BT2816" t="str">
            <v>Tiszaföldvár</v>
          </cell>
        </row>
        <row r="2817">
          <cell r="BT2817" t="str">
            <v>Tiszafüred</v>
          </cell>
        </row>
        <row r="2818">
          <cell r="BT2818" t="str">
            <v>Tiszagyenda</v>
          </cell>
        </row>
        <row r="2819">
          <cell r="BT2819" t="str">
            <v>Tiszagyulaháza</v>
          </cell>
        </row>
        <row r="2820">
          <cell r="BT2820" t="str">
            <v>Tiszaigar</v>
          </cell>
        </row>
        <row r="2821">
          <cell r="BT2821" t="str">
            <v>Tiszainoka</v>
          </cell>
        </row>
        <row r="2822">
          <cell r="BT2822" t="str">
            <v>Tiszajenő</v>
          </cell>
        </row>
        <row r="2823">
          <cell r="BT2823" t="str">
            <v>Tiszakanyár</v>
          </cell>
        </row>
        <row r="2824">
          <cell r="BT2824" t="str">
            <v>Tiszakarád</v>
          </cell>
        </row>
        <row r="2825">
          <cell r="BT2825" t="str">
            <v>Tiszakécske</v>
          </cell>
        </row>
        <row r="2826">
          <cell r="BT2826" t="str">
            <v>Tiszakerecseny</v>
          </cell>
        </row>
        <row r="2827">
          <cell r="BT2827" t="str">
            <v>Tiszakeszi</v>
          </cell>
        </row>
        <row r="2828">
          <cell r="BT2828" t="str">
            <v>Tiszakóród</v>
          </cell>
        </row>
        <row r="2829">
          <cell r="BT2829" t="str">
            <v>Tiszakürt</v>
          </cell>
        </row>
        <row r="2830">
          <cell r="BT2830" t="str">
            <v>Tiszaladány</v>
          </cell>
        </row>
        <row r="2831">
          <cell r="BT2831" t="str">
            <v>Tiszalök</v>
          </cell>
        </row>
        <row r="2832">
          <cell r="BT2832" t="str">
            <v>Tiszalúc</v>
          </cell>
        </row>
        <row r="2833">
          <cell r="BT2833" t="str">
            <v>Tiszamogyorós</v>
          </cell>
        </row>
        <row r="2834">
          <cell r="BT2834" t="str">
            <v>Tiszanagyfalu</v>
          </cell>
        </row>
        <row r="2835">
          <cell r="BT2835" t="str">
            <v>Tiszanána</v>
          </cell>
        </row>
        <row r="2836">
          <cell r="BT2836" t="str">
            <v>Tiszaörs</v>
          </cell>
        </row>
        <row r="2837">
          <cell r="BT2837" t="str">
            <v>Tiszapalkonya</v>
          </cell>
        </row>
        <row r="2838">
          <cell r="BT2838" t="str">
            <v>Tiszapüspöki</v>
          </cell>
        </row>
        <row r="2839">
          <cell r="BT2839" t="str">
            <v>Tiszarád</v>
          </cell>
        </row>
        <row r="2840">
          <cell r="BT2840" t="str">
            <v>Tiszaroff</v>
          </cell>
        </row>
        <row r="2841">
          <cell r="BT2841" t="str">
            <v>Tiszasas</v>
          </cell>
        </row>
        <row r="2842">
          <cell r="BT2842" t="str">
            <v>Tiszasüly</v>
          </cell>
        </row>
        <row r="2843">
          <cell r="BT2843" t="str">
            <v>Tiszaszalka</v>
          </cell>
        </row>
        <row r="2844">
          <cell r="BT2844" t="str">
            <v>Tiszaszentimre</v>
          </cell>
        </row>
        <row r="2845">
          <cell r="BT2845" t="str">
            <v>Tiszaszentmárton</v>
          </cell>
        </row>
        <row r="2846">
          <cell r="BT2846" t="str">
            <v>Tiszasziget</v>
          </cell>
        </row>
        <row r="2847">
          <cell r="BT2847" t="str">
            <v>Tiszaszőlős</v>
          </cell>
        </row>
        <row r="2848">
          <cell r="BT2848" t="str">
            <v>Tiszatardos</v>
          </cell>
        </row>
        <row r="2849">
          <cell r="BT2849" t="str">
            <v>Tiszatarján</v>
          </cell>
        </row>
        <row r="2850">
          <cell r="BT2850" t="str">
            <v>Tiszatelek</v>
          </cell>
        </row>
        <row r="2851">
          <cell r="BT2851" t="str">
            <v>Tiszatenyő</v>
          </cell>
        </row>
        <row r="2852">
          <cell r="BT2852" t="str">
            <v>Tiszaug</v>
          </cell>
        </row>
        <row r="2853">
          <cell r="BT2853" t="str">
            <v>Tiszaújváros</v>
          </cell>
        </row>
        <row r="2854">
          <cell r="BT2854" t="str">
            <v>Tiszavalk</v>
          </cell>
        </row>
        <row r="2855">
          <cell r="BT2855" t="str">
            <v>Tiszavárkony</v>
          </cell>
        </row>
        <row r="2856">
          <cell r="BT2856" t="str">
            <v>Tiszavasvári</v>
          </cell>
        </row>
        <row r="2857">
          <cell r="BT2857" t="str">
            <v>Tiszavid</v>
          </cell>
        </row>
        <row r="2858">
          <cell r="BT2858" t="str">
            <v>Tisztaberek</v>
          </cell>
        </row>
        <row r="2859">
          <cell r="BT2859" t="str">
            <v>Tivadar</v>
          </cell>
        </row>
        <row r="2860">
          <cell r="BT2860" t="str">
            <v>Tóalmás</v>
          </cell>
        </row>
        <row r="2861">
          <cell r="BT2861" t="str">
            <v>Tófalu</v>
          </cell>
        </row>
        <row r="2862">
          <cell r="BT2862" t="str">
            <v>Tófej</v>
          </cell>
        </row>
        <row r="2863">
          <cell r="BT2863" t="str">
            <v>Tófű</v>
          </cell>
        </row>
        <row r="2864">
          <cell r="BT2864" t="str">
            <v>Tokaj</v>
          </cell>
        </row>
        <row r="2865">
          <cell r="BT2865" t="str">
            <v>Tokod</v>
          </cell>
        </row>
        <row r="2866">
          <cell r="BT2866" t="str">
            <v>Tokodaltáró</v>
          </cell>
        </row>
        <row r="2867">
          <cell r="BT2867" t="str">
            <v>Tokorcs</v>
          </cell>
        </row>
        <row r="2868">
          <cell r="BT2868" t="str">
            <v>Tolcsva</v>
          </cell>
        </row>
        <row r="2869">
          <cell r="BT2869" t="str">
            <v>Told</v>
          </cell>
        </row>
        <row r="2870">
          <cell r="BT2870" t="str">
            <v>Tolmács</v>
          </cell>
        </row>
        <row r="2871">
          <cell r="BT2871" t="str">
            <v>Tolna</v>
          </cell>
        </row>
        <row r="2872">
          <cell r="BT2872" t="str">
            <v>Tolnanémedi</v>
          </cell>
        </row>
        <row r="2873">
          <cell r="BT2873" t="str">
            <v>Tomajmonostora</v>
          </cell>
        </row>
        <row r="2874">
          <cell r="BT2874" t="str">
            <v>Tomor</v>
          </cell>
        </row>
        <row r="2875">
          <cell r="BT2875" t="str">
            <v>Tompa</v>
          </cell>
        </row>
        <row r="2876">
          <cell r="BT2876" t="str">
            <v>Tompaládony</v>
          </cell>
        </row>
        <row r="2877">
          <cell r="BT2877" t="str">
            <v>Tordas</v>
          </cell>
        </row>
        <row r="2878">
          <cell r="BT2878" t="str">
            <v>Tormafölde</v>
          </cell>
        </row>
        <row r="2879">
          <cell r="BT2879" t="str">
            <v>Tormás</v>
          </cell>
        </row>
        <row r="2880">
          <cell r="BT2880" t="str">
            <v>Tormásliget</v>
          </cell>
        </row>
        <row r="2881">
          <cell r="BT2881" t="str">
            <v>Tornabarakony</v>
          </cell>
        </row>
        <row r="2882">
          <cell r="BT2882" t="str">
            <v>Tornakápolna</v>
          </cell>
        </row>
        <row r="2883">
          <cell r="BT2883" t="str">
            <v>Tornanádaska</v>
          </cell>
        </row>
        <row r="2884">
          <cell r="BT2884" t="str">
            <v>Tornaszentandrás</v>
          </cell>
        </row>
        <row r="2885">
          <cell r="BT2885" t="str">
            <v>Tornaszentjakab</v>
          </cell>
        </row>
        <row r="2886">
          <cell r="BT2886" t="str">
            <v>Tornyiszentmiklós</v>
          </cell>
        </row>
        <row r="2887">
          <cell r="BT2887" t="str">
            <v>Tornyosnémeti</v>
          </cell>
        </row>
        <row r="2888">
          <cell r="BT2888" t="str">
            <v>Tornyospálca</v>
          </cell>
        </row>
        <row r="2889">
          <cell r="BT2889" t="str">
            <v>Torony</v>
          </cell>
        </row>
        <row r="2890">
          <cell r="BT2890" t="str">
            <v>Torvaj</v>
          </cell>
        </row>
        <row r="2891">
          <cell r="BT2891" t="str">
            <v>Tószeg</v>
          </cell>
        </row>
        <row r="2892">
          <cell r="BT2892" t="str">
            <v>Tótkomlós</v>
          </cell>
        </row>
        <row r="2893">
          <cell r="BT2893" t="str">
            <v>Tótszentgyörgy</v>
          </cell>
        </row>
        <row r="2894">
          <cell r="BT2894" t="str">
            <v>Tótszentmárton</v>
          </cell>
        </row>
        <row r="2895">
          <cell r="BT2895" t="str">
            <v>Tótszerdahely</v>
          </cell>
        </row>
        <row r="2896">
          <cell r="BT2896" t="str">
            <v>Tótújfalu</v>
          </cell>
        </row>
        <row r="2897">
          <cell r="BT2897" t="str">
            <v>Tótvázsony</v>
          </cell>
        </row>
        <row r="2898">
          <cell r="BT2898" t="str">
            <v>Tök</v>
          </cell>
        </row>
        <row r="2899">
          <cell r="BT2899" t="str">
            <v>Tököl</v>
          </cell>
        </row>
        <row r="2900">
          <cell r="BT2900" t="str">
            <v>Töltéstava</v>
          </cell>
        </row>
        <row r="2901">
          <cell r="BT2901" t="str">
            <v>Tömörd</v>
          </cell>
        </row>
        <row r="2902">
          <cell r="BT2902" t="str">
            <v>Tömörkény</v>
          </cell>
        </row>
        <row r="2903">
          <cell r="BT2903" t="str">
            <v>Törökbálint</v>
          </cell>
        </row>
        <row r="2904">
          <cell r="BT2904" t="str">
            <v>Törökkoppány</v>
          </cell>
        </row>
        <row r="2905">
          <cell r="BT2905" t="str">
            <v>Törökszentmiklós</v>
          </cell>
        </row>
        <row r="2906">
          <cell r="BT2906" t="str">
            <v>Törtel</v>
          </cell>
        </row>
        <row r="2907">
          <cell r="BT2907" t="str">
            <v>Töttös</v>
          </cell>
        </row>
        <row r="2908">
          <cell r="BT2908" t="str">
            <v>Trizs</v>
          </cell>
        </row>
        <row r="2909">
          <cell r="BT2909" t="str">
            <v>Tunyogmatolcs</v>
          </cell>
        </row>
        <row r="2910">
          <cell r="BT2910" t="str">
            <v>Tura</v>
          </cell>
        </row>
        <row r="2911">
          <cell r="BT2911" t="str">
            <v>Túristvándi</v>
          </cell>
        </row>
        <row r="2912">
          <cell r="BT2912" t="str">
            <v>Túrkeve</v>
          </cell>
        </row>
        <row r="2913">
          <cell r="BT2913" t="str">
            <v>Túrony</v>
          </cell>
        </row>
        <row r="2914">
          <cell r="BT2914" t="str">
            <v>Túrricse</v>
          </cell>
        </row>
        <row r="2915">
          <cell r="BT2915" t="str">
            <v>Tuzsér</v>
          </cell>
        </row>
        <row r="2916">
          <cell r="BT2916" t="str">
            <v>Türje</v>
          </cell>
        </row>
        <row r="2917">
          <cell r="BT2917" t="str">
            <v>Tüskevár</v>
          </cell>
        </row>
        <row r="2918">
          <cell r="BT2918" t="str">
            <v>Tyukod</v>
          </cell>
        </row>
        <row r="2919">
          <cell r="BT2919" t="str">
            <v>Udvar</v>
          </cell>
        </row>
        <row r="2920">
          <cell r="BT2920" t="str">
            <v>Udvari</v>
          </cell>
        </row>
        <row r="2921">
          <cell r="BT2921" t="str">
            <v>Ugod</v>
          </cell>
        </row>
        <row r="2922">
          <cell r="BT2922" t="str">
            <v>Újbarok</v>
          </cell>
        </row>
        <row r="2923">
          <cell r="BT2923" t="str">
            <v>Újcsanálos</v>
          </cell>
        </row>
        <row r="2924">
          <cell r="BT2924" t="str">
            <v>Újdombrád</v>
          </cell>
        </row>
        <row r="2925">
          <cell r="BT2925" t="str">
            <v>Újfehértó</v>
          </cell>
        </row>
        <row r="2926">
          <cell r="BT2926" t="str">
            <v>Újhartyán</v>
          </cell>
        </row>
        <row r="2927">
          <cell r="BT2927" t="str">
            <v>Újiráz</v>
          </cell>
        </row>
        <row r="2928">
          <cell r="BT2928" t="str">
            <v>Újireg</v>
          </cell>
        </row>
        <row r="2929">
          <cell r="BT2929" t="str">
            <v>Újkenéz</v>
          </cell>
        </row>
        <row r="2930">
          <cell r="BT2930" t="str">
            <v>Újkér</v>
          </cell>
        </row>
        <row r="2931">
          <cell r="BT2931" t="str">
            <v>Újkígyós</v>
          </cell>
        </row>
        <row r="2932">
          <cell r="BT2932" t="str">
            <v>Újlengyel</v>
          </cell>
        </row>
        <row r="2933">
          <cell r="BT2933" t="str">
            <v>Újléta</v>
          </cell>
        </row>
        <row r="2934">
          <cell r="BT2934" t="str">
            <v>Újlőrincfalva</v>
          </cell>
        </row>
        <row r="2935">
          <cell r="BT2935" t="str">
            <v>Újpetre</v>
          </cell>
        </row>
        <row r="2936">
          <cell r="BT2936" t="str">
            <v>Újrónafő</v>
          </cell>
        </row>
        <row r="2937">
          <cell r="BT2937" t="str">
            <v>Újsolt</v>
          </cell>
        </row>
        <row r="2938">
          <cell r="BT2938" t="str">
            <v>Újszalonta</v>
          </cell>
        </row>
        <row r="2939">
          <cell r="BT2939" t="str">
            <v>Újszász</v>
          </cell>
        </row>
        <row r="2940">
          <cell r="BT2940" t="str">
            <v>Újszentiván</v>
          </cell>
        </row>
        <row r="2941">
          <cell r="BT2941" t="str">
            <v>Újszentmargita</v>
          </cell>
        </row>
        <row r="2942">
          <cell r="BT2942" t="str">
            <v>Újszilvás</v>
          </cell>
        </row>
        <row r="2943">
          <cell r="BT2943" t="str">
            <v>Újtelek</v>
          </cell>
        </row>
        <row r="2944">
          <cell r="BT2944" t="str">
            <v>Újtikos</v>
          </cell>
        </row>
        <row r="2945">
          <cell r="BT2945" t="str">
            <v>Újudvar</v>
          </cell>
        </row>
        <row r="2946">
          <cell r="BT2946" t="str">
            <v>Újvárfalva</v>
          </cell>
        </row>
        <row r="2947">
          <cell r="BT2947" t="str">
            <v>Ukk</v>
          </cell>
        </row>
        <row r="2948">
          <cell r="BT2948" t="str">
            <v>Und</v>
          </cell>
        </row>
        <row r="2949">
          <cell r="BT2949" t="str">
            <v>Úny</v>
          </cell>
        </row>
        <row r="2950">
          <cell r="BT2950" t="str">
            <v>Uppony</v>
          </cell>
        </row>
        <row r="2951">
          <cell r="BT2951" t="str">
            <v>Ura</v>
          </cell>
        </row>
        <row r="2952">
          <cell r="BT2952" t="str">
            <v>Uraiújfalu</v>
          </cell>
        </row>
        <row r="2953">
          <cell r="BT2953" t="str">
            <v>Úrhida</v>
          </cell>
        </row>
        <row r="2954">
          <cell r="BT2954" t="str">
            <v>Úri</v>
          </cell>
        </row>
        <row r="2955">
          <cell r="BT2955" t="str">
            <v>Úrkút</v>
          </cell>
        </row>
        <row r="2956">
          <cell r="BT2956" t="str">
            <v>Uszka</v>
          </cell>
        </row>
        <row r="2957">
          <cell r="BT2957" t="str">
            <v>Uszód</v>
          </cell>
        </row>
        <row r="2958">
          <cell r="BT2958" t="str">
            <v>Uzsa</v>
          </cell>
        </row>
        <row r="2959">
          <cell r="BT2959" t="str">
            <v>Üllés</v>
          </cell>
        </row>
        <row r="2960">
          <cell r="BT2960" t="str">
            <v>Üllő</v>
          </cell>
        </row>
        <row r="2961">
          <cell r="BT2961" t="str">
            <v>Üröm</v>
          </cell>
        </row>
        <row r="2962">
          <cell r="BT2962" t="str">
            <v>Vác</v>
          </cell>
        </row>
        <row r="2963">
          <cell r="BT2963" t="str">
            <v>Vácduka</v>
          </cell>
        </row>
        <row r="2964">
          <cell r="BT2964" t="str">
            <v>Vácegres</v>
          </cell>
        </row>
        <row r="2965">
          <cell r="BT2965" t="str">
            <v>Váchartyán</v>
          </cell>
        </row>
        <row r="2966">
          <cell r="BT2966" t="str">
            <v>Váckisújfalu</v>
          </cell>
        </row>
        <row r="2967">
          <cell r="BT2967" t="str">
            <v>Vácrátót</v>
          </cell>
        </row>
        <row r="2968">
          <cell r="BT2968" t="str">
            <v>Vácszentlászló</v>
          </cell>
        </row>
        <row r="2969">
          <cell r="BT2969" t="str">
            <v>Vadna</v>
          </cell>
        </row>
        <row r="2970">
          <cell r="BT2970" t="str">
            <v>Vadosfa</v>
          </cell>
        </row>
        <row r="2971">
          <cell r="BT2971" t="str">
            <v>Vág</v>
          </cell>
        </row>
        <row r="2972">
          <cell r="BT2972" t="str">
            <v>Vágáshuta</v>
          </cell>
        </row>
        <row r="2973">
          <cell r="BT2973" t="str">
            <v>Vaja</v>
          </cell>
        </row>
        <row r="2974">
          <cell r="BT2974" t="str">
            <v>Vajdácska</v>
          </cell>
        </row>
        <row r="2975">
          <cell r="BT2975" t="str">
            <v>Vajszló</v>
          </cell>
        </row>
        <row r="2976">
          <cell r="BT2976" t="str">
            <v>Vajta</v>
          </cell>
        </row>
        <row r="2977">
          <cell r="BT2977" t="str">
            <v>Vál</v>
          </cell>
        </row>
        <row r="2978">
          <cell r="BT2978" t="str">
            <v>Valkó</v>
          </cell>
        </row>
        <row r="2979">
          <cell r="BT2979" t="str">
            <v>Valkonya</v>
          </cell>
        </row>
        <row r="2980">
          <cell r="BT2980" t="str">
            <v>Vállaj</v>
          </cell>
        </row>
        <row r="2981">
          <cell r="BT2981" t="str">
            <v>Vállus</v>
          </cell>
        </row>
        <row r="2982">
          <cell r="BT2982" t="str">
            <v>Vámosatya</v>
          </cell>
        </row>
        <row r="2983">
          <cell r="BT2983" t="str">
            <v>Vámoscsalád</v>
          </cell>
        </row>
        <row r="2984">
          <cell r="BT2984" t="str">
            <v>Vámosgyörk</v>
          </cell>
        </row>
        <row r="2985">
          <cell r="BT2985" t="str">
            <v>Vámosmikola</v>
          </cell>
        </row>
        <row r="2986">
          <cell r="BT2986" t="str">
            <v>Vámosoroszi</v>
          </cell>
        </row>
        <row r="2987">
          <cell r="BT2987" t="str">
            <v>Vámospércs</v>
          </cell>
        </row>
        <row r="2988">
          <cell r="BT2988" t="str">
            <v>Vámosújfalu</v>
          </cell>
        </row>
        <row r="2989">
          <cell r="BT2989" t="str">
            <v>Vámosszabadi</v>
          </cell>
        </row>
        <row r="2990">
          <cell r="BT2990" t="str">
            <v>Váncsod</v>
          </cell>
        </row>
        <row r="2991">
          <cell r="BT2991" t="str">
            <v>Vanyarc</v>
          </cell>
        </row>
        <row r="2992">
          <cell r="BT2992" t="str">
            <v>Vanyola</v>
          </cell>
        </row>
        <row r="2993">
          <cell r="BT2993" t="str">
            <v>Várad</v>
          </cell>
        </row>
        <row r="2994">
          <cell r="BT2994" t="str">
            <v>Váralja</v>
          </cell>
        </row>
        <row r="2995">
          <cell r="BT2995" t="str">
            <v>Varászló</v>
          </cell>
        </row>
        <row r="2996">
          <cell r="BT2996" t="str">
            <v>Váraszó</v>
          </cell>
        </row>
        <row r="2997">
          <cell r="BT2997" t="str">
            <v>Várbalog</v>
          </cell>
        </row>
        <row r="2998">
          <cell r="BT2998" t="str">
            <v>Varbó</v>
          </cell>
        </row>
        <row r="2999">
          <cell r="BT2999" t="str">
            <v>Varbóc</v>
          </cell>
        </row>
        <row r="3000">
          <cell r="BT3000" t="str">
            <v>Várda</v>
          </cell>
        </row>
        <row r="3001">
          <cell r="BT3001" t="str">
            <v>Várdomb</v>
          </cell>
        </row>
        <row r="3002">
          <cell r="BT3002" t="str">
            <v>Várfölde</v>
          </cell>
        </row>
        <row r="3003">
          <cell r="BT3003" t="str">
            <v>Varga</v>
          </cell>
        </row>
        <row r="3004">
          <cell r="BT3004" t="str">
            <v>Várgesztes</v>
          </cell>
        </row>
        <row r="3005">
          <cell r="BT3005" t="str">
            <v>Várkesző</v>
          </cell>
        </row>
        <row r="3006">
          <cell r="BT3006" t="str">
            <v>Várong</v>
          </cell>
        </row>
        <row r="3007">
          <cell r="BT3007" t="str">
            <v>Városföld</v>
          </cell>
        </row>
        <row r="3008">
          <cell r="BT3008" t="str">
            <v>Városlőd</v>
          </cell>
        </row>
        <row r="3009">
          <cell r="BT3009" t="str">
            <v>Várpalota</v>
          </cell>
        </row>
        <row r="3010">
          <cell r="BT3010" t="str">
            <v>Varsád</v>
          </cell>
        </row>
        <row r="3011">
          <cell r="BT3011" t="str">
            <v>Varsány</v>
          </cell>
        </row>
        <row r="3012">
          <cell r="BT3012" t="str">
            <v>Várvölgy</v>
          </cell>
        </row>
        <row r="3013">
          <cell r="BT3013" t="str">
            <v>Vasad</v>
          </cell>
        </row>
        <row r="3014">
          <cell r="BT3014" t="str">
            <v>Vasalja</v>
          </cell>
        </row>
        <row r="3015">
          <cell r="BT3015" t="str">
            <v>Vásárosbéc</v>
          </cell>
        </row>
        <row r="3016">
          <cell r="BT3016" t="str">
            <v>Vásárosdombó</v>
          </cell>
        </row>
        <row r="3017">
          <cell r="BT3017" t="str">
            <v>Vásárosfalu</v>
          </cell>
        </row>
        <row r="3018">
          <cell r="BT3018" t="str">
            <v>Vásárosmiske</v>
          </cell>
        </row>
        <row r="3019">
          <cell r="BT3019" t="str">
            <v>Vásárosnamény</v>
          </cell>
        </row>
        <row r="3020">
          <cell r="BT3020" t="str">
            <v>Vasasszonyfa</v>
          </cell>
        </row>
        <row r="3021">
          <cell r="BT3021" t="str">
            <v>Vasboldogasszony</v>
          </cell>
        </row>
        <row r="3022">
          <cell r="BT3022" t="str">
            <v>Vasegerszeg</v>
          </cell>
        </row>
        <row r="3023">
          <cell r="BT3023" t="str">
            <v>Vashosszúfalu</v>
          </cell>
        </row>
        <row r="3024">
          <cell r="BT3024" t="str">
            <v>Vaskeresztes</v>
          </cell>
        </row>
        <row r="3025">
          <cell r="BT3025" t="str">
            <v>Vaskút</v>
          </cell>
        </row>
        <row r="3026">
          <cell r="BT3026" t="str">
            <v>Vasmegyer</v>
          </cell>
        </row>
        <row r="3027">
          <cell r="BT3027" t="str">
            <v>Vaspör</v>
          </cell>
        </row>
        <row r="3028">
          <cell r="BT3028" t="str">
            <v>Vassurány</v>
          </cell>
        </row>
        <row r="3029">
          <cell r="BT3029" t="str">
            <v>Vasszécseny</v>
          </cell>
        </row>
        <row r="3030">
          <cell r="BT3030" t="str">
            <v>Vasszentmihály</v>
          </cell>
        </row>
        <row r="3031">
          <cell r="BT3031" t="str">
            <v>Vasszilvágy</v>
          </cell>
        </row>
        <row r="3032">
          <cell r="BT3032" t="str">
            <v>Vasvár</v>
          </cell>
        </row>
        <row r="3033">
          <cell r="BT3033" t="str">
            <v>Vaszar</v>
          </cell>
        </row>
        <row r="3034">
          <cell r="BT3034" t="str">
            <v>Vászoly</v>
          </cell>
        </row>
        <row r="3035">
          <cell r="BT3035" t="str">
            <v>Vát</v>
          </cell>
        </row>
        <row r="3036">
          <cell r="BT3036" t="str">
            <v>Vatta</v>
          </cell>
        </row>
        <row r="3037">
          <cell r="BT3037" t="str">
            <v>Vázsnok</v>
          </cell>
        </row>
        <row r="3038">
          <cell r="BT3038" t="str">
            <v>Vécs</v>
          </cell>
        </row>
        <row r="3039">
          <cell r="BT3039" t="str">
            <v>Vecsés</v>
          </cell>
        </row>
        <row r="3040">
          <cell r="BT3040" t="str">
            <v>Végegyháza</v>
          </cell>
        </row>
        <row r="3041">
          <cell r="BT3041" t="str">
            <v>Vejti</v>
          </cell>
        </row>
        <row r="3042">
          <cell r="BT3042" t="str">
            <v>Vékény</v>
          </cell>
        </row>
        <row r="3043">
          <cell r="BT3043" t="str">
            <v>Vekerd</v>
          </cell>
        </row>
        <row r="3044">
          <cell r="BT3044" t="str">
            <v>Velem</v>
          </cell>
        </row>
        <row r="3045">
          <cell r="BT3045" t="str">
            <v>Velemér</v>
          </cell>
        </row>
        <row r="3046">
          <cell r="BT3046" t="str">
            <v>Velence</v>
          </cell>
        </row>
        <row r="3047">
          <cell r="BT3047" t="str">
            <v>Velény</v>
          </cell>
        </row>
        <row r="3048">
          <cell r="BT3048" t="str">
            <v>Véménd</v>
          </cell>
        </row>
        <row r="3049">
          <cell r="BT3049" t="str">
            <v>Vének</v>
          </cell>
        </row>
        <row r="3050">
          <cell r="BT3050" t="str">
            <v>Vép</v>
          </cell>
        </row>
        <row r="3051">
          <cell r="BT3051" t="str">
            <v>Vereb</v>
          </cell>
        </row>
        <row r="3052">
          <cell r="BT3052" t="str">
            <v>Veresegyház</v>
          </cell>
        </row>
        <row r="3053">
          <cell r="BT3053" t="str">
            <v>Verőce</v>
          </cell>
        </row>
        <row r="3054">
          <cell r="BT3054" t="str">
            <v>Verpelét</v>
          </cell>
        </row>
        <row r="3055">
          <cell r="BT3055" t="str">
            <v>Verseg</v>
          </cell>
        </row>
        <row r="3056">
          <cell r="BT3056" t="str">
            <v>Versend</v>
          </cell>
        </row>
        <row r="3057">
          <cell r="BT3057" t="str">
            <v>Vértesacsa</v>
          </cell>
        </row>
        <row r="3058">
          <cell r="BT3058" t="str">
            <v>Vértesboglár</v>
          </cell>
        </row>
        <row r="3059">
          <cell r="BT3059" t="str">
            <v>Vérteskethely</v>
          </cell>
        </row>
        <row r="3060">
          <cell r="BT3060" t="str">
            <v>Vértessomló</v>
          </cell>
        </row>
        <row r="3061">
          <cell r="BT3061" t="str">
            <v>Vértestolna</v>
          </cell>
        </row>
        <row r="3062">
          <cell r="BT3062" t="str">
            <v>Vértesszőlős</v>
          </cell>
        </row>
        <row r="3063">
          <cell r="BT3063" t="str">
            <v>Vése</v>
          </cell>
        </row>
        <row r="3064">
          <cell r="BT3064" t="str">
            <v>Veszkény</v>
          </cell>
        </row>
        <row r="3065">
          <cell r="BT3065" t="str">
            <v>Veszprém</v>
          </cell>
        </row>
        <row r="3066">
          <cell r="BT3066" t="str">
            <v>Veszprémfajsz</v>
          </cell>
        </row>
        <row r="3067">
          <cell r="BT3067" t="str">
            <v>Veszprémgalsa</v>
          </cell>
        </row>
        <row r="3068">
          <cell r="BT3068" t="str">
            <v>Veszprémvarsány</v>
          </cell>
        </row>
        <row r="3069">
          <cell r="BT3069" t="str">
            <v>Vésztő</v>
          </cell>
        </row>
        <row r="3070">
          <cell r="BT3070" t="str">
            <v>Vezseny</v>
          </cell>
        </row>
        <row r="3071">
          <cell r="BT3071" t="str">
            <v>Vid</v>
          </cell>
        </row>
        <row r="3072">
          <cell r="BT3072" t="str">
            <v>Vigántpetend</v>
          </cell>
        </row>
        <row r="3073">
          <cell r="BT3073" t="str">
            <v>Villány</v>
          </cell>
        </row>
        <row r="3074">
          <cell r="BT3074" t="str">
            <v>Villánykövesd</v>
          </cell>
        </row>
        <row r="3075">
          <cell r="BT3075" t="str">
            <v>Vilmány</v>
          </cell>
        </row>
        <row r="3076">
          <cell r="BT3076" t="str">
            <v>Vilonya</v>
          </cell>
        </row>
        <row r="3077">
          <cell r="BT3077" t="str">
            <v>Vilyvitány</v>
          </cell>
        </row>
        <row r="3078">
          <cell r="BT3078" t="str">
            <v>Vinár</v>
          </cell>
        </row>
        <row r="3079">
          <cell r="BT3079" t="str">
            <v>Vindornyafok</v>
          </cell>
        </row>
        <row r="3080">
          <cell r="BT3080" t="str">
            <v>Vindornyalak</v>
          </cell>
        </row>
        <row r="3081">
          <cell r="BT3081" t="str">
            <v>Vindornyaszőlős</v>
          </cell>
        </row>
        <row r="3082">
          <cell r="BT3082" t="str">
            <v>Visegrád</v>
          </cell>
        </row>
        <row r="3083">
          <cell r="BT3083" t="str">
            <v>Visnye</v>
          </cell>
        </row>
        <row r="3084">
          <cell r="BT3084" t="str">
            <v>Visonta</v>
          </cell>
        </row>
        <row r="3085">
          <cell r="BT3085" t="str">
            <v>Viss</v>
          </cell>
        </row>
        <row r="3086">
          <cell r="BT3086" t="str">
            <v>Visz</v>
          </cell>
        </row>
        <row r="3087">
          <cell r="BT3087" t="str">
            <v>Viszák</v>
          </cell>
        </row>
        <row r="3088">
          <cell r="BT3088" t="str">
            <v>Viszló</v>
          </cell>
        </row>
        <row r="3089">
          <cell r="BT3089" t="str">
            <v>Visznek</v>
          </cell>
        </row>
        <row r="3090">
          <cell r="BT3090" t="str">
            <v>Vitnyéd</v>
          </cell>
        </row>
        <row r="3091">
          <cell r="BT3091" t="str">
            <v>Vízvár</v>
          </cell>
        </row>
        <row r="3092">
          <cell r="BT3092" t="str">
            <v>Vizslás</v>
          </cell>
        </row>
        <row r="3093">
          <cell r="BT3093" t="str">
            <v>Vizsoly</v>
          </cell>
        </row>
        <row r="3094">
          <cell r="BT3094" t="str">
            <v>Vokány</v>
          </cell>
        </row>
        <row r="3095">
          <cell r="BT3095" t="str">
            <v>Vonyarcvashegy</v>
          </cell>
        </row>
        <row r="3096">
          <cell r="BT3096" t="str">
            <v>Vöckönd</v>
          </cell>
        </row>
        <row r="3097">
          <cell r="BT3097" t="str">
            <v>Völcsej</v>
          </cell>
        </row>
        <row r="3098">
          <cell r="BT3098" t="str">
            <v>Vönöck</v>
          </cell>
        </row>
        <row r="3099">
          <cell r="BT3099" t="str">
            <v>Vöröstó</v>
          </cell>
        </row>
        <row r="3100">
          <cell r="BT3100" t="str">
            <v>Vörs</v>
          </cell>
        </row>
        <row r="3101">
          <cell r="BT3101" t="str">
            <v>Zabar</v>
          </cell>
        </row>
        <row r="3102">
          <cell r="BT3102" t="str">
            <v>Zádor</v>
          </cell>
        </row>
        <row r="3103">
          <cell r="BT3103" t="str">
            <v>Zádorfalva</v>
          </cell>
        </row>
        <row r="3104">
          <cell r="BT3104" t="str">
            <v>Zagyvarékas</v>
          </cell>
        </row>
        <row r="3105">
          <cell r="BT3105" t="str">
            <v>Zagyvaszántó</v>
          </cell>
        </row>
        <row r="3106">
          <cell r="BT3106" t="str">
            <v>Záhony</v>
          </cell>
        </row>
        <row r="3107">
          <cell r="BT3107" t="str">
            <v>Zajk</v>
          </cell>
        </row>
        <row r="3108">
          <cell r="BT3108" t="str">
            <v>Zajta</v>
          </cell>
        </row>
        <row r="3109">
          <cell r="BT3109" t="str">
            <v>Zákány</v>
          </cell>
        </row>
        <row r="3110">
          <cell r="BT3110" t="str">
            <v>Zákányfalu</v>
          </cell>
        </row>
        <row r="3111">
          <cell r="BT3111" t="str">
            <v>Zákányszék</v>
          </cell>
        </row>
        <row r="3112">
          <cell r="BT3112" t="str">
            <v>Zala</v>
          </cell>
        </row>
        <row r="3113">
          <cell r="BT3113" t="str">
            <v>Zalaapáti</v>
          </cell>
        </row>
        <row r="3114">
          <cell r="BT3114" t="str">
            <v>Zalabaksa</v>
          </cell>
        </row>
        <row r="3115">
          <cell r="BT3115" t="str">
            <v>Zalabér</v>
          </cell>
        </row>
        <row r="3116">
          <cell r="BT3116" t="str">
            <v>Zalaboldogfa</v>
          </cell>
        </row>
        <row r="3117">
          <cell r="BT3117" t="str">
            <v>Zalacsány</v>
          </cell>
        </row>
        <row r="3118">
          <cell r="BT3118" t="str">
            <v>Zalacséb</v>
          </cell>
        </row>
        <row r="3119">
          <cell r="BT3119" t="str">
            <v>Zalaegerszeg</v>
          </cell>
        </row>
        <row r="3120">
          <cell r="BT3120" t="str">
            <v>Zalaerdőd</v>
          </cell>
        </row>
        <row r="3121">
          <cell r="BT3121" t="str">
            <v>Zalagyömörő</v>
          </cell>
        </row>
        <row r="3122">
          <cell r="BT3122" t="str">
            <v>Zalahaláp</v>
          </cell>
        </row>
        <row r="3123">
          <cell r="BT3123" t="str">
            <v>Zalaháshágy</v>
          </cell>
        </row>
        <row r="3124">
          <cell r="BT3124" t="str">
            <v>Zalaigrice</v>
          </cell>
        </row>
        <row r="3125">
          <cell r="BT3125" t="str">
            <v>Zalaistvánd</v>
          </cell>
        </row>
        <row r="3126">
          <cell r="BT3126" t="str">
            <v>Zalakaros</v>
          </cell>
        </row>
        <row r="3127">
          <cell r="BT3127" t="str">
            <v>Zalakomár</v>
          </cell>
        </row>
        <row r="3128">
          <cell r="BT3128" t="str">
            <v>Zalaköveskút</v>
          </cell>
        </row>
        <row r="3129">
          <cell r="BT3129" t="str">
            <v>Zalalövő</v>
          </cell>
        </row>
        <row r="3130">
          <cell r="BT3130" t="str">
            <v>Zalameggyes</v>
          </cell>
        </row>
        <row r="3131">
          <cell r="BT3131" t="str">
            <v>Zalamerenye</v>
          </cell>
        </row>
        <row r="3132">
          <cell r="BT3132" t="str">
            <v>Zalasárszeg</v>
          </cell>
        </row>
        <row r="3133">
          <cell r="BT3133" t="str">
            <v>Zalaszabar</v>
          </cell>
        </row>
        <row r="3134">
          <cell r="BT3134" t="str">
            <v>Zalaszántó</v>
          </cell>
        </row>
        <row r="3135">
          <cell r="BT3135" t="str">
            <v>Zalaszegvár</v>
          </cell>
        </row>
        <row r="3136">
          <cell r="BT3136" t="str">
            <v>Zalaszentbalázs</v>
          </cell>
        </row>
        <row r="3137">
          <cell r="BT3137" t="str">
            <v>Zalaszentgrót</v>
          </cell>
        </row>
        <row r="3138">
          <cell r="BT3138" t="str">
            <v>Zalaszentgyörgy</v>
          </cell>
        </row>
        <row r="3139">
          <cell r="BT3139" t="str">
            <v>Zalaszentiván</v>
          </cell>
        </row>
        <row r="3140">
          <cell r="BT3140" t="str">
            <v>Zalaszentjakab</v>
          </cell>
        </row>
        <row r="3141">
          <cell r="BT3141" t="str">
            <v>Zalaszentlászló</v>
          </cell>
        </row>
        <row r="3142">
          <cell r="BT3142" t="str">
            <v>Zalaszentlőrinc</v>
          </cell>
        </row>
        <row r="3143">
          <cell r="BT3143" t="str">
            <v>Zalaszentmárton</v>
          </cell>
        </row>
        <row r="3144">
          <cell r="BT3144" t="str">
            <v>Zalaszentmihály</v>
          </cell>
        </row>
        <row r="3145">
          <cell r="BT3145" t="str">
            <v>Zalaszombatfa</v>
          </cell>
        </row>
        <row r="3146">
          <cell r="BT3146" t="str">
            <v>Zaláta</v>
          </cell>
        </row>
        <row r="3147">
          <cell r="BT3147" t="str">
            <v>Zalatárnok</v>
          </cell>
        </row>
        <row r="3148">
          <cell r="BT3148" t="str">
            <v>Zalaújlak</v>
          </cell>
        </row>
        <row r="3149">
          <cell r="BT3149" t="str">
            <v>Zalavár</v>
          </cell>
        </row>
        <row r="3150">
          <cell r="BT3150" t="str">
            <v>Zalavég</v>
          </cell>
        </row>
        <row r="3151">
          <cell r="BT3151" t="str">
            <v>Zalkod</v>
          </cell>
        </row>
        <row r="3152">
          <cell r="BT3152" t="str">
            <v>Zamárdi</v>
          </cell>
        </row>
        <row r="3153">
          <cell r="BT3153" t="str">
            <v>Zámoly</v>
          </cell>
        </row>
        <row r="3154">
          <cell r="BT3154" t="str">
            <v>Zánka</v>
          </cell>
        </row>
        <row r="3155">
          <cell r="BT3155" t="str">
            <v>Zaránk</v>
          </cell>
        </row>
        <row r="3156">
          <cell r="BT3156" t="str">
            <v>Závod</v>
          </cell>
        </row>
        <row r="3157">
          <cell r="BT3157" t="str">
            <v>Zebecke</v>
          </cell>
        </row>
        <row r="3158">
          <cell r="BT3158" t="str">
            <v>Zebegény</v>
          </cell>
        </row>
        <row r="3159">
          <cell r="BT3159" t="str">
            <v>Zemplénagárd</v>
          </cell>
        </row>
        <row r="3160">
          <cell r="BT3160" t="str">
            <v>Zengővárkony</v>
          </cell>
        </row>
        <row r="3161">
          <cell r="BT3161" t="str">
            <v>Zichyújfalu</v>
          </cell>
        </row>
        <row r="3162">
          <cell r="BT3162" t="str">
            <v>Zics</v>
          </cell>
        </row>
        <row r="3163">
          <cell r="BT3163" t="str">
            <v>Ziliz</v>
          </cell>
        </row>
        <row r="3164">
          <cell r="BT3164" t="str">
            <v>Zimány</v>
          </cell>
        </row>
        <row r="3165">
          <cell r="BT3165" t="str">
            <v>Zirc</v>
          </cell>
        </row>
        <row r="3166">
          <cell r="BT3166" t="str">
            <v>Zók</v>
          </cell>
        </row>
        <row r="3167">
          <cell r="BT3167" t="str">
            <v>Zomba</v>
          </cell>
        </row>
        <row r="3168">
          <cell r="BT3168" t="str">
            <v>Zsadány</v>
          </cell>
        </row>
        <row r="3169">
          <cell r="BT3169" t="str">
            <v>Zsáka</v>
          </cell>
        </row>
        <row r="3170">
          <cell r="BT3170" t="str">
            <v>Zsámbék</v>
          </cell>
        </row>
        <row r="3171">
          <cell r="BT3171" t="str">
            <v>Zsámbok</v>
          </cell>
        </row>
        <row r="3172">
          <cell r="BT3172" t="str">
            <v>Zsana</v>
          </cell>
        </row>
        <row r="3173">
          <cell r="BT3173" t="str">
            <v>Zsarolyán</v>
          </cell>
        </row>
        <row r="3174">
          <cell r="BT3174" t="str">
            <v>Zsebeháza</v>
          </cell>
        </row>
        <row r="3175">
          <cell r="BT3175" t="str">
            <v>Zsédeny</v>
          </cell>
        </row>
        <row r="3176">
          <cell r="BT3176" t="str">
            <v>Zselickisfalud</v>
          </cell>
        </row>
        <row r="3177">
          <cell r="BT3177" t="str">
            <v>Zselickislak</v>
          </cell>
        </row>
        <row r="3178">
          <cell r="BT3178" t="str">
            <v>Zselicszentpál</v>
          </cell>
        </row>
        <row r="3179">
          <cell r="BT3179" t="str">
            <v>Zsennye</v>
          </cell>
        </row>
        <row r="3180">
          <cell r="BT3180" t="str">
            <v>Zsira</v>
          </cell>
        </row>
        <row r="3181">
          <cell r="BT3181" t="str">
            <v>Zsombó</v>
          </cell>
        </row>
        <row r="3182">
          <cell r="BT3182" t="str">
            <v>Zsujta</v>
          </cell>
        </row>
        <row r="3183">
          <cell r="BT3183" t="str">
            <v>Zsurk</v>
          </cell>
        </row>
        <row r="3184">
          <cell r="BT3184" t="str">
            <v>Zubogy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Tételes módosítás ÖNK"/>
      <sheetName val="Tételes módosítás PH"/>
      <sheetName val="Tételes módosítás Óvoda "/>
      <sheetName val="Tételes módosítás BBKP"/>
      <sheetName val="Konszolidált módosítás"/>
    </sheetNames>
    <sheetDataSet>
      <sheetData sheetId="0"/>
      <sheetData sheetId="1"/>
      <sheetData sheetId="2">
        <row r="13">
          <cell r="D13">
            <v>594</v>
          </cell>
        </row>
      </sheetData>
      <sheetData sheetId="3">
        <row r="18">
          <cell r="D18">
            <v>94</v>
          </cell>
          <cell r="M18">
            <v>0</v>
          </cell>
          <cell r="N18">
            <v>0</v>
          </cell>
          <cell r="P18">
            <v>0</v>
          </cell>
          <cell r="Q18">
            <v>0</v>
          </cell>
        </row>
      </sheetData>
      <sheetData sheetId="4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1.sz.mell._Mérleg"/>
      <sheetName val="2.a.sz.mell._Mérleg"/>
      <sheetName val="2.b.sz.mell._FMérleg "/>
      <sheetName val="3.sz.mell_normatíva2010"/>
      <sheetName val="5.sz.mell_beruházás"/>
      <sheetName val="6.sz.mell_felújítás (2)"/>
      <sheetName val="4.sz.mell. szakfeladatok"/>
      <sheetName val="5.sz.mell.Beruházás"/>
      <sheetName val="6.sz.mell.Felújítás"/>
      <sheetName val=" 9. sz. mell_KözvetettTám"/>
      <sheetName val="11. sz. mell._EUprojektek (2)"/>
      <sheetName val="7. sz. mell._létszám"/>
      <sheetName val="8.1. sz. mell_Önk."/>
      <sheetName val="8.1. a.sz. mell_Jogalkotás"/>
      <sheetName val="8.1.b. sz. mell_Szoc.ell.  "/>
      <sheetName val="8.1. c.sz. mell_Városüz "/>
      <sheetName val="8.1.d. sz. mell _Védőnő"/>
      <sheetName val="13.1. i.sz. mell _Üres"/>
      <sheetName val="8.1.e. sz. mell_Egyéb eü. "/>
      <sheetName val="8.1.f. sz. mell _Egyéb tev. "/>
      <sheetName val="8.2. Polgármesteri Hivatal"/>
      <sheetName val="8.3. sz. mell_össz."/>
      <sheetName val="8.3. sz. mell (1)_"/>
      <sheetName val="8.3. sz. mell_ (2)"/>
      <sheetName val="8.3. sz. mell_ (3)"/>
      <sheetName val=" 14. sz. mell_Gördülő"/>
      <sheetName val="17.sz.mell_Tartozások"/>
      <sheetName val="8.3.sz.mell_(4)"/>
      <sheetName val="9.sz.mell. Támogatások"/>
      <sheetName val="10.a.Tételes módosítás ÖNK"/>
      <sheetName val="10.b.Tételes módosítás PH"/>
      <sheetName val="10.c.Tételes módosítás Iskola"/>
      <sheetName val="10.d.Tételes módosítás Óvoda "/>
      <sheetName val="10.e.Tételes mód.Műv. Iskola"/>
      <sheetName val="10.f.Tételes módosítás BBKP"/>
      <sheetName val="10.g.Konszolidált módosítá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>
        <row r="15">
          <cell r="AE15">
            <v>0</v>
          </cell>
          <cell r="AG15">
            <v>0</v>
          </cell>
        </row>
      </sheetData>
      <sheetData sheetId="33"/>
      <sheetData sheetId="34">
        <row r="14">
          <cell r="AG14">
            <v>0</v>
          </cell>
        </row>
      </sheetData>
      <sheetData sheetId="35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31"/>
  <sheetViews>
    <sheetView topLeftCell="A4" workbookViewId="0">
      <selection activeCell="B6" sqref="B6"/>
    </sheetView>
  </sheetViews>
  <sheetFormatPr defaultRowHeight="15"/>
  <cols>
    <col min="1" max="1" width="16.7109375" customWidth="1"/>
    <col min="2" max="2" width="88.7109375" customWidth="1"/>
    <col min="3" max="12" width="9.140625" style="1"/>
  </cols>
  <sheetData>
    <row r="1" spans="1:7" ht="48" customHeight="1">
      <c r="A1" s="949" t="s">
        <v>691</v>
      </c>
      <c r="B1" s="949"/>
    </row>
    <row r="3" spans="1:7" ht="15.75">
      <c r="A3" s="669" t="s">
        <v>692</v>
      </c>
      <c r="B3" s="651" t="s">
        <v>715</v>
      </c>
      <c r="C3" s="649"/>
      <c r="D3" s="649"/>
      <c r="E3" s="649"/>
      <c r="F3" s="649"/>
    </row>
    <row r="4" spans="1:7" ht="15.75">
      <c r="A4" s="669" t="s">
        <v>404</v>
      </c>
      <c r="B4" s="651" t="s">
        <v>716</v>
      </c>
      <c r="C4" s="649"/>
      <c r="D4" s="649"/>
      <c r="E4" s="649"/>
      <c r="F4" s="649"/>
    </row>
    <row r="5" spans="1:7" ht="15.75">
      <c r="A5" s="669" t="s">
        <v>693</v>
      </c>
      <c r="B5" s="652" t="s">
        <v>1259</v>
      </c>
      <c r="C5" s="661"/>
      <c r="D5" s="661"/>
      <c r="E5" s="661"/>
      <c r="F5" s="661"/>
    </row>
    <row r="6" spans="1:7" ht="15.75">
      <c r="A6" s="669" t="s">
        <v>694</v>
      </c>
      <c r="B6" s="660" t="s">
        <v>673</v>
      </c>
      <c r="C6" s="662"/>
      <c r="D6" s="662"/>
      <c r="E6" s="662"/>
      <c r="F6" s="661"/>
    </row>
    <row r="7" spans="1:7" ht="15.75" customHeight="1">
      <c r="A7" s="669" t="s">
        <v>695</v>
      </c>
      <c r="B7" s="659" t="s">
        <v>674</v>
      </c>
      <c r="C7" s="663"/>
      <c r="D7" s="663"/>
      <c r="E7" s="663"/>
      <c r="F7" s="661"/>
    </row>
    <row r="8" spans="1:7" ht="15.75">
      <c r="A8" s="669" t="s">
        <v>696</v>
      </c>
      <c r="B8" s="653" t="s">
        <v>675</v>
      </c>
      <c r="C8" s="664"/>
      <c r="D8" s="664"/>
      <c r="E8" s="664"/>
      <c r="F8" s="661"/>
    </row>
    <row r="9" spans="1:7" ht="15.75">
      <c r="A9" s="669" t="s">
        <v>697</v>
      </c>
      <c r="B9" s="652" t="s">
        <v>717</v>
      </c>
      <c r="C9" s="661"/>
      <c r="D9" s="661"/>
      <c r="E9" s="661"/>
      <c r="F9" s="661"/>
    </row>
    <row r="10" spans="1:7" ht="15.75">
      <c r="A10" s="669" t="s">
        <v>698</v>
      </c>
      <c r="B10" s="654" t="s">
        <v>672</v>
      </c>
      <c r="C10" s="227"/>
      <c r="D10" s="227"/>
      <c r="E10" s="227"/>
      <c r="F10" s="227"/>
      <c r="G10" s="227"/>
    </row>
    <row r="11" spans="1:7" ht="15.75">
      <c r="A11" s="669" t="s">
        <v>699</v>
      </c>
      <c r="B11" s="654" t="s">
        <v>718</v>
      </c>
      <c r="C11" s="661"/>
      <c r="D11" s="661"/>
      <c r="E11" s="661"/>
      <c r="F11" s="661"/>
    </row>
    <row r="12" spans="1:7" ht="15.75">
      <c r="A12" s="669" t="s">
        <v>700</v>
      </c>
      <c r="B12" s="654" t="s">
        <v>720</v>
      </c>
      <c r="C12" s="661"/>
      <c r="D12" s="661"/>
      <c r="E12" s="661"/>
      <c r="F12" s="661"/>
    </row>
    <row r="13" spans="1:7" ht="15.75">
      <c r="A13" s="669" t="s">
        <v>701</v>
      </c>
      <c r="B13" s="654" t="s">
        <v>719</v>
      </c>
      <c r="C13" s="661"/>
      <c r="D13" s="661"/>
      <c r="E13" s="661"/>
      <c r="F13" s="661"/>
    </row>
    <row r="14" spans="1:7" ht="15.75">
      <c r="A14" s="669" t="s">
        <v>702</v>
      </c>
      <c r="B14" s="654" t="s">
        <v>721</v>
      </c>
    </row>
    <row r="15" spans="1:7" ht="15.75">
      <c r="A15" s="669" t="s">
        <v>703</v>
      </c>
      <c r="B15" s="654" t="s">
        <v>722</v>
      </c>
      <c r="C15" s="661"/>
      <c r="D15" s="661"/>
      <c r="E15" s="661"/>
      <c r="F15" s="661"/>
    </row>
    <row r="16" spans="1:7" ht="15.75">
      <c r="A16" s="669" t="s">
        <v>704</v>
      </c>
      <c r="B16" s="654" t="s">
        <v>723</v>
      </c>
      <c r="C16" s="661"/>
      <c r="D16" s="661"/>
      <c r="E16" s="661"/>
      <c r="F16" s="661"/>
    </row>
    <row r="17" spans="1:17" ht="15.75">
      <c r="A17" s="669" t="s">
        <v>705</v>
      </c>
      <c r="B17" s="654" t="s">
        <v>724</v>
      </c>
      <c r="C17" s="661"/>
      <c r="D17" s="661"/>
      <c r="E17" s="661"/>
      <c r="F17" s="661"/>
    </row>
    <row r="18" spans="1:17" ht="15.75">
      <c r="A18" s="669" t="s">
        <v>706</v>
      </c>
      <c r="B18" s="654" t="s">
        <v>725</v>
      </c>
      <c r="C18" s="661"/>
      <c r="D18" s="661"/>
      <c r="E18" s="661"/>
      <c r="F18" s="661"/>
    </row>
    <row r="19" spans="1:17" ht="15.75">
      <c r="A19" s="669" t="s">
        <v>707</v>
      </c>
      <c r="B19" s="652" t="s">
        <v>727</v>
      </c>
      <c r="C19" s="661"/>
      <c r="D19" s="661"/>
      <c r="E19" s="661"/>
      <c r="F19" s="661"/>
    </row>
    <row r="20" spans="1:17" ht="15.75">
      <c r="A20" s="669" t="s">
        <v>708</v>
      </c>
      <c r="B20" s="652" t="s">
        <v>728</v>
      </c>
      <c r="C20" s="661"/>
      <c r="D20" s="661"/>
      <c r="E20" s="661"/>
      <c r="F20" s="661"/>
    </row>
    <row r="21" spans="1:17" ht="15.75">
      <c r="A21" s="669" t="s">
        <v>709</v>
      </c>
      <c r="B21" s="652" t="s">
        <v>729</v>
      </c>
      <c r="C21" s="661"/>
      <c r="D21" s="661"/>
      <c r="E21" s="661"/>
      <c r="F21" s="661"/>
    </row>
    <row r="22" spans="1:17" ht="31.5">
      <c r="A22" s="669" t="s">
        <v>710</v>
      </c>
      <c r="B22" s="655" t="s">
        <v>349</v>
      </c>
      <c r="C22" s="665"/>
      <c r="D22" s="665"/>
      <c r="E22" s="665"/>
      <c r="F22" s="661"/>
    </row>
    <row r="23" spans="1:17" ht="31.5">
      <c r="A23" s="669" t="s">
        <v>711</v>
      </c>
      <c r="B23" s="655" t="s">
        <v>726</v>
      </c>
      <c r="C23" s="661"/>
      <c r="D23" s="661"/>
      <c r="E23" s="661"/>
      <c r="F23" s="661"/>
    </row>
    <row r="24" spans="1:17" ht="15.75">
      <c r="A24" s="669" t="s">
        <v>712</v>
      </c>
      <c r="B24" s="656" t="s">
        <v>678</v>
      </c>
      <c r="C24" s="666"/>
      <c r="D24" s="666"/>
      <c r="E24" s="666"/>
      <c r="F24" s="666"/>
      <c r="G24" s="666"/>
    </row>
    <row r="25" spans="1:17" ht="15.75">
      <c r="A25" s="669" t="s">
        <v>713</v>
      </c>
      <c r="B25" s="657" t="s">
        <v>489</v>
      </c>
      <c r="C25" s="667"/>
      <c r="D25" s="667"/>
      <c r="E25" s="667"/>
      <c r="F25" s="667"/>
      <c r="G25" s="667"/>
      <c r="H25" s="667"/>
      <c r="I25" s="667"/>
      <c r="J25" s="667"/>
      <c r="K25" s="667"/>
    </row>
    <row r="26" spans="1:17" ht="15.75">
      <c r="A26" s="669" t="s">
        <v>714</v>
      </c>
      <c r="B26" s="658" t="s">
        <v>671</v>
      </c>
      <c r="C26" s="668"/>
      <c r="D26" s="668"/>
      <c r="E26" s="668"/>
      <c r="F26" s="668"/>
      <c r="G26" s="668"/>
      <c r="H26" s="668"/>
      <c r="I26" s="668"/>
      <c r="J26" s="668"/>
      <c r="K26" s="668"/>
      <c r="L26" s="668"/>
      <c r="M26" s="650"/>
      <c r="N26" s="650"/>
      <c r="O26" s="650"/>
      <c r="P26" s="650"/>
      <c r="Q26" s="650"/>
    </row>
    <row r="27" spans="1:17" ht="15.75">
      <c r="A27" s="654" t="s">
        <v>855</v>
      </c>
      <c r="B27" s="654" t="s">
        <v>860</v>
      </c>
      <c r="C27" s="654"/>
      <c r="D27" s="654"/>
      <c r="K27"/>
      <c r="L27"/>
    </row>
    <row r="28" spans="1:17" ht="15.75">
      <c r="A28" s="654" t="s">
        <v>856</v>
      </c>
      <c r="B28" s="654" t="s">
        <v>861</v>
      </c>
    </row>
    <row r="29" spans="1:17" ht="15.75">
      <c r="A29" s="654" t="s">
        <v>857</v>
      </c>
      <c r="B29" s="654" t="s">
        <v>862</v>
      </c>
    </row>
    <row r="30" spans="1:17" ht="15.75">
      <c r="A30" s="654" t="s">
        <v>858</v>
      </c>
      <c r="B30" s="654" t="s">
        <v>863</v>
      </c>
    </row>
    <row r="31" spans="1:17" ht="15.75">
      <c r="A31" s="654" t="s">
        <v>859</v>
      </c>
      <c r="B31" s="654" t="s">
        <v>864</v>
      </c>
    </row>
  </sheetData>
  <mergeCells count="1">
    <mergeCell ref="A1:B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2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workbookViewId="0">
      <selection activeCell="H10" sqref="H10"/>
    </sheetView>
  </sheetViews>
  <sheetFormatPr defaultRowHeight="15"/>
  <cols>
    <col min="1" max="1" width="9.140625" style="27"/>
    <col min="2" max="2" width="7.140625" style="28" customWidth="1"/>
    <col min="3" max="3" width="40.42578125" style="28" customWidth="1"/>
    <col min="4" max="4" width="12.5703125" style="68" customWidth="1"/>
    <col min="5" max="5" width="11.85546875" style="68" customWidth="1"/>
    <col min="6" max="6" width="10.28515625" style="68" bestFit="1" customWidth="1"/>
    <col min="7" max="16384" width="9.140625" style="1"/>
  </cols>
  <sheetData>
    <row r="1" spans="1:6" ht="12" customHeight="1">
      <c r="D1" s="1019" t="s">
        <v>405</v>
      </c>
      <c r="E1" s="1019"/>
      <c r="F1" s="1019"/>
    </row>
    <row r="2" spans="1:6" ht="24.75" customHeight="1">
      <c r="A2" s="1014" t="s">
        <v>0</v>
      </c>
      <c r="B2" s="1014" t="s">
        <v>181</v>
      </c>
      <c r="C2" s="1014"/>
      <c r="D2" s="1020" t="s">
        <v>177</v>
      </c>
      <c r="E2" s="1021"/>
      <c r="F2" s="1022"/>
    </row>
    <row r="3" spans="1:6" s="2" customFormat="1">
      <c r="A3" s="1014"/>
      <c r="B3" s="1014"/>
      <c r="C3" s="1014"/>
      <c r="D3" s="872" t="s">
        <v>865</v>
      </c>
      <c r="E3" s="476" t="s">
        <v>685</v>
      </c>
      <c r="F3" s="872" t="s">
        <v>870</v>
      </c>
    </row>
    <row r="4" spans="1:6" s="2" customFormat="1">
      <c r="A4" s="1014"/>
      <c r="B4" s="1014"/>
      <c r="C4" s="1014"/>
      <c r="D4" s="1023" t="s">
        <v>188</v>
      </c>
      <c r="E4" s="1023"/>
      <c r="F4" s="1023"/>
    </row>
    <row r="5" spans="1:6" ht="12" customHeight="1">
      <c r="A5" s="5" t="s">
        <v>27</v>
      </c>
      <c r="B5" s="1013" t="s">
        <v>175</v>
      </c>
      <c r="C5" s="1013"/>
      <c r="D5" s="758"/>
      <c r="E5" s="30"/>
      <c r="F5" s="30">
        <f>+D5+E5</f>
        <v>0</v>
      </c>
    </row>
    <row r="6" spans="1:6" ht="12" customHeight="1">
      <c r="A6" s="5" t="s">
        <v>34</v>
      </c>
      <c r="B6" s="1013" t="s">
        <v>174</v>
      </c>
      <c r="C6" s="1013"/>
      <c r="D6" s="758">
        <v>19225</v>
      </c>
      <c r="E6" s="62">
        <v>35</v>
      </c>
      <c r="F6" s="30">
        <f t="shared" ref="F6:F7" si="0">+D6+E6</f>
        <v>19260</v>
      </c>
    </row>
    <row r="7" spans="1:6" ht="12" customHeight="1">
      <c r="A7" s="6" t="s">
        <v>35</v>
      </c>
      <c r="B7" s="1011" t="s">
        <v>173</v>
      </c>
      <c r="C7" s="1011"/>
      <c r="D7" s="759">
        <f>SUM(D5:D6)</f>
        <v>19225</v>
      </c>
      <c r="E7" s="759">
        <f>SUM(E5:E6)</f>
        <v>35</v>
      </c>
      <c r="F7" s="30">
        <f t="shared" si="0"/>
        <v>19260</v>
      </c>
    </row>
    <row r="8" spans="1:6" ht="12" customHeight="1">
      <c r="A8" s="7"/>
      <c r="B8" s="8"/>
      <c r="C8" s="8"/>
      <c r="D8" s="31"/>
      <c r="E8" s="31"/>
      <c r="F8" s="32"/>
    </row>
    <row r="9" spans="1:6" ht="12" customHeight="1">
      <c r="A9" s="5" t="s">
        <v>36</v>
      </c>
      <c r="B9" s="1013" t="s">
        <v>172</v>
      </c>
      <c r="C9" s="1013"/>
      <c r="D9" s="611">
        <v>4835</v>
      </c>
      <c r="E9" s="62">
        <v>9</v>
      </c>
      <c r="F9" s="62">
        <f>+D9+E9</f>
        <v>4844</v>
      </c>
    </row>
    <row r="10" spans="1:6" ht="12" customHeight="1">
      <c r="A10" s="196"/>
      <c r="B10" s="26"/>
      <c r="C10" s="11"/>
      <c r="D10" s="760"/>
      <c r="E10" s="197"/>
      <c r="F10" s="198"/>
    </row>
    <row r="11" spans="1:6" ht="12" customHeight="1">
      <c r="A11" s="12" t="s">
        <v>43</v>
      </c>
      <c r="B11" s="1012" t="s">
        <v>42</v>
      </c>
      <c r="C11" s="1012"/>
      <c r="D11" s="761"/>
      <c r="E11" s="33"/>
      <c r="F11" s="33">
        <f>+D11+E11</f>
        <v>0</v>
      </c>
    </row>
    <row r="12" spans="1:6" ht="12" customHeight="1">
      <c r="A12" s="3" t="s">
        <v>45</v>
      </c>
      <c r="B12" s="1009" t="s">
        <v>44</v>
      </c>
      <c r="C12" s="1009"/>
      <c r="D12" s="619">
        <v>50</v>
      </c>
      <c r="E12" s="30">
        <v>142</v>
      </c>
      <c r="F12" s="33">
        <f t="shared" ref="F12:F33" si="1">+D12+E12</f>
        <v>192</v>
      </c>
    </row>
    <row r="13" spans="1:6" ht="12" customHeight="1">
      <c r="A13" s="3" t="s">
        <v>47</v>
      </c>
      <c r="B13" s="1009" t="s">
        <v>46</v>
      </c>
      <c r="C13" s="1009"/>
      <c r="D13" s="619"/>
      <c r="E13" s="30"/>
      <c r="F13" s="33">
        <f t="shared" si="1"/>
        <v>0</v>
      </c>
    </row>
    <row r="14" spans="1:6" s="50" customFormat="1" ht="12" customHeight="1">
      <c r="A14" s="5" t="s">
        <v>48</v>
      </c>
      <c r="B14" s="1013" t="s">
        <v>171</v>
      </c>
      <c r="C14" s="1013"/>
      <c r="D14" s="611">
        <f>SUM(D11:D13)</f>
        <v>50</v>
      </c>
      <c r="E14" s="611">
        <f t="shared" ref="E14:F14" si="2">SUM(E11:E13)</f>
        <v>142</v>
      </c>
      <c r="F14" s="611">
        <f t="shared" si="2"/>
        <v>192</v>
      </c>
    </row>
    <row r="15" spans="1:6" ht="12" customHeight="1">
      <c r="A15" s="3" t="s">
        <v>50</v>
      </c>
      <c r="B15" s="1009" t="s">
        <v>49</v>
      </c>
      <c r="C15" s="1009"/>
      <c r="D15" s="619">
        <v>180</v>
      </c>
      <c r="E15" s="30"/>
      <c r="F15" s="33">
        <f t="shared" si="1"/>
        <v>180</v>
      </c>
    </row>
    <row r="16" spans="1:6" ht="12" customHeight="1">
      <c r="A16" s="3" t="s">
        <v>52</v>
      </c>
      <c r="B16" s="1009" t="s">
        <v>51</v>
      </c>
      <c r="C16" s="1009"/>
      <c r="D16" s="619">
        <v>508</v>
      </c>
      <c r="E16" s="30"/>
      <c r="F16" s="33">
        <f t="shared" si="1"/>
        <v>508</v>
      </c>
    </row>
    <row r="17" spans="1:6" s="50" customFormat="1" ht="12" customHeight="1">
      <c r="A17" s="5" t="s">
        <v>53</v>
      </c>
      <c r="B17" s="1013" t="s">
        <v>170</v>
      </c>
      <c r="C17" s="1013"/>
      <c r="D17" s="611">
        <f>SUM(D15:D16)</f>
        <v>688</v>
      </c>
      <c r="E17" s="611">
        <f>SUM(E15:E16)</f>
        <v>0</v>
      </c>
      <c r="F17" s="33">
        <f t="shared" si="1"/>
        <v>688</v>
      </c>
    </row>
    <row r="18" spans="1:6" ht="12" customHeight="1">
      <c r="A18" s="3" t="s">
        <v>55</v>
      </c>
      <c r="B18" s="1009" t="s">
        <v>54</v>
      </c>
      <c r="C18" s="1009"/>
      <c r="D18" s="619"/>
      <c r="E18" s="30"/>
      <c r="F18" s="33">
        <f t="shared" si="1"/>
        <v>0</v>
      </c>
    </row>
    <row r="19" spans="1:6" ht="12" customHeight="1">
      <c r="A19" s="3" t="s">
        <v>57</v>
      </c>
      <c r="B19" s="1009" t="s">
        <v>56</v>
      </c>
      <c r="C19" s="1009"/>
      <c r="D19" s="619"/>
      <c r="E19" s="30">
        <v>352</v>
      </c>
      <c r="F19" s="33">
        <f t="shared" si="1"/>
        <v>352</v>
      </c>
    </row>
    <row r="20" spans="1:6" ht="12" customHeight="1">
      <c r="A20" s="3" t="s">
        <v>58</v>
      </c>
      <c r="B20" s="1009" t="s">
        <v>168</v>
      </c>
      <c r="C20" s="1009"/>
      <c r="D20" s="619"/>
      <c r="E20" s="30"/>
      <c r="F20" s="33">
        <f t="shared" si="1"/>
        <v>0</v>
      </c>
    </row>
    <row r="21" spans="1:6" ht="12" customHeight="1">
      <c r="A21" s="3" t="s">
        <v>60</v>
      </c>
      <c r="B21" s="1009" t="s">
        <v>59</v>
      </c>
      <c r="C21" s="1009"/>
      <c r="D21" s="619"/>
      <c r="E21" s="30"/>
      <c r="F21" s="33">
        <f t="shared" si="1"/>
        <v>0</v>
      </c>
    </row>
    <row r="22" spans="1:6" ht="12" customHeight="1">
      <c r="A22" s="3" t="s">
        <v>61</v>
      </c>
      <c r="B22" s="1009" t="s">
        <v>167</v>
      </c>
      <c r="C22" s="1009"/>
      <c r="D22" s="619"/>
      <c r="E22" s="30"/>
      <c r="F22" s="33">
        <f t="shared" si="1"/>
        <v>0</v>
      </c>
    </row>
    <row r="23" spans="1:6" ht="12" customHeight="1">
      <c r="A23" s="3" t="s">
        <v>64</v>
      </c>
      <c r="B23" s="1009" t="s">
        <v>63</v>
      </c>
      <c r="C23" s="1009"/>
      <c r="D23" s="761">
        <v>500</v>
      </c>
      <c r="E23" s="30"/>
      <c r="F23" s="33">
        <f t="shared" si="1"/>
        <v>500</v>
      </c>
    </row>
    <row r="24" spans="1:6" ht="12" customHeight="1">
      <c r="A24" s="3" t="s">
        <v>66</v>
      </c>
      <c r="B24" s="1009" t="s">
        <v>65</v>
      </c>
      <c r="C24" s="1009"/>
      <c r="D24" s="619">
        <v>4986</v>
      </c>
      <c r="E24" s="30">
        <v>947</v>
      </c>
      <c r="F24" s="33">
        <f t="shared" si="1"/>
        <v>5933</v>
      </c>
    </row>
    <row r="25" spans="1:6" s="50" customFormat="1" ht="12" customHeight="1">
      <c r="A25" s="5" t="s">
        <v>67</v>
      </c>
      <c r="B25" s="1013" t="s">
        <v>157</v>
      </c>
      <c r="C25" s="1013"/>
      <c r="D25" s="611">
        <f>+D24+D23+D22+D21+D20+D19+D18</f>
        <v>5486</v>
      </c>
      <c r="E25" s="611">
        <f t="shared" ref="E25:F25" si="3">+E24+E23+E22+E21+E20+E19+E18</f>
        <v>1299</v>
      </c>
      <c r="F25" s="611">
        <f t="shared" si="3"/>
        <v>6785</v>
      </c>
    </row>
    <row r="26" spans="1:6" ht="12" customHeight="1">
      <c r="A26" s="3" t="s">
        <v>69</v>
      </c>
      <c r="B26" s="1009" t="s">
        <v>68</v>
      </c>
      <c r="C26" s="1009"/>
      <c r="D26" s="619">
        <v>500</v>
      </c>
      <c r="E26" s="30"/>
      <c r="F26" s="33">
        <f t="shared" si="1"/>
        <v>500</v>
      </c>
    </row>
    <row r="27" spans="1:6" ht="12" customHeight="1">
      <c r="A27" s="3" t="s">
        <v>71</v>
      </c>
      <c r="B27" s="1009" t="s">
        <v>70</v>
      </c>
      <c r="C27" s="1009"/>
      <c r="D27" s="619"/>
      <c r="E27" s="30"/>
      <c r="F27" s="33">
        <f t="shared" si="1"/>
        <v>0</v>
      </c>
    </row>
    <row r="28" spans="1:6" ht="12" customHeight="1">
      <c r="A28" s="5" t="s">
        <v>72</v>
      </c>
      <c r="B28" s="1013" t="s">
        <v>156</v>
      </c>
      <c r="C28" s="1013"/>
      <c r="D28" s="611">
        <f>SUM(D26:D27)</f>
        <v>500</v>
      </c>
      <c r="E28" s="611">
        <f t="shared" ref="E28:F28" si="4">SUM(E26:E27)</f>
        <v>0</v>
      </c>
      <c r="F28" s="611">
        <f t="shared" si="4"/>
        <v>500</v>
      </c>
    </row>
    <row r="29" spans="1:6" ht="12" customHeight="1">
      <c r="A29" s="3" t="s">
        <v>74</v>
      </c>
      <c r="B29" s="1009" t="s">
        <v>73</v>
      </c>
      <c r="C29" s="1009"/>
      <c r="D29" s="619">
        <v>604</v>
      </c>
      <c r="E29" s="30">
        <v>293</v>
      </c>
      <c r="F29" s="33">
        <f t="shared" si="1"/>
        <v>897</v>
      </c>
    </row>
    <row r="30" spans="1:6" ht="12" customHeight="1">
      <c r="A30" s="3" t="s">
        <v>76</v>
      </c>
      <c r="B30" s="1009" t="s">
        <v>75</v>
      </c>
      <c r="C30" s="1009"/>
      <c r="D30" s="619"/>
      <c r="E30" s="30"/>
      <c r="F30" s="33">
        <f t="shared" si="1"/>
        <v>0</v>
      </c>
    </row>
    <row r="31" spans="1:6" ht="12" customHeight="1">
      <c r="A31" s="3" t="s">
        <v>77</v>
      </c>
      <c r="B31" s="1009" t="s">
        <v>155</v>
      </c>
      <c r="C31" s="1009"/>
      <c r="D31" s="619"/>
      <c r="E31" s="30"/>
      <c r="F31" s="33">
        <f t="shared" si="1"/>
        <v>0</v>
      </c>
    </row>
    <row r="32" spans="1:6" ht="12" customHeight="1">
      <c r="A32" s="3" t="s">
        <v>78</v>
      </c>
      <c r="B32" s="1009" t="s">
        <v>154</v>
      </c>
      <c r="C32" s="1009"/>
      <c r="D32" s="619"/>
      <c r="E32" s="30"/>
      <c r="F32" s="33">
        <f t="shared" si="1"/>
        <v>0</v>
      </c>
    </row>
    <row r="33" spans="1:6" ht="12" customHeight="1">
      <c r="A33" s="3" t="s">
        <v>80</v>
      </c>
      <c r="B33" s="1009" t="s">
        <v>79</v>
      </c>
      <c r="C33" s="1009"/>
      <c r="D33" s="619">
        <v>263</v>
      </c>
      <c r="E33" s="30">
        <v>274</v>
      </c>
      <c r="F33" s="33">
        <f t="shared" si="1"/>
        <v>537</v>
      </c>
    </row>
    <row r="34" spans="1:6" ht="12" customHeight="1">
      <c r="A34" s="5" t="s">
        <v>81</v>
      </c>
      <c r="B34" s="1013" t="s">
        <v>153</v>
      </c>
      <c r="C34" s="1013"/>
      <c r="D34" s="611">
        <f>SUM(D29:D33)</f>
        <v>867</v>
      </c>
      <c r="E34" s="611">
        <f t="shared" ref="E34:F34" si="5">SUM(E29:E33)</f>
        <v>567</v>
      </c>
      <c r="F34" s="611">
        <f t="shared" si="5"/>
        <v>1434</v>
      </c>
    </row>
    <row r="35" spans="1:6" ht="12" customHeight="1">
      <c r="A35" s="6" t="s">
        <v>82</v>
      </c>
      <c r="B35" s="1011" t="s">
        <v>152</v>
      </c>
      <c r="C35" s="1011"/>
      <c r="D35" s="762">
        <f>+D34+D28+D25+D17+D14</f>
        <v>7591</v>
      </c>
      <c r="E35" s="762">
        <f>+E34+E28+E25+E17+E14</f>
        <v>2008</v>
      </c>
      <c r="F35" s="762">
        <f>+F34+F28+F25+F17+F14</f>
        <v>9599</v>
      </c>
    </row>
    <row r="36" spans="1:6" ht="12" customHeight="1">
      <c r="A36" s="7"/>
      <c r="B36" s="8"/>
      <c r="C36" s="8"/>
      <c r="D36" s="763"/>
      <c r="E36" s="31"/>
      <c r="F36" s="32"/>
    </row>
    <row r="37" spans="1:6" ht="12" hidden="1" customHeight="1">
      <c r="A37" s="3" t="s">
        <v>97</v>
      </c>
      <c r="B37" s="1010" t="s">
        <v>96</v>
      </c>
      <c r="C37" s="1010"/>
      <c r="D37" s="619"/>
      <c r="E37" s="30"/>
      <c r="F37" s="30"/>
    </row>
    <row r="38" spans="1:6" ht="12" hidden="1" customHeight="1">
      <c r="A38" s="3" t="s">
        <v>99</v>
      </c>
      <c r="B38" s="1010" t="s">
        <v>183</v>
      </c>
      <c r="C38" s="1010"/>
      <c r="D38" s="619"/>
      <c r="E38" s="30"/>
      <c r="F38" s="30"/>
    </row>
    <row r="39" spans="1:6" ht="12" hidden="1" customHeight="1">
      <c r="A39" s="3" t="s">
        <v>102</v>
      </c>
      <c r="B39" s="1010" t="s">
        <v>166</v>
      </c>
      <c r="C39" s="1010"/>
      <c r="D39" s="619"/>
      <c r="E39" s="30"/>
      <c r="F39" s="30"/>
    </row>
    <row r="40" spans="1:6" ht="12" hidden="1" customHeight="1">
      <c r="A40" s="3" t="s">
        <v>104</v>
      </c>
      <c r="B40" s="1010" t="s">
        <v>182</v>
      </c>
      <c r="C40" s="1010"/>
      <c r="D40" s="619"/>
      <c r="E40" s="30"/>
      <c r="F40" s="30"/>
    </row>
    <row r="41" spans="1:6" ht="12" hidden="1" customHeight="1">
      <c r="A41" s="3" t="s">
        <v>106</v>
      </c>
      <c r="B41" s="1010" t="s">
        <v>165</v>
      </c>
      <c r="C41" s="1010"/>
      <c r="D41" s="619"/>
      <c r="E41" s="30"/>
      <c r="F41" s="30"/>
    </row>
    <row r="42" spans="1:6" ht="12" hidden="1" customHeight="1">
      <c r="A42" s="3" t="s">
        <v>731</v>
      </c>
      <c r="B42" s="1009" t="s">
        <v>107</v>
      </c>
      <c r="C42" s="1009"/>
      <c r="D42" s="619"/>
      <c r="E42" s="30"/>
      <c r="F42" s="30"/>
    </row>
    <row r="43" spans="1:6" ht="12" customHeight="1">
      <c r="A43" s="6" t="s">
        <v>109</v>
      </c>
      <c r="B43" s="1011" t="s">
        <v>164</v>
      </c>
      <c r="C43" s="1011"/>
      <c r="D43" s="762">
        <f>+D42+D41+D40+D39+D38+D37</f>
        <v>0</v>
      </c>
      <c r="E43" s="59"/>
      <c r="F43" s="59"/>
    </row>
    <row r="44" spans="1:6" ht="12" customHeight="1">
      <c r="A44" s="7"/>
      <c r="B44" s="8"/>
      <c r="C44" s="8"/>
      <c r="D44" s="763"/>
      <c r="E44" s="31"/>
      <c r="F44" s="32"/>
    </row>
    <row r="45" spans="1:6" ht="12" customHeight="1">
      <c r="A45" s="12" t="s">
        <v>111</v>
      </c>
      <c r="B45" s="1012" t="s">
        <v>110</v>
      </c>
      <c r="C45" s="1012"/>
      <c r="D45" s="761"/>
      <c r="E45" s="33"/>
      <c r="F45" s="33">
        <f>+D45+E45</f>
        <v>0</v>
      </c>
    </row>
    <row r="46" spans="1:6" ht="12" customHeight="1">
      <c r="A46" s="3" t="s">
        <v>112</v>
      </c>
      <c r="B46" s="1009" t="s">
        <v>163</v>
      </c>
      <c r="C46" s="1009"/>
      <c r="D46" s="619"/>
      <c r="E46" s="30"/>
      <c r="F46" s="33">
        <f t="shared" ref="F46:F52" si="6">+D46+E46</f>
        <v>0</v>
      </c>
    </row>
    <row r="47" spans="1:6" ht="12" customHeight="1">
      <c r="A47" s="3" t="s">
        <v>115</v>
      </c>
      <c r="B47" s="1009" t="s">
        <v>114</v>
      </c>
      <c r="C47" s="1009"/>
      <c r="D47" s="619">
        <v>94</v>
      </c>
      <c r="E47" s="30">
        <v>518</v>
      </c>
      <c r="F47" s="33">
        <f t="shared" si="6"/>
        <v>612</v>
      </c>
    </row>
    <row r="48" spans="1:6" ht="12" customHeight="1">
      <c r="A48" s="3" t="s">
        <v>117</v>
      </c>
      <c r="B48" s="1009" t="s">
        <v>116</v>
      </c>
      <c r="C48" s="1009"/>
      <c r="D48" s="619"/>
      <c r="E48" s="30"/>
      <c r="F48" s="33">
        <f t="shared" si="6"/>
        <v>0</v>
      </c>
    </row>
    <row r="49" spans="1:6" ht="12" customHeight="1">
      <c r="A49" s="3" t="s">
        <v>119</v>
      </c>
      <c r="B49" s="1009" t="s">
        <v>118</v>
      </c>
      <c r="C49" s="1009"/>
      <c r="D49" s="619">
        <v>2300</v>
      </c>
      <c r="E49" s="30">
        <v>197900</v>
      </c>
      <c r="F49" s="33">
        <f t="shared" si="6"/>
        <v>200200</v>
      </c>
    </row>
    <row r="50" spans="1:6" ht="12" customHeight="1">
      <c r="A50" s="3" t="s">
        <v>121</v>
      </c>
      <c r="B50" s="1009" t="s">
        <v>120</v>
      </c>
      <c r="C50" s="1009"/>
      <c r="D50" s="619"/>
      <c r="E50" s="30"/>
      <c r="F50" s="33">
        <f t="shared" si="6"/>
        <v>0</v>
      </c>
    </row>
    <row r="51" spans="1:6" ht="12" customHeight="1">
      <c r="A51" s="3" t="s">
        <v>123</v>
      </c>
      <c r="B51" s="1009" t="s">
        <v>122</v>
      </c>
      <c r="C51" s="1009"/>
      <c r="D51" s="619">
        <v>26</v>
      </c>
      <c r="E51" s="30">
        <v>140</v>
      </c>
      <c r="F51" s="33">
        <f t="shared" si="6"/>
        <v>166</v>
      </c>
    </row>
    <row r="52" spans="1:6" ht="12" customHeight="1">
      <c r="A52" s="6" t="s">
        <v>124</v>
      </c>
      <c r="B52" s="1011" t="s">
        <v>162</v>
      </c>
      <c r="C52" s="1011"/>
      <c r="D52" s="762">
        <f>+D51+D50+D49+D48+D47+D46+D45</f>
        <v>2420</v>
      </c>
      <c r="E52" s="59">
        <f>+E51+E50+E49+E48+E47+E46+E45</f>
        <v>198558</v>
      </c>
      <c r="F52" s="33">
        <f t="shared" si="6"/>
        <v>200978</v>
      </c>
    </row>
    <row r="53" spans="1:6" ht="12" customHeight="1">
      <c r="A53" s="7"/>
      <c r="B53" s="8"/>
      <c r="C53" s="8"/>
      <c r="D53" s="763"/>
      <c r="E53" s="31"/>
      <c r="F53" s="32"/>
    </row>
    <row r="54" spans="1:6" ht="12" hidden="1" customHeight="1">
      <c r="A54" s="12" t="s">
        <v>126</v>
      </c>
      <c r="B54" s="1012" t="s">
        <v>125</v>
      </c>
      <c r="C54" s="1012"/>
      <c r="D54" s="761"/>
      <c r="E54" s="33"/>
      <c r="F54" s="33"/>
    </row>
    <row r="55" spans="1:6" ht="12" hidden="1" customHeight="1">
      <c r="A55" s="3" t="s">
        <v>128</v>
      </c>
      <c r="B55" s="1009" t="s">
        <v>127</v>
      </c>
      <c r="C55" s="1009"/>
      <c r="D55" s="619"/>
      <c r="E55" s="30"/>
      <c r="F55" s="30"/>
    </row>
    <row r="56" spans="1:6" ht="12" hidden="1" customHeight="1">
      <c r="A56" s="3" t="s">
        <v>130</v>
      </c>
      <c r="B56" s="1009" t="s">
        <v>129</v>
      </c>
      <c r="C56" s="1009"/>
      <c r="D56" s="619"/>
      <c r="E56" s="30"/>
      <c r="F56" s="30"/>
    </row>
    <row r="57" spans="1:6" ht="12" hidden="1" customHeight="1">
      <c r="A57" s="3" t="s">
        <v>132</v>
      </c>
      <c r="B57" s="1009" t="s">
        <v>131</v>
      </c>
      <c r="C57" s="1009"/>
      <c r="D57" s="619"/>
      <c r="E57" s="30"/>
      <c r="F57" s="30"/>
    </row>
    <row r="58" spans="1:6" ht="12" customHeight="1">
      <c r="A58" s="5" t="s">
        <v>133</v>
      </c>
      <c r="B58" s="1013" t="s">
        <v>161</v>
      </c>
      <c r="C58" s="1013"/>
      <c r="D58" s="619"/>
      <c r="E58" s="30"/>
      <c r="F58" s="30"/>
    </row>
    <row r="59" spans="1:6" ht="12" customHeight="1">
      <c r="A59" s="7"/>
      <c r="B59" s="16"/>
      <c r="C59" s="16"/>
      <c r="D59" s="763"/>
      <c r="E59" s="31"/>
      <c r="F59" s="32"/>
    </row>
    <row r="60" spans="1:6" ht="12" hidden="1" customHeight="1">
      <c r="A60" s="196" t="s">
        <v>390</v>
      </c>
      <c r="B60" s="1012" t="s">
        <v>391</v>
      </c>
      <c r="C60" s="1012"/>
      <c r="D60" s="619"/>
      <c r="E60" s="30"/>
      <c r="F60" s="30"/>
    </row>
    <row r="61" spans="1:6" ht="12" hidden="1" customHeight="1">
      <c r="A61" s="196" t="s">
        <v>406</v>
      </c>
      <c r="B61" s="1017" t="s">
        <v>407</v>
      </c>
      <c r="C61" s="1018"/>
      <c r="D61" s="761"/>
      <c r="E61" s="33"/>
      <c r="F61" s="33"/>
    </row>
    <row r="62" spans="1:6" ht="12" hidden="1" customHeight="1">
      <c r="A62" s="12" t="s">
        <v>134</v>
      </c>
      <c r="B62" s="1012" t="s">
        <v>160</v>
      </c>
      <c r="C62" s="1012"/>
      <c r="D62" s="761"/>
      <c r="E62" s="33"/>
      <c r="F62" s="33"/>
    </row>
    <row r="63" spans="1:6" ht="12" customHeight="1">
      <c r="A63" s="15" t="s">
        <v>135</v>
      </c>
      <c r="B63" s="1015" t="s">
        <v>159</v>
      </c>
      <c r="C63" s="1015"/>
      <c r="D63" s="611">
        <f>+D62+D60</f>
        <v>0</v>
      </c>
      <c r="E63" s="62"/>
      <c r="F63" s="62"/>
    </row>
    <row r="64" spans="1:6" ht="12" customHeight="1" thickBot="1">
      <c r="A64" s="51"/>
      <c r="B64" s="52"/>
      <c r="C64" s="52"/>
      <c r="D64" s="764"/>
      <c r="E64" s="361"/>
      <c r="F64" s="477"/>
    </row>
    <row r="65" spans="1:6" ht="12" customHeight="1" thickBot="1">
      <c r="A65" s="54" t="s">
        <v>136</v>
      </c>
      <c r="B65" s="1016" t="s">
        <v>158</v>
      </c>
      <c r="C65" s="1016"/>
      <c r="D65" s="765">
        <f>+D63+D58+D52+D43+D35+D9+D7</f>
        <v>34071</v>
      </c>
      <c r="E65" s="69">
        <f t="shared" ref="E65:F65" si="7">+E63+E58+E52+E43+E35+E9+E7</f>
        <v>200610</v>
      </c>
      <c r="F65" s="69">
        <f t="shared" si="7"/>
        <v>234681</v>
      </c>
    </row>
  </sheetData>
  <mergeCells count="59">
    <mergeCell ref="B19:C19"/>
    <mergeCell ref="D1:F1"/>
    <mergeCell ref="B15:C15"/>
    <mergeCell ref="B16:C16"/>
    <mergeCell ref="B11:C11"/>
    <mergeCell ref="B12:C12"/>
    <mergeCell ref="B7:C7"/>
    <mergeCell ref="B9:C9"/>
    <mergeCell ref="B14:C14"/>
    <mergeCell ref="B13:C13"/>
    <mergeCell ref="B5:C5"/>
    <mergeCell ref="D2:F2"/>
    <mergeCell ref="D4:F4"/>
    <mergeCell ref="B2:C4"/>
    <mergeCell ref="B63:C63"/>
    <mergeCell ref="B65:C65"/>
    <mergeCell ref="B62:C62"/>
    <mergeCell ref="B56:C56"/>
    <mergeCell ref="B57:C57"/>
    <mergeCell ref="B58:C58"/>
    <mergeCell ref="B60:C60"/>
    <mergeCell ref="B61:C61"/>
    <mergeCell ref="B54:C54"/>
    <mergeCell ref="B55:C55"/>
    <mergeCell ref="B49:C49"/>
    <mergeCell ref="B50:C50"/>
    <mergeCell ref="B47:C47"/>
    <mergeCell ref="B48:C48"/>
    <mergeCell ref="B51:C51"/>
    <mergeCell ref="B52:C52"/>
    <mergeCell ref="A2:A4"/>
    <mergeCell ref="B42:C42"/>
    <mergeCell ref="B41:C41"/>
    <mergeCell ref="B6:C6"/>
    <mergeCell ref="B35:C35"/>
    <mergeCell ref="B33:C33"/>
    <mergeCell ref="B31:C31"/>
    <mergeCell ref="B32:C32"/>
    <mergeCell ref="B25:C25"/>
    <mergeCell ref="B26:C26"/>
    <mergeCell ref="B21:C21"/>
    <mergeCell ref="B22:C22"/>
    <mergeCell ref="B17:C17"/>
    <mergeCell ref="B18:C18"/>
    <mergeCell ref="B34:C34"/>
    <mergeCell ref="B29:C29"/>
    <mergeCell ref="B20:C20"/>
    <mergeCell ref="B46:C46"/>
    <mergeCell ref="B39:C39"/>
    <mergeCell ref="B38:C38"/>
    <mergeCell ref="B43:C43"/>
    <mergeCell ref="B45:C45"/>
    <mergeCell ref="B37:C37"/>
    <mergeCell ref="B40:C40"/>
    <mergeCell ref="B30:C30"/>
    <mergeCell ref="B27:C27"/>
    <mergeCell ref="B28:C28"/>
    <mergeCell ref="B23:C23"/>
    <mergeCell ref="B24:C2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5" orientation="portrait" cellComments="asDisplayed" r:id="rId1"/>
  <headerFooter>
    <oddHeader>&amp;C&amp;"Times New Roman,Félkövér"&amp;12Martonvásár Város Önkormányzatának kiadásai 2015. 
Önkormányzati jogalkotás kormányzati funkció&amp;R&amp;"Times New Roman,Normál"&amp;10&amp;K000000
 5/a. melléklet</oddHeader>
  </headerFooter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66"/>
  <sheetViews>
    <sheetView workbookViewId="0">
      <selection activeCell="G44" sqref="G44"/>
    </sheetView>
  </sheetViews>
  <sheetFormatPr defaultRowHeight="15"/>
  <cols>
    <col min="1" max="1" width="8.140625" style="493" customWidth="1"/>
    <col min="2" max="2" width="7.140625" style="28" customWidth="1"/>
    <col min="3" max="3" width="31" style="28" customWidth="1"/>
    <col min="4" max="4" width="8.140625" style="19" customWidth="1"/>
    <col min="5" max="5" width="9.42578125" style="19" customWidth="1"/>
    <col min="6" max="6" width="8.140625" style="19" customWidth="1"/>
    <col min="7" max="7" width="7.5703125" style="19" customWidth="1"/>
    <col min="8" max="8" width="9.42578125" style="19" customWidth="1"/>
    <col min="9" max="10" width="8.140625" style="19" customWidth="1"/>
    <col min="11" max="11" width="8.5703125" style="19" customWidth="1"/>
    <col min="12" max="12" width="8.140625" style="19" customWidth="1"/>
    <col min="13" max="13" width="7.85546875" style="19" customWidth="1"/>
    <col min="14" max="14" width="8.85546875" style="19" customWidth="1"/>
    <col min="15" max="15" width="7.85546875" style="19" customWidth="1"/>
    <col min="16" max="16" width="8.140625" style="19" customWidth="1"/>
    <col min="17" max="17" width="9.140625" style="19" customWidth="1"/>
    <col min="18" max="18" width="9" style="19" customWidth="1"/>
    <col min="19" max="19" width="8" style="19" customWidth="1"/>
    <col min="20" max="20" width="8.85546875" style="19" customWidth="1"/>
    <col min="21" max="21" width="8.140625" style="19" customWidth="1"/>
    <col min="25" max="16384" width="9.140625" style="19"/>
  </cols>
  <sheetData>
    <row r="1" spans="1:21" s="1" customFormat="1" ht="9.75" customHeight="1">
      <c r="A1" s="493"/>
      <c r="B1" s="28"/>
      <c r="C1" s="28"/>
      <c r="S1" s="228" t="s">
        <v>405</v>
      </c>
      <c r="T1" s="228"/>
      <c r="U1" s="228"/>
    </row>
    <row r="2" spans="1:21" s="34" customFormat="1" ht="28.5" customHeight="1">
      <c r="A2" s="1014" t="s">
        <v>0</v>
      </c>
      <c r="B2" s="1014" t="s">
        <v>181</v>
      </c>
      <c r="C2" s="1014"/>
      <c r="D2" s="1027" t="s">
        <v>179</v>
      </c>
      <c r="E2" s="1027"/>
      <c r="F2" s="1027"/>
      <c r="G2" s="1027" t="s">
        <v>655</v>
      </c>
      <c r="H2" s="1027"/>
      <c r="I2" s="1027"/>
      <c r="J2" s="1028" t="s">
        <v>1253</v>
      </c>
      <c r="K2" s="1029"/>
      <c r="L2" s="1030"/>
      <c r="M2" s="1027" t="s">
        <v>759</v>
      </c>
      <c r="N2" s="1027"/>
      <c r="O2" s="1027"/>
      <c r="P2" s="1027" t="s">
        <v>760</v>
      </c>
      <c r="Q2" s="1027"/>
      <c r="R2" s="1027"/>
      <c r="S2" s="1027" t="s">
        <v>761</v>
      </c>
      <c r="T2" s="1027"/>
      <c r="U2" s="1027"/>
    </row>
    <row r="3" spans="1:21" s="34" customFormat="1" ht="12.75" customHeight="1">
      <c r="A3" s="1014"/>
      <c r="B3" s="1014"/>
      <c r="C3" s="1014"/>
      <c r="D3" s="1027"/>
      <c r="E3" s="1027"/>
      <c r="F3" s="1027"/>
      <c r="G3" s="1027" t="s">
        <v>188</v>
      </c>
      <c r="H3" s="1027"/>
      <c r="I3" s="1027"/>
      <c r="J3" s="1027" t="s">
        <v>188</v>
      </c>
      <c r="K3" s="1027"/>
      <c r="L3" s="1027"/>
      <c r="M3" s="1027" t="s">
        <v>188</v>
      </c>
      <c r="N3" s="1027"/>
      <c r="O3" s="1027"/>
      <c r="P3" s="1027" t="s">
        <v>188</v>
      </c>
      <c r="Q3" s="1027"/>
      <c r="R3" s="1027"/>
      <c r="S3" s="1027" t="s">
        <v>188</v>
      </c>
      <c r="T3" s="1027"/>
      <c r="U3" s="1027"/>
    </row>
    <row r="4" spans="1:21" s="18" customFormat="1" ht="25.5">
      <c r="A4" s="1014"/>
      <c r="B4" s="1014"/>
      <c r="C4" s="1014"/>
      <c r="D4" s="637" t="s">
        <v>865</v>
      </c>
      <c r="E4" s="636" t="s">
        <v>685</v>
      </c>
      <c r="F4" s="637" t="s">
        <v>870</v>
      </c>
      <c r="G4" s="637" t="s">
        <v>865</v>
      </c>
      <c r="H4" s="636" t="s">
        <v>685</v>
      </c>
      <c r="I4" s="637" t="s">
        <v>870</v>
      </c>
      <c r="J4" s="637" t="s">
        <v>865</v>
      </c>
      <c r="K4" s="637" t="s">
        <v>685</v>
      </c>
      <c r="L4" s="637" t="s">
        <v>870</v>
      </c>
      <c r="M4" s="637" t="s">
        <v>865</v>
      </c>
      <c r="N4" s="636" t="s">
        <v>685</v>
      </c>
      <c r="O4" s="637" t="s">
        <v>870</v>
      </c>
      <c r="P4" s="637" t="s">
        <v>865</v>
      </c>
      <c r="Q4" s="636" t="s">
        <v>685</v>
      </c>
      <c r="R4" s="637" t="s">
        <v>870</v>
      </c>
      <c r="S4" s="637" t="s">
        <v>865</v>
      </c>
      <c r="T4" s="636" t="s">
        <v>685</v>
      </c>
      <c r="U4" s="637" t="s">
        <v>870</v>
      </c>
    </row>
    <row r="5" spans="1:21" s="47" customFormat="1" ht="12.75" customHeight="1">
      <c r="A5" s="5" t="s">
        <v>27</v>
      </c>
      <c r="B5" s="1013" t="s">
        <v>175</v>
      </c>
      <c r="C5" s="1013"/>
      <c r="D5" s="105">
        <f t="shared" ref="D5:D9" si="0">+G5+M5+P5+S5</f>
        <v>0</v>
      </c>
      <c r="E5" s="62"/>
      <c r="F5" s="62"/>
      <c r="G5" s="62"/>
      <c r="H5" s="62"/>
      <c r="I5" s="62">
        <f>+G5+H5</f>
        <v>0</v>
      </c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</row>
    <row r="6" spans="1:21" s="47" customFormat="1" ht="12.75" customHeight="1">
      <c r="A6" s="5" t="s">
        <v>34</v>
      </c>
      <c r="B6" s="1013" t="s">
        <v>174</v>
      </c>
      <c r="C6" s="1013"/>
      <c r="D6" s="105">
        <f t="shared" si="0"/>
        <v>0</v>
      </c>
      <c r="E6" s="62"/>
      <c r="F6" s="62"/>
      <c r="G6" s="62"/>
      <c r="H6" s="62"/>
      <c r="I6" s="62">
        <f t="shared" ref="I6:I7" si="1">+G6+H6</f>
        <v>0</v>
      </c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</row>
    <row r="7" spans="1:21" s="47" customFormat="1" ht="12.75" customHeight="1">
      <c r="A7" s="6" t="s">
        <v>35</v>
      </c>
      <c r="B7" s="1011" t="s">
        <v>173</v>
      </c>
      <c r="C7" s="1011"/>
      <c r="D7" s="105">
        <f t="shared" si="0"/>
        <v>0</v>
      </c>
      <c r="E7" s="59">
        <f>+E6+E5</f>
        <v>0</v>
      </c>
      <c r="F7" s="59">
        <f>+F6+F5</f>
        <v>0</v>
      </c>
      <c r="G7" s="59"/>
      <c r="H7" s="59"/>
      <c r="I7" s="62">
        <f t="shared" si="1"/>
        <v>0</v>
      </c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</row>
    <row r="8" spans="1:21" ht="12" customHeight="1">
      <c r="A8" s="7"/>
      <c r="B8" s="8"/>
      <c r="C8" s="8"/>
      <c r="D8" s="29">
        <f t="shared" si="0"/>
        <v>0</v>
      </c>
      <c r="E8" s="31"/>
      <c r="F8" s="32"/>
      <c r="G8" s="31"/>
      <c r="H8" s="31"/>
      <c r="I8" s="32"/>
      <c r="J8" s="31"/>
      <c r="K8" s="31"/>
      <c r="L8" s="31"/>
      <c r="M8" s="31"/>
      <c r="N8" s="31"/>
      <c r="O8" s="32"/>
      <c r="P8" s="31"/>
      <c r="Q8" s="31"/>
      <c r="R8" s="32"/>
      <c r="S8" s="31"/>
      <c r="T8" s="31"/>
      <c r="U8" s="31"/>
    </row>
    <row r="9" spans="1:21" s="47" customFormat="1" ht="12.75" customHeight="1">
      <c r="A9" s="5" t="s">
        <v>36</v>
      </c>
      <c r="B9" s="1013" t="s">
        <v>172</v>
      </c>
      <c r="C9" s="1013"/>
      <c r="D9" s="105">
        <f t="shared" si="0"/>
        <v>0</v>
      </c>
      <c r="E9" s="58"/>
      <c r="F9" s="58"/>
      <c r="G9" s="58"/>
      <c r="H9" s="58"/>
      <c r="I9" s="58">
        <f>+G9+H9</f>
        <v>0</v>
      </c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</row>
    <row r="10" spans="1:21" ht="11.25" customHeight="1">
      <c r="A10" s="196"/>
      <c r="B10" s="26"/>
      <c r="C10" s="11"/>
      <c r="D10" s="357"/>
      <c r="E10" s="31"/>
      <c r="F10" s="32"/>
      <c r="G10" s="31"/>
      <c r="H10" s="31"/>
      <c r="I10" s="32"/>
      <c r="J10" s="31"/>
      <c r="K10" s="31"/>
      <c r="L10" s="31"/>
      <c r="M10" s="31"/>
      <c r="N10" s="31"/>
      <c r="O10" s="32"/>
      <c r="P10" s="31"/>
      <c r="Q10" s="31"/>
      <c r="R10" s="32"/>
      <c r="S10" s="31"/>
      <c r="T10" s="31"/>
      <c r="U10" s="31"/>
    </row>
    <row r="11" spans="1:21" ht="12.75" hidden="1" customHeight="1">
      <c r="A11" s="12" t="s">
        <v>43</v>
      </c>
      <c r="B11" s="1012" t="s">
        <v>42</v>
      </c>
      <c r="C11" s="1012"/>
      <c r="D11" s="29">
        <f t="shared" ref="D11:D35" si="2">+G11+M11+P11+S11</f>
        <v>0</v>
      </c>
      <c r="E11" s="29">
        <f t="shared" ref="E11" si="3">+H11+N11+Q11+T11</f>
        <v>0</v>
      </c>
      <c r="F11" s="29">
        <f t="shared" ref="F11" si="4">+I11+O11+R11+U11</f>
        <v>0</v>
      </c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>
        <f>+S11+T11</f>
        <v>0</v>
      </c>
    </row>
    <row r="12" spans="1:21" ht="12.75" hidden="1" customHeight="1">
      <c r="A12" s="3" t="s">
        <v>45</v>
      </c>
      <c r="B12" s="1009" t="s">
        <v>44</v>
      </c>
      <c r="C12" s="1009"/>
      <c r="D12" s="29">
        <f t="shared" ref="D12:D19" si="5">+G12+M12+P12+S12</f>
        <v>0</v>
      </c>
      <c r="E12" s="29">
        <f t="shared" ref="E12:E19" si="6">+H12+N12+Q12+T12</f>
        <v>89</v>
      </c>
      <c r="F12" s="29">
        <f t="shared" ref="F12:F19" si="7">+I12+O12+R12+U12</f>
        <v>89</v>
      </c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>
        <v>89</v>
      </c>
      <c r="U12" s="33">
        <f t="shared" ref="U12:U13" si="8">+S12+T12</f>
        <v>89</v>
      </c>
    </row>
    <row r="13" spans="1:21" ht="12.75" hidden="1" customHeight="1">
      <c r="A13" s="3" t="s">
        <v>47</v>
      </c>
      <c r="B13" s="1009" t="s">
        <v>46</v>
      </c>
      <c r="C13" s="1009"/>
      <c r="D13" s="29">
        <f t="shared" si="5"/>
        <v>0</v>
      </c>
      <c r="E13" s="29">
        <f t="shared" si="6"/>
        <v>0</v>
      </c>
      <c r="F13" s="29">
        <f t="shared" si="7"/>
        <v>0</v>
      </c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3">
        <f t="shared" si="8"/>
        <v>0</v>
      </c>
    </row>
    <row r="14" spans="1:21" s="47" customFormat="1" ht="12.75" customHeight="1">
      <c r="A14" s="5" t="s">
        <v>48</v>
      </c>
      <c r="B14" s="1013" t="s">
        <v>171</v>
      </c>
      <c r="C14" s="1013"/>
      <c r="D14" s="29">
        <f t="shared" si="5"/>
        <v>89</v>
      </c>
      <c r="E14" s="29">
        <f t="shared" si="6"/>
        <v>91</v>
      </c>
      <c r="F14" s="29">
        <f t="shared" si="7"/>
        <v>180</v>
      </c>
      <c r="G14" s="62">
        <f>SUM(G11:G13)</f>
        <v>0</v>
      </c>
      <c r="H14" s="62">
        <f t="shared" ref="H14:P14" si="9">SUM(H11:H13)</f>
        <v>0</v>
      </c>
      <c r="I14" s="62">
        <f>+G14+H14</f>
        <v>0</v>
      </c>
      <c r="J14" s="62"/>
      <c r="K14" s="62"/>
      <c r="L14" s="62"/>
      <c r="M14" s="62">
        <f t="shared" si="9"/>
        <v>0</v>
      </c>
      <c r="N14" s="62">
        <f t="shared" si="9"/>
        <v>0</v>
      </c>
      <c r="O14" s="62">
        <f>SUM(O11:O13)</f>
        <v>0</v>
      </c>
      <c r="P14" s="62">
        <f t="shared" si="9"/>
        <v>0</v>
      </c>
      <c r="Q14" s="62">
        <v>91</v>
      </c>
      <c r="R14" s="62">
        <f>SUM(Q14)</f>
        <v>91</v>
      </c>
      <c r="S14" s="62">
        <v>89</v>
      </c>
      <c r="T14" s="30"/>
      <c r="U14" s="62">
        <f>SUM(S14:T14)</f>
        <v>89</v>
      </c>
    </row>
    <row r="15" spans="1:21" ht="12.75" hidden="1" customHeight="1">
      <c r="A15" s="3" t="s">
        <v>50</v>
      </c>
      <c r="B15" s="1009" t="s">
        <v>49</v>
      </c>
      <c r="C15" s="1009"/>
      <c r="D15" s="29">
        <f t="shared" si="5"/>
        <v>0</v>
      </c>
      <c r="E15" s="29">
        <f t="shared" si="6"/>
        <v>0</v>
      </c>
      <c r="F15" s="29">
        <f t="shared" si="7"/>
        <v>0</v>
      </c>
      <c r="G15" s="30"/>
      <c r="H15" s="30"/>
      <c r="I15" s="62">
        <f t="shared" ref="I15:I28" si="10">+G15+H15</f>
        <v>0</v>
      </c>
      <c r="J15" s="62"/>
      <c r="K15" s="62"/>
      <c r="L15" s="62"/>
      <c r="M15" s="30"/>
      <c r="N15" s="30"/>
      <c r="O15" s="30"/>
      <c r="P15" s="30"/>
      <c r="Q15" s="30"/>
      <c r="R15" s="62">
        <f t="shared" ref="R15:R34" si="11">SUM(Q15)</f>
        <v>0</v>
      </c>
      <c r="S15" s="30"/>
      <c r="T15" s="30"/>
      <c r="U15" s="30"/>
    </row>
    <row r="16" spans="1:21" ht="12.75" hidden="1" customHeight="1">
      <c r="A16" s="3" t="s">
        <v>52</v>
      </c>
      <c r="B16" s="1009" t="s">
        <v>51</v>
      </c>
      <c r="C16" s="1009"/>
      <c r="D16" s="29">
        <f t="shared" si="5"/>
        <v>0</v>
      </c>
      <c r="E16" s="29">
        <f t="shared" si="6"/>
        <v>0</v>
      </c>
      <c r="F16" s="29">
        <f t="shared" si="7"/>
        <v>0</v>
      </c>
      <c r="G16" s="30"/>
      <c r="H16" s="30"/>
      <c r="I16" s="62">
        <f t="shared" si="10"/>
        <v>0</v>
      </c>
      <c r="J16" s="62"/>
      <c r="K16" s="62"/>
      <c r="L16" s="62"/>
      <c r="M16" s="30"/>
      <c r="N16" s="30"/>
      <c r="O16" s="30"/>
      <c r="P16" s="30"/>
      <c r="Q16" s="30"/>
      <c r="R16" s="62">
        <f t="shared" si="11"/>
        <v>0</v>
      </c>
      <c r="S16" s="30"/>
      <c r="T16" s="30"/>
      <c r="U16" s="30"/>
    </row>
    <row r="17" spans="1:21" s="47" customFormat="1" ht="12.75" customHeight="1">
      <c r="A17" s="5" t="s">
        <v>53</v>
      </c>
      <c r="B17" s="1013" t="s">
        <v>170</v>
      </c>
      <c r="C17" s="1013"/>
      <c r="D17" s="29">
        <f t="shared" si="5"/>
        <v>0</v>
      </c>
      <c r="E17" s="29">
        <f t="shared" si="6"/>
        <v>0</v>
      </c>
      <c r="F17" s="29">
        <f t="shared" si="7"/>
        <v>0</v>
      </c>
      <c r="G17" s="62">
        <f>+G15+G16</f>
        <v>0</v>
      </c>
      <c r="H17" s="62">
        <f t="shared" ref="H17:Q17" si="12">+H15+H16</f>
        <v>0</v>
      </c>
      <c r="I17" s="62">
        <f t="shared" si="10"/>
        <v>0</v>
      </c>
      <c r="J17" s="62"/>
      <c r="K17" s="62"/>
      <c r="L17" s="62"/>
      <c r="M17" s="62">
        <f t="shared" si="12"/>
        <v>0</v>
      </c>
      <c r="N17" s="62">
        <f t="shared" si="12"/>
        <v>0</v>
      </c>
      <c r="O17" s="62">
        <f t="shared" si="12"/>
        <v>0</v>
      </c>
      <c r="P17" s="62">
        <f t="shared" si="12"/>
        <v>0</v>
      </c>
      <c r="Q17" s="62">
        <f t="shared" si="12"/>
        <v>0</v>
      </c>
      <c r="R17" s="62">
        <f t="shared" si="11"/>
        <v>0</v>
      </c>
      <c r="S17" s="62">
        <f>+S15+S16</f>
        <v>0</v>
      </c>
      <c r="T17" s="30"/>
      <c r="U17" s="62">
        <f>+U15+U16</f>
        <v>0</v>
      </c>
    </row>
    <row r="18" spans="1:21" ht="12.75" hidden="1" customHeight="1">
      <c r="A18" s="3" t="s">
        <v>55</v>
      </c>
      <c r="B18" s="1009" t="s">
        <v>54</v>
      </c>
      <c r="C18" s="1009"/>
      <c r="D18" s="29">
        <f t="shared" si="5"/>
        <v>0</v>
      </c>
      <c r="E18" s="29">
        <f t="shared" si="6"/>
        <v>0</v>
      </c>
      <c r="F18" s="29">
        <f t="shared" si="7"/>
        <v>0</v>
      </c>
      <c r="G18" s="30"/>
      <c r="H18" s="30"/>
      <c r="I18" s="62">
        <f t="shared" si="10"/>
        <v>0</v>
      </c>
      <c r="J18" s="62"/>
      <c r="K18" s="62"/>
      <c r="L18" s="62"/>
      <c r="M18" s="30"/>
      <c r="N18" s="30"/>
      <c r="O18" s="30"/>
      <c r="P18" s="30"/>
      <c r="Q18" s="30"/>
      <c r="R18" s="62">
        <f t="shared" si="11"/>
        <v>0</v>
      </c>
      <c r="S18" s="30"/>
      <c r="T18" s="30"/>
      <c r="U18" s="30"/>
    </row>
    <row r="19" spans="1:21" ht="12.75" hidden="1" customHeight="1">
      <c r="A19" s="3" t="s">
        <v>57</v>
      </c>
      <c r="B19" s="1009" t="s">
        <v>56</v>
      </c>
      <c r="C19" s="1009"/>
      <c r="D19" s="29">
        <f t="shared" si="5"/>
        <v>0</v>
      </c>
      <c r="E19" s="29">
        <f t="shared" si="6"/>
        <v>0</v>
      </c>
      <c r="F19" s="29">
        <f t="shared" si="7"/>
        <v>0</v>
      </c>
      <c r="G19" s="30"/>
      <c r="H19" s="30"/>
      <c r="I19" s="62">
        <f t="shared" si="10"/>
        <v>0</v>
      </c>
      <c r="J19" s="62"/>
      <c r="K19" s="62"/>
      <c r="L19" s="62"/>
      <c r="M19" s="30"/>
      <c r="N19" s="30"/>
      <c r="O19" s="30"/>
      <c r="P19" s="30"/>
      <c r="Q19" s="30"/>
      <c r="R19" s="62">
        <f t="shared" si="11"/>
        <v>0</v>
      </c>
      <c r="S19" s="30"/>
      <c r="T19" s="30"/>
      <c r="U19" s="30"/>
    </row>
    <row r="20" spans="1:21" ht="12.75" hidden="1" customHeight="1">
      <c r="A20" s="3" t="s">
        <v>58</v>
      </c>
      <c r="B20" s="1009" t="s">
        <v>168</v>
      </c>
      <c r="C20" s="1009"/>
      <c r="D20" s="29">
        <f t="shared" ref="D20:D33" si="13">+G20+M20+P20+S20</f>
        <v>0</v>
      </c>
      <c r="E20" s="29">
        <f t="shared" ref="E20:E33" si="14">+H20+N20+Q20+T20</f>
        <v>0</v>
      </c>
      <c r="F20" s="29">
        <f t="shared" ref="F20:F33" si="15">+I20+O20+R20+U20</f>
        <v>0</v>
      </c>
      <c r="G20" s="30"/>
      <c r="H20" s="30"/>
      <c r="I20" s="62">
        <f t="shared" si="10"/>
        <v>0</v>
      </c>
      <c r="J20" s="62"/>
      <c r="K20" s="62"/>
      <c r="L20" s="62"/>
      <c r="M20" s="30"/>
      <c r="N20" s="30"/>
      <c r="O20" s="30"/>
      <c r="P20" s="30"/>
      <c r="Q20" s="30"/>
      <c r="R20" s="62">
        <f t="shared" si="11"/>
        <v>0</v>
      </c>
      <c r="S20" s="30"/>
      <c r="T20" s="30"/>
      <c r="U20" s="30"/>
    </row>
    <row r="21" spans="1:21" ht="12.75" hidden="1" customHeight="1">
      <c r="A21" s="3" t="s">
        <v>60</v>
      </c>
      <c r="B21" s="1009" t="s">
        <v>59</v>
      </c>
      <c r="C21" s="1009"/>
      <c r="D21" s="29">
        <f t="shared" si="13"/>
        <v>0</v>
      </c>
      <c r="E21" s="29">
        <f t="shared" si="14"/>
        <v>0</v>
      </c>
      <c r="F21" s="29">
        <f t="shared" si="15"/>
        <v>0</v>
      </c>
      <c r="G21" s="30"/>
      <c r="H21" s="30"/>
      <c r="I21" s="62">
        <f t="shared" si="10"/>
        <v>0</v>
      </c>
      <c r="J21" s="62"/>
      <c r="K21" s="62"/>
      <c r="L21" s="62"/>
      <c r="M21" s="30"/>
      <c r="N21" s="30"/>
      <c r="O21" s="30"/>
      <c r="P21" s="30"/>
      <c r="Q21" s="30"/>
      <c r="R21" s="62">
        <f t="shared" si="11"/>
        <v>0</v>
      </c>
      <c r="S21" s="30"/>
      <c r="T21" s="30"/>
      <c r="U21" s="30"/>
    </row>
    <row r="22" spans="1:21" ht="12.75" hidden="1" customHeight="1">
      <c r="A22" s="3" t="s">
        <v>61</v>
      </c>
      <c r="B22" s="1026" t="s">
        <v>167</v>
      </c>
      <c r="C22" s="1026"/>
      <c r="D22" s="29">
        <f t="shared" si="13"/>
        <v>0</v>
      </c>
      <c r="E22" s="29">
        <f t="shared" si="14"/>
        <v>0</v>
      </c>
      <c r="F22" s="29">
        <f t="shared" si="15"/>
        <v>0</v>
      </c>
      <c r="G22" s="30"/>
      <c r="H22" s="30"/>
      <c r="I22" s="62">
        <f t="shared" si="10"/>
        <v>0</v>
      </c>
      <c r="J22" s="62"/>
      <c r="K22" s="62"/>
      <c r="L22" s="62"/>
      <c r="M22" s="30"/>
      <c r="N22" s="30"/>
      <c r="O22" s="30"/>
      <c r="P22" s="30"/>
      <c r="Q22" s="30"/>
      <c r="R22" s="62">
        <f t="shared" si="11"/>
        <v>0</v>
      </c>
      <c r="S22" s="30"/>
      <c r="T22" s="30"/>
      <c r="U22" s="30"/>
    </row>
    <row r="23" spans="1:21" ht="12.75" hidden="1" customHeight="1">
      <c r="A23" s="3" t="s">
        <v>64</v>
      </c>
      <c r="B23" s="1012" t="s">
        <v>63</v>
      </c>
      <c r="C23" s="1012"/>
      <c r="D23" s="29">
        <f t="shared" si="13"/>
        <v>0</v>
      </c>
      <c r="E23" s="29">
        <f t="shared" si="14"/>
        <v>0</v>
      </c>
      <c r="F23" s="29">
        <f t="shared" si="15"/>
        <v>0</v>
      </c>
      <c r="G23" s="30"/>
      <c r="H23" s="30"/>
      <c r="I23" s="62">
        <f t="shared" si="10"/>
        <v>0</v>
      </c>
      <c r="J23" s="62"/>
      <c r="K23" s="62"/>
      <c r="L23" s="62"/>
      <c r="M23" s="30"/>
      <c r="N23" s="30"/>
      <c r="O23" s="30"/>
      <c r="P23" s="30"/>
      <c r="Q23" s="30"/>
      <c r="R23" s="62">
        <f t="shared" si="11"/>
        <v>0</v>
      </c>
      <c r="S23" s="30"/>
      <c r="T23" s="30"/>
      <c r="U23" s="30"/>
    </row>
    <row r="24" spans="1:21" ht="12.75" hidden="1" customHeight="1">
      <c r="A24" s="3" t="s">
        <v>66</v>
      </c>
      <c r="B24" s="1009" t="s">
        <v>65</v>
      </c>
      <c r="C24" s="1009"/>
      <c r="D24" s="29">
        <f t="shared" si="13"/>
        <v>0</v>
      </c>
      <c r="E24" s="29">
        <f t="shared" si="14"/>
        <v>0</v>
      </c>
      <c r="F24" s="29">
        <f t="shared" si="15"/>
        <v>0</v>
      </c>
      <c r="G24" s="30"/>
      <c r="H24" s="30"/>
      <c r="I24" s="62">
        <f t="shared" si="10"/>
        <v>0</v>
      </c>
      <c r="J24" s="62"/>
      <c r="K24" s="62"/>
      <c r="L24" s="62"/>
      <c r="M24" s="30"/>
      <c r="N24" s="30"/>
      <c r="O24" s="30"/>
      <c r="P24" s="30"/>
      <c r="Q24" s="30"/>
      <c r="R24" s="62">
        <f t="shared" si="11"/>
        <v>0</v>
      </c>
      <c r="S24" s="30"/>
      <c r="T24" s="30"/>
      <c r="U24" s="30"/>
    </row>
    <row r="25" spans="1:21" s="47" customFormat="1" ht="12.75" customHeight="1">
      <c r="A25" s="5" t="s">
        <v>67</v>
      </c>
      <c r="B25" s="1013" t="s">
        <v>157</v>
      </c>
      <c r="C25" s="1013"/>
      <c r="D25" s="29">
        <f t="shared" si="13"/>
        <v>0</v>
      </c>
      <c r="E25" s="29">
        <f t="shared" si="14"/>
        <v>1254</v>
      </c>
      <c r="F25" s="29">
        <f t="shared" si="15"/>
        <v>1254</v>
      </c>
      <c r="G25" s="62">
        <f t="shared" ref="G25:U25" si="16">+G24+G23+G22+G21+G20+G19+G18</f>
        <v>0</v>
      </c>
      <c r="H25" s="62">
        <f t="shared" si="16"/>
        <v>0</v>
      </c>
      <c r="I25" s="62">
        <f t="shared" si="10"/>
        <v>0</v>
      </c>
      <c r="J25" s="62"/>
      <c r="K25" s="62"/>
      <c r="L25" s="62"/>
      <c r="M25" s="62">
        <f t="shared" si="16"/>
        <v>0</v>
      </c>
      <c r="N25" s="62">
        <f t="shared" si="16"/>
        <v>0</v>
      </c>
      <c r="O25" s="62">
        <f t="shared" si="16"/>
        <v>0</v>
      </c>
      <c r="P25" s="62">
        <f t="shared" si="16"/>
        <v>0</v>
      </c>
      <c r="Q25" s="62">
        <v>1254</v>
      </c>
      <c r="R25" s="62">
        <f t="shared" si="11"/>
        <v>1254</v>
      </c>
      <c r="S25" s="62">
        <f t="shared" si="16"/>
        <v>0</v>
      </c>
      <c r="T25" s="30"/>
      <c r="U25" s="62">
        <f t="shared" si="16"/>
        <v>0</v>
      </c>
    </row>
    <row r="26" spans="1:21" ht="12.75" hidden="1" customHeight="1">
      <c r="A26" s="3" t="s">
        <v>69</v>
      </c>
      <c r="B26" s="1009" t="s">
        <v>68</v>
      </c>
      <c r="C26" s="1009"/>
      <c r="D26" s="29">
        <f t="shared" si="13"/>
        <v>0</v>
      </c>
      <c r="E26" s="29">
        <f t="shared" si="14"/>
        <v>0</v>
      </c>
      <c r="F26" s="29">
        <f t="shared" si="15"/>
        <v>0</v>
      </c>
      <c r="G26" s="30"/>
      <c r="H26" s="30"/>
      <c r="I26" s="62">
        <f t="shared" si="10"/>
        <v>0</v>
      </c>
      <c r="J26" s="62"/>
      <c r="K26" s="62"/>
      <c r="L26" s="62"/>
      <c r="M26" s="30"/>
      <c r="N26" s="30"/>
      <c r="O26" s="30"/>
      <c r="P26" s="30"/>
      <c r="Q26" s="30"/>
      <c r="R26" s="62">
        <f t="shared" si="11"/>
        <v>0</v>
      </c>
      <c r="S26" s="30"/>
      <c r="T26" s="30"/>
      <c r="U26" s="30"/>
    </row>
    <row r="27" spans="1:21" ht="12.75" hidden="1" customHeight="1">
      <c r="A27" s="3" t="s">
        <v>71</v>
      </c>
      <c r="B27" s="1009" t="s">
        <v>70</v>
      </c>
      <c r="C27" s="1009"/>
      <c r="D27" s="29">
        <f t="shared" si="13"/>
        <v>0</v>
      </c>
      <c r="E27" s="29">
        <f t="shared" si="14"/>
        <v>0</v>
      </c>
      <c r="F27" s="29">
        <f t="shared" si="15"/>
        <v>0</v>
      </c>
      <c r="G27" s="30"/>
      <c r="H27" s="30"/>
      <c r="I27" s="62">
        <f t="shared" si="10"/>
        <v>0</v>
      </c>
      <c r="J27" s="62"/>
      <c r="K27" s="62"/>
      <c r="L27" s="62"/>
      <c r="M27" s="30"/>
      <c r="N27" s="30"/>
      <c r="O27" s="30"/>
      <c r="P27" s="30"/>
      <c r="Q27" s="30"/>
      <c r="R27" s="62">
        <f t="shared" si="11"/>
        <v>0</v>
      </c>
      <c r="S27" s="30"/>
      <c r="T27" s="30"/>
      <c r="U27" s="30"/>
    </row>
    <row r="28" spans="1:21" s="47" customFormat="1" ht="12.75" customHeight="1">
      <c r="A28" s="5" t="s">
        <v>72</v>
      </c>
      <c r="B28" s="1013" t="s">
        <v>156</v>
      </c>
      <c r="C28" s="1013"/>
      <c r="D28" s="29">
        <f t="shared" si="13"/>
        <v>0</v>
      </c>
      <c r="E28" s="29">
        <f t="shared" si="14"/>
        <v>0</v>
      </c>
      <c r="F28" s="29">
        <f t="shared" si="15"/>
        <v>0</v>
      </c>
      <c r="G28" s="62">
        <f>SUM(G26:G27)</f>
        <v>0</v>
      </c>
      <c r="H28" s="62">
        <f t="shared" ref="H28:Q28" si="17">SUM(H26:H27)</f>
        <v>0</v>
      </c>
      <c r="I28" s="62">
        <f t="shared" si="10"/>
        <v>0</v>
      </c>
      <c r="J28" s="62"/>
      <c r="K28" s="62"/>
      <c r="L28" s="62"/>
      <c r="M28" s="62">
        <f t="shared" si="17"/>
        <v>0</v>
      </c>
      <c r="N28" s="62">
        <f t="shared" si="17"/>
        <v>0</v>
      </c>
      <c r="O28" s="62">
        <f t="shared" si="17"/>
        <v>0</v>
      </c>
      <c r="P28" s="62">
        <f t="shared" si="17"/>
        <v>0</v>
      </c>
      <c r="Q28" s="62">
        <f t="shared" si="17"/>
        <v>0</v>
      </c>
      <c r="R28" s="62">
        <f t="shared" si="11"/>
        <v>0</v>
      </c>
      <c r="S28" s="62">
        <f>SUM(S26:S27)</f>
        <v>0</v>
      </c>
      <c r="T28" s="30"/>
      <c r="U28" s="62">
        <f>SUM(U26:U27)</f>
        <v>0</v>
      </c>
    </row>
    <row r="29" spans="1:21" ht="12.75" hidden="1" customHeight="1">
      <c r="A29" s="3" t="s">
        <v>74</v>
      </c>
      <c r="B29" s="1009" t="s">
        <v>73</v>
      </c>
      <c r="C29" s="1009"/>
      <c r="D29" s="29">
        <f t="shared" si="13"/>
        <v>0</v>
      </c>
      <c r="E29" s="29">
        <f t="shared" si="14"/>
        <v>0</v>
      </c>
      <c r="F29" s="29">
        <f t="shared" si="15"/>
        <v>0</v>
      </c>
      <c r="G29" s="30"/>
      <c r="H29" s="30"/>
      <c r="I29" s="30">
        <f>+G29+H29</f>
        <v>0</v>
      </c>
      <c r="J29" s="30"/>
      <c r="K29" s="30"/>
      <c r="L29" s="30"/>
      <c r="M29" s="30"/>
      <c r="N29" s="30"/>
      <c r="O29" s="30">
        <f>+M29+N29</f>
        <v>0</v>
      </c>
      <c r="P29" s="30"/>
      <c r="Q29" s="30"/>
      <c r="R29" s="62">
        <f t="shared" si="11"/>
        <v>0</v>
      </c>
      <c r="S29" s="30"/>
      <c r="T29" s="30"/>
      <c r="U29" s="30">
        <f>+S29+T29</f>
        <v>0</v>
      </c>
    </row>
    <row r="30" spans="1:21" ht="12.75" hidden="1" customHeight="1">
      <c r="A30" s="3" t="s">
        <v>76</v>
      </c>
      <c r="B30" s="1009" t="s">
        <v>75</v>
      </c>
      <c r="C30" s="1009"/>
      <c r="D30" s="29">
        <f t="shared" si="13"/>
        <v>42520</v>
      </c>
      <c r="E30" s="29">
        <f t="shared" si="14"/>
        <v>-42520</v>
      </c>
      <c r="F30" s="29">
        <f t="shared" si="15"/>
        <v>0</v>
      </c>
      <c r="G30" s="30">
        <v>42520</v>
      </c>
      <c r="H30" s="30">
        <v>-42520</v>
      </c>
      <c r="I30" s="30">
        <f t="shared" ref="I30:I33" si="18">+G30+H30</f>
        <v>0</v>
      </c>
      <c r="J30" s="30"/>
      <c r="K30" s="30"/>
      <c r="L30" s="30"/>
      <c r="M30" s="30"/>
      <c r="N30" s="30"/>
      <c r="O30" s="30">
        <f t="shared" ref="O30:O33" si="19">+M30+N30</f>
        <v>0</v>
      </c>
      <c r="P30" s="30"/>
      <c r="Q30" s="30"/>
      <c r="R30" s="62">
        <f t="shared" si="11"/>
        <v>0</v>
      </c>
      <c r="S30" s="30"/>
      <c r="T30" s="30"/>
      <c r="U30" s="30">
        <f t="shared" ref="U30:U33" si="20">+S30+T30</f>
        <v>0</v>
      </c>
    </row>
    <row r="31" spans="1:21" ht="12.75" hidden="1" customHeight="1">
      <c r="A31" s="3" t="s">
        <v>77</v>
      </c>
      <c r="B31" s="1009" t="s">
        <v>155</v>
      </c>
      <c r="C31" s="1009"/>
      <c r="D31" s="29">
        <f t="shared" si="13"/>
        <v>0</v>
      </c>
      <c r="E31" s="29">
        <f t="shared" si="14"/>
        <v>0</v>
      </c>
      <c r="F31" s="29">
        <f t="shared" si="15"/>
        <v>0</v>
      </c>
      <c r="G31" s="30"/>
      <c r="H31" s="30"/>
      <c r="I31" s="30">
        <f t="shared" si="18"/>
        <v>0</v>
      </c>
      <c r="J31" s="30"/>
      <c r="K31" s="30"/>
      <c r="L31" s="30"/>
      <c r="M31" s="30"/>
      <c r="N31" s="30"/>
      <c r="O31" s="30">
        <f t="shared" si="19"/>
        <v>0</v>
      </c>
      <c r="P31" s="30"/>
      <c r="Q31" s="30"/>
      <c r="R31" s="62">
        <f t="shared" si="11"/>
        <v>0</v>
      </c>
      <c r="S31" s="30"/>
      <c r="T31" s="30"/>
      <c r="U31" s="30">
        <f t="shared" si="20"/>
        <v>0</v>
      </c>
    </row>
    <row r="32" spans="1:21" ht="12.75" hidden="1" customHeight="1">
      <c r="A32" s="3" t="s">
        <v>78</v>
      </c>
      <c r="B32" s="1009" t="s">
        <v>154</v>
      </c>
      <c r="C32" s="1009"/>
      <c r="D32" s="29">
        <f t="shared" si="13"/>
        <v>0</v>
      </c>
      <c r="E32" s="29">
        <f t="shared" si="14"/>
        <v>0</v>
      </c>
      <c r="F32" s="29">
        <f t="shared" si="15"/>
        <v>0</v>
      </c>
      <c r="G32" s="30"/>
      <c r="H32" s="30"/>
      <c r="I32" s="30">
        <f t="shared" si="18"/>
        <v>0</v>
      </c>
      <c r="J32" s="30"/>
      <c r="K32" s="30"/>
      <c r="L32" s="30"/>
      <c r="M32" s="30"/>
      <c r="N32" s="30"/>
      <c r="O32" s="30">
        <f t="shared" si="19"/>
        <v>0</v>
      </c>
      <c r="P32" s="30"/>
      <c r="Q32" s="30"/>
      <c r="R32" s="62">
        <f t="shared" si="11"/>
        <v>0</v>
      </c>
      <c r="S32" s="30"/>
      <c r="T32" s="30"/>
      <c r="U32" s="30">
        <f t="shared" si="20"/>
        <v>0</v>
      </c>
    </row>
    <row r="33" spans="1:21" ht="12.75" hidden="1" customHeight="1">
      <c r="A33" s="3" t="s">
        <v>80</v>
      </c>
      <c r="B33" s="1009" t="s">
        <v>79</v>
      </c>
      <c r="C33" s="1009"/>
      <c r="D33" s="29">
        <f t="shared" si="13"/>
        <v>0</v>
      </c>
      <c r="E33" s="29">
        <f t="shared" si="14"/>
        <v>0</v>
      </c>
      <c r="F33" s="29">
        <f t="shared" si="15"/>
        <v>0</v>
      </c>
      <c r="G33" s="30"/>
      <c r="H33" s="30"/>
      <c r="I33" s="30">
        <f t="shared" si="18"/>
        <v>0</v>
      </c>
      <c r="J33" s="30"/>
      <c r="K33" s="30"/>
      <c r="L33" s="30"/>
      <c r="M33" s="30"/>
      <c r="N33" s="30"/>
      <c r="O33" s="30">
        <f t="shared" si="19"/>
        <v>0</v>
      </c>
      <c r="P33" s="30"/>
      <c r="Q33" s="30"/>
      <c r="R33" s="62">
        <f t="shared" si="11"/>
        <v>0</v>
      </c>
      <c r="S33" s="30"/>
      <c r="T33" s="30"/>
      <c r="U33" s="30">
        <f t="shared" si="20"/>
        <v>0</v>
      </c>
    </row>
    <row r="34" spans="1:21" s="47" customFormat="1" ht="12.75" customHeight="1">
      <c r="A34" s="5" t="s">
        <v>81</v>
      </c>
      <c r="B34" s="1013" t="s">
        <v>153</v>
      </c>
      <c r="C34" s="1013"/>
      <c r="D34" s="105">
        <f t="shared" si="2"/>
        <v>24</v>
      </c>
      <c r="E34" s="105">
        <f>+H34+N34+Q34+T34</f>
        <v>860</v>
      </c>
      <c r="F34" s="105">
        <f t="shared" ref="F34" si="21">+I34+O34+R34+U34</f>
        <v>884</v>
      </c>
      <c r="G34" s="62">
        <v>0</v>
      </c>
      <c r="H34" s="62"/>
      <c r="I34" s="62">
        <f t="shared" ref="I34:P34" si="22">SUM(I29:I33)</f>
        <v>0</v>
      </c>
      <c r="J34" s="62"/>
      <c r="K34" s="62"/>
      <c r="L34" s="62"/>
      <c r="M34" s="62">
        <f t="shared" si="22"/>
        <v>0</v>
      </c>
      <c r="N34" s="62">
        <v>602</v>
      </c>
      <c r="O34" s="62">
        <f>SUM(N34)</f>
        <v>602</v>
      </c>
      <c r="P34" s="62">
        <f t="shared" si="22"/>
        <v>0</v>
      </c>
      <c r="Q34" s="62">
        <v>258</v>
      </c>
      <c r="R34" s="62">
        <f t="shared" si="11"/>
        <v>258</v>
      </c>
      <c r="S34" s="62">
        <v>24</v>
      </c>
      <c r="T34" s="30"/>
      <c r="U34" s="62">
        <f>SUM(S34:T34)</f>
        <v>24</v>
      </c>
    </row>
    <row r="35" spans="1:21" s="47" customFormat="1" ht="12.75" customHeight="1">
      <c r="A35" s="6" t="s">
        <v>82</v>
      </c>
      <c r="B35" s="1011" t="s">
        <v>152</v>
      </c>
      <c r="C35" s="1011"/>
      <c r="D35" s="105">
        <f t="shared" si="2"/>
        <v>113</v>
      </c>
      <c r="E35" s="59">
        <f t="shared" ref="E35:T35" si="23">+E34+E28+E25+E17+E14</f>
        <v>2205</v>
      </c>
      <c r="F35" s="59">
        <f t="shared" si="23"/>
        <v>2318</v>
      </c>
      <c r="G35" s="59">
        <f t="shared" si="23"/>
        <v>0</v>
      </c>
      <c r="H35" s="59">
        <f t="shared" si="23"/>
        <v>0</v>
      </c>
      <c r="I35" s="59">
        <f t="shared" si="23"/>
        <v>0</v>
      </c>
      <c r="J35" s="59"/>
      <c r="K35" s="59"/>
      <c r="L35" s="59"/>
      <c r="M35" s="59">
        <f t="shared" si="23"/>
        <v>0</v>
      </c>
      <c r="N35" s="59">
        <f t="shared" si="23"/>
        <v>602</v>
      </c>
      <c r="O35" s="59">
        <f t="shared" si="23"/>
        <v>602</v>
      </c>
      <c r="P35" s="59">
        <f t="shared" si="23"/>
        <v>0</v>
      </c>
      <c r="Q35" s="59">
        <f t="shared" si="23"/>
        <v>1603</v>
      </c>
      <c r="R35" s="59">
        <f t="shared" si="23"/>
        <v>1603</v>
      </c>
      <c r="S35" s="59">
        <f t="shared" si="23"/>
        <v>113</v>
      </c>
      <c r="T35" s="507">
        <f t="shared" si="23"/>
        <v>0</v>
      </c>
      <c r="U35" s="59">
        <f>+U34+U28+U25+U17+U14</f>
        <v>113</v>
      </c>
    </row>
    <row r="36" spans="1:21" ht="11.25" customHeight="1">
      <c r="A36" s="358"/>
      <c r="B36" s="359"/>
      <c r="C36" s="359"/>
      <c r="D36" s="360"/>
      <c r="E36" s="361"/>
      <c r="F36" s="361"/>
      <c r="G36" s="361"/>
      <c r="H36" s="361"/>
      <c r="I36" s="361"/>
      <c r="J36" s="361"/>
      <c r="K36" s="361"/>
      <c r="L36" s="361"/>
      <c r="M36" s="361"/>
      <c r="N36" s="361"/>
      <c r="O36" s="361"/>
      <c r="P36" s="361"/>
      <c r="Q36" s="361"/>
      <c r="R36" s="361"/>
      <c r="S36" s="361"/>
      <c r="T36" s="361"/>
      <c r="U36" s="361"/>
    </row>
    <row r="37" spans="1:21" ht="12" customHeight="1">
      <c r="A37" s="7"/>
      <c r="B37" s="1025"/>
      <c r="C37" s="1025"/>
      <c r="D37" s="29"/>
      <c r="E37" s="31"/>
      <c r="F37" s="32"/>
      <c r="G37" s="31"/>
      <c r="H37" s="31"/>
      <c r="I37" s="32"/>
      <c r="J37" s="31"/>
      <c r="K37" s="31"/>
      <c r="L37" s="31"/>
      <c r="M37" s="31"/>
      <c r="N37" s="31"/>
      <c r="O37" s="32"/>
      <c r="P37" s="31"/>
      <c r="Q37" s="31"/>
      <c r="R37" s="32"/>
      <c r="S37" s="31"/>
      <c r="T37" s="31"/>
      <c r="U37" s="31"/>
    </row>
    <row r="38" spans="1:21" ht="12.75" hidden="1" customHeight="1">
      <c r="A38" s="3" t="s">
        <v>97</v>
      </c>
      <c r="B38" s="1010" t="s">
        <v>96</v>
      </c>
      <c r="C38" s="1010"/>
      <c r="D38" s="29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</row>
    <row r="39" spans="1:21" ht="12.75" hidden="1" customHeight="1">
      <c r="A39" s="3" t="s">
        <v>99</v>
      </c>
      <c r="B39" s="1010" t="s">
        <v>98</v>
      </c>
      <c r="C39" s="1010"/>
      <c r="D39" s="29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</row>
    <row r="40" spans="1:21" ht="23.25" hidden="1" customHeight="1">
      <c r="A40" s="3" t="s">
        <v>102</v>
      </c>
      <c r="B40" s="1010" t="s">
        <v>166</v>
      </c>
      <c r="C40" s="1010"/>
      <c r="D40" s="29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</row>
    <row r="41" spans="1:21" ht="25.5" hidden="1" customHeight="1">
      <c r="A41" s="3" t="s">
        <v>104</v>
      </c>
      <c r="B41" s="1010" t="s">
        <v>103</v>
      </c>
      <c r="C41" s="1010"/>
      <c r="D41" s="29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</row>
    <row r="42" spans="1:21" ht="27" hidden="1" customHeight="1">
      <c r="A42" s="3" t="s">
        <v>106</v>
      </c>
      <c r="B42" s="1010" t="s">
        <v>165</v>
      </c>
      <c r="C42" s="1010"/>
      <c r="D42" s="29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</row>
    <row r="43" spans="1:21" ht="12.75" hidden="1" customHeight="1">
      <c r="A43" s="3" t="s">
        <v>108</v>
      </c>
      <c r="B43" s="1009" t="s">
        <v>107</v>
      </c>
      <c r="C43" s="1009"/>
      <c r="D43" s="29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</row>
    <row r="44" spans="1:21" s="47" customFormat="1" ht="12.75" customHeight="1">
      <c r="A44" s="5" t="s">
        <v>109</v>
      </c>
      <c r="B44" s="1013" t="s">
        <v>164</v>
      </c>
      <c r="C44" s="1013"/>
      <c r="D44" s="29"/>
      <c r="E44" s="62"/>
      <c r="F44" s="62"/>
      <c r="G44" s="62"/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  <c r="T44" s="62"/>
      <c r="U44" s="62"/>
    </row>
    <row r="45" spans="1:21" ht="12" customHeight="1">
      <c r="A45" s="7"/>
      <c r="B45" s="8"/>
      <c r="C45" s="8"/>
      <c r="D45" s="29"/>
      <c r="E45" s="31"/>
      <c r="F45" s="32"/>
      <c r="G45" s="31"/>
      <c r="H45" s="31"/>
      <c r="I45" s="32"/>
      <c r="J45" s="31"/>
      <c r="K45" s="31"/>
      <c r="L45" s="31"/>
      <c r="M45" s="31"/>
      <c r="N45" s="31"/>
      <c r="O45" s="32"/>
      <c r="P45" s="31"/>
      <c r="Q45" s="31"/>
      <c r="R45" s="32"/>
      <c r="S45" s="31"/>
      <c r="T45" s="31"/>
      <c r="U45" s="31"/>
    </row>
    <row r="46" spans="1:21" ht="12.75" customHeight="1">
      <c r="A46" s="12" t="s">
        <v>111</v>
      </c>
      <c r="B46" s="1012" t="s">
        <v>110</v>
      </c>
      <c r="C46" s="1012"/>
      <c r="D46" s="29">
        <f t="shared" ref="D46:D52" si="24">+G46+M46+P46+S46</f>
        <v>0</v>
      </c>
      <c r="E46" s="33">
        <f>+H46+N46+Q46+T46</f>
        <v>1500</v>
      </c>
      <c r="F46" s="33">
        <f>+D46+E46</f>
        <v>1500</v>
      </c>
      <c r="G46" s="33"/>
      <c r="H46" s="33">
        <v>1500</v>
      </c>
      <c r="I46" s="33">
        <f>+G46+H46</f>
        <v>1500</v>
      </c>
      <c r="J46" s="33"/>
      <c r="K46" s="33"/>
      <c r="L46" s="33">
        <f>SUM(J46:K46)</f>
        <v>0</v>
      </c>
      <c r="M46" s="33"/>
      <c r="N46" s="33"/>
      <c r="O46" s="33">
        <f>+M46+N46</f>
        <v>0</v>
      </c>
      <c r="P46" s="33"/>
      <c r="Q46" s="33"/>
      <c r="R46" s="33">
        <f>+P46+Q46</f>
        <v>0</v>
      </c>
      <c r="S46" s="33"/>
      <c r="T46" s="33"/>
      <c r="U46" s="33">
        <f>+S46+T46</f>
        <v>0</v>
      </c>
    </row>
    <row r="47" spans="1:21" ht="12.75" customHeight="1">
      <c r="A47" s="3" t="s">
        <v>112</v>
      </c>
      <c r="B47" s="1009" t="s">
        <v>163</v>
      </c>
      <c r="C47" s="1009"/>
      <c r="D47" s="29">
        <f t="shared" si="24"/>
        <v>0</v>
      </c>
      <c r="E47" s="33">
        <f>+H47+N47+Q47+T47+K47</f>
        <v>11343</v>
      </c>
      <c r="F47" s="33">
        <f t="shared" ref="F47:F51" si="25">+D47+E47</f>
        <v>11343</v>
      </c>
      <c r="G47" s="30"/>
      <c r="H47" s="30">
        <v>9422</v>
      </c>
      <c r="I47" s="33">
        <f t="shared" ref="I47:I52" si="26">+G47+H47</f>
        <v>9422</v>
      </c>
      <c r="J47" s="33"/>
      <c r="K47" s="33">
        <v>1321</v>
      </c>
      <c r="L47" s="33">
        <f t="shared" ref="L47:L53" si="27">SUM(J47:K47)</f>
        <v>1321</v>
      </c>
      <c r="M47" s="30"/>
      <c r="N47" s="30">
        <v>600</v>
      </c>
      <c r="O47" s="33">
        <f t="shared" ref="O47:O52" si="28">+M47+N47</f>
        <v>600</v>
      </c>
      <c r="P47" s="30"/>
      <c r="Q47" s="30"/>
      <c r="R47" s="33">
        <f t="shared" ref="R47:R52" si="29">+P47+Q47</f>
        <v>0</v>
      </c>
      <c r="S47" s="33"/>
      <c r="T47" s="33"/>
      <c r="U47" s="33">
        <f t="shared" ref="U47:U52" si="30">+S47+T47</f>
        <v>0</v>
      </c>
    </row>
    <row r="48" spans="1:21" ht="12.75" customHeight="1">
      <c r="A48" s="3" t="s">
        <v>115</v>
      </c>
      <c r="B48" s="1009" t="s">
        <v>114</v>
      </c>
      <c r="C48" s="1009"/>
      <c r="D48" s="29">
        <f t="shared" si="24"/>
        <v>0</v>
      </c>
      <c r="E48" s="33">
        <f t="shared" ref="E48:E51" si="31">+H48+N48+Q48+T48</f>
        <v>0</v>
      </c>
      <c r="F48" s="33">
        <f t="shared" si="25"/>
        <v>0</v>
      </c>
      <c r="G48" s="30"/>
      <c r="H48" s="30"/>
      <c r="I48" s="33">
        <f t="shared" si="26"/>
        <v>0</v>
      </c>
      <c r="J48" s="33"/>
      <c r="K48" s="33"/>
      <c r="L48" s="33">
        <f t="shared" si="27"/>
        <v>0</v>
      </c>
      <c r="M48" s="30"/>
      <c r="N48" s="30"/>
      <c r="O48" s="33">
        <f t="shared" si="28"/>
        <v>0</v>
      </c>
      <c r="P48" s="30"/>
      <c r="Q48" s="30"/>
      <c r="R48" s="33">
        <f t="shared" si="29"/>
        <v>0</v>
      </c>
      <c r="S48" s="33"/>
      <c r="T48" s="33"/>
      <c r="U48" s="33">
        <f t="shared" si="30"/>
        <v>0</v>
      </c>
    </row>
    <row r="49" spans="1:23" ht="12.75" customHeight="1">
      <c r="A49" s="3" t="s">
        <v>117</v>
      </c>
      <c r="B49" s="1009" t="s">
        <v>116</v>
      </c>
      <c r="C49" s="1009"/>
      <c r="D49" s="29">
        <f t="shared" si="24"/>
        <v>5091</v>
      </c>
      <c r="E49" s="33">
        <f t="shared" si="31"/>
        <v>2428</v>
      </c>
      <c r="F49" s="33">
        <f t="shared" si="25"/>
        <v>7519</v>
      </c>
      <c r="G49" s="30"/>
      <c r="H49" s="30">
        <v>2206</v>
      </c>
      <c r="I49" s="33">
        <f t="shared" si="26"/>
        <v>2206</v>
      </c>
      <c r="J49" s="33"/>
      <c r="K49" s="33"/>
      <c r="L49" s="33">
        <f t="shared" si="27"/>
        <v>0</v>
      </c>
      <c r="M49" s="30"/>
      <c r="N49" s="30">
        <v>222</v>
      </c>
      <c r="O49" s="33">
        <f t="shared" si="28"/>
        <v>222</v>
      </c>
      <c r="P49" s="30">
        <v>91</v>
      </c>
      <c r="Q49" s="30"/>
      <c r="R49" s="33">
        <f t="shared" si="29"/>
        <v>91</v>
      </c>
      <c r="S49" s="33">
        <v>5000</v>
      </c>
      <c r="T49" s="33"/>
      <c r="U49" s="33">
        <f t="shared" si="30"/>
        <v>5000</v>
      </c>
    </row>
    <row r="50" spans="1:23" ht="12.75" customHeight="1">
      <c r="A50" s="3" t="s">
        <v>119</v>
      </c>
      <c r="B50" s="1009" t="s">
        <v>118</v>
      </c>
      <c r="C50" s="1009"/>
      <c r="D50" s="29">
        <f t="shared" si="24"/>
        <v>0</v>
      </c>
      <c r="E50" s="33">
        <f t="shared" si="31"/>
        <v>0</v>
      </c>
      <c r="F50" s="33">
        <f t="shared" si="25"/>
        <v>0</v>
      </c>
      <c r="G50" s="30"/>
      <c r="H50" s="30"/>
      <c r="I50" s="33">
        <f t="shared" si="26"/>
        <v>0</v>
      </c>
      <c r="J50" s="33"/>
      <c r="K50" s="33"/>
      <c r="L50" s="33">
        <f t="shared" si="27"/>
        <v>0</v>
      </c>
      <c r="M50" s="30"/>
      <c r="N50" s="30"/>
      <c r="O50" s="33">
        <f t="shared" si="28"/>
        <v>0</v>
      </c>
      <c r="P50" s="30"/>
      <c r="Q50" s="30"/>
      <c r="R50" s="33">
        <f t="shared" si="29"/>
        <v>0</v>
      </c>
      <c r="S50" s="33"/>
      <c r="T50" s="33"/>
      <c r="U50" s="33">
        <f t="shared" si="30"/>
        <v>0</v>
      </c>
    </row>
    <row r="51" spans="1:23" ht="12.75" customHeight="1">
      <c r="A51" s="3" t="s">
        <v>121</v>
      </c>
      <c r="B51" s="1009" t="s">
        <v>120</v>
      </c>
      <c r="C51" s="1009"/>
      <c r="D51" s="29">
        <f t="shared" si="24"/>
        <v>0</v>
      </c>
      <c r="E51" s="33">
        <f t="shared" si="31"/>
        <v>0</v>
      </c>
      <c r="F51" s="33">
        <f t="shared" si="25"/>
        <v>0</v>
      </c>
      <c r="G51" s="30"/>
      <c r="H51" s="30"/>
      <c r="I51" s="33">
        <f t="shared" si="26"/>
        <v>0</v>
      </c>
      <c r="J51" s="33"/>
      <c r="K51" s="33"/>
      <c r="L51" s="33">
        <f t="shared" si="27"/>
        <v>0</v>
      </c>
      <c r="M51" s="30"/>
      <c r="N51" s="30"/>
      <c r="O51" s="33">
        <f t="shared" si="28"/>
        <v>0</v>
      </c>
      <c r="P51" s="30"/>
      <c r="Q51" s="30"/>
      <c r="R51" s="33">
        <f t="shared" si="29"/>
        <v>0</v>
      </c>
      <c r="S51" s="33"/>
      <c r="T51" s="33"/>
      <c r="U51" s="33">
        <f t="shared" si="30"/>
        <v>0</v>
      </c>
    </row>
    <row r="52" spans="1:23" ht="12.75" customHeight="1">
      <c r="A52" s="3" t="s">
        <v>123</v>
      </c>
      <c r="B52" s="1009" t="s">
        <v>122</v>
      </c>
      <c r="C52" s="1009"/>
      <c r="D52" s="29">
        <f t="shared" si="24"/>
        <v>1375</v>
      </c>
      <c r="E52" s="33">
        <f>+H52+N52+Q52+T52+K52</f>
        <v>4063</v>
      </c>
      <c r="F52" s="33">
        <f>+D52+E52</f>
        <v>5438</v>
      </c>
      <c r="G52" s="30"/>
      <c r="H52" s="30">
        <v>3544</v>
      </c>
      <c r="I52" s="33">
        <f t="shared" si="26"/>
        <v>3544</v>
      </c>
      <c r="J52" s="33"/>
      <c r="K52" s="33">
        <v>357</v>
      </c>
      <c r="L52" s="33">
        <f t="shared" si="27"/>
        <v>357</v>
      </c>
      <c r="M52" s="30"/>
      <c r="N52" s="30">
        <v>162</v>
      </c>
      <c r="O52" s="33">
        <f t="shared" si="28"/>
        <v>162</v>
      </c>
      <c r="P52" s="30">
        <v>25</v>
      </c>
      <c r="Q52" s="30"/>
      <c r="R52" s="33">
        <f t="shared" si="29"/>
        <v>25</v>
      </c>
      <c r="S52" s="33">
        <v>1350</v>
      </c>
      <c r="T52" s="33"/>
      <c r="U52" s="33">
        <f t="shared" si="30"/>
        <v>1350</v>
      </c>
    </row>
    <row r="53" spans="1:23" s="47" customFormat="1" ht="12.75" customHeight="1">
      <c r="A53" s="6" t="s">
        <v>124</v>
      </c>
      <c r="B53" s="1011" t="s">
        <v>162</v>
      </c>
      <c r="C53" s="1011"/>
      <c r="D53" s="59">
        <f t="shared" ref="D53:U53" si="32">+D52+D51+D50+D49+D48+D47+D46</f>
        <v>6466</v>
      </c>
      <c r="E53" s="59">
        <f t="shared" si="32"/>
        <v>19334</v>
      </c>
      <c r="F53" s="59">
        <f>+F52+F51+F50+F49+F48+F47+F46</f>
        <v>25800</v>
      </c>
      <c r="G53" s="59">
        <f t="shared" si="32"/>
        <v>0</v>
      </c>
      <c r="H53" s="59">
        <f t="shared" si="32"/>
        <v>16672</v>
      </c>
      <c r="I53" s="59">
        <f t="shared" si="32"/>
        <v>16672</v>
      </c>
      <c r="J53" s="59">
        <f t="shared" si="32"/>
        <v>0</v>
      </c>
      <c r="K53" s="59">
        <f t="shared" si="32"/>
        <v>1678</v>
      </c>
      <c r="L53" s="58">
        <f t="shared" si="27"/>
        <v>1678</v>
      </c>
      <c r="M53" s="59">
        <f t="shared" si="32"/>
        <v>0</v>
      </c>
      <c r="N53" s="59">
        <f t="shared" si="32"/>
        <v>984</v>
      </c>
      <c r="O53" s="59">
        <f t="shared" si="32"/>
        <v>984</v>
      </c>
      <c r="P53" s="59">
        <f t="shared" si="32"/>
        <v>116</v>
      </c>
      <c r="Q53" s="59">
        <f t="shared" si="32"/>
        <v>0</v>
      </c>
      <c r="R53" s="59">
        <f t="shared" si="32"/>
        <v>116</v>
      </c>
      <c r="S53" s="59">
        <f t="shared" si="32"/>
        <v>6350</v>
      </c>
      <c r="T53" s="59">
        <f t="shared" si="32"/>
        <v>0</v>
      </c>
      <c r="U53" s="59">
        <f t="shared" si="32"/>
        <v>6350</v>
      </c>
    </row>
    <row r="54" spans="1:23">
      <c r="A54" s="7"/>
      <c r="B54" s="8"/>
      <c r="C54" s="8"/>
      <c r="D54" s="31"/>
      <c r="E54" s="31"/>
      <c r="F54" s="32"/>
      <c r="G54" s="31"/>
      <c r="H54" s="31"/>
      <c r="I54" s="32"/>
      <c r="J54" s="31"/>
      <c r="K54" s="31"/>
      <c r="L54" s="31"/>
      <c r="M54" s="31"/>
      <c r="N54" s="31"/>
      <c r="O54" s="32"/>
      <c r="P54" s="31"/>
      <c r="Q54" s="31"/>
      <c r="R54" s="32"/>
      <c r="S54" s="31"/>
      <c r="T54" s="31"/>
      <c r="U54" s="31"/>
    </row>
    <row r="55" spans="1:23" ht="12.75" customHeight="1">
      <c r="A55" s="3" t="s">
        <v>126</v>
      </c>
      <c r="B55" s="1009" t="s">
        <v>125</v>
      </c>
      <c r="C55" s="1009"/>
      <c r="D55" s="30">
        <f>+G55+M55+P55+S55</f>
        <v>315</v>
      </c>
      <c r="E55" s="30">
        <f>+H55+N55+Q55+T55</f>
        <v>6333</v>
      </c>
      <c r="F55" s="30">
        <f>+D55+E55</f>
        <v>6648</v>
      </c>
      <c r="G55" s="30"/>
      <c r="H55" s="30">
        <v>6333</v>
      </c>
      <c r="I55" s="30">
        <f>SUM(H55)</f>
        <v>6333</v>
      </c>
      <c r="J55" s="30"/>
      <c r="K55" s="30"/>
      <c r="L55" s="30"/>
      <c r="M55" s="30">
        <v>315</v>
      </c>
      <c r="N55" s="30"/>
      <c r="O55" s="30">
        <f>+N55+M55</f>
        <v>315</v>
      </c>
      <c r="P55" s="30"/>
      <c r="Q55" s="30"/>
      <c r="R55" s="30"/>
      <c r="S55" s="30"/>
      <c r="T55" s="30"/>
      <c r="U55" s="30"/>
    </row>
    <row r="56" spans="1:23" ht="12.75" customHeight="1">
      <c r="A56" s="3" t="s">
        <v>128</v>
      </c>
      <c r="B56" s="1009" t="s">
        <v>127</v>
      </c>
      <c r="C56" s="1009"/>
      <c r="D56" s="30">
        <f t="shared" ref="D56:D58" si="33">+G56+M56+P56+S56</f>
        <v>0</v>
      </c>
      <c r="E56" s="30">
        <f t="shared" ref="E56:E58" si="34">+H56+N56+Q56+T56</f>
        <v>0</v>
      </c>
      <c r="F56" s="30">
        <f t="shared" ref="F56:F58" si="35">+D56+E56</f>
        <v>0</v>
      </c>
      <c r="G56" s="30"/>
      <c r="H56" s="30"/>
      <c r="I56" s="30">
        <f t="shared" ref="I56:I58" si="36">SUM(H56)</f>
        <v>0</v>
      </c>
      <c r="J56" s="30"/>
      <c r="K56" s="30"/>
      <c r="L56" s="30"/>
      <c r="M56" s="30"/>
      <c r="N56" s="30"/>
      <c r="O56" s="30">
        <f t="shared" ref="O56:O58" si="37">+N56+M56</f>
        <v>0</v>
      </c>
      <c r="P56" s="30"/>
      <c r="Q56" s="30"/>
      <c r="R56" s="30"/>
      <c r="S56" s="30"/>
      <c r="T56" s="30"/>
      <c r="U56" s="30"/>
    </row>
    <row r="57" spans="1:23" ht="12.75" customHeight="1">
      <c r="A57" s="3" t="s">
        <v>130</v>
      </c>
      <c r="B57" s="1009" t="s">
        <v>129</v>
      </c>
      <c r="C57" s="1009"/>
      <c r="D57" s="30">
        <f t="shared" si="33"/>
        <v>0</v>
      </c>
      <c r="E57" s="30">
        <f t="shared" si="34"/>
        <v>0</v>
      </c>
      <c r="F57" s="30">
        <f t="shared" si="35"/>
        <v>0</v>
      </c>
      <c r="G57" s="30"/>
      <c r="H57" s="30"/>
      <c r="I57" s="30">
        <f t="shared" si="36"/>
        <v>0</v>
      </c>
      <c r="J57" s="30"/>
      <c r="K57" s="30"/>
      <c r="L57" s="30"/>
      <c r="M57" s="30"/>
      <c r="N57" s="30"/>
      <c r="O57" s="30">
        <f t="shared" si="37"/>
        <v>0</v>
      </c>
      <c r="P57" s="30"/>
      <c r="Q57" s="30"/>
      <c r="R57" s="30"/>
      <c r="S57" s="30"/>
      <c r="T57" s="30"/>
      <c r="U57" s="30"/>
    </row>
    <row r="58" spans="1:23" ht="12.75" customHeight="1">
      <c r="A58" s="3" t="s">
        <v>132</v>
      </c>
      <c r="B58" s="1009" t="s">
        <v>131</v>
      </c>
      <c r="C58" s="1009"/>
      <c r="D58" s="30">
        <f t="shared" si="33"/>
        <v>85</v>
      </c>
      <c r="E58" s="30">
        <f t="shared" si="34"/>
        <v>1710</v>
      </c>
      <c r="F58" s="30">
        <f t="shared" si="35"/>
        <v>1795</v>
      </c>
      <c r="G58" s="30"/>
      <c r="H58" s="30">
        <v>1710</v>
      </c>
      <c r="I58" s="30">
        <f t="shared" si="36"/>
        <v>1710</v>
      </c>
      <c r="J58" s="30"/>
      <c r="K58" s="30"/>
      <c r="L58" s="30"/>
      <c r="M58" s="30">
        <v>85</v>
      </c>
      <c r="N58" s="30"/>
      <c r="O58" s="30">
        <f t="shared" si="37"/>
        <v>85</v>
      </c>
      <c r="P58" s="30"/>
      <c r="Q58" s="30"/>
      <c r="R58" s="30"/>
      <c r="S58" s="30"/>
      <c r="T58" s="30"/>
      <c r="U58" s="30"/>
    </row>
    <row r="59" spans="1:23" s="47" customFormat="1" ht="12.75" customHeight="1">
      <c r="A59" s="6" t="s">
        <v>133</v>
      </c>
      <c r="B59" s="1011" t="s">
        <v>161</v>
      </c>
      <c r="C59" s="1011"/>
      <c r="D59" s="59">
        <f>SUM(D55:D58)</f>
        <v>400</v>
      </c>
      <c r="E59" s="59">
        <f t="shared" ref="E59:U59" si="38">SUM(E55:E58)</f>
        <v>8043</v>
      </c>
      <c r="F59" s="59">
        <f t="shared" si="38"/>
        <v>8443</v>
      </c>
      <c r="G59" s="59">
        <f t="shared" si="38"/>
        <v>0</v>
      </c>
      <c r="H59" s="59">
        <f t="shared" si="38"/>
        <v>8043</v>
      </c>
      <c r="I59" s="59">
        <f t="shared" si="38"/>
        <v>8043</v>
      </c>
      <c r="J59" s="59"/>
      <c r="K59" s="59"/>
      <c r="L59" s="59"/>
      <c r="M59" s="59">
        <f t="shared" si="38"/>
        <v>400</v>
      </c>
      <c r="N59" s="59">
        <f t="shared" si="38"/>
        <v>0</v>
      </c>
      <c r="O59" s="59">
        <f t="shared" si="38"/>
        <v>400</v>
      </c>
      <c r="P59" s="59">
        <f t="shared" si="38"/>
        <v>0</v>
      </c>
      <c r="Q59" s="59">
        <f t="shared" si="38"/>
        <v>0</v>
      </c>
      <c r="R59" s="59">
        <f t="shared" si="38"/>
        <v>0</v>
      </c>
      <c r="S59" s="59">
        <f t="shared" si="38"/>
        <v>0</v>
      </c>
      <c r="T59" s="59">
        <f t="shared" si="38"/>
        <v>0</v>
      </c>
      <c r="U59" s="59">
        <f t="shared" si="38"/>
        <v>0</v>
      </c>
    </row>
    <row r="60" spans="1:23">
      <c r="A60" s="7"/>
      <c r="B60" s="8"/>
      <c r="C60" s="8"/>
      <c r="D60" s="31"/>
      <c r="E60" s="31"/>
      <c r="F60" s="32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W60" s="244"/>
    </row>
    <row r="61" spans="1:23" hidden="1">
      <c r="A61" s="196" t="s">
        <v>390</v>
      </c>
      <c r="B61" s="1012" t="s">
        <v>391</v>
      </c>
      <c r="C61" s="1012"/>
      <c r="D61" s="30">
        <f>+G61+M61+P61+S61</f>
        <v>0</v>
      </c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30"/>
      <c r="P61" s="30"/>
      <c r="Q61" s="30"/>
      <c r="R61" s="30"/>
      <c r="S61" s="30"/>
      <c r="T61" s="30"/>
      <c r="U61" s="30"/>
    </row>
    <row r="62" spans="1:23" hidden="1">
      <c r="A62" s="196" t="s">
        <v>406</v>
      </c>
      <c r="B62" s="1017" t="s">
        <v>407</v>
      </c>
      <c r="C62" s="1018"/>
      <c r="D62" s="30">
        <f>+G62+M62+P62+S62</f>
        <v>0</v>
      </c>
      <c r="E62" s="30"/>
      <c r="F62" s="30"/>
      <c r="G62" s="30"/>
      <c r="H62" s="30"/>
      <c r="I62" s="30"/>
      <c r="J62" s="30"/>
      <c r="K62" s="30"/>
      <c r="L62" s="30"/>
      <c r="M62" s="30"/>
      <c r="N62" s="30"/>
      <c r="O62" s="30"/>
      <c r="P62" s="30"/>
      <c r="Q62" s="30"/>
      <c r="R62" s="30"/>
      <c r="S62" s="30"/>
      <c r="T62" s="30"/>
      <c r="U62" s="30"/>
    </row>
    <row r="63" spans="1:23" ht="12.75" hidden="1" customHeight="1">
      <c r="A63" s="12" t="s">
        <v>134</v>
      </c>
      <c r="B63" s="1012" t="s">
        <v>408</v>
      </c>
      <c r="C63" s="1012"/>
      <c r="D63" s="30">
        <f>+G63+M63+P63+S63</f>
        <v>0</v>
      </c>
      <c r="E63" s="30"/>
      <c r="F63" s="30"/>
      <c r="G63" s="30"/>
      <c r="H63" s="30"/>
      <c r="I63" s="30"/>
      <c r="J63" s="30"/>
      <c r="K63" s="30"/>
      <c r="L63" s="30"/>
      <c r="M63" s="30"/>
      <c r="N63" s="30"/>
      <c r="O63" s="30"/>
      <c r="P63" s="30"/>
      <c r="Q63" s="30"/>
      <c r="R63" s="30"/>
      <c r="S63" s="30"/>
      <c r="T63" s="30"/>
      <c r="U63" s="30"/>
    </row>
    <row r="64" spans="1:23" s="47" customFormat="1" ht="12.75" customHeight="1">
      <c r="A64" s="15" t="s">
        <v>135</v>
      </c>
      <c r="B64" s="1015" t="s">
        <v>159</v>
      </c>
      <c r="C64" s="1015"/>
      <c r="D64" s="57">
        <f>SUM(D61:D63)</f>
        <v>0</v>
      </c>
      <c r="E64" s="57">
        <f t="shared" ref="E64:U64" si="39">SUM(E61:E63)</f>
        <v>0</v>
      </c>
      <c r="F64" s="57">
        <f t="shared" si="39"/>
        <v>0</v>
      </c>
      <c r="G64" s="57">
        <f t="shared" si="39"/>
        <v>0</v>
      </c>
      <c r="H64" s="57">
        <f t="shared" si="39"/>
        <v>0</v>
      </c>
      <c r="I64" s="57">
        <f t="shared" si="39"/>
        <v>0</v>
      </c>
      <c r="J64" s="57"/>
      <c r="K64" s="57"/>
      <c r="L64" s="57"/>
      <c r="M64" s="57">
        <f t="shared" si="39"/>
        <v>0</v>
      </c>
      <c r="N64" s="57">
        <f t="shared" si="39"/>
        <v>0</v>
      </c>
      <c r="O64" s="57">
        <f t="shared" si="39"/>
        <v>0</v>
      </c>
      <c r="P64" s="57">
        <f t="shared" si="39"/>
        <v>0</v>
      </c>
      <c r="Q64" s="57">
        <f t="shared" si="39"/>
        <v>0</v>
      </c>
      <c r="R64" s="57">
        <f t="shared" si="39"/>
        <v>0</v>
      </c>
      <c r="S64" s="57">
        <f t="shared" si="39"/>
        <v>0</v>
      </c>
      <c r="T64" s="57">
        <f t="shared" si="39"/>
        <v>0</v>
      </c>
      <c r="U64" s="57">
        <f t="shared" si="39"/>
        <v>0</v>
      </c>
    </row>
    <row r="65" spans="1:21">
      <c r="A65" s="7"/>
      <c r="B65" s="16"/>
      <c r="C65" s="16"/>
      <c r="D65" s="31"/>
      <c r="E65" s="31"/>
      <c r="F65" s="32"/>
      <c r="G65" s="31"/>
      <c r="H65" s="31"/>
      <c r="I65" s="32"/>
      <c r="J65" s="31"/>
      <c r="K65" s="31"/>
      <c r="L65" s="31"/>
      <c r="M65" s="31"/>
      <c r="N65" s="31"/>
      <c r="O65" s="32"/>
      <c r="P65" s="31"/>
      <c r="Q65" s="31"/>
      <c r="R65" s="32"/>
      <c r="S65" s="31"/>
      <c r="T65" s="31"/>
      <c r="U65" s="31"/>
    </row>
    <row r="66" spans="1:21" s="47" customFormat="1" ht="12.75" customHeight="1">
      <c r="A66" s="17" t="s">
        <v>136</v>
      </c>
      <c r="B66" s="1024" t="s">
        <v>158</v>
      </c>
      <c r="C66" s="1024"/>
      <c r="D66" s="58">
        <f>+D64+D59+D53+D44+D35+D9+D7</f>
        <v>6979</v>
      </c>
      <c r="E66" s="58">
        <f t="shared" ref="E66:U66" si="40">+E64+E59+E53+E44+E35+E9+E7</f>
        <v>29582</v>
      </c>
      <c r="F66" s="58">
        <f>+F64+F59+F53+F44+F35+F9+F7</f>
        <v>36561</v>
      </c>
      <c r="G66" s="58">
        <f t="shared" si="40"/>
        <v>0</v>
      </c>
      <c r="H66" s="58">
        <f>+H64+H59+H53+H44+H35+H9+H7</f>
        <v>24715</v>
      </c>
      <c r="I66" s="58">
        <f>+I64+I59+I53+I44+I35+I9+I7</f>
        <v>24715</v>
      </c>
      <c r="J66" s="58">
        <f t="shared" si="40"/>
        <v>0</v>
      </c>
      <c r="K66" s="58">
        <f t="shared" si="40"/>
        <v>1678</v>
      </c>
      <c r="L66" s="58">
        <f t="shared" si="40"/>
        <v>1678</v>
      </c>
      <c r="M66" s="58">
        <f t="shared" si="40"/>
        <v>400</v>
      </c>
      <c r="N66" s="58">
        <f t="shared" si="40"/>
        <v>1586</v>
      </c>
      <c r="O66" s="58">
        <f t="shared" si="40"/>
        <v>1986</v>
      </c>
      <c r="P66" s="58">
        <f t="shared" si="40"/>
        <v>116</v>
      </c>
      <c r="Q66" s="58">
        <f t="shared" si="40"/>
        <v>1603</v>
      </c>
      <c r="R66" s="58">
        <f t="shared" si="40"/>
        <v>1719</v>
      </c>
      <c r="S66" s="58">
        <f t="shared" si="40"/>
        <v>6463</v>
      </c>
      <c r="T66" s="58">
        <f t="shared" si="40"/>
        <v>0</v>
      </c>
      <c r="U66" s="58">
        <f t="shared" si="40"/>
        <v>6463</v>
      </c>
    </row>
  </sheetData>
  <mergeCells count="69">
    <mergeCell ref="B6:C6"/>
    <mergeCell ref="A2:A4"/>
    <mergeCell ref="B2:C4"/>
    <mergeCell ref="D2:F2"/>
    <mergeCell ref="G2:I2"/>
    <mergeCell ref="B5:C5"/>
    <mergeCell ref="M2:O2"/>
    <mergeCell ref="P2:R2"/>
    <mergeCell ref="S2:U2"/>
    <mergeCell ref="D3:F3"/>
    <mergeCell ref="G3:I3"/>
    <mergeCell ref="M3:O3"/>
    <mergeCell ref="P3:R3"/>
    <mergeCell ref="S3:U3"/>
    <mergeCell ref="J2:L2"/>
    <mergeCell ref="J3:L3"/>
    <mergeCell ref="B20:C20"/>
    <mergeCell ref="B7:C7"/>
    <mergeCell ref="B9:C9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32:C32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46:C46"/>
    <mergeCell ref="B33:C33"/>
    <mergeCell ref="B34:C34"/>
    <mergeCell ref="B35:C35"/>
    <mergeCell ref="B37:C37"/>
    <mergeCell ref="B38:C38"/>
    <mergeCell ref="B39:C39"/>
    <mergeCell ref="B40:C40"/>
    <mergeCell ref="B41:C41"/>
    <mergeCell ref="B42:C42"/>
    <mergeCell ref="B43:C43"/>
    <mergeCell ref="B44:C44"/>
    <mergeCell ref="B59:C59"/>
    <mergeCell ref="B47:C47"/>
    <mergeCell ref="B48:C48"/>
    <mergeCell ref="B49:C49"/>
    <mergeCell ref="B50:C50"/>
    <mergeCell ref="B51:C51"/>
    <mergeCell ref="B52:C52"/>
    <mergeCell ref="B53:C53"/>
    <mergeCell ref="B55:C55"/>
    <mergeCell ref="B56:C56"/>
    <mergeCell ref="B57:C57"/>
    <mergeCell ref="B58:C58"/>
    <mergeCell ref="B61:C61"/>
    <mergeCell ref="B62:C62"/>
    <mergeCell ref="B63:C63"/>
    <mergeCell ref="B64:C64"/>
    <mergeCell ref="B66:C66"/>
  </mergeCells>
  <printOptions horizontalCentered="1"/>
  <pageMargins left="0.31496062992125984" right="0.31496062992125984" top="0.74803149606299213" bottom="0.55118110236220474" header="0.31496062992125984" footer="0.31496062992125984"/>
  <pageSetup paperSize="8" orientation="landscape" cellComments="asDisplayed" r:id="rId1"/>
  <headerFooter>
    <oddHeader>&amp;C&amp;"Times New Roman,Félkövér"&amp;12Martonvásár Város Önkormányzatának kiadásai 2015. 
Városfejlesztési feladatok saját forrásból&amp;R&amp;"Times New Roman,Normál"&amp;10
5/b. melléklet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66"/>
  <sheetViews>
    <sheetView view="pageLayout" topLeftCell="F1" workbookViewId="0">
      <selection activeCell="E4" sqref="E4"/>
    </sheetView>
  </sheetViews>
  <sheetFormatPr defaultRowHeight="15"/>
  <cols>
    <col min="1" max="1" width="8.140625" style="27" customWidth="1"/>
    <col min="2" max="2" width="7.140625" style="28" customWidth="1"/>
    <col min="3" max="3" width="31" style="28" customWidth="1"/>
    <col min="4" max="4" width="8.140625" style="19" customWidth="1"/>
    <col min="5" max="5" width="8.42578125" style="19" customWidth="1"/>
    <col min="6" max="6" width="8.140625" style="19" customWidth="1"/>
    <col min="7" max="7" width="7.5703125" style="19" customWidth="1"/>
    <col min="8" max="8" width="7.140625" style="19" customWidth="1"/>
    <col min="9" max="9" width="8.140625" style="19" customWidth="1"/>
    <col min="10" max="10" width="7.85546875" style="19" customWidth="1"/>
    <col min="11" max="11" width="7.7109375" style="19" customWidth="1"/>
    <col min="12" max="12" width="7.85546875" style="19" customWidth="1"/>
    <col min="13" max="13" width="7.140625" style="19" customWidth="1"/>
    <col min="14" max="14" width="8" style="19" customWidth="1"/>
    <col min="15" max="15" width="7.5703125" style="19" customWidth="1"/>
    <col min="16" max="16" width="8" style="19" customWidth="1"/>
    <col min="17" max="17" width="7.85546875" style="19" customWidth="1"/>
    <col min="18" max="18" width="7.28515625" style="19" customWidth="1"/>
    <col min="22" max="16384" width="9.140625" style="19"/>
  </cols>
  <sheetData>
    <row r="1" spans="1:18" s="1" customFormat="1" ht="9.75" customHeight="1">
      <c r="A1" s="27"/>
      <c r="B1" s="28"/>
      <c r="C1" s="28"/>
      <c r="P1" s="228" t="s">
        <v>405</v>
      </c>
      <c r="Q1" s="228"/>
      <c r="R1" s="228"/>
    </row>
    <row r="2" spans="1:18" s="34" customFormat="1" ht="28.5" customHeight="1">
      <c r="A2" s="1014" t="s">
        <v>0</v>
      </c>
      <c r="B2" s="1014" t="s">
        <v>181</v>
      </c>
      <c r="C2" s="1014"/>
      <c r="D2" s="1027" t="s">
        <v>179</v>
      </c>
      <c r="E2" s="1027"/>
      <c r="F2" s="1027"/>
      <c r="G2" s="1027"/>
      <c r="H2" s="1027"/>
      <c r="I2" s="1027"/>
      <c r="J2" s="1027"/>
      <c r="K2" s="1027"/>
      <c r="L2" s="1027"/>
      <c r="M2" s="1027"/>
      <c r="N2" s="1027"/>
      <c r="O2" s="1027"/>
      <c r="P2" s="1027"/>
      <c r="Q2" s="1027"/>
      <c r="R2" s="1027"/>
    </row>
    <row r="3" spans="1:18" s="34" customFormat="1" ht="12.75">
      <c r="A3" s="1014"/>
      <c r="B3" s="1014"/>
      <c r="C3" s="1014"/>
      <c r="D3" s="1027"/>
      <c r="E3" s="1027"/>
      <c r="F3" s="1027"/>
      <c r="G3" s="1027" t="s">
        <v>295</v>
      </c>
      <c r="H3" s="1027"/>
      <c r="I3" s="1027"/>
      <c r="J3" s="1027" t="s">
        <v>295</v>
      </c>
      <c r="K3" s="1027"/>
      <c r="L3" s="1027"/>
      <c r="M3" s="1027" t="s">
        <v>295</v>
      </c>
      <c r="N3" s="1027"/>
      <c r="O3" s="1027"/>
      <c r="P3" s="1027" t="s">
        <v>295</v>
      </c>
      <c r="Q3" s="1027"/>
      <c r="R3" s="1027"/>
    </row>
    <row r="4" spans="1:18" s="18" customFormat="1" ht="25.5">
      <c r="A4" s="1014"/>
      <c r="B4" s="1014"/>
      <c r="C4" s="1014"/>
      <c r="D4" s="636" t="s">
        <v>178</v>
      </c>
      <c r="E4" s="636" t="s">
        <v>685</v>
      </c>
      <c r="F4" s="636" t="s">
        <v>686</v>
      </c>
      <c r="G4" s="636" t="s">
        <v>178</v>
      </c>
      <c r="H4" s="636" t="s">
        <v>685</v>
      </c>
      <c r="I4" s="636" t="s">
        <v>686</v>
      </c>
      <c r="J4" s="636" t="s">
        <v>178</v>
      </c>
      <c r="K4" s="636" t="s">
        <v>685</v>
      </c>
      <c r="L4" s="636" t="s">
        <v>686</v>
      </c>
      <c r="M4" s="636" t="s">
        <v>178</v>
      </c>
      <c r="N4" s="636" t="s">
        <v>685</v>
      </c>
      <c r="O4" s="636" t="s">
        <v>686</v>
      </c>
      <c r="P4" s="636" t="s">
        <v>178</v>
      </c>
      <c r="Q4" s="636" t="s">
        <v>685</v>
      </c>
      <c r="R4" s="636" t="s">
        <v>686</v>
      </c>
    </row>
    <row r="5" spans="1:18" s="47" customFormat="1" ht="12.75" customHeight="1">
      <c r="A5" s="5" t="s">
        <v>27</v>
      </c>
      <c r="B5" s="1013" t="s">
        <v>175</v>
      </c>
      <c r="C5" s="1013"/>
      <c r="D5" s="105">
        <f t="shared" ref="D5:D9" si="0">+G5+J5+M5+P5</f>
        <v>0</v>
      </c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</row>
    <row r="6" spans="1:18" s="47" customFormat="1" ht="12.75" customHeight="1">
      <c r="A6" s="5" t="s">
        <v>34</v>
      </c>
      <c r="B6" s="1013" t="s">
        <v>174</v>
      </c>
      <c r="C6" s="1013"/>
      <c r="D6" s="105">
        <f t="shared" si="0"/>
        <v>0</v>
      </c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</row>
    <row r="7" spans="1:18" s="47" customFormat="1" ht="12.75" customHeight="1">
      <c r="A7" s="6" t="s">
        <v>35</v>
      </c>
      <c r="B7" s="1011" t="s">
        <v>173</v>
      </c>
      <c r="C7" s="1011"/>
      <c r="D7" s="105">
        <f t="shared" si="0"/>
        <v>0</v>
      </c>
      <c r="E7" s="59">
        <f>+E6+E5</f>
        <v>0</v>
      </c>
      <c r="F7" s="59">
        <f>+F6+F5</f>
        <v>0</v>
      </c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</row>
    <row r="8" spans="1:18" ht="12" customHeight="1">
      <c r="A8" s="7"/>
      <c r="B8" s="8"/>
      <c r="C8" s="8"/>
      <c r="D8" s="29">
        <f t="shared" si="0"/>
        <v>0</v>
      </c>
      <c r="E8" s="31"/>
      <c r="F8" s="32"/>
      <c r="G8" s="31"/>
      <c r="H8" s="31"/>
      <c r="I8" s="32"/>
      <c r="J8" s="31"/>
      <c r="K8" s="31"/>
      <c r="L8" s="32"/>
      <c r="M8" s="31"/>
      <c r="N8" s="31"/>
      <c r="O8" s="32"/>
      <c r="P8" s="31"/>
      <c r="Q8" s="31"/>
      <c r="R8" s="31"/>
    </row>
    <row r="9" spans="1:18" s="47" customFormat="1" ht="12.75" customHeight="1">
      <c r="A9" s="5" t="s">
        <v>36</v>
      </c>
      <c r="B9" s="1013" t="s">
        <v>172</v>
      </c>
      <c r="C9" s="1013"/>
      <c r="D9" s="105">
        <f t="shared" si="0"/>
        <v>0</v>
      </c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</row>
    <row r="10" spans="1:18" ht="11.25" customHeight="1">
      <c r="A10" s="196"/>
      <c r="B10" s="26"/>
      <c r="C10" s="11"/>
      <c r="D10" s="357"/>
      <c r="E10" s="31"/>
      <c r="F10" s="32"/>
      <c r="G10" s="31"/>
      <c r="H10" s="31"/>
      <c r="I10" s="32"/>
      <c r="J10" s="31"/>
      <c r="K10" s="31"/>
      <c r="L10" s="32"/>
      <c r="M10" s="31"/>
      <c r="N10" s="31"/>
      <c r="O10" s="32"/>
      <c r="P10" s="31"/>
      <c r="Q10" s="31"/>
      <c r="R10" s="31"/>
    </row>
    <row r="11" spans="1:18" ht="12.75" customHeight="1">
      <c r="A11" s="12" t="s">
        <v>43</v>
      </c>
      <c r="B11" s="1012" t="s">
        <v>42</v>
      </c>
      <c r="C11" s="1012"/>
      <c r="D11" s="29">
        <f t="shared" ref="D11:D35" si="1">+G11+J11+M11+P11</f>
        <v>0</v>
      </c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</row>
    <row r="12" spans="1:18" ht="12.75" customHeight="1">
      <c r="A12" s="3" t="s">
        <v>45</v>
      </c>
      <c r="B12" s="1009" t="s">
        <v>44</v>
      </c>
      <c r="C12" s="1009"/>
      <c r="D12" s="29">
        <f t="shared" si="1"/>
        <v>0</v>
      </c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</row>
    <row r="13" spans="1:18" ht="12.75" customHeight="1">
      <c r="A13" s="3" t="s">
        <v>47</v>
      </c>
      <c r="B13" s="1009" t="s">
        <v>46</v>
      </c>
      <c r="C13" s="1009"/>
      <c r="D13" s="29">
        <f t="shared" si="1"/>
        <v>0</v>
      </c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</row>
    <row r="14" spans="1:18" s="47" customFormat="1" ht="12.75" customHeight="1">
      <c r="A14" s="5" t="s">
        <v>48</v>
      </c>
      <c r="B14" s="1013" t="s">
        <v>171</v>
      </c>
      <c r="C14" s="1013"/>
      <c r="D14" s="105">
        <f t="shared" si="1"/>
        <v>0</v>
      </c>
      <c r="E14" s="62">
        <f>SUM(E11:E13)</f>
        <v>0</v>
      </c>
      <c r="F14" s="62">
        <f>SUM(F11:F13)</f>
        <v>0</v>
      </c>
      <c r="G14" s="62">
        <f>SUM(G11:G13)</f>
        <v>0</v>
      </c>
      <c r="H14" s="62">
        <f t="shared" ref="H14:O14" si="2">SUM(H11:H13)</f>
        <v>0</v>
      </c>
      <c r="I14" s="62">
        <f t="shared" si="2"/>
        <v>0</v>
      </c>
      <c r="J14" s="62">
        <f t="shared" si="2"/>
        <v>0</v>
      </c>
      <c r="K14" s="62">
        <f t="shared" si="2"/>
        <v>0</v>
      </c>
      <c r="L14" s="62">
        <f t="shared" si="2"/>
        <v>0</v>
      </c>
      <c r="M14" s="62">
        <f t="shared" si="2"/>
        <v>0</v>
      </c>
      <c r="N14" s="62">
        <f t="shared" si="2"/>
        <v>0</v>
      </c>
      <c r="O14" s="62">
        <f t="shared" si="2"/>
        <v>0</v>
      </c>
      <c r="P14" s="62">
        <f>SUM(P11:P13)</f>
        <v>0</v>
      </c>
      <c r="Q14" s="62">
        <f>SUM(Q11:Q13)</f>
        <v>0</v>
      </c>
      <c r="R14" s="62">
        <f>SUM(R11:R13)</f>
        <v>0</v>
      </c>
    </row>
    <row r="15" spans="1:18" ht="12.75" customHeight="1">
      <c r="A15" s="3" t="s">
        <v>50</v>
      </c>
      <c r="B15" s="1009" t="s">
        <v>49</v>
      </c>
      <c r="C15" s="1009"/>
      <c r="D15" s="29">
        <f t="shared" si="1"/>
        <v>0</v>
      </c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</row>
    <row r="16" spans="1:18" ht="12.75" customHeight="1">
      <c r="A16" s="3" t="s">
        <v>52</v>
      </c>
      <c r="B16" s="1009" t="s">
        <v>51</v>
      </c>
      <c r="C16" s="1009"/>
      <c r="D16" s="29">
        <f t="shared" si="1"/>
        <v>0</v>
      </c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</row>
    <row r="17" spans="1:18" s="47" customFormat="1" ht="12.75" customHeight="1">
      <c r="A17" s="5" t="s">
        <v>53</v>
      </c>
      <c r="B17" s="1013" t="s">
        <v>170</v>
      </c>
      <c r="C17" s="1013"/>
      <c r="D17" s="105">
        <f t="shared" si="1"/>
        <v>0</v>
      </c>
      <c r="E17" s="62">
        <f>+E15+E16</f>
        <v>0</v>
      </c>
      <c r="F17" s="62">
        <f>+F15+F16</f>
        <v>0</v>
      </c>
      <c r="G17" s="62">
        <f>+G15+G16</f>
        <v>0</v>
      </c>
      <c r="H17" s="62">
        <f t="shared" ref="H17:O17" si="3">+H15+H16</f>
        <v>0</v>
      </c>
      <c r="I17" s="62">
        <f t="shared" si="3"/>
        <v>0</v>
      </c>
      <c r="J17" s="62">
        <f t="shared" si="3"/>
        <v>0</v>
      </c>
      <c r="K17" s="62">
        <f t="shared" si="3"/>
        <v>0</v>
      </c>
      <c r="L17" s="62">
        <f t="shared" si="3"/>
        <v>0</v>
      </c>
      <c r="M17" s="62">
        <f t="shared" si="3"/>
        <v>0</v>
      </c>
      <c r="N17" s="62">
        <f t="shared" si="3"/>
        <v>0</v>
      </c>
      <c r="O17" s="62">
        <f t="shared" si="3"/>
        <v>0</v>
      </c>
      <c r="P17" s="62">
        <f>+P15+P16</f>
        <v>0</v>
      </c>
      <c r="Q17" s="62">
        <f>+Q15+Q16</f>
        <v>0</v>
      </c>
      <c r="R17" s="62">
        <f>+R15+R16</f>
        <v>0</v>
      </c>
    </row>
    <row r="18" spans="1:18" ht="12.75" customHeight="1">
      <c r="A18" s="3" t="s">
        <v>55</v>
      </c>
      <c r="B18" s="1009" t="s">
        <v>54</v>
      </c>
      <c r="C18" s="1009"/>
      <c r="D18" s="29">
        <f t="shared" si="1"/>
        <v>0</v>
      </c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</row>
    <row r="19" spans="1:18" ht="12.75" customHeight="1">
      <c r="A19" s="3" t="s">
        <v>57</v>
      </c>
      <c r="B19" s="1009" t="s">
        <v>56</v>
      </c>
      <c r="C19" s="1009"/>
      <c r="D19" s="29">
        <f t="shared" si="1"/>
        <v>0</v>
      </c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</row>
    <row r="20" spans="1:18" ht="12.75" customHeight="1">
      <c r="A20" s="3" t="s">
        <v>58</v>
      </c>
      <c r="B20" s="1009" t="s">
        <v>168</v>
      </c>
      <c r="C20" s="1009"/>
      <c r="D20" s="29">
        <f t="shared" si="1"/>
        <v>0</v>
      </c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</row>
    <row r="21" spans="1:18" ht="12.75" customHeight="1">
      <c r="A21" s="3" t="s">
        <v>60</v>
      </c>
      <c r="B21" s="1009" t="s">
        <v>59</v>
      </c>
      <c r="C21" s="1009"/>
      <c r="D21" s="29">
        <f t="shared" si="1"/>
        <v>0</v>
      </c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</row>
    <row r="22" spans="1:18" ht="12.75" customHeight="1">
      <c r="A22" s="3" t="s">
        <v>61</v>
      </c>
      <c r="B22" s="1009" t="s">
        <v>167</v>
      </c>
      <c r="C22" s="1009"/>
      <c r="D22" s="29">
        <f t="shared" si="1"/>
        <v>0</v>
      </c>
      <c r="E22" s="29">
        <f t="shared" ref="E22" si="4">+H22+K22+N22+Q22</f>
        <v>0</v>
      </c>
      <c r="F22" s="29">
        <f t="shared" ref="F22" si="5">+I22+L22+O22+R22</f>
        <v>0</v>
      </c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</row>
    <row r="23" spans="1:18" ht="12.75" customHeight="1">
      <c r="A23" s="3" t="s">
        <v>64</v>
      </c>
      <c r="B23" s="1009" t="s">
        <v>63</v>
      </c>
      <c r="C23" s="1009"/>
      <c r="D23" s="29">
        <f t="shared" si="1"/>
        <v>0</v>
      </c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</row>
    <row r="24" spans="1:18" ht="12.75" customHeight="1">
      <c r="A24" s="3" t="s">
        <v>66</v>
      </c>
      <c r="B24" s="1009" t="s">
        <v>65</v>
      </c>
      <c r="C24" s="1009"/>
      <c r="D24" s="29">
        <f t="shared" si="1"/>
        <v>0</v>
      </c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</row>
    <row r="25" spans="1:18" s="47" customFormat="1" ht="12.75" customHeight="1">
      <c r="A25" s="5" t="s">
        <v>67</v>
      </c>
      <c r="B25" s="1013" t="s">
        <v>157</v>
      </c>
      <c r="C25" s="1013"/>
      <c r="D25" s="105">
        <f t="shared" si="1"/>
        <v>0</v>
      </c>
      <c r="E25" s="62">
        <f t="shared" ref="E25:R25" si="6">+E24+E23+E22+E21+E20+E19+E18</f>
        <v>0</v>
      </c>
      <c r="F25" s="62">
        <f t="shared" si="6"/>
        <v>0</v>
      </c>
      <c r="G25" s="62">
        <f t="shared" si="6"/>
        <v>0</v>
      </c>
      <c r="H25" s="62">
        <f t="shared" si="6"/>
        <v>0</v>
      </c>
      <c r="I25" s="62">
        <f t="shared" si="6"/>
        <v>0</v>
      </c>
      <c r="J25" s="62">
        <f t="shared" si="6"/>
        <v>0</v>
      </c>
      <c r="K25" s="62">
        <f t="shared" si="6"/>
        <v>0</v>
      </c>
      <c r="L25" s="62">
        <f t="shared" si="6"/>
        <v>0</v>
      </c>
      <c r="M25" s="62">
        <f t="shared" si="6"/>
        <v>0</v>
      </c>
      <c r="N25" s="62">
        <f t="shared" si="6"/>
        <v>0</v>
      </c>
      <c r="O25" s="62">
        <f t="shared" si="6"/>
        <v>0</v>
      </c>
      <c r="P25" s="62">
        <f t="shared" si="6"/>
        <v>0</v>
      </c>
      <c r="Q25" s="62">
        <f t="shared" si="6"/>
        <v>0</v>
      </c>
      <c r="R25" s="62">
        <f t="shared" si="6"/>
        <v>0</v>
      </c>
    </row>
    <row r="26" spans="1:18" ht="12.75" customHeight="1">
      <c r="A26" s="3" t="s">
        <v>69</v>
      </c>
      <c r="B26" s="1009" t="s">
        <v>68</v>
      </c>
      <c r="C26" s="1009"/>
      <c r="D26" s="29">
        <f t="shared" si="1"/>
        <v>0</v>
      </c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</row>
    <row r="27" spans="1:18" ht="12.75" customHeight="1">
      <c r="A27" s="3" t="s">
        <v>71</v>
      </c>
      <c r="B27" s="1009" t="s">
        <v>70</v>
      </c>
      <c r="C27" s="1009"/>
      <c r="D27" s="29">
        <f t="shared" si="1"/>
        <v>0</v>
      </c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</row>
    <row r="28" spans="1:18" s="47" customFormat="1" ht="12.75" customHeight="1">
      <c r="A28" s="5" t="s">
        <v>72</v>
      </c>
      <c r="B28" s="1013" t="s">
        <v>156</v>
      </c>
      <c r="C28" s="1013"/>
      <c r="D28" s="105">
        <f t="shared" si="1"/>
        <v>0</v>
      </c>
      <c r="E28" s="62"/>
      <c r="F28" s="62"/>
      <c r="G28" s="62">
        <f>SUM(G26:G27)</f>
        <v>0</v>
      </c>
      <c r="H28" s="62">
        <f t="shared" ref="H28:O28" si="7">SUM(H26:H27)</f>
        <v>0</v>
      </c>
      <c r="I28" s="62">
        <f t="shared" si="7"/>
        <v>0</v>
      </c>
      <c r="J28" s="62">
        <f t="shared" si="7"/>
        <v>0</v>
      </c>
      <c r="K28" s="62">
        <f t="shared" si="7"/>
        <v>0</v>
      </c>
      <c r="L28" s="62">
        <f t="shared" si="7"/>
        <v>0</v>
      </c>
      <c r="M28" s="62">
        <f t="shared" si="7"/>
        <v>0</v>
      </c>
      <c r="N28" s="62">
        <f t="shared" si="7"/>
        <v>0</v>
      </c>
      <c r="O28" s="62">
        <f t="shared" si="7"/>
        <v>0</v>
      </c>
      <c r="P28" s="62">
        <f>SUM(P26:P27)</f>
        <v>0</v>
      </c>
      <c r="Q28" s="62">
        <f>SUM(Q26:Q27)</f>
        <v>0</v>
      </c>
      <c r="R28" s="62">
        <f>SUM(R26:R27)</f>
        <v>0</v>
      </c>
    </row>
    <row r="29" spans="1:18" ht="12.75" customHeight="1">
      <c r="A29" s="3" t="s">
        <v>74</v>
      </c>
      <c r="B29" s="1009" t="s">
        <v>73</v>
      </c>
      <c r="C29" s="1009"/>
      <c r="D29" s="29">
        <f t="shared" si="1"/>
        <v>0</v>
      </c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</row>
    <row r="30" spans="1:18" ht="12.75" customHeight="1">
      <c r="A30" s="3" t="s">
        <v>76</v>
      </c>
      <c r="B30" s="1009" t="s">
        <v>75</v>
      </c>
      <c r="C30" s="1009"/>
      <c r="D30" s="29">
        <f t="shared" si="1"/>
        <v>0</v>
      </c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</row>
    <row r="31" spans="1:18" ht="12.75" customHeight="1">
      <c r="A31" s="3" t="s">
        <v>77</v>
      </c>
      <c r="B31" s="1009" t="s">
        <v>155</v>
      </c>
      <c r="C31" s="1009"/>
      <c r="D31" s="29">
        <f t="shared" si="1"/>
        <v>0</v>
      </c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</row>
    <row r="32" spans="1:18" ht="12.75" customHeight="1">
      <c r="A32" s="3" t="s">
        <v>78</v>
      </c>
      <c r="B32" s="1009" t="s">
        <v>154</v>
      </c>
      <c r="C32" s="1009"/>
      <c r="D32" s="29">
        <f t="shared" si="1"/>
        <v>0</v>
      </c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</row>
    <row r="33" spans="1:18" ht="12.75" customHeight="1">
      <c r="A33" s="3" t="s">
        <v>80</v>
      </c>
      <c r="B33" s="1009" t="s">
        <v>79</v>
      </c>
      <c r="C33" s="1009"/>
      <c r="D33" s="29">
        <f t="shared" si="1"/>
        <v>0</v>
      </c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</row>
    <row r="34" spans="1:18" s="47" customFormat="1" ht="12.75" customHeight="1">
      <c r="A34" s="5" t="s">
        <v>81</v>
      </c>
      <c r="B34" s="1013" t="s">
        <v>153</v>
      </c>
      <c r="C34" s="1013"/>
      <c r="D34" s="105">
        <f t="shared" si="1"/>
        <v>0</v>
      </c>
      <c r="E34" s="62"/>
      <c r="F34" s="62"/>
      <c r="G34" s="62">
        <f>SUM(G29:G33)</f>
        <v>0</v>
      </c>
      <c r="H34" s="62">
        <f t="shared" ref="H34:O34" si="8">SUM(H29:H33)</f>
        <v>0</v>
      </c>
      <c r="I34" s="62">
        <f t="shared" si="8"/>
        <v>0</v>
      </c>
      <c r="J34" s="62">
        <f t="shared" si="8"/>
        <v>0</v>
      </c>
      <c r="K34" s="62">
        <f t="shared" si="8"/>
        <v>0</v>
      </c>
      <c r="L34" s="62">
        <f t="shared" si="8"/>
        <v>0</v>
      </c>
      <c r="M34" s="62">
        <f t="shared" si="8"/>
        <v>0</v>
      </c>
      <c r="N34" s="62">
        <f t="shared" si="8"/>
        <v>0</v>
      </c>
      <c r="O34" s="62">
        <f t="shared" si="8"/>
        <v>0</v>
      </c>
      <c r="P34" s="62">
        <f>SUM(P29:P33)</f>
        <v>0</v>
      </c>
      <c r="Q34" s="62">
        <f>SUM(Q29:Q33)</f>
        <v>0</v>
      </c>
      <c r="R34" s="62">
        <f>SUM(R29:R33)</f>
        <v>0</v>
      </c>
    </row>
    <row r="35" spans="1:18" s="47" customFormat="1" ht="12.75" customHeight="1">
      <c r="A35" s="6" t="s">
        <v>82</v>
      </c>
      <c r="B35" s="1011" t="s">
        <v>152</v>
      </c>
      <c r="C35" s="1011"/>
      <c r="D35" s="105">
        <f t="shared" si="1"/>
        <v>0</v>
      </c>
      <c r="E35" s="59">
        <f t="shared" ref="E35:R35" si="9">+E34+E28+E25+E17+E14</f>
        <v>0</v>
      </c>
      <c r="F35" s="59">
        <f t="shared" si="9"/>
        <v>0</v>
      </c>
      <c r="G35" s="59">
        <f t="shared" si="9"/>
        <v>0</v>
      </c>
      <c r="H35" s="59">
        <f t="shared" si="9"/>
        <v>0</v>
      </c>
      <c r="I35" s="59">
        <f t="shared" si="9"/>
        <v>0</v>
      </c>
      <c r="J35" s="59">
        <f t="shared" si="9"/>
        <v>0</v>
      </c>
      <c r="K35" s="59">
        <f t="shared" si="9"/>
        <v>0</v>
      </c>
      <c r="L35" s="59">
        <f t="shared" si="9"/>
        <v>0</v>
      </c>
      <c r="M35" s="59">
        <f t="shared" si="9"/>
        <v>0</v>
      </c>
      <c r="N35" s="59">
        <f t="shared" si="9"/>
        <v>0</v>
      </c>
      <c r="O35" s="59">
        <f t="shared" si="9"/>
        <v>0</v>
      </c>
      <c r="P35" s="59">
        <f t="shared" si="9"/>
        <v>0</v>
      </c>
      <c r="Q35" s="59">
        <f t="shared" si="9"/>
        <v>0</v>
      </c>
      <c r="R35" s="59">
        <f t="shared" si="9"/>
        <v>0</v>
      </c>
    </row>
    <row r="36" spans="1:18" ht="11.25" customHeight="1">
      <c r="A36" s="358"/>
      <c r="B36" s="359"/>
      <c r="C36" s="359"/>
      <c r="D36" s="360"/>
      <c r="E36" s="361"/>
      <c r="F36" s="361"/>
      <c r="G36" s="361"/>
      <c r="H36" s="361"/>
      <c r="I36" s="361"/>
      <c r="J36" s="361"/>
      <c r="K36" s="361"/>
      <c r="L36" s="361"/>
      <c r="M36" s="361"/>
      <c r="N36" s="361"/>
      <c r="O36" s="361"/>
      <c r="P36" s="361"/>
      <c r="Q36" s="361"/>
      <c r="R36" s="361"/>
    </row>
    <row r="37" spans="1:18" ht="12" customHeight="1">
      <c r="A37" s="7"/>
      <c r="B37" s="1025"/>
      <c r="C37" s="1025"/>
      <c r="D37" s="29"/>
      <c r="E37" s="31"/>
      <c r="F37" s="32"/>
      <c r="G37" s="31"/>
      <c r="H37" s="31"/>
      <c r="I37" s="32"/>
      <c r="J37" s="31"/>
      <c r="K37" s="31"/>
      <c r="L37" s="32"/>
      <c r="M37" s="31"/>
      <c r="N37" s="31"/>
      <c r="O37" s="32"/>
      <c r="P37" s="31"/>
      <c r="Q37" s="31"/>
      <c r="R37" s="31"/>
    </row>
    <row r="38" spans="1:18" ht="12.75" hidden="1" customHeight="1">
      <c r="A38" s="3" t="s">
        <v>97</v>
      </c>
      <c r="B38" s="1010" t="s">
        <v>96</v>
      </c>
      <c r="C38" s="1010"/>
      <c r="D38" s="29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</row>
    <row r="39" spans="1:18" ht="12.75" hidden="1" customHeight="1">
      <c r="A39" s="3" t="s">
        <v>99</v>
      </c>
      <c r="B39" s="1010" t="s">
        <v>98</v>
      </c>
      <c r="C39" s="1010"/>
      <c r="D39" s="29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</row>
    <row r="40" spans="1:18" ht="23.25" hidden="1" customHeight="1">
      <c r="A40" s="3" t="s">
        <v>102</v>
      </c>
      <c r="B40" s="1010" t="s">
        <v>166</v>
      </c>
      <c r="C40" s="1010"/>
      <c r="D40" s="29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</row>
    <row r="41" spans="1:18" ht="25.5" hidden="1" customHeight="1">
      <c r="A41" s="3" t="s">
        <v>104</v>
      </c>
      <c r="B41" s="1010" t="s">
        <v>103</v>
      </c>
      <c r="C41" s="1010"/>
      <c r="D41" s="29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</row>
    <row r="42" spans="1:18" ht="27" hidden="1" customHeight="1">
      <c r="A42" s="3" t="s">
        <v>106</v>
      </c>
      <c r="B42" s="1010" t="s">
        <v>165</v>
      </c>
      <c r="C42" s="1010"/>
      <c r="D42" s="29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</row>
    <row r="43" spans="1:18" ht="12.75" hidden="1" customHeight="1">
      <c r="A43" s="3" t="s">
        <v>108</v>
      </c>
      <c r="B43" s="1009" t="s">
        <v>107</v>
      </c>
      <c r="C43" s="1009"/>
      <c r="D43" s="29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</row>
    <row r="44" spans="1:18" s="47" customFormat="1" ht="12.75" customHeight="1">
      <c r="A44" s="5" t="s">
        <v>109</v>
      </c>
      <c r="B44" s="1013" t="s">
        <v>164</v>
      </c>
      <c r="C44" s="1013"/>
      <c r="D44" s="29"/>
      <c r="E44" s="62"/>
      <c r="F44" s="62"/>
      <c r="G44" s="62"/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2"/>
    </row>
    <row r="45" spans="1:18" ht="12" customHeight="1">
      <c r="A45" s="7"/>
      <c r="B45" s="8"/>
      <c r="C45" s="8"/>
      <c r="D45" s="29"/>
      <c r="E45" s="31"/>
      <c r="F45" s="32"/>
      <c r="G45" s="31"/>
      <c r="H45" s="31"/>
      <c r="I45" s="32"/>
      <c r="J45" s="31"/>
      <c r="K45" s="31"/>
      <c r="L45" s="32"/>
      <c r="M45" s="31"/>
      <c r="N45" s="31"/>
      <c r="O45" s="32"/>
      <c r="P45" s="31"/>
      <c r="Q45" s="31"/>
      <c r="R45" s="31"/>
    </row>
    <row r="46" spans="1:18" ht="12.75" hidden="1" customHeight="1">
      <c r="A46" s="12" t="s">
        <v>111</v>
      </c>
      <c r="B46" s="1012" t="s">
        <v>110</v>
      </c>
      <c r="C46" s="1012"/>
      <c r="D46" s="29">
        <f t="shared" ref="D46:D52" si="10">+G46+J46+M46+P46</f>
        <v>0</v>
      </c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</row>
    <row r="47" spans="1:18" ht="12.75" hidden="1" customHeight="1">
      <c r="A47" s="3" t="s">
        <v>112</v>
      </c>
      <c r="B47" s="1009" t="s">
        <v>163</v>
      </c>
      <c r="C47" s="1009"/>
      <c r="D47" s="29">
        <f t="shared" si="10"/>
        <v>0</v>
      </c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3"/>
      <c r="Q47" s="33"/>
      <c r="R47" s="33"/>
    </row>
    <row r="48" spans="1:18" ht="12.75" hidden="1" customHeight="1">
      <c r="A48" s="3" t="s">
        <v>115</v>
      </c>
      <c r="B48" s="1009" t="s">
        <v>114</v>
      </c>
      <c r="C48" s="1009"/>
      <c r="D48" s="29">
        <f t="shared" si="10"/>
        <v>0</v>
      </c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3"/>
      <c r="Q48" s="33"/>
      <c r="R48" s="33"/>
    </row>
    <row r="49" spans="1:20" ht="12.75" hidden="1" customHeight="1">
      <c r="A49" s="3" t="s">
        <v>117</v>
      </c>
      <c r="B49" s="1009" t="s">
        <v>116</v>
      </c>
      <c r="C49" s="1009"/>
      <c r="D49" s="29">
        <f t="shared" si="10"/>
        <v>0</v>
      </c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3"/>
      <c r="Q49" s="33"/>
      <c r="R49" s="33"/>
    </row>
    <row r="50" spans="1:20" ht="12.75" hidden="1" customHeight="1">
      <c r="A50" s="3" t="s">
        <v>119</v>
      </c>
      <c r="B50" s="1009" t="s">
        <v>118</v>
      </c>
      <c r="C50" s="1009"/>
      <c r="D50" s="29">
        <f t="shared" si="10"/>
        <v>0</v>
      </c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3"/>
      <c r="Q50" s="33"/>
      <c r="R50" s="33"/>
    </row>
    <row r="51" spans="1:20" ht="12.75" hidden="1" customHeight="1">
      <c r="A51" s="3" t="s">
        <v>121</v>
      </c>
      <c r="B51" s="1009" t="s">
        <v>120</v>
      </c>
      <c r="C51" s="1009"/>
      <c r="D51" s="29">
        <f t="shared" si="10"/>
        <v>0</v>
      </c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3"/>
      <c r="Q51" s="33"/>
      <c r="R51" s="33"/>
    </row>
    <row r="52" spans="1:20" ht="12.75" hidden="1" customHeight="1">
      <c r="A52" s="3" t="s">
        <v>123</v>
      </c>
      <c r="B52" s="1009" t="s">
        <v>122</v>
      </c>
      <c r="C52" s="1009"/>
      <c r="D52" s="29">
        <f t="shared" si="10"/>
        <v>0</v>
      </c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3"/>
      <c r="Q52" s="33"/>
      <c r="R52" s="33"/>
    </row>
    <row r="53" spans="1:20" s="47" customFormat="1" ht="12.75" customHeight="1">
      <c r="A53" s="6" t="s">
        <v>124</v>
      </c>
      <c r="B53" s="1011" t="s">
        <v>162</v>
      </c>
      <c r="C53" s="1011"/>
      <c r="D53" s="59">
        <f t="shared" ref="D53:R53" si="11">+D52+D51+D50+D49+D48+D47+D46</f>
        <v>0</v>
      </c>
      <c r="E53" s="59">
        <f t="shared" si="11"/>
        <v>0</v>
      </c>
      <c r="F53" s="59">
        <f t="shared" si="11"/>
        <v>0</v>
      </c>
      <c r="G53" s="59">
        <f t="shared" si="11"/>
        <v>0</v>
      </c>
      <c r="H53" s="59">
        <f t="shared" si="11"/>
        <v>0</v>
      </c>
      <c r="I53" s="59">
        <f t="shared" si="11"/>
        <v>0</v>
      </c>
      <c r="J53" s="59">
        <f t="shared" si="11"/>
        <v>0</v>
      </c>
      <c r="K53" s="59">
        <f t="shared" si="11"/>
        <v>0</v>
      </c>
      <c r="L53" s="59">
        <f t="shared" si="11"/>
        <v>0</v>
      </c>
      <c r="M53" s="59">
        <f t="shared" si="11"/>
        <v>0</v>
      </c>
      <c r="N53" s="59">
        <f t="shared" si="11"/>
        <v>0</v>
      </c>
      <c r="O53" s="59">
        <f t="shared" si="11"/>
        <v>0</v>
      </c>
      <c r="P53" s="59">
        <f t="shared" si="11"/>
        <v>0</v>
      </c>
      <c r="Q53" s="59">
        <f t="shared" si="11"/>
        <v>0</v>
      </c>
      <c r="R53" s="59">
        <f t="shared" si="11"/>
        <v>0</v>
      </c>
    </row>
    <row r="54" spans="1:20">
      <c r="A54" s="7"/>
      <c r="B54" s="8"/>
      <c r="C54" s="8"/>
      <c r="D54" s="31"/>
      <c r="E54" s="31"/>
      <c r="F54" s="32"/>
      <c r="G54" s="31"/>
      <c r="H54" s="31"/>
      <c r="I54" s="32"/>
      <c r="J54" s="31"/>
      <c r="K54" s="31"/>
      <c r="L54" s="32"/>
      <c r="M54" s="31"/>
      <c r="N54" s="31"/>
      <c r="O54" s="32"/>
      <c r="P54" s="31"/>
      <c r="Q54" s="31"/>
      <c r="R54" s="31"/>
    </row>
    <row r="55" spans="1:20" ht="12.75" hidden="1" customHeight="1">
      <c r="A55" s="3" t="s">
        <v>126</v>
      </c>
      <c r="B55" s="1009" t="s">
        <v>125</v>
      </c>
      <c r="C55" s="1009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0"/>
      <c r="R55" s="30"/>
    </row>
    <row r="56" spans="1:20" ht="12.75" hidden="1" customHeight="1">
      <c r="A56" s="3" t="s">
        <v>128</v>
      </c>
      <c r="B56" s="1009" t="s">
        <v>127</v>
      </c>
      <c r="C56" s="1009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30"/>
      <c r="P56" s="30"/>
      <c r="Q56" s="30"/>
      <c r="R56" s="30"/>
    </row>
    <row r="57" spans="1:20" ht="12.75" hidden="1" customHeight="1">
      <c r="A57" s="3" t="s">
        <v>130</v>
      </c>
      <c r="B57" s="1009" t="s">
        <v>129</v>
      </c>
      <c r="C57" s="1009"/>
      <c r="D57" s="30"/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0"/>
      <c r="R57" s="30"/>
    </row>
    <row r="58" spans="1:20" ht="12.75" hidden="1" customHeight="1">
      <c r="A58" s="3" t="s">
        <v>132</v>
      </c>
      <c r="B58" s="1009" t="s">
        <v>131</v>
      </c>
      <c r="C58" s="1009"/>
      <c r="D58" s="30"/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30"/>
      <c r="Q58" s="30"/>
      <c r="R58" s="30"/>
    </row>
    <row r="59" spans="1:20" s="47" customFormat="1" ht="12.75" customHeight="1">
      <c r="A59" s="6" t="s">
        <v>133</v>
      </c>
      <c r="B59" s="1011" t="s">
        <v>161</v>
      </c>
      <c r="C59" s="1011"/>
      <c r="D59" s="59"/>
      <c r="E59" s="59"/>
      <c r="F59" s="59"/>
      <c r="G59" s="59"/>
      <c r="H59" s="59"/>
      <c r="I59" s="59"/>
      <c r="J59" s="59"/>
      <c r="K59" s="59"/>
      <c r="L59" s="59"/>
      <c r="M59" s="59"/>
      <c r="N59" s="59"/>
      <c r="O59" s="59"/>
      <c r="P59" s="59"/>
      <c r="Q59" s="59"/>
      <c r="R59" s="59"/>
    </row>
    <row r="60" spans="1:20">
      <c r="A60" s="7"/>
      <c r="B60" s="8"/>
      <c r="C60" s="8"/>
      <c r="D60" s="31"/>
      <c r="E60" s="31"/>
      <c r="F60" s="32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T60" s="244"/>
    </row>
    <row r="61" spans="1:20" hidden="1">
      <c r="A61" s="196" t="s">
        <v>390</v>
      </c>
      <c r="B61" s="1012" t="s">
        <v>391</v>
      </c>
      <c r="C61" s="1012"/>
      <c r="D61" s="30">
        <f>+G61+J61+M61+P61</f>
        <v>0</v>
      </c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30"/>
      <c r="P61" s="30"/>
      <c r="Q61" s="30"/>
      <c r="R61" s="30"/>
    </row>
    <row r="62" spans="1:20" hidden="1">
      <c r="A62" s="196" t="s">
        <v>406</v>
      </c>
      <c r="B62" s="1017" t="s">
        <v>407</v>
      </c>
      <c r="C62" s="1018"/>
      <c r="D62" s="30">
        <f>+G62+J62+M62+P62</f>
        <v>0</v>
      </c>
      <c r="E62" s="30"/>
      <c r="F62" s="30"/>
      <c r="G62" s="30"/>
      <c r="H62" s="30"/>
      <c r="I62" s="30"/>
      <c r="J62" s="30"/>
      <c r="K62" s="30"/>
      <c r="L62" s="30"/>
      <c r="M62" s="30"/>
      <c r="N62" s="30"/>
      <c r="O62" s="30"/>
      <c r="P62" s="30"/>
      <c r="Q62" s="30"/>
      <c r="R62" s="30"/>
    </row>
    <row r="63" spans="1:20" ht="12.75" hidden="1" customHeight="1">
      <c r="A63" s="12" t="s">
        <v>134</v>
      </c>
      <c r="B63" s="1012" t="s">
        <v>408</v>
      </c>
      <c r="C63" s="1012"/>
      <c r="D63" s="30">
        <f>+G63+J63+M63+P63</f>
        <v>0</v>
      </c>
      <c r="E63" s="30"/>
      <c r="F63" s="30"/>
      <c r="G63" s="30"/>
      <c r="H63" s="30"/>
      <c r="I63" s="30"/>
      <c r="J63" s="30"/>
      <c r="K63" s="30"/>
      <c r="L63" s="30"/>
      <c r="M63" s="30"/>
      <c r="N63" s="30"/>
      <c r="O63" s="30"/>
      <c r="P63" s="30"/>
      <c r="Q63" s="30"/>
      <c r="R63" s="30"/>
    </row>
    <row r="64" spans="1:20" s="47" customFormat="1" ht="12.75" customHeight="1">
      <c r="A64" s="15" t="s">
        <v>135</v>
      </c>
      <c r="B64" s="1015" t="s">
        <v>159</v>
      </c>
      <c r="C64" s="1015"/>
      <c r="D64" s="57">
        <f>SUM(D61:D63)</f>
        <v>0</v>
      </c>
      <c r="E64" s="57">
        <f t="shared" ref="E64:R64" si="12">SUM(E61:E63)</f>
        <v>0</v>
      </c>
      <c r="F64" s="57">
        <f t="shared" si="12"/>
        <v>0</v>
      </c>
      <c r="G64" s="57">
        <f t="shared" si="12"/>
        <v>0</v>
      </c>
      <c r="H64" s="57">
        <f t="shared" si="12"/>
        <v>0</v>
      </c>
      <c r="I64" s="57">
        <f t="shared" si="12"/>
        <v>0</v>
      </c>
      <c r="J64" s="57">
        <f t="shared" si="12"/>
        <v>0</v>
      </c>
      <c r="K64" s="57">
        <f t="shared" si="12"/>
        <v>0</v>
      </c>
      <c r="L64" s="57">
        <f t="shared" si="12"/>
        <v>0</v>
      </c>
      <c r="M64" s="57">
        <f t="shared" si="12"/>
        <v>0</v>
      </c>
      <c r="N64" s="57">
        <f t="shared" si="12"/>
        <v>0</v>
      </c>
      <c r="O64" s="57">
        <f t="shared" si="12"/>
        <v>0</v>
      </c>
      <c r="P64" s="57">
        <f t="shared" si="12"/>
        <v>0</v>
      </c>
      <c r="Q64" s="57">
        <f t="shared" si="12"/>
        <v>0</v>
      </c>
      <c r="R64" s="57">
        <f t="shared" si="12"/>
        <v>0</v>
      </c>
    </row>
    <row r="65" spans="1:18">
      <c r="A65" s="7"/>
      <c r="B65" s="16"/>
      <c r="C65" s="16"/>
      <c r="D65" s="31"/>
      <c r="E65" s="31"/>
      <c r="F65" s="32"/>
      <c r="G65" s="31"/>
      <c r="H65" s="31"/>
      <c r="I65" s="32"/>
      <c r="J65" s="31"/>
      <c r="K65" s="31"/>
      <c r="L65" s="32"/>
      <c r="M65" s="31"/>
      <c r="N65" s="31"/>
      <c r="O65" s="32"/>
      <c r="P65" s="31"/>
      <c r="Q65" s="31"/>
      <c r="R65" s="31"/>
    </row>
    <row r="66" spans="1:18" s="47" customFormat="1" ht="12.75" customHeight="1">
      <c r="A66" s="17" t="s">
        <v>136</v>
      </c>
      <c r="B66" s="1024" t="s">
        <v>158</v>
      </c>
      <c r="C66" s="1024"/>
      <c r="D66" s="58">
        <f>+D64+D59+D53+D44+D35+D9+D7</f>
        <v>0</v>
      </c>
      <c r="E66" s="58">
        <f t="shared" ref="E66:R66" si="13">+E64+E59+E53+E44+E35+E9+E7</f>
        <v>0</v>
      </c>
      <c r="F66" s="58">
        <f t="shared" si="13"/>
        <v>0</v>
      </c>
      <c r="G66" s="58">
        <f t="shared" si="13"/>
        <v>0</v>
      </c>
      <c r="H66" s="58">
        <f t="shared" si="13"/>
        <v>0</v>
      </c>
      <c r="I66" s="58">
        <f t="shared" si="13"/>
        <v>0</v>
      </c>
      <c r="J66" s="58">
        <f t="shared" si="13"/>
        <v>0</v>
      </c>
      <c r="K66" s="58">
        <f t="shared" si="13"/>
        <v>0</v>
      </c>
      <c r="L66" s="58">
        <f t="shared" si="13"/>
        <v>0</v>
      </c>
      <c r="M66" s="58">
        <f t="shared" si="13"/>
        <v>0</v>
      </c>
      <c r="N66" s="58">
        <f t="shared" si="13"/>
        <v>0</v>
      </c>
      <c r="O66" s="58">
        <f t="shared" si="13"/>
        <v>0</v>
      </c>
      <c r="P66" s="58">
        <f t="shared" si="13"/>
        <v>0</v>
      </c>
      <c r="Q66" s="58">
        <f t="shared" si="13"/>
        <v>0</v>
      </c>
      <c r="R66" s="58">
        <f t="shared" si="13"/>
        <v>0</v>
      </c>
    </row>
  </sheetData>
  <mergeCells count="67">
    <mergeCell ref="B55:C55"/>
    <mergeCell ref="B42:C42"/>
    <mergeCell ref="B43:C43"/>
    <mergeCell ref="B44:C44"/>
    <mergeCell ref="B46:C46"/>
    <mergeCell ref="B47:C47"/>
    <mergeCell ref="B48:C48"/>
    <mergeCell ref="B66:C66"/>
    <mergeCell ref="B56:C56"/>
    <mergeCell ref="B57:C57"/>
    <mergeCell ref="B58:C58"/>
    <mergeCell ref="B59:C59"/>
    <mergeCell ref="B63:C63"/>
    <mergeCell ref="B64:C64"/>
    <mergeCell ref="B62:C62"/>
    <mergeCell ref="B61:C61"/>
    <mergeCell ref="B29:C29"/>
    <mergeCell ref="B32:C32"/>
    <mergeCell ref="B33:C33"/>
    <mergeCell ref="B34:C34"/>
    <mergeCell ref="B30:C30"/>
    <mergeCell ref="B31:C31"/>
    <mergeCell ref="B37:C37"/>
    <mergeCell ref="B52:C52"/>
    <mergeCell ref="B53:C53"/>
    <mergeCell ref="B41:C41"/>
    <mergeCell ref="B49:C49"/>
    <mergeCell ref="B50:C50"/>
    <mergeCell ref="B51:C51"/>
    <mergeCell ref="B38:C38"/>
    <mergeCell ref="B39:C39"/>
    <mergeCell ref="B40:C40"/>
    <mergeCell ref="B35:C35"/>
    <mergeCell ref="B25:C25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6:C26"/>
    <mergeCell ref="B27:C27"/>
    <mergeCell ref="B24:C24"/>
    <mergeCell ref="B28:C28"/>
    <mergeCell ref="B13:C13"/>
    <mergeCell ref="B5:C5"/>
    <mergeCell ref="B6:C6"/>
    <mergeCell ref="B7:C7"/>
    <mergeCell ref="B9:C9"/>
    <mergeCell ref="B11:C11"/>
    <mergeCell ref="B12:C12"/>
    <mergeCell ref="M2:O2"/>
    <mergeCell ref="P2:R2"/>
    <mergeCell ref="G3:I3"/>
    <mergeCell ref="J3:L3"/>
    <mergeCell ref="M3:O3"/>
    <mergeCell ref="P3:R3"/>
    <mergeCell ref="D2:F2"/>
    <mergeCell ref="A2:A4"/>
    <mergeCell ref="B2:C4"/>
    <mergeCell ref="G2:I2"/>
    <mergeCell ref="J2:L2"/>
    <mergeCell ref="D3:F3"/>
  </mergeCells>
  <printOptions horizontalCentered="1"/>
  <pageMargins left="0.31496062992125984" right="0.31496062992125984" top="0.74803149606299213" bottom="0.55118110236220474" header="0.31496062992125984" footer="0.31496062992125984"/>
  <pageSetup paperSize="9" scale="75" orientation="landscape" cellComments="asDisplayed" r:id="rId1"/>
  <headerFooter>
    <oddHeader>&amp;C&amp;"Times New Roman,Félkövér"&amp;12Martonvásár Város Önkormányzatának kiadásai 2015. 
Városfejlesztési feladatok EU forrásból&amp;R&amp;"Times New Roman,Normál"&amp;10
 5/c. melléklet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58"/>
  <sheetViews>
    <sheetView workbookViewId="0">
      <selection activeCell="H45" sqref="H45"/>
    </sheetView>
  </sheetViews>
  <sheetFormatPr defaultRowHeight="12.75"/>
  <cols>
    <col min="1" max="1" width="7.28515625" style="27" customWidth="1"/>
    <col min="2" max="2" width="7.140625" style="28" customWidth="1"/>
    <col min="3" max="3" width="32" style="28" customWidth="1"/>
    <col min="4" max="4" width="7.7109375" style="19" customWidth="1"/>
    <col min="5" max="5" width="9.28515625" style="19" customWidth="1"/>
    <col min="6" max="6" width="8.7109375" style="19" customWidth="1"/>
    <col min="7" max="7" width="7.7109375" style="19" customWidth="1"/>
    <col min="8" max="8" width="10" style="19" customWidth="1"/>
    <col min="9" max="9" width="8.140625" style="19" customWidth="1"/>
    <col min="10" max="10" width="7.28515625" style="19" customWidth="1"/>
    <col min="11" max="11" width="9.28515625" style="19" customWidth="1"/>
    <col min="12" max="12" width="7.85546875" style="19" customWidth="1"/>
    <col min="13" max="13" width="7.7109375" style="19" customWidth="1"/>
    <col min="14" max="14" width="9.5703125" style="19" customWidth="1"/>
    <col min="15" max="16" width="7.7109375" style="19" customWidth="1"/>
    <col min="17" max="18" width="8.5703125" style="19" customWidth="1"/>
    <col min="19" max="19" width="7.7109375" style="19" customWidth="1"/>
    <col min="20" max="20" width="9" style="19" customWidth="1"/>
    <col min="21" max="21" width="8.5703125" style="19" customWidth="1"/>
    <col min="22" max="16384" width="9.140625" style="19"/>
  </cols>
  <sheetData>
    <row r="1" spans="1:21" s="1" customFormat="1" ht="15">
      <c r="A1" s="27"/>
      <c r="B1" s="28"/>
      <c r="C1" s="28"/>
      <c r="S1" s="1031" t="s">
        <v>405</v>
      </c>
      <c r="T1" s="1031"/>
      <c r="U1" s="1031"/>
    </row>
    <row r="2" spans="1:21" s="34" customFormat="1" ht="33.75" customHeight="1">
      <c r="A2" s="1014" t="s">
        <v>0</v>
      </c>
      <c r="B2" s="1014" t="s">
        <v>181</v>
      </c>
      <c r="C2" s="1014"/>
      <c r="D2" s="1027" t="s">
        <v>179</v>
      </c>
      <c r="E2" s="1027"/>
      <c r="F2" s="1027"/>
      <c r="G2" s="1027" t="s">
        <v>185</v>
      </c>
      <c r="H2" s="1027"/>
      <c r="I2" s="1027"/>
      <c r="J2" s="1027" t="s">
        <v>186</v>
      </c>
      <c r="K2" s="1027"/>
      <c r="L2" s="1027"/>
      <c r="M2" s="1032" t="s">
        <v>187</v>
      </c>
      <c r="N2" s="1032"/>
      <c r="O2" s="1032"/>
      <c r="P2" s="1032" t="s">
        <v>190</v>
      </c>
      <c r="Q2" s="1032"/>
      <c r="R2" s="1032"/>
      <c r="S2" s="1032" t="s">
        <v>191</v>
      </c>
      <c r="T2" s="1032"/>
      <c r="U2" s="1032"/>
    </row>
    <row r="3" spans="1:21" s="34" customFormat="1">
      <c r="A3" s="1014"/>
      <c r="B3" s="1014"/>
      <c r="C3" s="1014"/>
      <c r="D3" s="208"/>
      <c r="E3" s="208"/>
      <c r="F3" s="208"/>
      <c r="G3" s="1027" t="s">
        <v>188</v>
      </c>
      <c r="H3" s="1027"/>
      <c r="I3" s="1027"/>
      <c r="J3" s="1027" t="s">
        <v>188</v>
      </c>
      <c r="K3" s="1027"/>
      <c r="L3" s="1027"/>
      <c r="M3" s="1027" t="s">
        <v>189</v>
      </c>
      <c r="N3" s="1027"/>
      <c r="O3" s="1027"/>
      <c r="P3" s="1027" t="s">
        <v>189</v>
      </c>
      <c r="Q3" s="1027"/>
      <c r="R3" s="1027"/>
      <c r="S3" s="1027" t="s">
        <v>189</v>
      </c>
      <c r="T3" s="1027"/>
      <c r="U3" s="1027"/>
    </row>
    <row r="4" spans="1:21" s="18" customFormat="1" ht="25.5">
      <c r="A4" s="1014"/>
      <c r="B4" s="1014"/>
      <c r="C4" s="1014"/>
      <c r="D4" s="637" t="s">
        <v>865</v>
      </c>
      <c r="E4" s="636" t="s">
        <v>685</v>
      </c>
      <c r="F4" s="637" t="s">
        <v>870</v>
      </c>
      <c r="G4" s="637" t="s">
        <v>865</v>
      </c>
      <c r="H4" s="636" t="s">
        <v>685</v>
      </c>
      <c r="I4" s="637" t="s">
        <v>870</v>
      </c>
      <c r="J4" s="637" t="s">
        <v>865</v>
      </c>
      <c r="K4" s="636" t="s">
        <v>685</v>
      </c>
      <c r="L4" s="637" t="s">
        <v>870</v>
      </c>
      <c r="M4" s="637" t="s">
        <v>865</v>
      </c>
      <c r="N4" s="636" t="s">
        <v>685</v>
      </c>
      <c r="O4" s="637" t="s">
        <v>870</v>
      </c>
      <c r="P4" s="637" t="s">
        <v>865</v>
      </c>
      <c r="Q4" s="636" t="s">
        <v>685</v>
      </c>
      <c r="R4" s="637" t="s">
        <v>870</v>
      </c>
      <c r="S4" s="637" t="s">
        <v>865</v>
      </c>
      <c r="T4" s="636" t="s">
        <v>685</v>
      </c>
      <c r="U4" s="637" t="s">
        <v>870</v>
      </c>
    </row>
    <row r="5" spans="1:21" s="47" customFormat="1" ht="12" customHeight="1">
      <c r="A5" s="5" t="s">
        <v>27</v>
      </c>
      <c r="B5" s="1013" t="s">
        <v>175</v>
      </c>
      <c r="C5" s="1013"/>
      <c r="D5" s="62">
        <f>+G5+J5+M5+P5+S5</f>
        <v>7713</v>
      </c>
      <c r="E5" s="62">
        <f t="shared" ref="E5:F6" si="0">+H5+K5+N5+Q5+T5</f>
        <v>-1340</v>
      </c>
      <c r="F5" s="62">
        <f t="shared" si="0"/>
        <v>6373</v>
      </c>
      <c r="G5" s="62">
        <v>5225</v>
      </c>
      <c r="H5" s="62">
        <v>100</v>
      </c>
      <c r="I5" s="62">
        <f>+G5+H5</f>
        <v>5325</v>
      </c>
      <c r="J5" s="62">
        <v>2488</v>
      </c>
      <c r="K5" s="62">
        <v>-1440</v>
      </c>
      <c r="L5" s="62">
        <f>+J5+K5</f>
        <v>1048</v>
      </c>
      <c r="M5" s="62"/>
      <c r="N5" s="62"/>
      <c r="O5" s="62">
        <f>SUM(M5:N5)</f>
        <v>0</v>
      </c>
      <c r="P5" s="62"/>
      <c r="Q5" s="62"/>
      <c r="R5" s="62"/>
      <c r="S5" s="62"/>
      <c r="T5" s="62"/>
      <c r="U5" s="62"/>
    </row>
    <row r="6" spans="1:21" s="47" customFormat="1" ht="12" customHeight="1">
      <c r="A6" s="5" t="s">
        <v>34</v>
      </c>
      <c r="B6" s="1013" t="s">
        <v>174</v>
      </c>
      <c r="C6" s="1013"/>
      <c r="D6" s="62">
        <f>+G6+J6+M6+P6+S6</f>
        <v>980</v>
      </c>
      <c r="E6" s="62">
        <f t="shared" si="0"/>
        <v>1485</v>
      </c>
      <c r="F6" s="62">
        <f t="shared" si="0"/>
        <v>2465</v>
      </c>
      <c r="G6" s="62">
        <v>980</v>
      </c>
      <c r="H6" s="62"/>
      <c r="I6" s="62">
        <f t="shared" ref="I6:I7" si="1">+G6+H6</f>
        <v>980</v>
      </c>
      <c r="J6" s="62">
        <v>0</v>
      </c>
      <c r="K6" s="62">
        <v>1200</v>
      </c>
      <c r="L6" s="62">
        <f t="shared" ref="L6:L7" si="2">+J6+K6</f>
        <v>1200</v>
      </c>
      <c r="M6" s="62"/>
      <c r="N6" s="62">
        <v>285</v>
      </c>
      <c r="O6" s="62">
        <f>SUM(M6:N6)</f>
        <v>285</v>
      </c>
      <c r="P6" s="62"/>
      <c r="Q6" s="62"/>
      <c r="R6" s="62"/>
      <c r="S6" s="62"/>
      <c r="T6" s="62"/>
      <c r="U6" s="62"/>
    </row>
    <row r="7" spans="1:21" s="47" customFormat="1" ht="12" customHeight="1">
      <c r="A7" s="6" t="s">
        <v>35</v>
      </c>
      <c r="B7" s="1011" t="s">
        <v>173</v>
      </c>
      <c r="C7" s="1011"/>
      <c r="D7" s="59">
        <f>+D6+D5</f>
        <v>8693</v>
      </c>
      <c r="E7" s="59">
        <f t="shared" ref="E7:F7" si="3">+E6+E5</f>
        <v>145</v>
      </c>
      <c r="F7" s="59">
        <f t="shared" si="3"/>
        <v>8838</v>
      </c>
      <c r="G7" s="59">
        <f>+G5+G6</f>
        <v>6205</v>
      </c>
      <c r="H7" s="59">
        <f t="shared" ref="H7:K7" si="4">+H5+H6</f>
        <v>100</v>
      </c>
      <c r="I7" s="62">
        <f t="shared" si="1"/>
        <v>6305</v>
      </c>
      <c r="J7" s="59">
        <f t="shared" si="4"/>
        <v>2488</v>
      </c>
      <c r="K7" s="59">
        <f t="shared" si="4"/>
        <v>-240</v>
      </c>
      <c r="L7" s="62">
        <f t="shared" si="2"/>
        <v>2248</v>
      </c>
      <c r="M7" s="59">
        <f>SUM(M5:M6)</f>
        <v>0</v>
      </c>
      <c r="N7" s="59">
        <f t="shared" ref="N7:O7" si="5">SUM(N5:N6)</f>
        <v>285</v>
      </c>
      <c r="O7" s="59">
        <f t="shared" si="5"/>
        <v>285</v>
      </c>
      <c r="P7" s="59"/>
      <c r="Q7" s="59"/>
      <c r="R7" s="59"/>
      <c r="S7" s="59"/>
      <c r="T7" s="59"/>
      <c r="U7" s="59"/>
    </row>
    <row r="8" spans="1:21" ht="12" customHeight="1">
      <c r="A8" s="7"/>
      <c r="B8" s="8"/>
      <c r="C8" s="8"/>
      <c r="D8" s="29"/>
      <c r="E8" s="31"/>
      <c r="F8" s="32"/>
      <c r="G8" s="31"/>
      <c r="H8" s="31"/>
      <c r="I8" s="32"/>
      <c r="J8" s="31"/>
      <c r="K8" s="31"/>
      <c r="L8" s="32"/>
      <c r="M8" s="31"/>
      <c r="N8" s="31"/>
      <c r="O8" s="32"/>
      <c r="P8" s="31"/>
      <c r="Q8" s="31"/>
      <c r="R8" s="32"/>
      <c r="S8" s="31"/>
      <c r="T8" s="31"/>
      <c r="U8" s="32"/>
    </row>
    <row r="9" spans="1:21" s="47" customFormat="1" ht="12" customHeight="1">
      <c r="A9" s="9" t="s">
        <v>36</v>
      </c>
      <c r="B9" s="1011" t="s">
        <v>172</v>
      </c>
      <c r="C9" s="1011"/>
      <c r="D9" s="29">
        <f>+G9+J9+M9+P9+S9</f>
        <v>2369</v>
      </c>
      <c r="E9" s="29">
        <f t="shared" ref="E9:F9" si="6">+H9+K9+N9+Q9+T9</f>
        <v>146</v>
      </c>
      <c r="F9" s="29">
        <f t="shared" si="6"/>
        <v>2515</v>
      </c>
      <c r="G9" s="58">
        <v>1690</v>
      </c>
      <c r="H9" s="58">
        <v>27</v>
      </c>
      <c r="I9" s="58">
        <f>+G9+H9</f>
        <v>1717</v>
      </c>
      <c r="J9" s="58">
        <v>679</v>
      </c>
      <c r="K9" s="58">
        <v>50</v>
      </c>
      <c r="L9" s="58">
        <f>+J9+K9</f>
        <v>729</v>
      </c>
      <c r="M9" s="58"/>
      <c r="N9" s="58">
        <v>69</v>
      </c>
      <c r="O9" s="58">
        <f>SUM(M9:N9)</f>
        <v>69</v>
      </c>
      <c r="P9" s="58"/>
      <c r="Q9" s="58"/>
      <c r="R9" s="58"/>
      <c r="S9" s="58"/>
      <c r="T9" s="58"/>
      <c r="U9" s="58"/>
    </row>
    <row r="10" spans="1:21" s="43" customFormat="1" ht="11.25" customHeight="1">
      <c r="A10" s="363"/>
      <c r="B10" s="364"/>
      <c r="C10" s="365"/>
      <c r="D10" s="360"/>
      <c r="E10" s="362"/>
      <c r="F10" s="362"/>
      <c r="G10" s="362"/>
      <c r="H10" s="362"/>
      <c r="I10" s="362"/>
      <c r="J10" s="362"/>
      <c r="K10" s="362"/>
      <c r="L10" s="362"/>
      <c r="M10" s="362"/>
      <c r="N10" s="362"/>
      <c r="O10" s="362"/>
      <c r="P10" s="362"/>
      <c r="Q10" s="362"/>
      <c r="R10" s="362"/>
      <c r="S10" s="362"/>
      <c r="T10" s="362"/>
      <c r="U10" s="362"/>
    </row>
    <row r="11" spans="1:21" ht="12" customHeight="1">
      <c r="A11" s="3" t="s">
        <v>43</v>
      </c>
      <c r="B11" s="1009" t="s">
        <v>42</v>
      </c>
      <c r="C11" s="1009"/>
      <c r="D11" s="30">
        <f t="shared" ref="D11:F34" si="7">+G11+J11+M11+P11+S11</f>
        <v>30</v>
      </c>
      <c r="E11" s="30">
        <f>+H11+K11+N11+Q11+T11</f>
        <v>0</v>
      </c>
      <c r="F11" s="30">
        <f>+I11+L11+O11+R11+U11</f>
        <v>30</v>
      </c>
      <c r="G11" s="30">
        <v>30</v>
      </c>
      <c r="H11" s="30"/>
      <c r="I11" s="30">
        <f>+H11+G11</f>
        <v>30</v>
      </c>
      <c r="J11" s="30"/>
      <c r="K11" s="30"/>
      <c r="L11" s="30">
        <f>+J11+K11</f>
        <v>0</v>
      </c>
      <c r="M11" s="30"/>
      <c r="N11" s="30"/>
      <c r="O11" s="30">
        <f>+M11+N11</f>
        <v>0</v>
      </c>
      <c r="P11" s="30"/>
      <c r="Q11" s="30"/>
      <c r="R11" s="30">
        <f>+P11+Q11</f>
        <v>0</v>
      </c>
      <c r="S11" s="30"/>
      <c r="T11" s="30"/>
      <c r="U11" s="30">
        <f>+S11+T11</f>
        <v>0</v>
      </c>
    </row>
    <row r="12" spans="1:21" ht="12" customHeight="1">
      <c r="A12" s="3" t="s">
        <v>45</v>
      </c>
      <c r="B12" s="1009" t="s">
        <v>44</v>
      </c>
      <c r="C12" s="1009"/>
      <c r="D12" s="30">
        <f t="shared" si="7"/>
        <v>60</v>
      </c>
      <c r="E12" s="30">
        <f t="shared" ref="E12:E34" si="8">+H12+K12+N12+Q12+T12</f>
        <v>119</v>
      </c>
      <c r="F12" s="30">
        <f t="shared" si="7"/>
        <v>179</v>
      </c>
      <c r="G12" s="30">
        <v>60</v>
      </c>
      <c r="H12" s="30">
        <v>40</v>
      </c>
      <c r="I12" s="30">
        <f t="shared" ref="I12:I35" si="9">+H12+G12</f>
        <v>100</v>
      </c>
      <c r="J12" s="30"/>
      <c r="K12" s="30"/>
      <c r="L12" s="30">
        <f t="shared" ref="L12:L13" si="10">+J12+K12</f>
        <v>0</v>
      </c>
      <c r="M12" s="30"/>
      <c r="N12" s="30">
        <v>79</v>
      </c>
      <c r="O12" s="30">
        <f t="shared" ref="O12:O38" si="11">+M12+N12</f>
        <v>79</v>
      </c>
      <c r="P12" s="30"/>
      <c r="Q12" s="30"/>
      <c r="R12" s="30">
        <f t="shared" ref="R12:R35" si="12">+P12+Q12</f>
        <v>0</v>
      </c>
      <c r="S12" s="30"/>
      <c r="T12" s="30"/>
      <c r="U12" s="30">
        <f t="shared" ref="U12:U35" si="13">+S12+T12</f>
        <v>0</v>
      </c>
    </row>
    <row r="13" spans="1:21" ht="12" customHeight="1">
      <c r="A13" s="3" t="s">
        <v>47</v>
      </c>
      <c r="B13" s="1009" t="s">
        <v>46</v>
      </c>
      <c r="C13" s="1009"/>
      <c r="D13" s="30">
        <f t="shared" si="7"/>
        <v>0</v>
      </c>
      <c r="E13" s="30">
        <f t="shared" si="8"/>
        <v>0</v>
      </c>
      <c r="F13" s="30">
        <f t="shared" si="7"/>
        <v>0</v>
      </c>
      <c r="G13" s="30"/>
      <c r="H13" s="30"/>
      <c r="I13" s="30">
        <f t="shared" si="9"/>
        <v>0</v>
      </c>
      <c r="J13" s="30"/>
      <c r="K13" s="30"/>
      <c r="L13" s="30">
        <f t="shared" si="10"/>
        <v>0</v>
      </c>
      <c r="M13" s="30"/>
      <c r="N13" s="30"/>
      <c r="O13" s="30">
        <f t="shared" si="11"/>
        <v>0</v>
      </c>
      <c r="P13" s="30"/>
      <c r="Q13" s="30"/>
      <c r="R13" s="30">
        <f t="shared" si="12"/>
        <v>0</v>
      </c>
      <c r="S13" s="30"/>
      <c r="T13" s="30"/>
      <c r="U13" s="30">
        <f t="shared" si="13"/>
        <v>0</v>
      </c>
    </row>
    <row r="14" spans="1:21" s="47" customFormat="1" ht="12" customHeight="1">
      <c r="A14" s="5" t="s">
        <v>48</v>
      </c>
      <c r="B14" s="1013" t="s">
        <v>171</v>
      </c>
      <c r="C14" s="1013"/>
      <c r="D14" s="58">
        <f t="shared" si="7"/>
        <v>90</v>
      </c>
      <c r="E14" s="30">
        <f t="shared" si="8"/>
        <v>119</v>
      </c>
      <c r="F14" s="30">
        <f t="shared" si="7"/>
        <v>209</v>
      </c>
      <c r="G14" s="62">
        <f>SUM(G11:G13)</f>
        <v>90</v>
      </c>
      <c r="H14" s="62">
        <f t="shared" ref="H14:T14" si="14">SUM(H11:H13)</f>
        <v>40</v>
      </c>
      <c r="I14" s="30">
        <f t="shared" si="9"/>
        <v>130</v>
      </c>
      <c r="J14" s="62">
        <f t="shared" si="14"/>
        <v>0</v>
      </c>
      <c r="K14" s="62">
        <f t="shared" si="14"/>
        <v>0</v>
      </c>
      <c r="L14" s="62">
        <f t="shared" si="14"/>
        <v>0</v>
      </c>
      <c r="M14" s="62">
        <f t="shared" si="14"/>
        <v>0</v>
      </c>
      <c r="N14" s="62">
        <f t="shared" si="14"/>
        <v>79</v>
      </c>
      <c r="O14" s="30">
        <f t="shared" si="11"/>
        <v>79</v>
      </c>
      <c r="P14" s="62">
        <f t="shared" si="14"/>
        <v>0</v>
      </c>
      <c r="Q14" s="62">
        <f t="shared" si="14"/>
        <v>0</v>
      </c>
      <c r="R14" s="30">
        <f t="shared" si="12"/>
        <v>0</v>
      </c>
      <c r="S14" s="62">
        <f t="shared" si="14"/>
        <v>0</v>
      </c>
      <c r="T14" s="62">
        <f t="shared" si="14"/>
        <v>0</v>
      </c>
      <c r="U14" s="30">
        <f t="shared" si="13"/>
        <v>0</v>
      </c>
    </row>
    <row r="15" spans="1:21" ht="12" customHeight="1">
      <c r="A15" s="3" t="s">
        <v>50</v>
      </c>
      <c r="B15" s="1009" t="s">
        <v>49</v>
      </c>
      <c r="C15" s="1009"/>
      <c r="D15" s="33">
        <f t="shared" si="7"/>
        <v>75</v>
      </c>
      <c r="E15" s="30">
        <f t="shared" si="8"/>
        <v>0</v>
      </c>
      <c r="F15" s="30">
        <f t="shared" si="7"/>
        <v>75</v>
      </c>
      <c r="G15" s="30"/>
      <c r="H15" s="30"/>
      <c r="I15" s="30">
        <f t="shared" si="9"/>
        <v>0</v>
      </c>
      <c r="J15" s="30"/>
      <c r="K15" s="30"/>
      <c r="L15" s="30"/>
      <c r="M15" s="30">
        <v>75</v>
      </c>
      <c r="N15" s="30"/>
      <c r="O15" s="30">
        <f t="shared" si="11"/>
        <v>75</v>
      </c>
      <c r="P15" s="30"/>
      <c r="Q15" s="30"/>
      <c r="R15" s="30">
        <f t="shared" si="12"/>
        <v>0</v>
      </c>
      <c r="S15" s="30"/>
      <c r="T15" s="30"/>
      <c r="U15" s="30">
        <f t="shared" si="13"/>
        <v>0</v>
      </c>
    </row>
    <row r="16" spans="1:21" ht="12" customHeight="1">
      <c r="A16" s="3" t="s">
        <v>52</v>
      </c>
      <c r="B16" s="1009" t="s">
        <v>51</v>
      </c>
      <c r="C16" s="1009"/>
      <c r="D16" s="33">
        <f t="shared" si="7"/>
        <v>165</v>
      </c>
      <c r="E16" s="30">
        <f t="shared" si="8"/>
        <v>-40</v>
      </c>
      <c r="F16" s="30">
        <f t="shared" si="7"/>
        <v>125</v>
      </c>
      <c r="G16" s="30">
        <v>120</v>
      </c>
      <c r="H16" s="30">
        <v>-40</v>
      </c>
      <c r="I16" s="30">
        <f t="shared" si="9"/>
        <v>80</v>
      </c>
      <c r="J16" s="30"/>
      <c r="K16" s="30"/>
      <c r="L16" s="30"/>
      <c r="M16" s="30">
        <v>45</v>
      </c>
      <c r="N16" s="30"/>
      <c r="O16" s="30">
        <f t="shared" si="11"/>
        <v>45</v>
      </c>
      <c r="P16" s="30"/>
      <c r="Q16" s="30"/>
      <c r="R16" s="30">
        <f t="shared" si="12"/>
        <v>0</v>
      </c>
      <c r="S16" s="30"/>
      <c r="T16" s="30"/>
      <c r="U16" s="30">
        <f t="shared" si="13"/>
        <v>0</v>
      </c>
    </row>
    <row r="17" spans="1:21" s="47" customFormat="1" ht="12" customHeight="1">
      <c r="A17" s="5" t="s">
        <v>53</v>
      </c>
      <c r="B17" s="1013" t="s">
        <v>170</v>
      </c>
      <c r="C17" s="1013"/>
      <c r="D17" s="58">
        <f t="shared" si="7"/>
        <v>240</v>
      </c>
      <c r="E17" s="30">
        <f t="shared" si="8"/>
        <v>-40</v>
      </c>
      <c r="F17" s="30">
        <f t="shared" si="7"/>
        <v>200</v>
      </c>
      <c r="G17" s="62">
        <f>+G15+G16</f>
        <v>120</v>
      </c>
      <c r="H17" s="62">
        <f t="shared" ref="H17:T17" si="15">+H15+H16</f>
        <v>-40</v>
      </c>
      <c r="I17" s="30">
        <f t="shared" si="9"/>
        <v>80</v>
      </c>
      <c r="J17" s="62">
        <f t="shared" si="15"/>
        <v>0</v>
      </c>
      <c r="K17" s="62">
        <f t="shared" si="15"/>
        <v>0</v>
      </c>
      <c r="L17" s="62">
        <f t="shared" si="15"/>
        <v>0</v>
      </c>
      <c r="M17" s="62">
        <f t="shared" si="15"/>
        <v>120</v>
      </c>
      <c r="N17" s="62">
        <f t="shared" si="15"/>
        <v>0</v>
      </c>
      <c r="O17" s="30">
        <f t="shared" si="11"/>
        <v>120</v>
      </c>
      <c r="P17" s="62">
        <f t="shared" si="15"/>
        <v>0</v>
      </c>
      <c r="Q17" s="62">
        <f t="shared" si="15"/>
        <v>0</v>
      </c>
      <c r="R17" s="30">
        <f t="shared" si="12"/>
        <v>0</v>
      </c>
      <c r="S17" s="62">
        <f t="shared" si="15"/>
        <v>0</v>
      </c>
      <c r="T17" s="62">
        <f t="shared" si="15"/>
        <v>0</v>
      </c>
      <c r="U17" s="30">
        <f t="shared" si="13"/>
        <v>0</v>
      </c>
    </row>
    <row r="18" spans="1:21" ht="12" customHeight="1">
      <c r="A18" s="3" t="s">
        <v>55</v>
      </c>
      <c r="B18" s="1009" t="s">
        <v>54</v>
      </c>
      <c r="C18" s="1009"/>
      <c r="D18" s="33">
        <f t="shared" si="7"/>
        <v>0</v>
      </c>
      <c r="E18" s="30">
        <f t="shared" si="8"/>
        <v>0</v>
      </c>
      <c r="F18" s="30">
        <f t="shared" si="7"/>
        <v>0</v>
      </c>
      <c r="G18" s="30"/>
      <c r="H18" s="30"/>
      <c r="I18" s="30">
        <f t="shared" si="9"/>
        <v>0</v>
      </c>
      <c r="J18" s="30"/>
      <c r="K18" s="30"/>
      <c r="L18" s="30">
        <f>+J18+K18</f>
        <v>0</v>
      </c>
      <c r="M18" s="30"/>
      <c r="N18" s="30"/>
      <c r="O18" s="30">
        <f t="shared" si="11"/>
        <v>0</v>
      </c>
      <c r="P18" s="30"/>
      <c r="Q18" s="30"/>
      <c r="R18" s="30">
        <f t="shared" si="12"/>
        <v>0</v>
      </c>
      <c r="S18" s="30"/>
      <c r="T18" s="30"/>
      <c r="U18" s="30">
        <f t="shared" si="13"/>
        <v>0</v>
      </c>
    </row>
    <row r="19" spans="1:21" ht="12" customHeight="1">
      <c r="A19" s="3" t="s">
        <v>57</v>
      </c>
      <c r="B19" s="1009" t="s">
        <v>56</v>
      </c>
      <c r="C19" s="1009"/>
      <c r="D19" s="33">
        <f t="shared" si="7"/>
        <v>0</v>
      </c>
      <c r="E19" s="30">
        <f t="shared" si="8"/>
        <v>0</v>
      </c>
      <c r="F19" s="30">
        <f t="shared" si="7"/>
        <v>0</v>
      </c>
      <c r="G19" s="30"/>
      <c r="H19" s="30"/>
      <c r="I19" s="30">
        <f t="shared" si="9"/>
        <v>0</v>
      </c>
      <c r="J19" s="30"/>
      <c r="K19" s="30"/>
      <c r="L19" s="30">
        <f t="shared" ref="L19:L24" si="16">+J19+K19</f>
        <v>0</v>
      </c>
      <c r="M19" s="30"/>
      <c r="N19" s="30"/>
      <c r="O19" s="30">
        <f t="shared" si="11"/>
        <v>0</v>
      </c>
      <c r="P19" s="30"/>
      <c r="Q19" s="30"/>
      <c r="R19" s="30">
        <f t="shared" si="12"/>
        <v>0</v>
      </c>
      <c r="S19" s="30"/>
      <c r="T19" s="30"/>
      <c r="U19" s="30">
        <f t="shared" si="13"/>
        <v>0</v>
      </c>
    </row>
    <row r="20" spans="1:21" ht="12" customHeight="1">
      <c r="A20" s="3" t="s">
        <v>58</v>
      </c>
      <c r="B20" s="1009" t="s">
        <v>168</v>
      </c>
      <c r="C20" s="1009"/>
      <c r="D20" s="33">
        <f t="shared" si="7"/>
        <v>0</v>
      </c>
      <c r="E20" s="30">
        <f t="shared" si="8"/>
        <v>0</v>
      </c>
      <c r="F20" s="30">
        <f t="shared" si="7"/>
        <v>0</v>
      </c>
      <c r="G20" s="30"/>
      <c r="H20" s="30"/>
      <c r="I20" s="30">
        <f t="shared" si="9"/>
        <v>0</v>
      </c>
      <c r="J20" s="30"/>
      <c r="K20" s="30"/>
      <c r="L20" s="30">
        <f t="shared" si="16"/>
        <v>0</v>
      </c>
      <c r="M20" s="30"/>
      <c r="N20" s="30"/>
      <c r="O20" s="30">
        <f t="shared" si="11"/>
        <v>0</v>
      </c>
      <c r="P20" s="30"/>
      <c r="Q20" s="30"/>
      <c r="R20" s="30">
        <f t="shared" si="12"/>
        <v>0</v>
      </c>
      <c r="S20" s="30"/>
      <c r="T20" s="30"/>
      <c r="U20" s="30">
        <f t="shared" si="13"/>
        <v>0</v>
      </c>
    </row>
    <row r="21" spans="1:21" ht="12" customHeight="1">
      <c r="A21" s="3" t="s">
        <v>60</v>
      </c>
      <c r="B21" s="1009" t="s">
        <v>59</v>
      </c>
      <c r="C21" s="1009"/>
      <c r="D21" s="33">
        <f t="shared" si="7"/>
        <v>0</v>
      </c>
      <c r="E21" s="30">
        <f t="shared" si="8"/>
        <v>0</v>
      </c>
      <c r="F21" s="30">
        <f t="shared" si="7"/>
        <v>0</v>
      </c>
      <c r="G21" s="30"/>
      <c r="H21" s="30"/>
      <c r="I21" s="30">
        <f t="shared" si="9"/>
        <v>0</v>
      </c>
      <c r="J21" s="30"/>
      <c r="K21" s="30"/>
      <c r="L21" s="30">
        <f t="shared" si="16"/>
        <v>0</v>
      </c>
      <c r="M21" s="30"/>
      <c r="N21" s="30"/>
      <c r="O21" s="30">
        <f t="shared" si="11"/>
        <v>0</v>
      </c>
      <c r="P21" s="30"/>
      <c r="Q21" s="30"/>
      <c r="R21" s="30">
        <f t="shared" si="12"/>
        <v>0</v>
      </c>
      <c r="S21" s="30"/>
      <c r="T21" s="30"/>
      <c r="U21" s="30">
        <f t="shared" si="13"/>
        <v>0</v>
      </c>
    </row>
    <row r="22" spans="1:21" ht="12" customHeight="1">
      <c r="A22" s="3" t="s">
        <v>61</v>
      </c>
      <c r="B22" s="1026" t="s">
        <v>167</v>
      </c>
      <c r="C22" s="1026"/>
      <c r="D22" s="33">
        <f t="shared" si="7"/>
        <v>0</v>
      </c>
      <c r="E22" s="30">
        <f t="shared" si="8"/>
        <v>0</v>
      </c>
      <c r="F22" s="30">
        <f t="shared" si="7"/>
        <v>0</v>
      </c>
      <c r="G22" s="30"/>
      <c r="H22" s="30"/>
      <c r="I22" s="30">
        <f t="shared" si="9"/>
        <v>0</v>
      </c>
      <c r="J22" s="30"/>
      <c r="K22" s="30"/>
      <c r="L22" s="30">
        <f t="shared" si="16"/>
        <v>0</v>
      </c>
      <c r="M22" s="30"/>
      <c r="N22" s="30"/>
      <c r="O22" s="30">
        <f t="shared" si="11"/>
        <v>0</v>
      </c>
      <c r="P22" s="30"/>
      <c r="Q22" s="30"/>
      <c r="R22" s="30">
        <f t="shared" si="12"/>
        <v>0</v>
      </c>
      <c r="S22" s="30"/>
      <c r="T22" s="30"/>
      <c r="U22" s="30">
        <f t="shared" si="13"/>
        <v>0</v>
      </c>
    </row>
    <row r="23" spans="1:21" ht="12" customHeight="1">
      <c r="A23" s="3" t="s">
        <v>64</v>
      </c>
      <c r="B23" s="1012" t="s">
        <v>63</v>
      </c>
      <c r="C23" s="1012"/>
      <c r="D23" s="33">
        <f t="shared" si="7"/>
        <v>0</v>
      </c>
      <c r="E23" s="30">
        <f t="shared" si="8"/>
        <v>0</v>
      </c>
      <c r="F23" s="30">
        <f t="shared" si="7"/>
        <v>0</v>
      </c>
      <c r="G23" s="30"/>
      <c r="H23" s="30"/>
      <c r="I23" s="30">
        <f t="shared" si="9"/>
        <v>0</v>
      </c>
      <c r="J23" s="30"/>
      <c r="K23" s="30"/>
      <c r="L23" s="30">
        <f t="shared" si="16"/>
        <v>0</v>
      </c>
      <c r="M23" s="30"/>
      <c r="N23" s="30"/>
      <c r="O23" s="30">
        <f t="shared" si="11"/>
        <v>0</v>
      </c>
      <c r="P23" s="30"/>
      <c r="Q23" s="30"/>
      <c r="R23" s="30">
        <f t="shared" si="12"/>
        <v>0</v>
      </c>
      <c r="S23" s="30"/>
      <c r="T23" s="30"/>
      <c r="U23" s="30">
        <f t="shared" si="13"/>
        <v>0</v>
      </c>
    </row>
    <row r="24" spans="1:21" ht="12" customHeight="1">
      <c r="A24" s="3" t="s">
        <v>66</v>
      </c>
      <c r="B24" s="1009" t="s">
        <v>65</v>
      </c>
      <c r="C24" s="1009"/>
      <c r="D24" s="33">
        <f t="shared" si="7"/>
        <v>3100</v>
      </c>
      <c r="E24" s="30">
        <f t="shared" si="8"/>
        <v>-454</v>
      </c>
      <c r="F24" s="30">
        <f t="shared" si="7"/>
        <v>2646</v>
      </c>
      <c r="G24" s="30">
        <v>63</v>
      </c>
      <c r="H24" s="30"/>
      <c r="I24" s="30">
        <f t="shared" si="9"/>
        <v>63</v>
      </c>
      <c r="J24" s="30">
        <v>537</v>
      </c>
      <c r="K24" s="30"/>
      <c r="L24" s="30">
        <f t="shared" si="16"/>
        <v>537</v>
      </c>
      <c r="M24" s="30">
        <v>1800</v>
      </c>
      <c r="N24" s="30">
        <v>-454</v>
      </c>
      <c r="O24" s="30">
        <f t="shared" si="11"/>
        <v>1346</v>
      </c>
      <c r="P24" s="30">
        <v>500</v>
      </c>
      <c r="Q24" s="30"/>
      <c r="R24" s="30">
        <f t="shared" si="12"/>
        <v>500</v>
      </c>
      <c r="S24" s="30">
        <v>200</v>
      </c>
      <c r="T24" s="30"/>
      <c r="U24" s="30">
        <f t="shared" si="13"/>
        <v>200</v>
      </c>
    </row>
    <row r="25" spans="1:21" s="47" customFormat="1" ht="12" customHeight="1">
      <c r="A25" s="5" t="s">
        <v>67</v>
      </c>
      <c r="B25" s="1013" t="s">
        <v>157</v>
      </c>
      <c r="C25" s="1013"/>
      <c r="D25" s="58">
        <f>+G25+J25+M25+P25+S25</f>
        <v>3100</v>
      </c>
      <c r="E25" s="30">
        <f t="shared" si="8"/>
        <v>-454</v>
      </c>
      <c r="F25" s="30">
        <f t="shared" si="7"/>
        <v>2646</v>
      </c>
      <c r="G25" s="62">
        <f t="shared" ref="G25:T25" si="17">+G24+G23+G22+G21+G20+G19+G18</f>
        <v>63</v>
      </c>
      <c r="H25" s="62">
        <f t="shared" si="17"/>
        <v>0</v>
      </c>
      <c r="I25" s="30">
        <f t="shared" si="9"/>
        <v>63</v>
      </c>
      <c r="J25" s="62">
        <f t="shared" si="17"/>
        <v>537</v>
      </c>
      <c r="K25" s="62">
        <f t="shared" si="17"/>
        <v>0</v>
      </c>
      <c r="L25" s="62">
        <f t="shared" si="17"/>
        <v>537</v>
      </c>
      <c r="M25" s="62">
        <f t="shared" si="17"/>
        <v>1800</v>
      </c>
      <c r="N25" s="62">
        <f t="shared" si="17"/>
        <v>-454</v>
      </c>
      <c r="O25" s="30">
        <f t="shared" si="11"/>
        <v>1346</v>
      </c>
      <c r="P25" s="62">
        <f t="shared" si="17"/>
        <v>500</v>
      </c>
      <c r="Q25" s="62">
        <f t="shared" si="17"/>
        <v>0</v>
      </c>
      <c r="R25" s="30">
        <f t="shared" si="12"/>
        <v>500</v>
      </c>
      <c r="S25" s="62">
        <f t="shared" si="17"/>
        <v>200</v>
      </c>
      <c r="T25" s="62">
        <f t="shared" si="17"/>
        <v>0</v>
      </c>
      <c r="U25" s="30">
        <f t="shared" si="13"/>
        <v>200</v>
      </c>
    </row>
    <row r="26" spans="1:21" ht="12" customHeight="1">
      <c r="A26" s="3" t="s">
        <v>69</v>
      </c>
      <c r="B26" s="1009" t="s">
        <v>68</v>
      </c>
      <c r="C26" s="1009"/>
      <c r="D26" s="33">
        <f t="shared" si="7"/>
        <v>0</v>
      </c>
      <c r="E26" s="30">
        <f t="shared" si="8"/>
        <v>190</v>
      </c>
      <c r="F26" s="30">
        <f t="shared" si="7"/>
        <v>190</v>
      </c>
      <c r="G26" s="30"/>
      <c r="H26" s="30">
        <v>190</v>
      </c>
      <c r="I26" s="30">
        <f t="shared" si="9"/>
        <v>190</v>
      </c>
      <c r="J26" s="30"/>
      <c r="K26" s="30"/>
      <c r="L26" s="30"/>
      <c r="M26" s="30"/>
      <c r="N26" s="30"/>
      <c r="O26" s="30">
        <f t="shared" si="11"/>
        <v>0</v>
      </c>
      <c r="P26" s="30"/>
      <c r="Q26" s="30"/>
      <c r="R26" s="30">
        <f t="shared" si="12"/>
        <v>0</v>
      </c>
      <c r="S26" s="30"/>
      <c r="T26" s="30"/>
      <c r="U26" s="30">
        <f t="shared" si="13"/>
        <v>0</v>
      </c>
    </row>
    <row r="27" spans="1:21" ht="12" customHeight="1">
      <c r="A27" s="3" t="s">
        <v>71</v>
      </c>
      <c r="B27" s="1009" t="s">
        <v>70</v>
      </c>
      <c r="C27" s="1009"/>
      <c r="D27" s="33">
        <f t="shared" si="7"/>
        <v>0</v>
      </c>
      <c r="E27" s="30">
        <f t="shared" si="8"/>
        <v>0</v>
      </c>
      <c r="F27" s="30">
        <f t="shared" si="7"/>
        <v>0</v>
      </c>
      <c r="G27" s="30"/>
      <c r="H27" s="30"/>
      <c r="I27" s="30">
        <f t="shared" si="9"/>
        <v>0</v>
      </c>
      <c r="J27" s="30"/>
      <c r="K27" s="30"/>
      <c r="L27" s="30"/>
      <c r="M27" s="30"/>
      <c r="N27" s="30"/>
      <c r="O27" s="30">
        <f t="shared" si="11"/>
        <v>0</v>
      </c>
      <c r="P27" s="30"/>
      <c r="Q27" s="30"/>
      <c r="R27" s="30">
        <f t="shared" si="12"/>
        <v>0</v>
      </c>
      <c r="S27" s="30"/>
      <c r="T27" s="30"/>
      <c r="U27" s="30">
        <f t="shared" si="13"/>
        <v>0</v>
      </c>
    </row>
    <row r="28" spans="1:21" s="47" customFormat="1" ht="12" customHeight="1">
      <c r="A28" s="5" t="s">
        <v>72</v>
      </c>
      <c r="B28" s="1013" t="s">
        <v>156</v>
      </c>
      <c r="C28" s="1013"/>
      <c r="D28" s="58">
        <f t="shared" si="7"/>
        <v>0</v>
      </c>
      <c r="E28" s="30">
        <f t="shared" si="8"/>
        <v>190</v>
      </c>
      <c r="F28" s="30">
        <f t="shared" si="7"/>
        <v>190</v>
      </c>
      <c r="G28" s="62">
        <f>+G26+G27</f>
        <v>0</v>
      </c>
      <c r="H28" s="62">
        <f t="shared" ref="H28:T28" si="18">+H26+H27</f>
        <v>190</v>
      </c>
      <c r="I28" s="30">
        <f t="shared" si="9"/>
        <v>190</v>
      </c>
      <c r="J28" s="62">
        <f t="shared" si="18"/>
        <v>0</v>
      </c>
      <c r="K28" s="62">
        <f t="shared" si="18"/>
        <v>0</v>
      </c>
      <c r="L28" s="62">
        <f t="shared" si="18"/>
        <v>0</v>
      </c>
      <c r="M28" s="62">
        <f t="shared" si="18"/>
        <v>0</v>
      </c>
      <c r="N28" s="62">
        <f t="shared" si="18"/>
        <v>0</v>
      </c>
      <c r="O28" s="30">
        <f t="shared" si="11"/>
        <v>0</v>
      </c>
      <c r="P28" s="62">
        <f t="shared" si="18"/>
        <v>0</v>
      </c>
      <c r="Q28" s="62">
        <f t="shared" si="18"/>
        <v>0</v>
      </c>
      <c r="R28" s="30">
        <f t="shared" si="12"/>
        <v>0</v>
      </c>
      <c r="S28" s="62">
        <f t="shared" si="18"/>
        <v>0</v>
      </c>
      <c r="T28" s="62">
        <f t="shared" si="18"/>
        <v>0</v>
      </c>
      <c r="U28" s="30">
        <f t="shared" si="13"/>
        <v>0</v>
      </c>
    </row>
    <row r="29" spans="1:21" ht="12" customHeight="1">
      <c r="A29" s="3" t="s">
        <v>74</v>
      </c>
      <c r="B29" s="1009" t="s">
        <v>73</v>
      </c>
      <c r="C29" s="1009"/>
      <c r="D29" s="33">
        <f t="shared" si="7"/>
        <v>102</v>
      </c>
      <c r="E29" s="30">
        <f t="shared" si="8"/>
        <v>0</v>
      </c>
      <c r="F29" s="30">
        <f t="shared" si="7"/>
        <v>102</v>
      </c>
      <c r="G29" s="30">
        <v>67</v>
      </c>
      <c r="H29" s="30"/>
      <c r="I29" s="30">
        <f t="shared" si="9"/>
        <v>67</v>
      </c>
      <c r="J29" s="30"/>
      <c r="K29" s="30"/>
      <c r="L29" s="30"/>
      <c r="M29" s="30">
        <v>35</v>
      </c>
      <c r="N29" s="30"/>
      <c r="O29" s="30">
        <f t="shared" si="11"/>
        <v>35</v>
      </c>
      <c r="P29" s="30"/>
      <c r="Q29" s="30"/>
      <c r="R29" s="30">
        <f t="shared" si="12"/>
        <v>0</v>
      </c>
      <c r="S29" s="30"/>
      <c r="T29" s="30"/>
      <c r="U29" s="30">
        <f t="shared" si="13"/>
        <v>0</v>
      </c>
    </row>
    <row r="30" spans="1:21" ht="12" customHeight="1">
      <c r="A30" s="3" t="s">
        <v>76</v>
      </c>
      <c r="B30" s="1009" t="s">
        <v>75</v>
      </c>
      <c r="C30" s="1009"/>
      <c r="D30" s="33">
        <f t="shared" si="7"/>
        <v>0</v>
      </c>
      <c r="E30" s="30">
        <f t="shared" si="8"/>
        <v>0</v>
      </c>
      <c r="F30" s="30">
        <f t="shared" si="7"/>
        <v>0</v>
      </c>
      <c r="G30" s="30"/>
      <c r="H30" s="30"/>
      <c r="I30" s="30">
        <f t="shared" si="9"/>
        <v>0</v>
      </c>
      <c r="J30" s="30"/>
      <c r="K30" s="30"/>
      <c r="L30" s="30"/>
      <c r="M30" s="30"/>
      <c r="N30" s="30"/>
      <c r="O30" s="30">
        <f t="shared" si="11"/>
        <v>0</v>
      </c>
      <c r="P30" s="30"/>
      <c r="Q30" s="30"/>
      <c r="R30" s="30">
        <f t="shared" si="12"/>
        <v>0</v>
      </c>
      <c r="S30" s="30"/>
      <c r="T30" s="30"/>
      <c r="U30" s="30">
        <f t="shared" si="13"/>
        <v>0</v>
      </c>
    </row>
    <row r="31" spans="1:21" ht="12" customHeight="1">
      <c r="A31" s="3" t="s">
        <v>77</v>
      </c>
      <c r="B31" s="1009" t="s">
        <v>155</v>
      </c>
      <c r="C31" s="1009"/>
      <c r="D31" s="33">
        <f t="shared" si="7"/>
        <v>0</v>
      </c>
      <c r="E31" s="30">
        <f t="shared" si="8"/>
        <v>0</v>
      </c>
      <c r="F31" s="30">
        <f t="shared" si="7"/>
        <v>0</v>
      </c>
      <c r="G31" s="30"/>
      <c r="H31" s="30"/>
      <c r="I31" s="30">
        <f t="shared" si="9"/>
        <v>0</v>
      </c>
      <c r="J31" s="30"/>
      <c r="K31" s="30"/>
      <c r="L31" s="30"/>
      <c r="M31" s="30"/>
      <c r="N31" s="30"/>
      <c r="O31" s="30">
        <f t="shared" si="11"/>
        <v>0</v>
      </c>
      <c r="P31" s="30"/>
      <c r="Q31" s="30"/>
      <c r="R31" s="30">
        <f t="shared" si="12"/>
        <v>0</v>
      </c>
      <c r="S31" s="30"/>
      <c r="T31" s="30"/>
      <c r="U31" s="30">
        <f t="shared" si="13"/>
        <v>0</v>
      </c>
    </row>
    <row r="32" spans="1:21" ht="12" customHeight="1">
      <c r="A32" s="3" t="s">
        <v>78</v>
      </c>
      <c r="B32" s="1009" t="s">
        <v>154</v>
      </c>
      <c r="C32" s="1009"/>
      <c r="D32" s="33">
        <f t="shared" si="7"/>
        <v>0</v>
      </c>
      <c r="E32" s="30">
        <f t="shared" si="8"/>
        <v>0</v>
      </c>
      <c r="F32" s="30">
        <f t="shared" si="7"/>
        <v>0</v>
      </c>
      <c r="G32" s="30"/>
      <c r="H32" s="30"/>
      <c r="I32" s="30">
        <f t="shared" si="9"/>
        <v>0</v>
      </c>
      <c r="J32" s="30"/>
      <c r="K32" s="30"/>
      <c r="L32" s="30"/>
      <c r="M32" s="30"/>
      <c r="N32" s="30"/>
      <c r="O32" s="30">
        <f t="shared" si="11"/>
        <v>0</v>
      </c>
      <c r="P32" s="30"/>
      <c r="Q32" s="30"/>
      <c r="R32" s="30">
        <f t="shared" si="12"/>
        <v>0</v>
      </c>
      <c r="S32" s="30"/>
      <c r="T32" s="30"/>
      <c r="U32" s="30">
        <f t="shared" si="13"/>
        <v>0</v>
      </c>
    </row>
    <row r="33" spans="1:21" ht="12" customHeight="1">
      <c r="A33" s="3" t="s">
        <v>80</v>
      </c>
      <c r="B33" s="1009" t="s">
        <v>79</v>
      </c>
      <c r="C33" s="1009"/>
      <c r="D33" s="33">
        <f t="shared" si="7"/>
        <v>0</v>
      </c>
      <c r="E33" s="30">
        <f t="shared" si="8"/>
        <v>0</v>
      </c>
      <c r="F33" s="30">
        <f t="shared" si="7"/>
        <v>0</v>
      </c>
      <c r="G33" s="30"/>
      <c r="H33" s="30"/>
      <c r="I33" s="30">
        <f t="shared" si="9"/>
        <v>0</v>
      </c>
      <c r="J33" s="30"/>
      <c r="K33" s="30"/>
      <c r="L33" s="30"/>
      <c r="M33" s="30"/>
      <c r="N33" s="30"/>
      <c r="O33" s="30">
        <f t="shared" si="11"/>
        <v>0</v>
      </c>
      <c r="P33" s="30"/>
      <c r="Q33" s="30"/>
      <c r="R33" s="30">
        <f t="shared" si="12"/>
        <v>0</v>
      </c>
      <c r="S33" s="30"/>
      <c r="T33" s="30"/>
      <c r="U33" s="30">
        <f t="shared" si="13"/>
        <v>0</v>
      </c>
    </row>
    <row r="34" spans="1:21" s="47" customFormat="1" ht="12" customHeight="1">
      <c r="A34" s="5" t="s">
        <v>81</v>
      </c>
      <c r="B34" s="1013" t="s">
        <v>153</v>
      </c>
      <c r="C34" s="1013"/>
      <c r="D34" s="58">
        <f t="shared" si="7"/>
        <v>102</v>
      </c>
      <c r="E34" s="30">
        <f t="shared" si="8"/>
        <v>21</v>
      </c>
      <c r="F34" s="30">
        <f t="shared" si="7"/>
        <v>123</v>
      </c>
      <c r="G34" s="62">
        <f>SUM(G29:G33)</f>
        <v>67</v>
      </c>
      <c r="H34" s="62">
        <f t="shared" ref="H34:T34" si="19">SUM(H29:H33)</f>
        <v>0</v>
      </c>
      <c r="I34" s="30">
        <f t="shared" si="9"/>
        <v>67</v>
      </c>
      <c r="J34" s="62">
        <f t="shared" si="19"/>
        <v>0</v>
      </c>
      <c r="K34" s="62">
        <f t="shared" si="19"/>
        <v>0</v>
      </c>
      <c r="L34" s="62">
        <f t="shared" si="19"/>
        <v>0</v>
      </c>
      <c r="M34" s="62">
        <f t="shared" si="19"/>
        <v>35</v>
      </c>
      <c r="N34" s="62">
        <v>21</v>
      </c>
      <c r="O34" s="30">
        <f t="shared" si="11"/>
        <v>56</v>
      </c>
      <c r="P34" s="62">
        <f t="shared" si="19"/>
        <v>0</v>
      </c>
      <c r="Q34" s="62">
        <f t="shared" si="19"/>
        <v>0</v>
      </c>
      <c r="R34" s="30">
        <f t="shared" si="12"/>
        <v>0</v>
      </c>
      <c r="S34" s="62">
        <f t="shared" si="19"/>
        <v>0</v>
      </c>
      <c r="T34" s="62">
        <f t="shared" si="19"/>
        <v>0</v>
      </c>
      <c r="U34" s="30">
        <f t="shared" si="13"/>
        <v>0</v>
      </c>
    </row>
    <row r="35" spans="1:21" s="47" customFormat="1" ht="12" customHeight="1">
      <c r="A35" s="6" t="s">
        <v>82</v>
      </c>
      <c r="B35" s="1011" t="s">
        <v>152</v>
      </c>
      <c r="C35" s="1011"/>
      <c r="D35" s="59">
        <f>+D34+D28+D25+D17+D14</f>
        <v>3532</v>
      </c>
      <c r="E35" s="59">
        <f>+E34+E28+E25+E17+E14</f>
        <v>-164</v>
      </c>
      <c r="F35" s="59">
        <f t="shared" ref="F35:T35" si="20">+F34+F28+F25+F17+F14</f>
        <v>3368</v>
      </c>
      <c r="G35" s="59">
        <f t="shared" si="20"/>
        <v>340</v>
      </c>
      <c r="H35" s="59">
        <f t="shared" si="20"/>
        <v>190</v>
      </c>
      <c r="I35" s="30">
        <f t="shared" si="9"/>
        <v>530</v>
      </c>
      <c r="J35" s="59">
        <f t="shared" si="20"/>
        <v>537</v>
      </c>
      <c r="K35" s="59">
        <f t="shared" si="20"/>
        <v>0</v>
      </c>
      <c r="L35" s="59">
        <f t="shared" si="20"/>
        <v>537</v>
      </c>
      <c r="M35" s="59">
        <f t="shared" si="20"/>
        <v>1955</v>
      </c>
      <c r="N35" s="59">
        <f t="shared" si="20"/>
        <v>-354</v>
      </c>
      <c r="O35" s="30">
        <f t="shared" si="11"/>
        <v>1601</v>
      </c>
      <c r="P35" s="59">
        <f t="shared" si="20"/>
        <v>500</v>
      </c>
      <c r="Q35" s="59">
        <f t="shared" si="20"/>
        <v>0</v>
      </c>
      <c r="R35" s="30">
        <f t="shared" si="12"/>
        <v>500</v>
      </c>
      <c r="S35" s="59">
        <f t="shared" si="20"/>
        <v>200</v>
      </c>
      <c r="T35" s="59">
        <f t="shared" si="20"/>
        <v>0</v>
      </c>
      <c r="U35" s="30">
        <f t="shared" si="13"/>
        <v>200</v>
      </c>
    </row>
    <row r="36" spans="1:21" ht="9.75" customHeight="1">
      <c r="A36" s="7"/>
      <c r="B36" s="8"/>
      <c r="C36" s="8"/>
      <c r="D36" s="31"/>
      <c r="E36" s="31"/>
      <c r="F36" s="32"/>
      <c r="G36" s="31"/>
      <c r="H36" s="31"/>
      <c r="I36" s="32"/>
      <c r="J36" s="31"/>
      <c r="K36" s="31"/>
      <c r="L36" s="32"/>
      <c r="M36" s="31"/>
      <c r="N36" s="31"/>
      <c r="O36" s="30">
        <f t="shared" si="11"/>
        <v>0</v>
      </c>
      <c r="P36" s="31"/>
      <c r="Q36" s="31"/>
      <c r="R36" s="32"/>
      <c r="S36" s="31"/>
      <c r="T36" s="31"/>
      <c r="U36" s="32"/>
    </row>
    <row r="37" spans="1:21" ht="12" customHeight="1">
      <c r="A37" s="12" t="s">
        <v>111</v>
      </c>
      <c r="B37" s="1012" t="s">
        <v>110</v>
      </c>
      <c r="C37" s="1012"/>
      <c r="D37" s="33">
        <f t="shared" ref="D37" si="21">+G37+J37+M37+S37</f>
        <v>0</v>
      </c>
      <c r="E37" s="33">
        <f t="shared" ref="E37" si="22">+H37+K37+N37+T37</f>
        <v>0</v>
      </c>
      <c r="F37" s="33">
        <f t="shared" ref="F37" si="23">+I37+L37+O37+U37</f>
        <v>0</v>
      </c>
      <c r="G37" s="33"/>
      <c r="H37" s="33"/>
      <c r="I37" s="33">
        <f>+G37+H37</f>
        <v>0</v>
      </c>
      <c r="J37" s="33"/>
      <c r="K37" s="33"/>
      <c r="L37" s="33"/>
      <c r="M37" s="33"/>
      <c r="N37" s="33"/>
      <c r="O37" s="30">
        <f t="shared" si="11"/>
        <v>0</v>
      </c>
      <c r="P37" s="33"/>
      <c r="Q37" s="33"/>
      <c r="R37" s="33"/>
      <c r="S37" s="33"/>
      <c r="T37" s="33"/>
      <c r="U37" s="33"/>
    </row>
    <row r="38" spans="1:21" ht="12" customHeight="1">
      <c r="A38" s="3" t="s">
        <v>112</v>
      </c>
      <c r="B38" s="1009" t="s">
        <v>163</v>
      </c>
      <c r="C38" s="1009"/>
      <c r="D38" s="33">
        <f t="shared" ref="D38:D44" si="24">+G38+J38+M38+S38</f>
        <v>0</v>
      </c>
      <c r="E38" s="33">
        <f t="shared" ref="E38:E44" si="25">+H38+K38+N38+T38</f>
        <v>0</v>
      </c>
      <c r="F38" s="33">
        <f t="shared" ref="F38:F44" si="26">+I38+L38+O38+U38</f>
        <v>0</v>
      </c>
      <c r="G38" s="30"/>
      <c r="H38" s="30"/>
      <c r="I38" s="33">
        <f t="shared" ref="I38:I45" si="27">+G38+H38</f>
        <v>0</v>
      </c>
      <c r="J38" s="30"/>
      <c r="K38" s="30"/>
      <c r="L38" s="30"/>
      <c r="M38" s="30"/>
      <c r="N38" s="30"/>
      <c r="O38" s="30">
        <f t="shared" si="11"/>
        <v>0</v>
      </c>
      <c r="P38" s="30"/>
      <c r="Q38" s="30"/>
      <c r="R38" s="30"/>
      <c r="S38" s="30"/>
      <c r="T38" s="30"/>
      <c r="U38" s="30"/>
    </row>
    <row r="39" spans="1:21" s="43" customFormat="1" ht="12" customHeight="1">
      <c r="A39" s="39" t="s">
        <v>112</v>
      </c>
      <c r="B39" s="42"/>
      <c r="C39" s="45" t="s">
        <v>113</v>
      </c>
      <c r="D39" s="33">
        <f t="shared" si="24"/>
        <v>0</v>
      </c>
      <c r="E39" s="33">
        <f t="shared" si="25"/>
        <v>0</v>
      </c>
      <c r="F39" s="33">
        <f t="shared" si="26"/>
        <v>0</v>
      </c>
      <c r="G39" s="56"/>
      <c r="H39" s="56"/>
      <c r="I39" s="33">
        <f t="shared" si="27"/>
        <v>0</v>
      </c>
      <c r="J39" s="56"/>
      <c r="K39" s="56"/>
      <c r="L39" s="56"/>
      <c r="M39" s="56"/>
      <c r="N39" s="56"/>
      <c r="O39" s="56"/>
      <c r="P39" s="56"/>
      <c r="Q39" s="56"/>
      <c r="R39" s="56"/>
      <c r="S39" s="56"/>
      <c r="T39" s="56"/>
      <c r="U39" s="56"/>
    </row>
    <row r="40" spans="1:21" ht="12" customHeight="1">
      <c r="A40" s="3" t="s">
        <v>115</v>
      </c>
      <c r="B40" s="1009" t="s">
        <v>114</v>
      </c>
      <c r="C40" s="1009"/>
      <c r="D40" s="33">
        <f t="shared" si="24"/>
        <v>197</v>
      </c>
      <c r="E40" s="33">
        <f t="shared" si="25"/>
        <v>0</v>
      </c>
      <c r="F40" s="33">
        <f t="shared" si="26"/>
        <v>197</v>
      </c>
      <c r="G40" s="30">
        <v>197</v>
      </c>
      <c r="H40" s="30"/>
      <c r="I40" s="33">
        <f t="shared" si="27"/>
        <v>197</v>
      </c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</row>
    <row r="41" spans="1:21" ht="12" customHeight="1">
      <c r="A41" s="3" t="s">
        <v>117</v>
      </c>
      <c r="B41" s="1009" t="s">
        <v>116</v>
      </c>
      <c r="C41" s="1009"/>
      <c r="D41" s="33">
        <f t="shared" si="24"/>
        <v>102</v>
      </c>
      <c r="E41" s="33">
        <f t="shared" si="25"/>
        <v>0</v>
      </c>
      <c r="F41" s="33">
        <f t="shared" si="26"/>
        <v>102</v>
      </c>
      <c r="G41" s="30">
        <v>102</v>
      </c>
      <c r="H41" s="30"/>
      <c r="I41" s="33">
        <f t="shared" si="27"/>
        <v>102</v>
      </c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</row>
    <row r="42" spans="1:21" ht="12" customHeight="1">
      <c r="A42" s="3" t="s">
        <v>119</v>
      </c>
      <c r="B42" s="1009" t="s">
        <v>118</v>
      </c>
      <c r="C42" s="1009"/>
      <c r="D42" s="33">
        <f t="shared" si="24"/>
        <v>81</v>
      </c>
      <c r="E42" s="33">
        <f t="shared" si="25"/>
        <v>0</v>
      </c>
      <c r="F42" s="33">
        <f t="shared" si="26"/>
        <v>81</v>
      </c>
      <c r="G42" s="30">
        <v>81</v>
      </c>
      <c r="H42" s="30"/>
      <c r="I42" s="33">
        <f t="shared" si="27"/>
        <v>81</v>
      </c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</row>
    <row r="43" spans="1:21" ht="12" customHeight="1">
      <c r="A43" s="3" t="s">
        <v>121</v>
      </c>
      <c r="B43" s="1009" t="s">
        <v>120</v>
      </c>
      <c r="C43" s="1009"/>
      <c r="D43" s="33">
        <f t="shared" si="24"/>
        <v>0</v>
      </c>
      <c r="E43" s="33">
        <f t="shared" si="25"/>
        <v>0</v>
      </c>
      <c r="F43" s="33">
        <f t="shared" si="26"/>
        <v>0</v>
      </c>
      <c r="G43" s="30"/>
      <c r="H43" s="30"/>
      <c r="I43" s="33">
        <f t="shared" si="27"/>
        <v>0</v>
      </c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</row>
    <row r="44" spans="1:21" ht="12" customHeight="1">
      <c r="A44" s="3" t="s">
        <v>123</v>
      </c>
      <c r="B44" s="1009" t="s">
        <v>122</v>
      </c>
      <c r="C44" s="1009"/>
      <c r="D44" s="33">
        <f t="shared" si="24"/>
        <v>0</v>
      </c>
      <c r="E44" s="33">
        <f t="shared" si="25"/>
        <v>0</v>
      </c>
      <c r="F44" s="33">
        <f t="shared" si="26"/>
        <v>0</v>
      </c>
      <c r="G44" s="30"/>
      <c r="H44" s="30"/>
      <c r="I44" s="33">
        <f t="shared" si="27"/>
        <v>0</v>
      </c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</row>
    <row r="45" spans="1:21" s="47" customFormat="1" ht="12" customHeight="1">
      <c r="A45" s="6" t="s">
        <v>124</v>
      </c>
      <c r="B45" s="1011" t="s">
        <v>162</v>
      </c>
      <c r="C45" s="1011"/>
      <c r="D45" s="59">
        <f>+D44+D43+D42+D41+D40+D38+D37</f>
        <v>380</v>
      </c>
      <c r="E45" s="59">
        <f>+E44+E43+E42+E41+E40+E38+E37</f>
        <v>0</v>
      </c>
      <c r="F45" s="59">
        <f>+F44+F43+F42+F41+F40+F38+F37</f>
        <v>380</v>
      </c>
      <c r="G45" s="59">
        <f>+G44+G43+G42+G41+G40+G38+G37</f>
        <v>380</v>
      </c>
      <c r="H45" s="59">
        <f t="shared" ref="H45:U45" si="28">+H44+H43+H42+H41+H40+H38+H37</f>
        <v>0</v>
      </c>
      <c r="I45" s="33">
        <f t="shared" si="27"/>
        <v>380</v>
      </c>
      <c r="J45" s="59">
        <f t="shared" si="28"/>
        <v>0</v>
      </c>
      <c r="K45" s="59">
        <f t="shared" si="28"/>
        <v>0</v>
      </c>
      <c r="L45" s="59">
        <f t="shared" si="28"/>
        <v>0</v>
      </c>
      <c r="M45" s="59">
        <f t="shared" si="28"/>
        <v>0</v>
      </c>
      <c r="N45" s="59">
        <f t="shared" si="28"/>
        <v>0</v>
      </c>
      <c r="O45" s="59">
        <f t="shared" si="28"/>
        <v>0</v>
      </c>
      <c r="P45" s="59">
        <f t="shared" si="28"/>
        <v>0</v>
      </c>
      <c r="Q45" s="59">
        <f t="shared" si="28"/>
        <v>0</v>
      </c>
      <c r="R45" s="59">
        <f t="shared" si="28"/>
        <v>0</v>
      </c>
      <c r="S45" s="59">
        <f t="shared" si="28"/>
        <v>0</v>
      </c>
      <c r="T45" s="59">
        <f t="shared" si="28"/>
        <v>0</v>
      </c>
      <c r="U45" s="59">
        <f t="shared" si="28"/>
        <v>0</v>
      </c>
    </row>
    <row r="46" spans="1:21" ht="9" customHeight="1">
      <c r="A46" s="7"/>
      <c r="B46" s="8"/>
      <c r="C46" s="8"/>
      <c r="D46" s="31"/>
      <c r="E46" s="31"/>
      <c r="F46" s="32"/>
      <c r="G46" s="31"/>
      <c r="H46" s="31"/>
      <c r="I46" s="32"/>
      <c r="J46" s="31"/>
      <c r="K46" s="31"/>
      <c r="L46" s="32"/>
      <c r="M46" s="31"/>
      <c r="N46" s="31"/>
      <c r="O46" s="32"/>
      <c r="P46" s="31"/>
      <c r="Q46" s="31"/>
      <c r="R46" s="32"/>
      <c r="S46" s="31"/>
      <c r="T46" s="31"/>
      <c r="U46" s="32"/>
    </row>
    <row r="47" spans="1:21" ht="12" hidden="1" customHeight="1">
      <c r="A47" s="3" t="s">
        <v>126</v>
      </c>
      <c r="B47" s="1009" t="s">
        <v>125</v>
      </c>
      <c r="C47" s="1009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</row>
    <row r="48" spans="1:21" ht="12" hidden="1" customHeight="1">
      <c r="A48" s="3" t="s">
        <v>128</v>
      </c>
      <c r="B48" s="1009" t="s">
        <v>127</v>
      </c>
      <c r="C48" s="1009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</row>
    <row r="49" spans="1:21" ht="12" hidden="1" customHeight="1">
      <c r="A49" s="3" t="s">
        <v>130</v>
      </c>
      <c r="B49" s="1009" t="s">
        <v>129</v>
      </c>
      <c r="C49" s="1009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</row>
    <row r="50" spans="1:21" ht="12" hidden="1" customHeight="1">
      <c r="A50" s="3" t="s">
        <v>132</v>
      </c>
      <c r="B50" s="1009" t="s">
        <v>131</v>
      </c>
      <c r="C50" s="1009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</row>
    <row r="51" spans="1:21" s="47" customFormat="1" ht="12" customHeight="1">
      <c r="A51" s="6" t="s">
        <v>133</v>
      </c>
      <c r="B51" s="1011" t="s">
        <v>161</v>
      </c>
      <c r="C51" s="1011"/>
      <c r="D51" s="59"/>
      <c r="E51" s="59"/>
      <c r="F51" s="59"/>
      <c r="G51" s="59"/>
      <c r="H51" s="59"/>
      <c r="I51" s="59"/>
      <c r="J51" s="59"/>
      <c r="K51" s="59"/>
      <c r="L51" s="59"/>
      <c r="M51" s="59"/>
      <c r="N51" s="59"/>
      <c r="O51" s="59"/>
      <c r="P51" s="59"/>
      <c r="Q51" s="59"/>
      <c r="R51" s="59"/>
      <c r="S51" s="59"/>
      <c r="T51" s="59"/>
      <c r="U51" s="59"/>
    </row>
    <row r="52" spans="1:21" ht="7.5" customHeight="1">
      <c r="A52" s="7"/>
      <c r="B52" s="8"/>
      <c r="C52" s="8"/>
      <c r="D52" s="31"/>
      <c r="E52" s="31"/>
      <c r="F52" s="32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</row>
    <row r="53" spans="1:21" ht="12" hidden="1" customHeight="1">
      <c r="A53" s="196" t="s">
        <v>390</v>
      </c>
      <c r="B53" s="1012" t="s">
        <v>391</v>
      </c>
      <c r="C53" s="1012"/>
      <c r="D53" s="197"/>
      <c r="E53" s="197"/>
      <c r="F53" s="198"/>
      <c r="G53" s="197"/>
      <c r="H53" s="197"/>
      <c r="I53" s="197"/>
      <c r="J53" s="197"/>
      <c r="K53" s="197"/>
      <c r="L53" s="197"/>
      <c r="M53" s="197"/>
      <c r="N53" s="197"/>
      <c r="O53" s="197"/>
      <c r="P53" s="197"/>
      <c r="Q53" s="197"/>
      <c r="R53" s="197"/>
      <c r="S53" s="197"/>
      <c r="T53" s="197"/>
      <c r="U53" s="197"/>
    </row>
    <row r="54" spans="1:21" ht="12" hidden="1" customHeight="1">
      <c r="A54" s="196" t="s">
        <v>406</v>
      </c>
      <c r="B54" s="1017" t="s">
        <v>407</v>
      </c>
      <c r="C54" s="1018"/>
      <c r="D54" s="197"/>
      <c r="E54" s="197"/>
      <c r="F54" s="198"/>
      <c r="G54" s="197"/>
      <c r="H54" s="197"/>
      <c r="I54" s="197"/>
      <c r="J54" s="197"/>
      <c r="K54" s="197"/>
      <c r="L54" s="197"/>
      <c r="M54" s="197"/>
      <c r="N54" s="197"/>
      <c r="O54" s="197"/>
      <c r="P54" s="197"/>
      <c r="Q54" s="197"/>
      <c r="R54" s="197"/>
      <c r="S54" s="197"/>
      <c r="T54" s="197"/>
      <c r="U54" s="197"/>
    </row>
    <row r="55" spans="1:21" ht="12" hidden="1" customHeight="1">
      <c r="A55" s="12" t="s">
        <v>134</v>
      </c>
      <c r="B55" s="1012" t="s">
        <v>160</v>
      </c>
      <c r="C55" s="1012"/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</row>
    <row r="56" spans="1:21" s="47" customFormat="1" ht="12" customHeight="1">
      <c r="A56" s="15" t="s">
        <v>135</v>
      </c>
      <c r="B56" s="1015" t="s">
        <v>159</v>
      </c>
      <c r="C56" s="1015"/>
      <c r="D56" s="57"/>
      <c r="E56" s="57"/>
      <c r="F56" s="57"/>
      <c r="G56" s="57"/>
      <c r="H56" s="57"/>
      <c r="I56" s="57"/>
      <c r="J56" s="57"/>
      <c r="K56" s="57"/>
      <c r="L56" s="57"/>
      <c r="M56" s="57"/>
      <c r="N56" s="57"/>
      <c r="O56" s="57"/>
      <c r="P56" s="57"/>
      <c r="Q56" s="57"/>
      <c r="R56" s="57"/>
      <c r="S56" s="57"/>
      <c r="T56" s="57"/>
      <c r="U56" s="57"/>
    </row>
    <row r="57" spans="1:21" ht="12" customHeight="1">
      <c r="A57" s="7"/>
      <c r="B57" s="16"/>
      <c r="C57" s="16"/>
      <c r="D57" s="31"/>
      <c r="E57" s="31"/>
      <c r="F57" s="32"/>
      <c r="G57" s="31"/>
      <c r="H57" s="31"/>
      <c r="I57" s="32"/>
      <c r="J57" s="31"/>
      <c r="K57" s="31"/>
      <c r="L57" s="32"/>
      <c r="M57" s="31"/>
      <c r="N57" s="31"/>
      <c r="O57" s="32"/>
      <c r="P57" s="31"/>
      <c r="Q57" s="31"/>
      <c r="R57" s="32"/>
      <c r="S57" s="31"/>
      <c r="T57" s="31"/>
      <c r="U57" s="32"/>
    </row>
    <row r="58" spans="1:21" s="47" customFormat="1" ht="12" customHeight="1">
      <c r="A58" s="17" t="s">
        <v>136</v>
      </c>
      <c r="B58" s="1024" t="s">
        <v>158</v>
      </c>
      <c r="C58" s="1024"/>
      <c r="D58" s="58">
        <f t="shared" ref="D58:U58" si="29">+D56+D51+D45+D35+D9+D7</f>
        <v>14974</v>
      </c>
      <c r="E58" s="58">
        <f t="shared" si="29"/>
        <v>127</v>
      </c>
      <c r="F58" s="58">
        <f t="shared" si="29"/>
        <v>15101</v>
      </c>
      <c r="G58" s="58">
        <f t="shared" si="29"/>
        <v>8615</v>
      </c>
      <c r="H58" s="58">
        <f t="shared" si="29"/>
        <v>317</v>
      </c>
      <c r="I58" s="58">
        <f t="shared" si="29"/>
        <v>8932</v>
      </c>
      <c r="J58" s="58">
        <f t="shared" si="29"/>
        <v>3704</v>
      </c>
      <c r="K58" s="58">
        <f t="shared" si="29"/>
        <v>-190</v>
      </c>
      <c r="L58" s="58">
        <f t="shared" si="29"/>
        <v>3514</v>
      </c>
      <c r="M58" s="58">
        <f t="shared" si="29"/>
        <v>1955</v>
      </c>
      <c r="N58" s="58">
        <f t="shared" si="29"/>
        <v>0</v>
      </c>
      <c r="O58" s="58">
        <f t="shared" si="29"/>
        <v>1955</v>
      </c>
      <c r="P58" s="58">
        <f t="shared" si="29"/>
        <v>500</v>
      </c>
      <c r="Q58" s="58">
        <f t="shared" si="29"/>
        <v>0</v>
      </c>
      <c r="R58" s="58">
        <f t="shared" si="29"/>
        <v>500</v>
      </c>
      <c r="S58" s="58">
        <f t="shared" si="29"/>
        <v>200</v>
      </c>
      <c r="T58" s="58">
        <f t="shared" si="29"/>
        <v>0</v>
      </c>
      <c r="U58" s="58">
        <f t="shared" si="29"/>
        <v>200</v>
      </c>
    </row>
  </sheetData>
  <mergeCells count="61">
    <mergeCell ref="B54:C54"/>
    <mergeCell ref="B20:C20"/>
    <mergeCell ref="B21:C21"/>
    <mergeCell ref="S2:U2"/>
    <mergeCell ref="D2:F2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3:C33"/>
    <mergeCell ref="B32:C32"/>
    <mergeCell ref="A2:A4"/>
    <mergeCell ref="B2:C4"/>
    <mergeCell ref="G2:I2"/>
    <mergeCell ref="J2:L2"/>
    <mergeCell ref="S3:U3"/>
    <mergeCell ref="P3:R3"/>
    <mergeCell ref="M3:O3"/>
    <mergeCell ref="M2:O2"/>
    <mergeCell ref="P2:R2"/>
    <mergeCell ref="S1:U1"/>
    <mergeCell ref="B5:C5"/>
    <mergeCell ref="B19:C19"/>
    <mergeCell ref="B6:C6"/>
    <mergeCell ref="B7:C7"/>
    <mergeCell ref="B9:C9"/>
    <mergeCell ref="B11:C11"/>
    <mergeCell ref="B12:C12"/>
    <mergeCell ref="B13:C13"/>
    <mergeCell ref="B14:C14"/>
    <mergeCell ref="B15:C15"/>
    <mergeCell ref="B16:C16"/>
    <mergeCell ref="B17:C17"/>
    <mergeCell ref="B18:C18"/>
    <mergeCell ref="B31:C31"/>
    <mergeCell ref="B41:C41"/>
    <mergeCell ref="B45:C45"/>
    <mergeCell ref="B47:C47"/>
    <mergeCell ref="B34:C34"/>
    <mergeCell ref="B35:C35"/>
    <mergeCell ref="B55:C55"/>
    <mergeCell ref="B58:C58"/>
    <mergeCell ref="G3:I3"/>
    <mergeCell ref="J3:L3"/>
    <mergeCell ref="B38:C38"/>
    <mergeCell ref="B48:C48"/>
    <mergeCell ref="B49:C49"/>
    <mergeCell ref="B50:C50"/>
    <mergeCell ref="B56:C56"/>
    <mergeCell ref="B40:C40"/>
    <mergeCell ref="B37:C37"/>
    <mergeCell ref="B53:C53"/>
    <mergeCell ref="B42:C42"/>
    <mergeCell ref="B43:C43"/>
    <mergeCell ref="B44:C44"/>
    <mergeCell ref="B51:C51"/>
  </mergeCells>
  <printOptions horizontalCentered="1"/>
  <pageMargins left="0.11811023622047245" right="0.11811023622047245" top="0.74803149606299213" bottom="0.15748031496062992" header="0.31496062992125984" footer="0.31496062992125984"/>
  <pageSetup paperSize="8" scale="84" orientation="landscape" r:id="rId1"/>
  <headerFooter>
    <oddHeader>&amp;C&amp;"Times New Roman,Félkövér"&amp;12Martonvásár Város Önkormányzatának kiadásai 2015. 
Védőnői, iskola egészségügyi feladatok ellátása&amp;R&amp;"Times New Roman,Normál"&amp;10
 5/d. melléklet</oddHeader>
  </headerFooter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10"/>
  <sheetViews>
    <sheetView workbookViewId="0">
      <selection activeCell="K3" sqref="K3"/>
    </sheetView>
  </sheetViews>
  <sheetFormatPr defaultRowHeight="12.75"/>
  <cols>
    <col min="1" max="1" width="7.5703125" style="487" customWidth="1"/>
    <col min="2" max="2" width="25.42578125" style="486" customWidth="1"/>
    <col min="3" max="3" width="7.42578125" style="486" customWidth="1"/>
    <col min="4" max="4" width="8.85546875" style="486" customWidth="1"/>
    <col min="5" max="5" width="9.7109375" style="486" customWidth="1"/>
    <col min="6" max="6" width="7.42578125" style="486" customWidth="1"/>
    <col min="7" max="7" width="8.85546875" style="486" customWidth="1"/>
    <col min="8" max="8" width="7.85546875" style="486" customWidth="1"/>
    <col min="9" max="9" width="8.42578125" style="486" customWidth="1"/>
    <col min="10" max="10" width="9.42578125" style="486" customWidth="1"/>
    <col min="11" max="11" width="8.85546875" style="486" customWidth="1"/>
    <col min="12" max="16384" width="9.140625" style="486"/>
  </cols>
  <sheetData>
    <row r="1" spans="1:21" ht="12" customHeight="1"/>
    <row r="2" spans="1:21" s="490" customFormat="1" ht="28.5" customHeight="1">
      <c r="A2" s="1039" t="s">
        <v>284</v>
      </c>
      <c r="B2" s="1040"/>
      <c r="C2" s="1035" t="s">
        <v>56</v>
      </c>
      <c r="D2" s="1035"/>
      <c r="E2" s="1035"/>
      <c r="F2" s="1035" t="s">
        <v>522</v>
      </c>
      <c r="G2" s="1035"/>
      <c r="H2" s="1035"/>
      <c r="I2" s="1036" t="s">
        <v>179</v>
      </c>
      <c r="J2" s="1037"/>
      <c r="K2" s="1038"/>
      <c r="L2" s="486"/>
      <c r="M2" s="486"/>
      <c r="N2" s="486"/>
      <c r="O2" s="486"/>
      <c r="P2" s="486"/>
      <c r="Q2" s="486"/>
      <c r="R2" s="486"/>
      <c r="S2" s="486"/>
      <c r="T2" s="486"/>
      <c r="U2" s="486"/>
    </row>
    <row r="3" spans="1:21" s="490" customFormat="1" ht="25.5">
      <c r="A3" s="1028" t="s">
        <v>520</v>
      </c>
      <c r="B3" s="1030"/>
      <c r="C3" s="637" t="s">
        <v>865</v>
      </c>
      <c r="D3" s="636" t="s">
        <v>685</v>
      </c>
      <c r="E3" s="637" t="s">
        <v>870</v>
      </c>
      <c r="F3" s="637" t="s">
        <v>865</v>
      </c>
      <c r="G3" s="636" t="s">
        <v>685</v>
      </c>
      <c r="H3" s="637" t="s">
        <v>870</v>
      </c>
      <c r="I3" s="637" t="s">
        <v>865</v>
      </c>
      <c r="J3" s="636" t="s">
        <v>685</v>
      </c>
      <c r="K3" s="637" t="s">
        <v>870</v>
      </c>
      <c r="L3" s="486"/>
      <c r="M3" s="486"/>
      <c r="N3" s="486"/>
      <c r="O3" s="486"/>
      <c r="P3" s="486"/>
      <c r="Q3" s="486"/>
      <c r="R3" s="486"/>
      <c r="S3" s="486"/>
      <c r="T3" s="486"/>
      <c r="U3" s="486"/>
    </row>
    <row r="4" spans="1:21" s="490" customFormat="1" ht="25.5">
      <c r="A4" s="488" t="s">
        <v>523</v>
      </c>
      <c r="B4" s="489" t="s">
        <v>524</v>
      </c>
      <c r="C4" s="500"/>
      <c r="D4" s="500"/>
      <c r="E4" s="500">
        <f>+C4+D4</f>
        <v>0</v>
      </c>
      <c r="F4" s="500">
        <v>779</v>
      </c>
      <c r="G4" s="500"/>
      <c r="H4" s="500">
        <f>+F4+G4</f>
        <v>779</v>
      </c>
      <c r="I4" s="503">
        <f>+C4+F4</f>
        <v>779</v>
      </c>
      <c r="J4" s="503">
        <f>D4+G4</f>
        <v>0</v>
      </c>
      <c r="K4" s="503">
        <f>+I4+J4</f>
        <v>779</v>
      </c>
    </row>
    <row r="5" spans="1:21" s="490" customFormat="1" ht="25.5">
      <c r="A5" s="488" t="s">
        <v>525</v>
      </c>
      <c r="B5" s="489" t="s">
        <v>526</v>
      </c>
      <c r="C5" s="500"/>
      <c r="D5" s="500"/>
      <c r="E5" s="500">
        <f t="shared" ref="E5:E9" si="0">+C5+D5</f>
        <v>0</v>
      </c>
      <c r="F5" s="500">
        <v>0</v>
      </c>
      <c r="G5" s="500">
        <v>849</v>
      </c>
      <c r="H5" s="500">
        <f t="shared" ref="H5:H9" si="1">+F5+G5</f>
        <v>849</v>
      </c>
      <c r="I5" s="503">
        <f t="shared" ref="I5:I9" si="2">+C5+F5</f>
        <v>0</v>
      </c>
      <c r="J5" s="503">
        <f t="shared" ref="J5:J9" si="3">D5+G5</f>
        <v>849</v>
      </c>
      <c r="K5" s="503">
        <f t="shared" ref="K5:K9" si="4">+I5+J5</f>
        <v>849</v>
      </c>
    </row>
    <row r="6" spans="1:21" s="490" customFormat="1" ht="25.5">
      <c r="A6" s="488" t="s">
        <v>527</v>
      </c>
      <c r="B6" s="489" t="s">
        <v>528</v>
      </c>
      <c r="C6" s="500"/>
      <c r="D6" s="500"/>
      <c r="E6" s="500">
        <f t="shared" si="0"/>
        <v>0</v>
      </c>
      <c r="F6" s="500">
        <v>2432</v>
      </c>
      <c r="G6" s="500"/>
      <c r="H6" s="500">
        <f t="shared" si="1"/>
        <v>2432</v>
      </c>
      <c r="I6" s="503">
        <f t="shared" si="2"/>
        <v>2432</v>
      </c>
      <c r="J6" s="503">
        <f t="shared" si="3"/>
        <v>0</v>
      </c>
      <c r="K6" s="503">
        <f t="shared" si="4"/>
        <v>2432</v>
      </c>
    </row>
    <row r="7" spans="1:21" s="490" customFormat="1" ht="25.5">
      <c r="A7" s="488" t="s">
        <v>529</v>
      </c>
      <c r="B7" s="489" t="s">
        <v>530</v>
      </c>
      <c r="C7" s="500"/>
      <c r="D7" s="500"/>
      <c r="E7" s="500">
        <f t="shared" si="0"/>
        <v>0</v>
      </c>
      <c r="F7" s="500">
        <v>692</v>
      </c>
      <c r="G7" s="500">
        <v>808</v>
      </c>
      <c r="H7" s="500">
        <f t="shared" si="1"/>
        <v>1500</v>
      </c>
      <c r="I7" s="503">
        <f t="shared" si="2"/>
        <v>692</v>
      </c>
      <c r="J7" s="503">
        <f t="shared" si="3"/>
        <v>808</v>
      </c>
      <c r="K7" s="503">
        <f t="shared" si="4"/>
        <v>1500</v>
      </c>
    </row>
    <row r="8" spans="1:21" ht="30" customHeight="1">
      <c r="A8" s="488" t="s">
        <v>531</v>
      </c>
      <c r="B8" s="489" t="s">
        <v>532</v>
      </c>
      <c r="C8" s="500">
        <v>1500</v>
      </c>
      <c r="D8" s="500"/>
      <c r="E8" s="500">
        <f t="shared" si="0"/>
        <v>1500</v>
      </c>
      <c r="F8" s="500"/>
      <c r="G8" s="500"/>
      <c r="H8" s="500">
        <f t="shared" si="1"/>
        <v>0</v>
      </c>
      <c r="I8" s="503">
        <f t="shared" si="2"/>
        <v>1500</v>
      </c>
      <c r="J8" s="503">
        <f t="shared" si="3"/>
        <v>0</v>
      </c>
      <c r="K8" s="503">
        <f t="shared" si="4"/>
        <v>1500</v>
      </c>
      <c r="L8" s="490"/>
      <c r="M8" s="490"/>
      <c r="N8" s="490"/>
      <c r="O8" s="490"/>
      <c r="P8" s="490"/>
      <c r="Q8" s="490"/>
      <c r="R8" s="490"/>
      <c r="S8" s="490"/>
      <c r="T8" s="490"/>
      <c r="U8" s="490"/>
    </row>
    <row r="9" spans="1:21" ht="25.5">
      <c r="A9" s="488" t="s">
        <v>533</v>
      </c>
      <c r="B9" s="489" t="s">
        <v>534</v>
      </c>
      <c r="C9" s="500"/>
      <c r="D9" s="500"/>
      <c r="E9" s="500">
        <f t="shared" si="0"/>
        <v>0</v>
      </c>
      <c r="F9" s="500">
        <f>1410+16608</f>
        <v>18018</v>
      </c>
      <c r="G9" s="500">
        <v>-808</v>
      </c>
      <c r="H9" s="500">
        <f t="shared" si="1"/>
        <v>17210</v>
      </c>
      <c r="I9" s="503">
        <f t="shared" si="2"/>
        <v>18018</v>
      </c>
      <c r="J9" s="503">
        <f t="shared" si="3"/>
        <v>-808</v>
      </c>
      <c r="K9" s="503">
        <f t="shared" si="4"/>
        <v>17210</v>
      </c>
      <c r="L9" s="490"/>
      <c r="M9" s="490"/>
      <c r="N9" s="490"/>
      <c r="O9" s="490"/>
      <c r="P9" s="490"/>
      <c r="Q9" s="490"/>
      <c r="R9" s="490"/>
      <c r="S9" s="490"/>
      <c r="T9" s="490"/>
      <c r="U9" s="490"/>
    </row>
    <row r="10" spans="1:21" ht="19.5" customHeight="1">
      <c r="A10" s="1033" t="s">
        <v>179</v>
      </c>
      <c r="B10" s="1034"/>
      <c r="C10" s="504">
        <f>SUM(C4:C9)</f>
        <v>1500</v>
      </c>
      <c r="D10" s="504">
        <f t="shared" ref="D10:K10" si="5">SUM(D4:D9)</f>
        <v>0</v>
      </c>
      <c r="E10" s="504">
        <f t="shared" si="5"/>
        <v>1500</v>
      </c>
      <c r="F10" s="504">
        <f t="shared" si="5"/>
        <v>21921</v>
      </c>
      <c r="G10" s="504">
        <f t="shared" si="5"/>
        <v>849</v>
      </c>
      <c r="H10" s="504">
        <f t="shared" si="5"/>
        <v>22770</v>
      </c>
      <c r="I10" s="504">
        <f t="shared" si="5"/>
        <v>23421</v>
      </c>
      <c r="J10" s="504">
        <f t="shared" si="5"/>
        <v>849</v>
      </c>
      <c r="K10" s="504">
        <f t="shared" si="5"/>
        <v>24270</v>
      </c>
    </row>
  </sheetData>
  <mergeCells count="6">
    <mergeCell ref="A3:B3"/>
    <mergeCell ref="A10:B10"/>
    <mergeCell ref="F2:H2"/>
    <mergeCell ref="I2:K2"/>
    <mergeCell ref="C2:E2"/>
    <mergeCell ref="A2:B2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&amp;C&amp;"Times New Roman,Félkövér"&amp;12Martonvásár Város Önkormányzatának kiadásai 2015. 
Szociális feladatok ellátása&amp;R&amp;"Times New Roman,Normál"&amp;10
 5/e.  melléklet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34"/>
  <sheetViews>
    <sheetView workbookViewId="0">
      <selection activeCell="N13" sqref="N12:N13"/>
    </sheetView>
  </sheetViews>
  <sheetFormatPr defaultRowHeight="12.75"/>
  <cols>
    <col min="1" max="1" width="7.5703125" style="487" customWidth="1"/>
    <col min="2" max="2" width="29" style="486" customWidth="1"/>
    <col min="3" max="3" width="7.42578125" style="486" customWidth="1"/>
    <col min="4" max="4" width="6.5703125" style="486" customWidth="1"/>
    <col min="5" max="5" width="7.42578125" style="486" bestFit="1" customWidth="1"/>
    <col min="6" max="8" width="7.42578125" style="486" customWidth="1"/>
    <col min="9" max="9" width="9" style="486" customWidth="1"/>
    <col min="10" max="10" width="6.42578125" style="486" customWidth="1"/>
    <col min="11" max="12" width="7.42578125" style="486" customWidth="1"/>
    <col min="13" max="13" width="6.5703125" style="486" customWidth="1"/>
    <col min="14" max="14" width="7.42578125" style="486" customWidth="1"/>
    <col min="15" max="15" width="7.140625" style="486" customWidth="1"/>
    <col min="16" max="16" width="6.7109375" style="486" customWidth="1"/>
    <col min="17" max="17" width="7.85546875" style="486" customWidth="1"/>
    <col min="18" max="16384" width="9.140625" style="486"/>
  </cols>
  <sheetData>
    <row r="1" spans="1:17">
      <c r="A1" s="1049"/>
      <c r="B1" s="1050" t="s">
        <v>521</v>
      </c>
      <c r="C1" s="1051" t="s">
        <v>102</v>
      </c>
      <c r="D1" s="1051"/>
      <c r="E1" s="1051"/>
      <c r="F1" s="1052" t="s">
        <v>104</v>
      </c>
      <c r="G1" s="1053"/>
      <c r="H1" s="1054"/>
      <c r="I1" s="1051" t="s">
        <v>108</v>
      </c>
      <c r="J1" s="1051"/>
      <c r="K1" s="1051"/>
      <c r="L1" s="1051" t="s">
        <v>135</v>
      </c>
      <c r="M1" s="1051"/>
      <c r="N1" s="1051"/>
      <c r="O1" s="1041" t="s">
        <v>179</v>
      </c>
      <c r="P1" s="1042"/>
      <c r="Q1" s="1043"/>
    </row>
    <row r="2" spans="1:17" ht="39" customHeight="1">
      <c r="A2" s="1049"/>
      <c r="B2" s="1050"/>
      <c r="C2" s="1035" t="s">
        <v>681</v>
      </c>
      <c r="D2" s="1035"/>
      <c r="E2" s="1035"/>
      <c r="F2" s="1055" t="s">
        <v>1251</v>
      </c>
      <c r="G2" s="1056"/>
      <c r="H2" s="1057"/>
      <c r="I2" s="1035" t="s">
        <v>515</v>
      </c>
      <c r="J2" s="1035"/>
      <c r="K2" s="1035"/>
      <c r="L2" s="1035" t="s">
        <v>575</v>
      </c>
      <c r="M2" s="1035"/>
      <c r="N2" s="1035"/>
      <c r="O2" s="1044"/>
      <c r="P2" s="1045"/>
      <c r="Q2" s="1046"/>
    </row>
    <row r="3" spans="1:17" ht="26.25" customHeight="1">
      <c r="A3" s="491" t="s">
        <v>520</v>
      </c>
      <c r="B3" s="492" t="s">
        <v>284</v>
      </c>
      <c r="C3" s="637" t="s">
        <v>865</v>
      </c>
      <c r="D3" s="636" t="s">
        <v>685</v>
      </c>
      <c r="E3" s="637" t="s">
        <v>870</v>
      </c>
      <c r="F3" s="637" t="s">
        <v>865</v>
      </c>
      <c r="G3" s="637" t="s">
        <v>685</v>
      </c>
      <c r="H3" s="637" t="s">
        <v>870</v>
      </c>
      <c r="I3" s="637" t="s">
        <v>865</v>
      </c>
      <c r="J3" s="636" t="s">
        <v>685</v>
      </c>
      <c r="K3" s="637" t="s">
        <v>870</v>
      </c>
      <c r="L3" s="637" t="s">
        <v>865</v>
      </c>
      <c r="M3" s="637" t="s">
        <v>685</v>
      </c>
      <c r="N3" s="637" t="s">
        <v>870</v>
      </c>
      <c r="O3" s="637" t="s">
        <v>865</v>
      </c>
      <c r="P3" s="636" t="s">
        <v>685</v>
      </c>
      <c r="Q3" s="637" t="s">
        <v>870</v>
      </c>
    </row>
    <row r="4" spans="1:17" s="490" customFormat="1" ht="15" customHeight="1">
      <c r="A4" s="488" t="s">
        <v>517</v>
      </c>
      <c r="B4" s="489" t="s">
        <v>518</v>
      </c>
      <c r="C4" s="500"/>
      <c r="D4" s="500"/>
      <c r="E4" s="500">
        <f>+C4+D4</f>
        <v>0</v>
      </c>
      <c r="F4" s="500"/>
      <c r="G4" s="500"/>
      <c r="H4" s="500"/>
      <c r="I4" s="500">
        <v>5100</v>
      </c>
      <c r="J4" s="500">
        <v>1200</v>
      </c>
      <c r="K4" s="500">
        <f>+I4+J4</f>
        <v>6300</v>
      </c>
      <c r="L4" s="500"/>
      <c r="M4" s="500"/>
      <c r="N4" s="500">
        <f>+L4+M4</f>
        <v>0</v>
      </c>
      <c r="O4" s="500">
        <f>+C4+I4+L4</f>
        <v>5100</v>
      </c>
      <c r="P4" s="500">
        <f>+D4+J4+M4</f>
        <v>1200</v>
      </c>
      <c r="Q4" s="500">
        <f>+O4+P4</f>
        <v>6300</v>
      </c>
    </row>
    <row r="5" spans="1:17" s="490" customFormat="1" ht="26.25" customHeight="1">
      <c r="A5" s="488" t="s">
        <v>517</v>
      </c>
      <c r="B5" s="489" t="s">
        <v>541</v>
      </c>
      <c r="C5" s="500"/>
      <c r="D5" s="500"/>
      <c r="E5" s="500">
        <f t="shared" ref="E5:E29" si="0">+C5+D5</f>
        <v>0</v>
      </c>
      <c r="F5" s="500"/>
      <c r="G5" s="500"/>
      <c r="H5" s="500"/>
      <c r="I5" s="500">
        <v>600</v>
      </c>
      <c r="J5" s="500"/>
      <c r="K5" s="500">
        <f t="shared" ref="K5:K29" si="1">+I5+J5</f>
        <v>600</v>
      </c>
      <c r="L5" s="500"/>
      <c r="M5" s="500"/>
      <c r="N5" s="500">
        <f t="shared" ref="N5:N29" si="2">+L5+M5</f>
        <v>0</v>
      </c>
      <c r="O5" s="500">
        <f t="shared" ref="O5:O29" si="3">+C5+I5+L5</f>
        <v>600</v>
      </c>
      <c r="P5" s="500">
        <f t="shared" ref="P5:P29" si="4">+D5+J5+M5</f>
        <v>0</v>
      </c>
      <c r="Q5" s="500">
        <f t="shared" ref="Q5:Q29" si="5">+O5+P5</f>
        <v>600</v>
      </c>
    </row>
    <row r="6" spans="1:17" s="490" customFormat="1" ht="26.25" customHeight="1">
      <c r="A6" s="488" t="s">
        <v>517</v>
      </c>
      <c r="B6" s="489" t="s">
        <v>1252</v>
      </c>
      <c r="C6" s="500"/>
      <c r="D6" s="500"/>
      <c r="E6" s="500"/>
      <c r="F6" s="500"/>
      <c r="G6" s="500">
        <v>19500</v>
      </c>
      <c r="H6" s="500">
        <f>SUM(G6)</f>
        <v>19500</v>
      </c>
      <c r="I6" s="500"/>
      <c r="J6" s="500"/>
      <c r="K6" s="500"/>
      <c r="L6" s="500"/>
      <c r="M6" s="500"/>
      <c r="N6" s="500"/>
      <c r="O6" s="500">
        <f t="shared" si="3"/>
        <v>0</v>
      </c>
      <c r="P6" s="500">
        <f>+D6+J6+M6+G6</f>
        <v>19500</v>
      </c>
      <c r="Q6" s="500">
        <f t="shared" si="5"/>
        <v>19500</v>
      </c>
    </row>
    <row r="7" spans="1:17" s="490" customFormat="1" ht="26.25" customHeight="1">
      <c r="A7" s="488" t="s">
        <v>517</v>
      </c>
      <c r="B7" s="931" t="s">
        <v>949</v>
      </c>
      <c r="C7" s="500"/>
      <c r="D7" s="500"/>
      <c r="E7" s="500"/>
      <c r="F7" s="500"/>
      <c r="G7" s="500"/>
      <c r="H7" s="500"/>
      <c r="I7" s="500"/>
      <c r="J7" s="500"/>
      <c r="K7" s="500"/>
      <c r="L7" s="500"/>
      <c r="M7" s="500">
        <v>6327</v>
      </c>
      <c r="N7" s="500">
        <f t="shared" si="2"/>
        <v>6327</v>
      </c>
      <c r="O7" s="500">
        <f t="shared" si="3"/>
        <v>0</v>
      </c>
      <c r="P7" s="500">
        <f>+D7+J7+M7+G7</f>
        <v>6327</v>
      </c>
      <c r="Q7" s="500">
        <f t="shared" si="5"/>
        <v>6327</v>
      </c>
    </row>
    <row r="8" spans="1:17" s="490" customFormat="1" ht="15" customHeight="1">
      <c r="A8" s="488" t="s">
        <v>519</v>
      </c>
      <c r="B8" s="489" t="s">
        <v>505</v>
      </c>
      <c r="C8" s="500"/>
      <c r="D8" s="500"/>
      <c r="E8" s="500">
        <f t="shared" si="0"/>
        <v>0</v>
      </c>
      <c r="F8" s="500"/>
      <c r="G8" s="500"/>
      <c r="H8" s="500"/>
      <c r="I8" s="500">
        <v>8500</v>
      </c>
      <c r="J8" s="500"/>
      <c r="K8" s="500">
        <f t="shared" si="1"/>
        <v>8500</v>
      </c>
      <c r="L8" s="500"/>
      <c r="M8" s="500"/>
      <c r="N8" s="500">
        <f t="shared" si="2"/>
        <v>0</v>
      </c>
      <c r="O8" s="500">
        <f t="shared" si="3"/>
        <v>8500</v>
      </c>
      <c r="P8" s="500">
        <f t="shared" si="4"/>
        <v>0</v>
      </c>
      <c r="Q8" s="500">
        <f t="shared" si="5"/>
        <v>8500</v>
      </c>
    </row>
    <row r="9" spans="1:17" s="490" customFormat="1" ht="15" customHeight="1">
      <c r="A9" s="488" t="s">
        <v>506</v>
      </c>
      <c r="B9" s="489" t="s">
        <v>670</v>
      </c>
      <c r="C9" s="500">
        <v>750</v>
      </c>
      <c r="D9" s="500"/>
      <c r="E9" s="500">
        <f t="shared" si="0"/>
        <v>750</v>
      </c>
      <c r="F9" s="500"/>
      <c r="G9" s="500"/>
      <c r="H9" s="500"/>
      <c r="I9" s="500"/>
      <c r="J9" s="500"/>
      <c r="K9" s="500">
        <f t="shared" si="1"/>
        <v>0</v>
      </c>
      <c r="L9" s="500"/>
      <c r="M9" s="500"/>
      <c r="N9" s="500">
        <f t="shared" si="2"/>
        <v>0</v>
      </c>
      <c r="O9" s="500">
        <f t="shared" si="3"/>
        <v>750</v>
      </c>
      <c r="P9" s="500">
        <f t="shared" si="4"/>
        <v>0</v>
      </c>
      <c r="Q9" s="500">
        <f t="shared" si="5"/>
        <v>750</v>
      </c>
    </row>
    <row r="10" spans="1:17" s="490" customFormat="1" ht="15" customHeight="1">
      <c r="A10" s="488" t="s">
        <v>506</v>
      </c>
      <c r="B10" s="489" t="s">
        <v>535</v>
      </c>
      <c r="C10" s="500">
        <v>238776</v>
      </c>
      <c r="D10" s="500">
        <v>6313</v>
      </c>
      <c r="E10" s="500">
        <f t="shared" si="0"/>
        <v>245089</v>
      </c>
      <c r="F10" s="500"/>
      <c r="G10" s="500"/>
      <c r="H10" s="500"/>
      <c r="I10" s="500"/>
      <c r="J10" s="500"/>
      <c r="K10" s="500">
        <f t="shared" si="1"/>
        <v>0</v>
      </c>
      <c r="L10" s="500"/>
      <c r="M10" s="500"/>
      <c r="N10" s="500">
        <f t="shared" si="2"/>
        <v>0</v>
      </c>
      <c r="O10" s="500">
        <f t="shared" si="3"/>
        <v>238776</v>
      </c>
      <c r="P10" s="500">
        <f t="shared" si="4"/>
        <v>6313</v>
      </c>
      <c r="Q10" s="500">
        <f t="shared" si="5"/>
        <v>245089</v>
      </c>
    </row>
    <row r="11" spans="1:17" s="490" customFormat="1" ht="15" customHeight="1">
      <c r="A11" s="488" t="s">
        <v>506</v>
      </c>
      <c r="B11" s="489" t="s">
        <v>738</v>
      </c>
      <c r="C11" s="500">
        <v>11</v>
      </c>
      <c r="D11" s="500"/>
      <c r="E11" s="500">
        <f t="shared" si="0"/>
        <v>11</v>
      </c>
      <c r="F11" s="500"/>
      <c r="G11" s="500"/>
      <c r="H11" s="500"/>
      <c r="I11" s="500"/>
      <c r="J11" s="500"/>
      <c r="K11" s="500">
        <f t="shared" si="1"/>
        <v>0</v>
      </c>
      <c r="L11" s="500"/>
      <c r="M11" s="500"/>
      <c r="N11" s="500"/>
      <c r="O11" s="500">
        <f t="shared" si="3"/>
        <v>11</v>
      </c>
      <c r="P11" s="500">
        <f t="shared" si="4"/>
        <v>0</v>
      </c>
      <c r="Q11" s="500">
        <f t="shared" si="5"/>
        <v>11</v>
      </c>
    </row>
    <row r="12" spans="1:17" s="490" customFormat="1" ht="32.25" customHeight="1">
      <c r="A12" s="488" t="s">
        <v>506</v>
      </c>
      <c r="B12" s="489" t="s">
        <v>1249</v>
      </c>
      <c r="C12" s="500"/>
      <c r="D12" s="500"/>
      <c r="E12" s="500"/>
      <c r="F12" s="500"/>
      <c r="G12" s="500"/>
      <c r="H12" s="500"/>
      <c r="I12" s="500"/>
      <c r="J12" s="500"/>
      <c r="K12" s="500">
        <f t="shared" si="1"/>
        <v>0</v>
      </c>
      <c r="L12" s="500"/>
      <c r="M12" s="500">
        <v>305</v>
      </c>
      <c r="N12" s="500">
        <f t="shared" si="2"/>
        <v>305</v>
      </c>
      <c r="O12" s="500">
        <f t="shared" si="3"/>
        <v>0</v>
      </c>
      <c r="P12" s="500">
        <f t="shared" si="4"/>
        <v>305</v>
      </c>
      <c r="Q12" s="500">
        <f t="shared" si="5"/>
        <v>305</v>
      </c>
    </row>
    <row r="13" spans="1:17" s="490" customFormat="1" ht="15" customHeight="1">
      <c r="A13" s="488" t="s">
        <v>507</v>
      </c>
      <c r="B13" s="489" t="s">
        <v>545</v>
      </c>
      <c r="C13" s="500"/>
      <c r="D13" s="500"/>
      <c r="E13" s="500">
        <f t="shared" si="0"/>
        <v>0</v>
      </c>
      <c r="F13" s="500"/>
      <c r="G13" s="500"/>
      <c r="H13" s="500"/>
      <c r="I13" s="500">
        <v>3500</v>
      </c>
      <c r="J13" s="500"/>
      <c r="K13" s="500">
        <f t="shared" si="1"/>
        <v>3500</v>
      </c>
      <c r="L13" s="500"/>
      <c r="M13" s="500"/>
      <c r="N13" s="500">
        <f t="shared" si="2"/>
        <v>0</v>
      </c>
      <c r="O13" s="500">
        <f t="shared" si="3"/>
        <v>3500</v>
      </c>
      <c r="P13" s="500">
        <f t="shared" si="4"/>
        <v>0</v>
      </c>
      <c r="Q13" s="500">
        <f t="shared" si="5"/>
        <v>3500</v>
      </c>
    </row>
    <row r="14" spans="1:17" s="490" customFormat="1" ht="15" customHeight="1">
      <c r="A14" s="488" t="s">
        <v>507</v>
      </c>
      <c r="B14" s="489" t="s">
        <v>1250</v>
      </c>
      <c r="C14" s="500"/>
      <c r="D14" s="500"/>
      <c r="E14" s="500"/>
      <c r="F14" s="500"/>
      <c r="G14" s="500"/>
      <c r="H14" s="500"/>
      <c r="I14" s="500"/>
      <c r="J14" s="500">
        <v>1600</v>
      </c>
      <c r="K14" s="500">
        <f t="shared" si="1"/>
        <v>1600</v>
      </c>
      <c r="L14" s="500"/>
      <c r="M14" s="500"/>
      <c r="N14" s="500"/>
      <c r="O14" s="500"/>
      <c r="P14" s="500">
        <f t="shared" si="4"/>
        <v>1600</v>
      </c>
      <c r="Q14" s="500">
        <f t="shared" si="5"/>
        <v>1600</v>
      </c>
    </row>
    <row r="15" spans="1:17" s="490" customFormat="1" ht="26.25" customHeight="1">
      <c r="A15" s="488" t="s">
        <v>506</v>
      </c>
      <c r="B15" s="489" t="s">
        <v>740</v>
      </c>
      <c r="C15" s="500"/>
      <c r="D15" s="500"/>
      <c r="E15" s="500"/>
      <c r="F15" s="500"/>
      <c r="G15" s="500"/>
      <c r="H15" s="500"/>
      <c r="I15" s="500"/>
      <c r="J15" s="500"/>
      <c r="K15" s="500"/>
      <c r="L15" s="500">
        <v>14530</v>
      </c>
      <c r="M15" s="500"/>
      <c r="N15" s="500">
        <f t="shared" si="2"/>
        <v>14530</v>
      </c>
      <c r="O15" s="500">
        <f t="shared" si="3"/>
        <v>14530</v>
      </c>
      <c r="P15" s="500">
        <f t="shared" si="4"/>
        <v>0</v>
      </c>
      <c r="Q15" s="500">
        <f t="shared" si="5"/>
        <v>14530</v>
      </c>
    </row>
    <row r="16" spans="1:17" s="490" customFormat="1" ht="25.5">
      <c r="A16" s="488" t="s">
        <v>506</v>
      </c>
      <c r="B16" s="489" t="s">
        <v>741</v>
      </c>
      <c r="C16" s="500"/>
      <c r="D16" s="500"/>
      <c r="E16" s="500"/>
      <c r="F16" s="500"/>
      <c r="G16" s="500"/>
      <c r="H16" s="500"/>
      <c r="I16" s="500"/>
      <c r="J16" s="500"/>
      <c r="K16" s="500"/>
      <c r="L16" s="500">
        <v>5570</v>
      </c>
      <c r="M16" s="500">
        <v>1400</v>
      </c>
      <c r="N16" s="500">
        <f t="shared" si="2"/>
        <v>6970</v>
      </c>
      <c r="O16" s="500">
        <f t="shared" si="3"/>
        <v>5570</v>
      </c>
      <c r="P16" s="500">
        <f t="shared" si="4"/>
        <v>1400</v>
      </c>
      <c r="Q16" s="500">
        <f t="shared" si="5"/>
        <v>6970</v>
      </c>
    </row>
    <row r="17" spans="1:17" s="490" customFormat="1" ht="35.25" customHeight="1">
      <c r="A17" s="488"/>
      <c r="B17" s="489" t="s">
        <v>669</v>
      </c>
      <c r="C17" s="500"/>
      <c r="D17" s="500"/>
      <c r="E17" s="500">
        <f t="shared" si="0"/>
        <v>0</v>
      </c>
      <c r="F17" s="500"/>
      <c r="G17" s="500"/>
      <c r="H17" s="500"/>
      <c r="I17" s="500">
        <v>114293</v>
      </c>
      <c r="J17" s="500"/>
      <c r="K17" s="500">
        <f t="shared" si="1"/>
        <v>114293</v>
      </c>
      <c r="L17" s="500"/>
      <c r="M17" s="500"/>
      <c r="N17" s="500">
        <f t="shared" si="2"/>
        <v>0</v>
      </c>
      <c r="O17" s="500">
        <f t="shared" si="3"/>
        <v>114293</v>
      </c>
      <c r="P17" s="500">
        <f t="shared" si="4"/>
        <v>0</v>
      </c>
      <c r="Q17" s="500">
        <f t="shared" si="5"/>
        <v>114293</v>
      </c>
    </row>
    <row r="18" spans="1:17" s="671" customFormat="1" ht="15" customHeight="1">
      <c r="A18" s="670"/>
      <c r="B18" s="545" t="s">
        <v>516</v>
      </c>
      <c r="C18" s="546"/>
      <c r="D18" s="547"/>
      <c r="E18" s="547">
        <f t="shared" si="0"/>
        <v>0</v>
      </c>
      <c r="F18" s="547"/>
      <c r="G18" s="547"/>
      <c r="H18" s="547"/>
      <c r="I18" s="547">
        <f>1381+2560+4497</f>
        <v>8438</v>
      </c>
      <c r="J18" s="547"/>
      <c r="K18" s="547">
        <f t="shared" si="1"/>
        <v>8438</v>
      </c>
      <c r="L18" s="547"/>
      <c r="M18" s="547"/>
      <c r="N18" s="547">
        <f t="shared" si="2"/>
        <v>0</v>
      </c>
      <c r="O18" s="547">
        <f t="shared" si="3"/>
        <v>8438</v>
      </c>
      <c r="P18" s="547">
        <f t="shared" si="4"/>
        <v>0</v>
      </c>
      <c r="Q18" s="547">
        <f t="shared" si="5"/>
        <v>8438</v>
      </c>
    </row>
    <row r="19" spans="1:17" s="671" customFormat="1" ht="15" customHeight="1">
      <c r="A19" s="670"/>
      <c r="B19" s="545" t="s">
        <v>470</v>
      </c>
      <c r="C19" s="546"/>
      <c r="D19" s="547"/>
      <c r="E19" s="547">
        <f t="shared" si="0"/>
        <v>0</v>
      </c>
      <c r="F19" s="547"/>
      <c r="G19" s="547"/>
      <c r="H19" s="547"/>
      <c r="I19" s="547">
        <v>4498</v>
      </c>
      <c r="J19" s="547"/>
      <c r="K19" s="547">
        <f t="shared" si="1"/>
        <v>4498</v>
      </c>
      <c r="L19" s="547"/>
      <c r="M19" s="547"/>
      <c r="N19" s="547">
        <f t="shared" si="2"/>
        <v>0</v>
      </c>
      <c r="O19" s="547">
        <f t="shared" si="3"/>
        <v>4498</v>
      </c>
      <c r="P19" s="547">
        <f t="shared" si="4"/>
        <v>0</v>
      </c>
      <c r="Q19" s="547">
        <f t="shared" si="5"/>
        <v>4498</v>
      </c>
    </row>
    <row r="20" spans="1:17" s="671" customFormat="1" ht="15" customHeight="1">
      <c r="A20" s="670"/>
      <c r="B20" s="545" t="s">
        <v>508</v>
      </c>
      <c r="C20" s="546"/>
      <c r="D20" s="547"/>
      <c r="E20" s="547">
        <f t="shared" si="0"/>
        <v>0</v>
      </c>
      <c r="F20" s="547"/>
      <c r="G20" s="547"/>
      <c r="H20" s="547"/>
      <c r="I20" s="547">
        <v>6248</v>
      </c>
      <c r="J20" s="547"/>
      <c r="K20" s="547">
        <f t="shared" si="1"/>
        <v>6248</v>
      </c>
      <c r="L20" s="547"/>
      <c r="M20" s="547"/>
      <c r="N20" s="547">
        <f t="shared" si="2"/>
        <v>0</v>
      </c>
      <c r="O20" s="547">
        <f t="shared" si="3"/>
        <v>6248</v>
      </c>
      <c r="P20" s="547">
        <f t="shared" si="4"/>
        <v>0</v>
      </c>
      <c r="Q20" s="547">
        <f t="shared" si="5"/>
        <v>6248</v>
      </c>
    </row>
    <row r="21" spans="1:17" s="671" customFormat="1" ht="15" customHeight="1">
      <c r="A21" s="670"/>
      <c r="B21" s="545" t="s">
        <v>509</v>
      </c>
      <c r="C21" s="546"/>
      <c r="D21" s="547"/>
      <c r="E21" s="547">
        <f t="shared" si="0"/>
        <v>0</v>
      </c>
      <c r="F21" s="547"/>
      <c r="G21" s="547"/>
      <c r="H21" s="547"/>
      <c r="I21" s="547">
        <v>5293</v>
      </c>
      <c r="J21" s="547"/>
      <c r="K21" s="547">
        <f t="shared" si="1"/>
        <v>5293</v>
      </c>
      <c r="L21" s="547"/>
      <c r="M21" s="547"/>
      <c r="N21" s="547">
        <f t="shared" si="2"/>
        <v>0</v>
      </c>
      <c r="O21" s="547">
        <f t="shared" si="3"/>
        <v>5293</v>
      </c>
      <c r="P21" s="547">
        <f t="shared" si="4"/>
        <v>0</v>
      </c>
      <c r="Q21" s="547">
        <f t="shared" si="5"/>
        <v>5293</v>
      </c>
    </row>
    <row r="22" spans="1:17" s="671" customFormat="1" ht="15" customHeight="1">
      <c r="A22" s="670"/>
      <c r="B22" s="545" t="s">
        <v>510</v>
      </c>
      <c r="C22" s="546"/>
      <c r="D22" s="547"/>
      <c r="E22" s="547">
        <f t="shared" si="0"/>
        <v>0</v>
      </c>
      <c r="F22" s="547"/>
      <c r="G22" s="547"/>
      <c r="H22" s="547"/>
      <c r="I22" s="547">
        <v>6833</v>
      </c>
      <c r="J22" s="547"/>
      <c r="K22" s="547">
        <f t="shared" si="1"/>
        <v>6833</v>
      </c>
      <c r="L22" s="547"/>
      <c r="M22" s="547"/>
      <c r="N22" s="547">
        <f t="shared" si="2"/>
        <v>0</v>
      </c>
      <c r="O22" s="547">
        <f t="shared" si="3"/>
        <v>6833</v>
      </c>
      <c r="P22" s="547">
        <f t="shared" si="4"/>
        <v>0</v>
      </c>
      <c r="Q22" s="547">
        <f t="shared" si="5"/>
        <v>6833</v>
      </c>
    </row>
    <row r="23" spans="1:17" s="671" customFormat="1" ht="15" customHeight="1">
      <c r="A23" s="670"/>
      <c r="B23" s="545" t="s">
        <v>511</v>
      </c>
      <c r="C23" s="546"/>
      <c r="D23" s="547"/>
      <c r="E23" s="547">
        <f t="shared" si="0"/>
        <v>0</v>
      </c>
      <c r="F23" s="547"/>
      <c r="G23" s="547"/>
      <c r="H23" s="547"/>
      <c r="I23" s="547">
        <v>12207</v>
      </c>
      <c r="J23" s="547"/>
      <c r="K23" s="547">
        <f t="shared" si="1"/>
        <v>12207</v>
      </c>
      <c r="L23" s="547"/>
      <c r="M23" s="547"/>
      <c r="N23" s="547">
        <f t="shared" si="2"/>
        <v>0</v>
      </c>
      <c r="O23" s="547">
        <f t="shared" si="3"/>
        <v>12207</v>
      </c>
      <c r="P23" s="547">
        <f t="shared" si="4"/>
        <v>0</v>
      </c>
      <c r="Q23" s="547">
        <f t="shared" si="5"/>
        <v>12207</v>
      </c>
    </row>
    <row r="24" spans="1:17" s="671" customFormat="1" ht="15" customHeight="1">
      <c r="A24" s="670"/>
      <c r="B24" s="545" t="s">
        <v>512</v>
      </c>
      <c r="C24" s="546"/>
      <c r="D24" s="547"/>
      <c r="E24" s="547">
        <f t="shared" si="0"/>
        <v>0</v>
      </c>
      <c r="F24" s="547"/>
      <c r="G24" s="547"/>
      <c r="H24" s="547"/>
      <c r="I24" s="547">
        <v>13918</v>
      </c>
      <c r="J24" s="547"/>
      <c r="K24" s="547">
        <f t="shared" si="1"/>
        <v>13918</v>
      </c>
      <c r="L24" s="547"/>
      <c r="M24" s="547"/>
      <c r="N24" s="547">
        <f t="shared" si="2"/>
        <v>0</v>
      </c>
      <c r="O24" s="547">
        <f t="shared" si="3"/>
        <v>13918</v>
      </c>
      <c r="P24" s="547">
        <f t="shared" si="4"/>
        <v>0</v>
      </c>
      <c r="Q24" s="547">
        <f t="shared" si="5"/>
        <v>13918</v>
      </c>
    </row>
    <row r="25" spans="1:17" s="671" customFormat="1" ht="15" customHeight="1">
      <c r="A25" s="670"/>
      <c r="B25" s="545" t="s">
        <v>513</v>
      </c>
      <c r="C25" s="546"/>
      <c r="D25" s="547"/>
      <c r="E25" s="547">
        <f t="shared" si="0"/>
        <v>0</v>
      </c>
      <c r="F25" s="547"/>
      <c r="G25" s="547"/>
      <c r="H25" s="547"/>
      <c r="I25" s="547">
        <v>1402</v>
      </c>
      <c r="J25" s="547"/>
      <c r="K25" s="547">
        <f t="shared" si="1"/>
        <v>1402</v>
      </c>
      <c r="L25" s="547"/>
      <c r="M25" s="547"/>
      <c r="N25" s="547">
        <f t="shared" si="2"/>
        <v>0</v>
      </c>
      <c r="O25" s="547">
        <f t="shared" si="3"/>
        <v>1402</v>
      </c>
      <c r="P25" s="547">
        <f t="shared" si="4"/>
        <v>0</v>
      </c>
      <c r="Q25" s="547">
        <f t="shared" si="5"/>
        <v>1402</v>
      </c>
    </row>
    <row r="26" spans="1:17" s="671" customFormat="1" ht="15" customHeight="1">
      <c r="A26" s="670"/>
      <c r="B26" s="545" t="s">
        <v>624</v>
      </c>
      <c r="C26" s="546"/>
      <c r="D26" s="547"/>
      <c r="E26" s="547">
        <f t="shared" si="0"/>
        <v>0</v>
      </c>
      <c r="F26" s="547"/>
      <c r="G26" s="547"/>
      <c r="H26" s="547"/>
      <c r="I26" s="547">
        <v>2010</v>
      </c>
      <c r="J26" s="547"/>
      <c r="K26" s="547">
        <f t="shared" si="1"/>
        <v>2010</v>
      </c>
      <c r="L26" s="547"/>
      <c r="M26" s="547"/>
      <c r="N26" s="547">
        <f t="shared" si="2"/>
        <v>0</v>
      </c>
      <c r="O26" s="547">
        <f t="shared" si="3"/>
        <v>2010</v>
      </c>
      <c r="P26" s="547">
        <f t="shared" si="4"/>
        <v>0</v>
      </c>
      <c r="Q26" s="547">
        <f t="shared" si="5"/>
        <v>2010</v>
      </c>
    </row>
    <row r="27" spans="1:17" s="671" customFormat="1" ht="15" customHeight="1">
      <c r="A27" s="670"/>
      <c r="B27" s="545" t="s">
        <v>514</v>
      </c>
      <c r="C27" s="546"/>
      <c r="D27" s="547"/>
      <c r="E27" s="547">
        <f t="shared" si="0"/>
        <v>0</v>
      </c>
      <c r="F27" s="547"/>
      <c r="G27" s="547"/>
      <c r="H27" s="547"/>
      <c r="I27" s="547">
        <v>4318</v>
      </c>
      <c r="J27" s="547"/>
      <c r="K27" s="547">
        <f t="shared" si="1"/>
        <v>4318</v>
      </c>
      <c r="L27" s="547"/>
      <c r="M27" s="547"/>
      <c r="N27" s="547">
        <f t="shared" si="2"/>
        <v>0</v>
      </c>
      <c r="O27" s="547">
        <f t="shared" si="3"/>
        <v>4318</v>
      </c>
      <c r="P27" s="547">
        <f t="shared" si="4"/>
        <v>0</v>
      </c>
      <c r="Q27" s="547">
        <f t="shared" si="5"/>
        <v>4318</v>
      </c>
    </row>
    <row r="28" spans="1:17" s="671" customFormat="1" ht="15" customHeight="1">
      <c r="A28" s="670"/>
      <c r="B28" s="545" t="s">
        <v>542</v>
      </c>
      <c r="C28" s="546"/>
      <c r="D28" s="547"/>
      <c r="E28" s="547">
        <f t="shared" si="0"/>
        <v>0</v>
      </c>
      <c r="F28" s="547"/>
      <c r="G28" s="547"/>
      <c r="H28" s="547"/>
      <c r="I28" s="547">
        <v>39220</v>
      </c>
      <c r="J28" s="547"/>
      <c r="K28" s="547">
        <f t="shared" si="1"/>
        <v>39220</v>
      </c>
      <c r="L28" s="547"/>
      <c r="M28" s="547"/>
      <c r="N28" s="547">
        <f t="shared" si="2"/>
        <v>0</v>
      </c>
      <c r="O28" s="547">
        <f t="shared" si="3"/>
        <v>39220</v>
      </c>
      <c r="P28" s="547">
        <f t="shared" si="4"/>
        <v>0</v>
      </c>
      <c r="Q28" s="547">
        <f t="shared" si="5"/>
        <v>39220</v>
      </c>
    </row>
    <row r="29" spans="1:17" s="671" customFormat="1" ht="15" customHeight="1" thickBot="1">
      <c r="A29" s="672"/>
      <c r="B29" s="548" t="s">
        <v>543</v>
      </c>
      <c r="C29" s="549"/>
      <c r="D29" s="550"/>
      <c r="E29" s="547">
        <f t="shared" si="0"/>
        <v>0</v>
      </c>
      <c r="F29" s="550"/>
      <c r="G29" s="550"/>
      <c r="H29" s="550"/>
      <c r="I29" s="550">
        <v>9908</v>
      </c>
      <c r="J29" s="550"/>
      <c r="K29" s="547">
        <f t="shared" si="1"/>
        <v>9908</v>
      </c>
      <c r="L29" s="550"/>
      <c r="M29" s="550"/>
      <c r="N29" s="547">
        <f t="shared" si="2"/>
        <v>0</v>
      </c>
      <c r="O29" s="547">
        <f t="shared" si="3"/>
        <v>9908</v>
      </c>
      <c r="P29" s="547">
        <f t="shared" si="4"/>
        <v>0</v>
      </c>
      <c r="Q29" s="547">
        <f t="shared" si="5"/>
        <v>9908</v>
      </c>
    </row>
    <row r="30" spans="1:17" ht="13.5" thickBot="1">
      <c r="A30" s="1047" t="s">
        <v>179</v>
      </c>
      <c r="B30" s="1048"/>
      <c r="C30" s="69">
        <f>SUM(C4:C17)</f>
        <v>239537</v>
      </c>
      <c r="D30" s="69">
        <f>SUM(D4:D17)</f>
        <v>6313</v>
      </c>
      <c r="E30" s="69">
        <f>SUM(E4:E17)</f>
        <v>245850</v>
      </c>
      <c r="F30" s="69"/>
      <c r="G30" s="69">
        <f>SUM(G6:G29)</f>
        <v>19500</v>
      </c>
      <c r="H30" s="69">
        <f>SUM(H6:H29)</f>
        <v>19500</v>
      </c>
      <c r="I30" s="69">
        <f t="shared" ref="I30:Q30" si="6">SUM(I4:I17)</f>
        <v>131993</v>
      </c>
      <c r="J30" s="69">
        <f t="shared" si="6"/>
        <v>2800</v>
      </c>
      <c r="K30" s="69">
        <f t="shared" si="6"/>
        <v>134793</v>
      </c>
      <c r="L30" s="69">
        <f t="shared" si="6"/>
        <v>20100</v>
      </c>
      <c r="M30" s="69">
        <f t="shared" si="6"/>
        <v>8032</v>
      </c>
      <c r="N30" s="69">
        <f t="shared" si="6"/>
        <v>28132</v>
      </c>
      <c r="O30" s="69">
        <f t="shared" si="6"/>
        <v>391630</v>
      </c>
      <c r="P30" s="69">
        <f t="shared" si="6"/>
        <v>36645</v>
      </c>
      <c r="Q30" s="69">
        <f t="shared" si="6"/>
        <v>428275</v>
      </c>
    </row>
    <row r="34" spans="1:1">
      <c r="A34" s="874"/>
    </row>
  </sheetData>
  <mergeCells count="12">
    <mergeCell ref="O1:Q2"/>
    <mergeCell ref="I2:K2"/>
    <mergeCell ref="A30:B30"/>
    <mergeCell ref="A1:A2"/>
    <mergeCell ref="B1:B2"/>
    <mergeCell ref="C1:E1"/>
    <mergeCell ref="I1:K1"/>
    <mergeCell ref="C2:E2"/>
    <mergeCell ref="L1:N1"/>
    <mergeCell ref="L2:N2"/>
    <mergeCell ref="F1:H1"/>
    <mergeCell ref="F2:H2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  <headerFooter>
    <oddHeader>&amp;C&amp;"Times New Roman,Félkövér"&amp;12Martonvásár Város Önkormányzatának kiadásai 2015. 
Egyéb működési célú támogatások&amp;R&amp;"Times New Roman,Normál"&amp;10
 5/f. melléklet</oddHeader>
  </headerFooter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>
  <dimension ref="A1:AG99"/>
  <sheetViews>
    <sheetView workbookViewId="0">
      <pane xSplit="3" ySplit="5" topLeftCell="D79" activePane="bottomRight" state="frozen"/>
      <selection pane="topRight" activeCell="D1" sqref="D1"/>
      <selection pane="bottomLeft" activeCell="A6" sqref="A6"/>
      <selection pane="bottomRight" activeCell="F96" sqref="F96:F97"/>
    </sheetView>
  </sheetViews>
  <sheetFormatPr defaultRowHeight="15"/>
  <cols>
    <col min="1" max="1" width="6.140625" style="27" customWidth="1"/>
    <col min="2" max="2" width="7.140625" style="28" customWidth="1"/>
    <col min="3" max="3" width="37.5703125" style="28" customWidth="1"/>
    <col min="4" max="4" width="7.7109375" style="19" customWidth="1"/>
    <col min="5" max="5" width="9.28515625" style="19" customWidth="1"/>
    <col min="6" max="6" width="7.7109375" style="19" customWidth="1"/>
    <col min="7" max="7" width="7.28515625" style="19" customWidth="1"/>
    <col min="8" max="8" width="9.42578125" style="19" customWidth="1"/>
    <col min="9" max="13" width="6.85546875" style="19" customWidth="1"/>
    <col min="14" max="14" width="9.140625" style="19" customWidth="1"/>
    <col min="15" max="15" width="6.5703125" style="19" customWidth="1"/>
    <col min="16" max="16" width="7.7109375" style="19" customWidth="1"/>
    <col min="17" max="17" width="8.5703125" style="19" customWidth="1"/>
    <col min="18" max="18" width="6.85546875" style="19" customWidth="1"/>
    <col min="19" max="19" width="6.140625" style="19" customWidth="1"/>
    <col min="20" max="20" width="9.7109375" style="19" customWidth="1"/>
    <col min="21" max="21" width="8.5703125" style="19" customWidth="1"/>
    <col min="22" max="22" width="7" style="19" customWidth="1"/>
    <col min="23" max="23" width="7.85546875" style="19" customWidth="1"/>
    <col min="24" max="24" width="8.85546875" style="19" customWidth="1"/>
    <col min="25" max="25" width="7.7109375" style="19" customWidth="1"/>
    <col min="26" max="26" width="9.85546875" style="19" customWidth="1"/>
    <col min="27" max="27" width="6.85546875" style="19" customWidth="1"/>
    <col min="28" max="28" width="8.85546875" style="19" customWidth="1"/>
    <col min="29" max="29" width="9.140625" style="19" customWidth="1"/>
    <col min="30" max="30" width="8.28515625" style="19" customWidth="1"/>
    <col min="34" max="16384" width="9.140625" style="19"/>
  </cols>
  <sheetData>
    <row r="1" spans="1:30" s="1" customFormat="1" ht="15.75">
      <c r="A1" s="1073"/>
      <c r="B1" s="1073"/>
      <c r="C1" s="1073"/>
      <c r="D1" s="1073"/>
      <c r="E1" s="1073"/>
      <c r="F1" s="1073"/>
      <c r="G1" s="1073"/>
      <c r="H1" s="1073"/>
      <c r="I1" s="1073"/>
      <c r="J1" s="1073"/>
      <c r="K1" s="1073"/>
      <c r="L1" s="1073"/>
      <c r="M1" s="1073"/>
      <c r="N1" s="1073"/>
      <c r="O1" s="1073"/>
      <c r="P1" s="1073"/>
      <c r="Q1" s="1073"/>
      <c r="R1" s="1073"/>
      <c r="S1" s="1073"/>
      <c r="T1" s="1073"/>
      <c r="U1" s="1073"/>
      <c r="V1" s="1073"/>
      <c r="W1" s="1073"/>
      <c r="X1" s="1073"/>
      <c r="Y1" s="1073"/>
      <c r="Z1" s="1073"/>
      <c r="AA1" s="1073"/>
      <c r="AB1" s="1073"/>
      <c r="AC1" s="1073"/>
      <c r="AD1" s="1073"/>
    </row>
    <row r="2" spans="1:30" s="1" customFormat="1" ht="15.75">
      <c r="A2" s="1074"/>
      <c r="B2" s="1074"/>
      <c r="C2" s="1074"/>
      <c r="D2" s="1074"/>
      <c r="E2" s="1074"/>
      <c r="F2" s="1074"/>
      <c r="G2" s="1074"/>
      <c r="H2" s="1074"/>
      <c r="I2" s="1074"/>
      <c r="J2" s="1074"/>
      <c r="K2" s="1074"/>
      <c r="L2" s="1074"/>
      <c r="M2" s="1074"/>
      <c r="N2" s="1074"/>
      <c r="O2" s="1074"/>
      <c r="P2" s="1074"/>
      <c r="Q2" s="1074"/>
      <c r="R2" s="1074"/>
      <c r="S2" s="1074"/>
      <c r="T2" s="1074"/>
      <c r="U2" s="1074"/>
      <c r="V2" s="1074"/>
      <c r="W2" s="1074"/>
      <c r="X2" s="1074"/>
      <c r="Y2" s="1074"/>
      <c r="Z2" s="1074"/>
      <c r="AA2" s="1074"/>
      <c r="AB2" s="1074"/>
      <c r="AC2" s="1074"/>
      <c r="AD2" s="1074"/>
    </row>
    <row r="3" spans="1:30" s="34" customFormat="1" ht="38.25" customHeight="1">
      <c r="A3" s="1014" t="s">
        <v>0</v>
      </c>
      <c r="B3" s="1014" t="s">
        <v>181</v>
      </c>
      <c r="C3" s="1014"/>
      <c r="D3" s="1027" t="s">
        <v>179</v>
      </c>
      <c r="E3" s="1027"/>
      <c r="F3" s="1027"/>
      <c r="G3" s="1032" t="s">
        <v>180</v>
      </c>
      <c r="H3" s="1032"/>
      <c r="I3" s="1032"/>
      <c r="J3" s="1070" t="s">
        <v>1254</v>
      </c>
      <c r="K3" s="1071"/>
      <c r="L3" s="1072"/>
      <c r="M3" s="1067" t="s">
        <v>682</v>
      </c>
      <c r="N3" s="1068"/>
      <c r="O3" s="1069"/>
      <c r="P3" s="1027" t="s">
        <v>683</v>
      </c>
      <c r="Q3" s="1027"/>
      <c r="R3" s="1027"/>
      <c r="S3" s="1067" t="s">
        <v>544</v>
      </c>
      <c r="T3" s="1068"/>
      <c r="U3" s="1069"/>
      <c r="V3" s="1070" t="s">
        <v>192</v>
      </c>
      <c r="W3" s="1071"/>
      <c r="X3" s="1072"/>
      <c r="Y3" s="1028" t="s">
        <v>540</v>
      </c>
      <c r="Z3" s="1029"/>
      <c r="AA3" s="1030"/>
      <c r="AB3" s="1027" t="s">
        <v>268</v>
      </c>
      <c r="AC3" s="1027"/>
      <c r="AD3" s="1027"/>
    </row>
    <row r="4" spans="1:30" s="34" customFormat="1" ht="12.75" customHeight="1">
      <c r="A4" s="1014"/>
      <c r="B4" s="1014"/>
      <c r="C4" s="1014"/>
      <c r="D4" s="1027"/>
      <c r="E4" s="1027"/>
      <c r="F4" s="1027"/>
      <c r="G4" s="1027" t="s">
        <v>188</v>
      </c>
      <c r="H4" s="1027"/>
      <c r="I4" s="1027"/>
      <c r="J4" s="1039"/>
      <c r="K4" s="1075"/>
      <c r="L4" s="1040"/>
      <c r="M4" s="1027" t="s">
        <v>188</v>
      </c>
      <c r="N4" s="1027"/>
      <c r="O4" s="1027"/>
      <c r="P4" s="1027" t="s">
        <v>188</v>
      </c>
      <c r="Q4" s="1027"/>
      <c r="R4" s="1027"/>
      <c r="S4" s="1027" t="s">
        <v>188</v>
      </c>
      <c r="T4" s="1027"/>
      <c r="U4" s="1027"/>
      <c r="V4" s="1027" t="s">
        <v>188</v>
      </c>
      <c r="W4" s="1027"/>
      <c r="X4" s="1027"/>
      <c r="Y4" s="1027" t="s">
        <v>188</v>
      </c>
      <c r="Z4" s="1027"/>
      <c r="AA4" s="1027"/>
      <c r="AB4" s="208"/>
      <c r="AC4" s="208"/>
      <c r="AD4" s="208"/>
    </row>
    <row r="5" spans="1:30" s="18" customFormat="1" ht="25.5">
      <c r="A5" s="1014"/>
      <c r="B5" s="1014"/>
      <c r="C5" s="1014"/>
      <c r="D5" s="637" t="s">
        <v>865</v>
      </c>
      <c r="E5" s="636" t="s">
        <v>685</v>
      </c>
      <c r="F5" s="637" t="s">
        <v>870</v>
      </c>
      <c r="G5" s="637" t="s">
        <v>865</v>
      </c>
      <c r="H5" s="636" t="s">
        <v>685</v>
      </c>
      <c r="I5" s="637" t="s">
        <v>870</v>
      </c>
      <c r="J5" s="637" t="s">
        <v>865</v>
      </c>
      <c r="K5" s="637" t="s">
        <v>685</v>
      </c>
      <c r="L5" s="637" t="s">
        <v>870</v>
      </c>
      <c r="M5" s="637" t="s">
        <v>865</v>
      </c>
      <c r="N5" s="636" t="s">
        <v>685</v>
      </c>
      <c r="O5" s="637" t="s">
        <v>870</v>
      </c>
      <c r="P5" s="637" t="s">
        <v>865</v>
      </c>
      <c r="Q5" s="636" t="s">
        <v>685</v>
      </c>
      <c r="R5" s="637" t="s">
        <v>870</v>
      </c>
      <c r="S5" s="637" t="s">
        <v>865</v>
      </c>
      <c r="T5" s="636" t="s">
        <v>685</v>
      </c>
      <c r="U5" s="637" t="s">
        <v>870</v>
      </c>
      <c r="V5" s="637" t="s">
        <v>865</v>
      </c>
      <c r="W5" s="636" t="s">
        <v>685</v>
      </c>
      <c r="X5" s="637" t="s">
        <v>870</v>
      </c>
      <c r="Y5" s="637" t="s">
        <v>865</v>
      </c>
      <c r="Z5" s="636" t="s">
        <v>685</v>
      </c>
      <c r="AA5" s="637" t="s">
        <v>870</v>
      </c>
      <c r="AB5" s="637" t="s">
        <v>865</v>
      </c>
      <c r="AC5" s="636" t="s">
        <v>685</v>
      </c>
      <c r="AD5" s="637" t="s">
        <v>870</v>
      </c>
    </row>
    <row r="6" spans="1:30" s="47" customFormat="1" ht="12.95" customHeight="1">
      <c r="A6" s="5" t="s">
        <v>27</v>
      </c>
      <c r="B6" s="1013" t="s">
        <v>175</v>
      </c>
      <c r="C6" s="1013"/>
      <c r="D6" s="62">
        <f>+G6+P6+S6+V6+Y6+AB6</f>
        <v>22267</v>
      </c>
      <c r="E6" s="62">
        <f>+H6+Q6+T6+W6+Z6+AC6</f>
        <v>-10050</v>
      </c>
      <c r="F6" s="62">
        <f>+I6+R6+U6+X6+AA6+AD6</f>
        <v>12217</v>
      </c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2">
        <v>22267</v>
      </c>
      <c r="Z6" s="62">
        <v>-10050</v>
      </c>
      <c r="AA6" s="62">
        <f>+Y6+Z6</f>
        <v>12217</v>
      </c>
      <c r="AB6" s="62"/>
      <c r="AC6" s="62"/>
      <c r="AD6" s="62"/>
    </row>
    <row r="7" spans="1:30" s="47" customFormat="1" ht="12.95" customHeight="1">
      <c r="A7" s="5" t="s">
        <v>34</v>
      </c>
      <c r="B7" s="1013" t="s">
        <v>174</v>
      </c>
      <c r="C7" s="1013"/>
      <c r="D7" s="62">
        <f t="shared" ref="D7:D68" si="0">+G7+P7+S7+V7+Y7+AB7</f>
        <v>0</v>
      </c>
      <c r="E7" s="62">
        <f t="shared" ref="E7:E68" si="1">+H7+Q7+T7+W7+Z7+AC7</f>
        <v>0</v>
      </c>
      <c r="F7" s="62">
        <f t="shared" ref="F7:F63" si="2">+I7+R7+U7+X7+AA7+AD7</f>
        <v>0</v>
      </c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  <c r="U7" s="62"/>
      <c r="V7" s="62"/>
      <c r="W7" s="62"/>
      <c r="X7" s="62"/>
      <c r="Y7" s="62"/>
      <c r="Z7" s="62"/>
      <c r="AA7" s="62">
        <f t="shared" ref="AA7:AA8" si="3">+Y7+Z7</f>
        <v>0</v>
      </c>
      <c r="AB7" s="62"/>
      <c r="AC7" s="62"/>
      <c r="AD7" s="62"/>
    </row>
    <row r="8" spans="1:30" s="47" customFormat="1" ht="12.95" customHeight="1">
      <c r="A8" s="6" t="s">
        <v>35</v>
      </c>
      <c r="B8" s="1011" t="s">
        <v>173</v>
      </c>
      <c r="C8" s="1011"/>
      <c r="D8" s="62">
        <f t="shared" si="0"/>
        <v>22267</v>
      </c>
      <c r="E8" s="62">
        <f t="shared" si="1"/>
        <v>-10050</v>
      </c>
      <c r="F8" s="62">
        <f t="shared" si="2"/>
        <v>12217</v>
      </c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  <c r="R8" s="59"/>
      <c r="S8" s="59"/>
      <c r="T8" s="59"/>
      <c r="U8" s="59"/>
      <c r="V8" s="59"/>
      <c r="W8" s="59"/>
      <c r="X8" s="59"/>
      <c r="Y8" s="59">
        <f>SUM(Y6:Y7)</f>
        <v>22267</v>
      </c>
      <c r="Z8" s="59">
        <f>SUM(Z6:Z7)</f>
        <v>-10050</v>
      </c>
      <c r="AA8" s="62">
        <f t="shared" si="3"/>
        <v>12217</v>
      </c>
      <c r="AB8" s="59"/>
      <c r="AC8" s="59"/>
      <c r="AD8" s="59"/>
    </row>
    <row r="9" spans="1:30" ht="10.5" customHeight="1">
      <c r="A9" s="7"/>
      <c r="B9" s="8"/>
      <c r="C9" s="8"/>
      <c r="D9" s="62"/>
      <c r="E9" s="62"/>
      <c r="F9" s="62"/>
      <c r="G9" s="31"/>
      <c r="H9" s="31"/>
      <c r="I9" s="32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2"/>
      <c r="V9" s="31"/>
      <c r="W9" s="31"/>
      <c r="X9" s="31"/>
      <c r="Y9" s="31"/>
      <c r="Z9" s="31"/>
      <c r="AA9" s="31"/>
      <c r="AB9" s="31"/>
      <c r="AC9" s="31"/>
      <c r="AD9" s="31"/>
    </row>
    <row r="10" spans="1:30" s="47" customFormat="1" ht="12.95" customHeight="1">
      <c r="A10" s="5" t="s">
        <v>36</v>
      </c>
      <c r="B10" s="1013" t="s">
        <v>172</v>
      </c>
      <c r="C10" s="1013"/>
      <c r="D10" s="62">
        <f t="shared" si="0"/>
        <v>3005</v>
      </c>
      <c r="E10" s="62">
        <f>+H10+Q10+T10+W10+Z10+AC10</f>
        <v>-950</v>
      </c>
      <c r="F10" s="62">
        <f t="shared" si="2"/>
        <v>2055</v>
      </c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58">
        <v>3005</v>
      </c>
      <c r="Z10" s="58">
        <v>-950</v>
      </c>
      <c r="AA10" s="58">
        <f>+Y10+Z10</f>
        <v>2055</v>
      </c>
      <c r="AB10" s="58"/>
      <c r="AC10" s="58"/>
      <c r="AD10" s="58"/>
    </row>
    <row r="11" spans="1:30" ht="10.5" customHeight="1">
      <c r="A11" s="10"/>
      <c r="B11" s="26"/>
      <c r="C11" s="11"/>
      <c r="D11" s="62"/>
      <c r="E11" s="62"/>
      <c r="F11" s="62"/>
      <c r="G11" s="31"/>
      <c r="H11" s="31"/>
      <c r="I11" s="32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2"/>
      <c r="V11" s="31"/>
      <c r="W11" s="31"/>
      <c r="X11" s="31"/>
      <c r="Y11" s="31"/>
      <c r="Z11" s="31"/>
      <c r="AA11" s="31"/>
      <c r="AB11" s="31"/>
      <c r="AC11" s="31"/>
      <c r="AD11" s="31"/>
    </row>
    <row r="12" spans="1:30" ht="12.95" customHeight="1">
      <c r="A12" s="12" t="s">
        <v>43</v>
      </c>
      <c r="B12" s="1012" t="s">
        <v>42</v>
      </c>
      <c r="C12" s="1012"/>
      <c r="D12" s="62">
        <f t="shared" si="0"/>
        <v>100</v>
      </c>
      <c r="E12" s="62">
        <f t="shared" ref="E12:E18" si="4">+H12+Q12+T12+W12+Z12+AC12</f>
        <v>0</v>
      </c>
      <c r="F12" s="62">
        <f t="shared" si="2"/>
        <v>100</v>
      </c>
      <c r="G12" s="33"/>
      <c r="H12" s="33"/>
      <c r="I12" s="33">
        <f>+G12+H12</f>
        <v>0</v>
      </c>
      <c r="J12" s="33"/>
      <c r="K12" s="33"/>
      <c r="L12" s="33"/>
      <c r="M12" s="33"/>
      <c r="N12" s="33"/>
      <c r="O12" s="33">
        <f>+M12+N12</f>
        <v>0</v>
      </c>
      <c r="P12" s="33"/>
      <c r="Q12" s="33"/>
      <c r="R12" s="33">
        <f>+P12+Q12</f>
        <v>0</v>
      </c>
      <c r="S12" s="33"/>
      <c r="T12" s="33"/>
      <c r="U12" s="33">
        <f>+S12+T12</f>
        <v>0</v>
      </c>
      <c r="V12" s="33">
        <v>100</v>
      </c>
      <c r="W12" s="33"/>
      <c r="X12" s="33">
        <f>+V12+W12</f>
        <v>100</v>
      </c>
      <c r="Y12" s="33"/>
      <c r="Z12" s="33"/>
      <c r="AA12" s="33">
        <f>+Y12+Z12</f>
        <v>0</v>
      </c>
      <c r="AB12" s="33"/>
      <c r="AC12" s="33"/>
      <c r="AD12" s="33">
        <f>+AB12+AC12</f>
        <v>0</v>
      </c>
    </row>
    <row r="13" spans="1:30" ht="12.95" customHeight="1">
      <c r="A13" s="3" t="s">
        <v>45</v>
      </c>
      <c r="B13" s="1009" t="s">
        <v>44</v>
      </c>
      <c r="C13" s="1009"/>
      <c r="D13" s="62">
        <f t="shared" si="0"/>
        <v>200</v>
      </c>
      <c r="E13" s="62">
        <f t="shared" si="4"/>
        <v>0</v>
      </c>
      <c r="F13" s="62">
        <f t="shared" si="2"/>
        <v>200</v>
      </c>
      <c r="G13" s="30">
        <v>100</v>
      </c>
      <c r="H13" s="30"/>
      <c r="I13" s="33">
        <f t="shared" ref="I13:I35" si="5">+G13+H13</f>
        <v>100</v>
      </c>
      <c r="J13" s="33"/>
      <c r="K13" s="33"/>
      <c r="L13" s="33"/>
      <c r="M13" s="30"/>
      <c r="N13" s="30"/>
      <c r="O13" s="33">
        <f t="shared" ref="O13:O35" si="6">+M13+N13</f>
        <v>0</v>
      </c>
      <c r="P13" s="30"/>
      <c r="Q13" s="30"/>
      <c r="R13" s="33">
        <f t="shared" ref="R13:R35" si="7">+P13+Q13</f>
        <v>0</v>
      </c>
      <c r="S13" s="30"/>
      <c r="T13" s="30"/>
      <c r="U13" s="33">
        <f t="shared" ref="U13:U35" si="8">+S13+T13</f>
        <v>0</v>
      </c>
      <c r="V13" s="30">
        <v>100</v>
      </c>
      <c r="W13" s="30"/>
      <c r="X13" s="33">
        <f t="shared" ref="X13:X35" si="9">+V13+W13</f>
        <v>100</v>
      </c>
      <c r="Y13" s="30"/>
      <c r="Z13" s="30"/>
      <c r="AA13" s="33">
        <f t="shared" ref="AA13:AA35" si="10">+Y13+Z13</f>
        <v>0</v>
      </c>
      <c r="AB13" s="30"/>
      <c r="AC13" s="30"/>
      <c r="AD13" s="33">
        <f t="shared" ref="AD13:AD35" si="11">+AB13+AC13</f>
        <v>0</v>
      </c>
    </row>
    <row r="14" spans="1:30" ht="12.95" customHeight="1">
      <c r="A14" s="3" t="s">
        <v>47</v>
      </c>
      <c r="B14" s="1009" t="s">
        <v>46</v>
      </c>
      <c r="C14" s="1009"/>
      <c r="D14" s="62">
        <f t="shared" si="0"/>
        <v>0</v>
      </c>
      <c r="E14" s="62">
        <f t="shared" si="4"/>
        <v>0</v>
      </c>
      <c r="F14" s="62">
        <f t="shared" si="2"/>
        <v>0</v>
      </c>
      <c r="G14" s="30"/>
      <c r="H14" s="30"/>
      <c r="I14" s="33">
        <f t="shared" si="5"/>
        <v>0</v>
      </c>
      <c r="J14" s="33"/>
      <c r="K14" s="33"/>
      <c r="L14" s="33"/>
      <c r="M14" s="30"/>
      <c r="N14" s="30"/>
      <c r="O14" s="33">
        <f t="shared" si="6"/>
        <v>0</v>
      </c>
      <c r="P14" s="30"/>
      <c r="Q14" s="30"/>
      <c r="R14" s="33">
        <f t="shared" si="7"/>
        <v>0</v>
      </c>
      <c r="S14" s="30"/>
      <c r="T14" s="30"/>
      <c r="U14" s="33">
        <f t="shared" si="8"/>
        <v>0</v>
      </c>
      <c r="V14" s="30"/>
      <c r="W14" s="30"/>
      <c r="X14" s="33">
        <f t="shared" si="9"/>
        <v>0</v>
      </c>
      <c r="Y14" s="30"/>
      <c r="Z14" s="30"/>
      <c r="AA14" s="33">
        <f t="shared" si="10"/>
        <v>0</v>
      </c>
      <c r="AB14" s="30"/>
      <c r="AC14" s="30"/>
      <c r="AD14" s="33">
        <f t="shared" si="11"/>
        <v>0</v>
      </c>
    </row>
    <row r="15" spans="1:30" s="47" customFormat="1" ht="12.95" customHeight="1">
      <c r="A15" s="5" t="s">
        <v>48</v>
      </c>
      <c r="B15" s="1013" t="s">
        <v>171</v>
      </c>
      <c r="C15" s="1013"/>
      <c r="D15" s="62">
        <f t="shared" si="0"/>
        <v>300</v>
      </c>
      <c r="E15" s="62">
        <f t="shared" si="4"/>
        <v>0</v>
      </c>
      <c r="F15" s="62">
        <f t="shared" si="2"/>
        <v>300</v>
      </c>
      <c r="G15" s="62">
        <f>SUM(G12:G14)</f>
        <v>100</v>
      </c>
      <c r="H15" s="62">
        <f t="shared" ref="H15" si="12">SUM(H12:H14)</f>
        <v>0</v>
      </c>
      <c r="I15" s="33">
        <f t="shared" si="5"/>
        <v>100</v>
      </c>
      <c r="J15" s="33"/>
      <c r="K15" s="33"/>
      <c r="L15" s="33"/>
      <c r="M15" s="62"/>
      <c r="N15" s="62"/>
      <c r="O15" s="33">
        <f t="shared" si="6"/>
        <v>0</v>
      </c>
      <c r="P15" s="62">
        <f>SUM(P12:P14)</f>
        <v>0</v>
      </c>
      <c r="Q15" s="62">
        <f>SUM(Q12:Q14)</f>
        <v>0</v>
      </c>
      <c r="R15" s="33">
        <f t="shared" si="7"/>
        <v>0</v>
      </c>
      <c r="S15" s="62">
        <f t="shared" ref="S15:T15" si="13">SUM(S12:S14)</f>
        <v>0</v>
      </c>
      <c r="T15" s="62">
        <f t="shared" si="13"/>
        <v>0</v>
      </c>
      <c r="U15" s="33">
        <f t="shared" si="8"/>
        <v>0</v>
      </c>
      <c r="V15" s="62">
        <f t="shared" ref="V15:Z15" si="14">SUM(V12:V14)</f>
        <v>200</v>
      </c>
      <c r="W15" s="62">
        <f t="shared" si="14"/>
        <v>0</v>
      </c>
      <c r="X15" s="33">
        <f t="shared" si="9"/>
        <v>200</v>
      </c>
      <c r="Y15" s="62">
        <f t="shared" si="14"/>
        <v>0</v>
      </c>
      <c r="Z15" s="62">
        <f t="shared" si="14"/>
        <v>0</v>
      </c>
      <c r="AA15" s="33">
        <f t="shared" si="10"/>
        <v>0</v>
      </c>
      <c r="AB15" s="62">
        <f>SUM(AB12:AB14)</f>
        <v>0</v>
      </c>
      <c r="AC15" s="62">
        <f>SUM(AC12:AC14)</f>
        <v>0</v>
      </c>
      <c r="AD15" s="33">
        <f t="shared" si="11"/>
        <v>0</v>
      </c>
    </row>
    <row r="16" spans="1:30" ht="12.95" customHeight="1">
      <c r="A16" s="3" t="s">
        <v>50</v>
      </c>
      <c r="B16" s="1009" t="s">
        <v>49</v>
      </c>
      <c r="C16" s="1009"/>
      <c r="D16" s="62">
        <f t="shared" si="0"/>
        <v>0</v>
      </c>
      <c r="E16" s="62">
        <f t="shared" si="4"/>
        <v>0</v>
      </c>
      <c r="F16" s="62">
        <f t="shared" si="2"/>
        <v>0</v>
      </c>
      <c r="G16" s="30"/>
      <c r="H16" s="30"/>
      <c r="I16" s="33">
        <f t="shared" si="5"/>
        <v>0</v>
      </c>
      <c r="J16" s="33"/>
      <c r="K16" s="33"/>
      <c r="L16" s="33"/>
      <c r="M16" s="30"/>
      <c r="N16" s="30"/>
      <c r="O16" s="33">
        <f t="shared" si="6"/>
        <v>0</v>
      </c>
      <c r="P16" s="30"/>
      <c r="Q16" s="30"/>
      <c r="R16" s="33">
        <f t="shared" si="7"/>
        <v>0</v>
      </c>
      <c r="S16" s="30"/>
      <c r="T16" s="30"/>
      <c r="U16" s="33">
        <f t="shared" si="8"/>
        <v>0</v>
      </c>
      <c r="V16" s="30"/>
      <c r="W16" s="30"/>
      <c r="X16" s="33">
        <f t="shared" si="9"/>
        <v>0</v>
      </c>
      <c r="Y16" s="30"/>
      <c r="Z16" s="30"/>
      <c r="AA16" s="33">
        <f t="shared" si="10"/>
        <v>0</v>
      </c>
      <c r="AB16" s="30"/>
      <c r="AC16" s="30"/>
      <c r="AD16" s="33">
        <f t="shared" si="11"/>
        <v>0</v>
      </c>
    </row>
    <row r="17" spans="1:30" ht="12.95" customHeight="1">
      <c r="A17" s="3" t="s">
        <v>52</v>
      </c>
      <c r="B17" s="1009" t="s">
        <v>51</v>
      </c>
      <c r="C17" s="1009"/>
      <c r="D17" s="62">
        <f t="shared" si="0"/>
        <v>0</v>
      </c>
      <c r="E17" s="62">
        <f t="shared" si="4"/>
        <v>0</v>
      </c>
      <c r="F17" s="62">
        <f t="shared" si="2"/>
        <v>0</v>
      </c>
      <c r="G17" s="30"/>
      <c r="H17" s="30"/>
      <c r="I17" s="33">
        <f t="shared" si="5"/>
        <v>0</v>
      </c>
      <c r="J17" s="33"/>
      <c r="K17" s="33"/>
      <c r="L17" s="33"/>
      <c r="M17" s="30"/>
      <c r="N17" s="30"/>
      <c r="O17" s="33">
        <f t="shared" si="6"/>
        <v>0</v>
      </c>
      <c r="P17" s="30"/>
      <c r="Q17" s="30"/>
      <c r="R17" s="33">
        <f t="shared" si="7"/>
        <v>0</v>
      </c>
      <c r="S17" s="30"/>
      <c r="T17" s="30"/>
      <c r="U17" s="33">
        <f t="shared" si="8"/>
        <v>0</v>
      </c>
      <c r="V17" s="30"/>
      <c r="W17" s="30"/>
      <c r="X17" s="33">
        <f t="shared" si="9"/>
        <v>0</v>
      </c>
      <c r="Y17" s="30"/>
      <c r="Z17" s="30"/>
      <c r="AA17" s="33">
        <f t="shared" si="10"/>
        <v>0</v>
      </c>
      <c r="AB17" s="30"/>
      <c r="AC17" s="30"/>
      <c r="AD17" s="33">
        <f t="shared" si="11"/>
        <v>0</v>
      </c>
    </row>
    <row r="18" spans="1:30" s="47" customFormat="1" ht="12.95" customHeight="1">
      <c r="A18" s="5" t="s">
        <v>53</v>
      </c>
      <c r="B18" s="1013" t="s">
        <v>170</v>
      </c>
      <c r="C18" s="1013"/>
      <c r="D18" s="62">
        <f t="shared" si="0"/>
        <v>0</v>
      </c>
      <c r="E18" s="62">
        <f t="shared" si="4"/>
        <v>0</v>
      </c>
      <c r="F18" s="62">
        <f t="shared" si="2"/>
        <v>0</v>
      </c>
      <c r="G18" s="62">
        <f t="shared" ref="G18:H18" si="15">+G16+G17</f>
        <v>0</v>
      </c>
      <c r="H18" s="62">
        <f t="shared" si="15"/>
        <v>0</v>
      </c>
      <c r="I18" s="33">
        <f t="shared" si="5"/>
        <v>0</v>
      </c>
      <c r="J18" s="33"/>
      <c r="K18" s="33"/>
      <c r="L18" s="33"/>
      <c r="M18" s="62"/>
      <c r="N18" s="62"/>
      <c r="O18" s="33">
        <f t="shared" si="6"/>
        <v>0</v>
      </c>
      <c r="P18" s="62">
        <f>+P16+P17</f>
        <v>0</v>
      </c>
      <c r="Q18" s="62">
        <f>+Q16+Q17</f>
        <v>0</v>
      </c>
      <c r="R18" s="33">
        <f t="shared" si="7"/>
        <v>0</v>
      </c>
      <c r="S18" s="62">
        <f t="shared" ref="S18:T18" si="16">+S16+S17</f>
        <v>0</v>
      </c>
      <c r="T18" s="62">
        <f t="shared" si="16"/>
        <v>0</v>
      </c>
      <c r="U18" s="33">
        <f t="shared" si="8"/>
        <v>0</v>
      </c>
      <c r="V18" s="62">
        <f t="shared" ref="V18:Z18" si="17">+V16+V17</f>
        <v>0</v>
      </c>
      <c r="W18" s="62">
        <f t="shared" si="17"/>
        <v>0</v>
      </c>
      <c r="X18" s="33">
        <f t="shared" si="9"/>
        <v>0</v>
      </c>
      <c r="Y18" s="62">
        <f t="shared" si="17"/>
        <v>0</v>
      </c>
      <c r="Z18" s="62">
        <f t="shared" si="17"/>
        <v>0</v>
      </c>
      <c r="AA18" s="33">
        <f t="shared" si="10"/>
        <v>0</v>
      </c>
      <c r="AB18" s="62">
        <f>+AB16+AB17</f>
        <v>0</v>
      </c>
      <c r="AC18" s="62">
        <f>+AC16+AC17</f>
        <v>0</v>
      </c>
      <c r="AD18" s="33">
        <f t="shared" si="11"/>
        <v>0</v>
      </c>
    </row>
    <row r="19" spans="1:30" ht="12.95" customHeight="1">
      <c r="A19" s="3" t="s">
        <v>55</v>
      </c>
      <c r="B19" s="1009" t="s">
        <v>54</v>
      </c>
      <c r="C19" s="1009"/>
      <c r="D19" s="62">
        <f t="shared" si="0"/>
        <v>0</v>
      </c>
      <c r="E19" s="62">
        <f t="shared" si="1"/>
        <v>0</v>
      </c>
      <c r="F19" s="62">
        <f t="shared" si="2"/>
        <v>0</v>
      </c>
      <c r="G19" s="30"/>
      <c r="H19" s="30"/>
      <c r="I19" s="33">
        <f t="shared" si="5"/>
        <v>0</v>
      </c>
      <c r="J19" s="33"/>
      <c r="K19" s="33"/>
      <c r="L19" s="33">
        <f>SUM(J19:K19)</f>
        <v>0</v>
      </c>
      <c r="M19" s="30"/>
      <c r="N19" s="30"/>
      <c r="O19" s="33">
        <f t="shared" si="6"/>
        <v>0</v>
      </c>
      <c r="P19" s="30"/>
      <c r="Q19" s="30"/>
      <c r="R19" s="33">
        <f t="shared" si="7"/>
        <v>0</v>
      </c>
      <c r="S19" s="30"/>
      <c r="T19" s="30"/>
      <c r="U19" s="33">
        <f t="shared" si="8"/>
        <v>0</v>
      </c>
      <c r="V19" s="30"/>
      <c r="W19" s="30"/>
      <c r="X19" s="33">
        <f t="shared" si="9"/>
        <v>0</v>
      </c>
      <c r="Y19" s="30"/>
      <c r="Z19" s="30"/>
      <c r="AA19" s="33">
        <f t="shared" si="10"/>
        <v>0</v>
      </c>
      <c r="AB19" s="30"/>
      <c r="AC19" s="30"/>
      <c r="AD19" s="33">
        <f t="shared" si="11"/>
        <v>0</v>
      </c>
    </row>
    <row r="20" spans="1:30" ht="12.95" customHeight="1">
      <c r="A20" s="3" t="s">
        <v>57</v>
      </c>
      <c r="B20" s="1009" t="s">
        <v>56</v>
      </c>
      <c r="C20" s="1009"/>
      <c r="D20" s="62">
        <f>+G20+P20+S20+V20+Y20+AB20+M20</f>
        <v>34033</v>
      </c>
      <c r="E20" s="62">
        <f>+H20+Q20+T20+W20+Z20+AC20+N20</f>
        <v>0</v>
      </c>
      <c r="F20" s="62">
        <f t="shared" ref="F20:F25" si="18">+I20+R20+U20+X20+AA20+AD20+O20</f>
        <v>34033</v>
      </c>
      <c r="G20" s="30"/>
      <c r="H20" s="30"/>
      <c r="I20" s="33">
        <f t="shared" si="5"/>
        <v>0</v>
      </c>
      <c r="J20" s="33"/>
      <c r="K20" s="33"/>
      <c r="L20" s="33">
        <f t="shared" ref="L20:L25" si="19">SUM(J20:K20)</f>
        <v>0</v>
      </c>
      <c r="M20" s="30">
        <v>23006</v>
      </c>
      <c r="N20" s="30"/>
      <c r="O20" s="33">
        <f t="shared" si="6"/>
        <v>23006</v>
      </c>
      <c r="P20" s="30">
        <v>11027</v>
      </c>
      <c r="Q20" s="30"/>
      <c r="R20" s="33">
        <f t="shared" si="7"/>
        <v>11027</v>
      </c>
      <c r="S20" s="30"/>
      <c r="T20" s="30"/>
      <c r="U20" s="33">
        <f t="shared" si="8"/>
        <v>0</v>
      </c>
      <c r="V20" s="30"/>
      <c r="W20" s="30"/>
      <c r="X20" s="33">
        <f t="shared" si="9"/>
        <v>0</v>
      </c>
      <c r="Y20" s="30"/>
      <c r="Z20" s="30"/>
      <c r="AA20" s="33">
        <f t="shared" si="10"/>
        <v>0</v>
      </c>
      <c r="AB20" s="30"/>
      <c r="AC20" s="30"/>
      <c r="AD20" s="33">
        <f t="shared" si="11"/>
        <v>0</v>
      </c>
    </row>
    <row r="21" spans="1:30" ht="12.95" customHeight="1">
      <c r="A21" s="3" t="s">
        <v>58</v>
      </c>
      <c r="B21" s="1009" t="s">
        <v>168</v>
      </c>
      <c r="C21" s="1009"/>
      <c r="D21" s="62">
        <f t="shared" ref="D21:D35" si="20">+G21+P21+S21+V21+Y21+AB21+M21</f>
        <v>10</v>
      </c>
      <c r="E21" s="62">
        <f>+H21+Q21+T21+W21+Z21+AC21+N21+K21</f>
        <v>331</v>
      </c>
      <c r="F21" s="62">
        <f>+I21+R21+U21+X21+AA21+AD21+O21+L21</f>
        <v>341</v>
      </c>
      <c r="G21" s="30">
        <v>10</v>
      </c>
      <c r="H21" s="30"/>
      <c r="I21" s="33">
        <f t="shared" si="5"/>
        <v>10</v>
      </c>
      <c r="J21" s="33"/>
      <c r="K21" s="33">
        <v>331</v>
      </c>
      <c r="L21" s="33">
        <f t="shared" si="19"/>
        <v>331</v>
      </c>
      <c r="M21" s="30"/>
      <c r="N21" s="30"/>
      <c r="O21" s="33">
        <f t="shared" si="6"/>
        <v>0</v>
      </c>
      <c r="P21" s="30"/>
      <c r="Q21" s="30"/>
      <c r="R21" s="33">
        <f t="shared" si="7"/>
        <v>0</v>
      </c>
      <c r="S21" s="30"/>
      <c r="T21" s="30"/>
      <c r="U21" s="33">
        <f t="shared" si="8"/>
        <v>0</v>
      </c>
      <c r="V21" s="30"/>
      <c r="W21" s="30"/>
      <c r="X21" s="33">
        <f t="shared" si="9"/>
        <v>0</v>
      </c>
      <c r="Y21" s="30"/>
      <c r="Z21" s="30"/>
      <c r="AA21" s="33">
        <f t="shared" si="10"/>
        <v>0</v>
      </c>
      <c r="AB21" s="30"/>
      <c r="AC21" s="30"/>
      <c r="AD21" s="33">
        <f t="shared" si="11"/>
        <v>0</v>
      </c>
    </row>
    <row r="22" spans="1:30" ht="12.95" customHeight="1">
      <c r="A22" s="3" t="s">
        <v>60</v>
      </c>
      <c r="B22" s="1009" t="s">
        <v>59</v>
      </c>
      <c r="C22" s="1009"/>
      <c r="D22" s="62">
        <f t="shared" si="20"/>
        <v>1600</v>
      </c>
      <c r="E22" s="62">
        <f t="shared" ref="E22:E25" si="21">+H22+Q22+T22+W22+Z22+AC22+N22</f>
        <v>-478</v>
      </c>
      <c r="F22" s="62">
        <f t="shared" si="18"/>
        <v>1122</v>
      </c>
      <c r="G22" s="30"/>
      <c r="H22" s="30"/>
      <c r="I22" s="33">
        <f t="shared" si="5"/>
        <v>0</v>
      </c>
      <c r="J22" s="33"/>
      <c r="K22" s="33"/>
      <c r="L22" s="33">
        <f t="shared" si="19"/>
        <v>0</v>
      </c>
      <c r="M22" s="30"/>
      <c r="N22" s="30"/>
      <c r="O22" s="33">
        <f t="shared" si="6"/>
        <v>0</v>
      </c>
      <c r="P22" s="30"/>
      <c r="Q22" s="30"/>
      <c r="R22" s="33">
        <f t="shared" si="7"/>
        <v>0</v>
      </c>
      <c r="S22" s="30">
        <v>1000</v>
      </c>
      <c r="T22" s="30">
        <v>-478</v>
      </c>
      <c r="U22" s="33">
        <f t="shared" si="8"/>
        <v>522</v>
      </c>
      <c r="V22" s="30">
        <v>600</v>
      </c>
      <c r="W22" s="30"/>
      <c r="X22" s="33">
        <f t="shared" si="9"/>
        <v>600</v>
      </c>
      <c r="Y22" s="30"/>
      <c r="Z22" s="30"/>
      <c r="AA22" s="33">
        <f t="shared" si="10"/>
        <v>0</v>
      </c>
      <c r="AB22" s="30"/>
      <c r="AC22" s="30"/>
      <c r="AD22" s="33">
        <f t="shared" si="11"/>
        <v>0</v>
      </c>
    </row>
    <row r="23" spans="1:30" ht="12.95" customHeight="1">
      <c r="A23" s="3" t="s">
        <v>61</v>
      </c>
      <c r="B23" s="1009" t="s">
        <v>167</v>
      </c>
      <c r="C23" s="1009"/>
      <c r="D23" s="62">
        <f t="shared" si="20"/>
        <v>6802</v>
      </c>
      <c r="E23" s="62">
        <f t="shared" si="21"/>
        <v>-1000</v>
      </c>
      <c r="F23" s="62">
        <f t="shared" si="18"/>
        <v>5802</v>
      </c>
      <c r="G23" s="30">
        <v>6802</v>
      </c>
      <c r="H23" s="30">
        <v>-1000</v>
      </c>
      <c r="I23" s="33">
        <f t="shared" si="5"/>
        <v>5802</v>
      </c>
      <c r="J23" s="33"/>
      <c r="K23" s="33"/>
      <c r="L23" s="33">
        <f t="shared" si="19"/>
        <v>0</v>
      </c>
      <c r="M23" s="30"/>
      <c r="N23" s="30"/>
      <c r="O23" s="33">
        <f t="shared" si="6"/>
        <v>0</v>
      </c>
      <c r="P23" s="30"/>
      <c r="Q23" s="30"/>
      <c r="R23" s="33">
        <f t="shared" si="7"/>
        <v>0</v>
      </c>
      <c r="S23" s="30"/>
      <c r="T23" s="30"/>
      <c r="U23" s="33">
        <f t="shared" si="8"/>
        <v>0</v>
      </c>
      <c r="V23" s="30"/>
      <c r="W23" s="30"/>
      <c r="X23" s="33">
        <f t="shared" si="9"/>
        <v>0</v>
      </c>
      <c r="Y23" s="30"/>
      <c r="Z23" s="30"/>
      <c r="AA23" s="33">
        <f t="shared" si="10"/>
        <v>0</v>
      </c>
      <c r="AB23" s="30"/>
      <c r="AC23" s="30"/>
      <c r="AD23" s="33">
        <f t="shared" si="11"/>
        <v>0</v>
      </c>
    </row>
    <row r="24" spans="1:30" ht="12.95" customHeight="1">
      <c r="A24" s="3" t="s">
        <v>64</v>
      </c>
      <c r="B24" s="1009" t="s">
        <v>63</v>
      </c>
      <c r="C24" s="1009"/>
      <c r="D24" s="62">
        <f t="shared" si="20"/>
        <v>0</v>
      </c>
      <c r="E24" s="62">
        <f t="shared" si="21"/>
        <v>0</v>
      </c>
      <c r="F24" s="62">
        <f t="shared" si="18"/>
        <v>0</v>
      </c>
      <c r="G24" s="30"/>
      <c r="H24" s="30"/>
      <c r="I24" s="33">
        <f t="shared" si="5"/>
        <v>0</v>
      </c>
      <c r="J24" s="33"/>
      <c r="K24" s="33"/>
      <c r="L24" s="33">
        <f t="shared" si="19"/>
        <v>0</v>
      </c>
      <c r="M24" s="30"/>
      <c r="N24" s="30"/>
      <c r="O24" s="33">
        <f t="shared" si="6"/>
        <v>0</v>
      </c>
      <c r="P24" s="30"/>
      <c r="Q24" s="30"/>
      <c r="R24" s="33">
        <f t="shared" si="7"/>
        <v>0</v>
      </c>
      <c r="S24" s="30"/>
      <c r="T24" s="30"/>
      <c r="U24" s="33">
        <f t="shared" si="8"/>
        <v>0</v>
      </c>
      <c r="V24" s="30"/>
      <c r="W24" s="30"/>
      <c r="X24" s="33">
        <f t="shared" si="9"/>
        <v>0</v>
      </c>
      <c r="Y24" s="30"/>
      <c r="Z24" s="30"/>
      <c r="AA24" s="33">
        <f t="shared" si="10"/>
        <v>0</v>
      </c>
      <c r="AB24" s="30"/>
      <c r="AC24" s="30"/>
      <c r="AD24" s="33">
        <f t="shared" si="11"/>
        <v>0</v>
      </c>
    </row>
    <row r="25" spans="1:30" ht="12.95" customHeight="1">
      <c r="A25" s="3" t="s">
        <v>66</v>
      </c>
      <c r="B25" s="1009" t="s">
        <v>65</v>
      </c>
      <c r="C25" s="1009"/>
      <c r="D25" s="62">
        <f t="shared" si="20"/>
        <v>3445</v>
      </c>
      <c r="E25" s="62">
        <f t="shared" si="21"/>
        <v>-56</v>
      </c>
      <c r="F25" s="62">
        <f t="shared" si="18"/>
        <v>3389</v>
      </c>
      <c r="G25" s="30">
        <v>3370</v>
      </c>
      <c r="H25" s="30">
        <v>-111</v>
      </c>
      <c r="I25" s="33">
        <f t="shared" si="5"/>
        <v>3259</v>
      </c>
      <c r="J25" s="33"/>
      <c r="K25" s="33"/>
      <c r="L25" s="33">
        <f t="shared" si="19"/>
        <v>0</v>
      </c>
      <c r="M25" s="30"/>
      <c r="N25" s="30"/>
      <c r="O25" s="33">
        <f t="shared" si="6"/>
        <v>0</v>
      </c>
      <c r="P25" s="30"/>
      <c r="Q25" s="30"/>
      <c r="R25" s="33">
        <f t="shared" si="7"/>
        <v>0</v>
      </c>
      <c r="S25" s="30"/>
      <c r="T25" s="30">
        <v>55</v>
      </c>
      <c r="U25" s="33">
        <f t="shared" si="8"/>
        <v>55</v>
      </c>
      <c r="V25" s="30"/>
      <c r="W25" s="30"/>
      <c r="X25" s="33">
        <f t="shared" si="9"/>
        <v>0</v>
      </c>
      <c r="Y25" s="30"/>
      <c r="Z25" s="30"/>
      <c r="AA25" s="33">
        <f t="shared" si="10"/>
        <v>0</v>
      </c>
      <c r="AB25" s="30">
        <v>75</v>
      </c>
      <c r="AC25" s="30"/>
      <c r="AD25" s="33">
        <f t="shared" si="11"/>
        <v>75</v>
      </c>
    </row>
    <row r="26" spans="1:30" s="47" customFormat="1" ht="12.95" customHeight="1">
      <c r="A26" s="5" t="s">
        <v>67</v>
      </c>
      <c r="B26" s="1013" t="s">
        <v>157</v>
      </c>
      <c r="C26" s="1013"/>
      <c r="D26" s="62">
        <f t="shared" si="20"/>
        <v>45890</v>
      </c>
      <c r="E26" s="62">
        <f>+H26+Q26+T26+W26+Z26+AC26+N26+K26</f>
        <v>-1203</v>
      </c>
      <c r="F26" s="62">
        <f>+I26+R26+U26+X26+AA26+AD26+O26+L26</f>
        <v>44687</v>
      </c>
      <c r="G26" s="62">
        <f>+G25+G24+G23+G22+G21+G20+G19</f>
        <v>10182</v>
      </c>
      <c r="H26" s="62">
        <f t="shared" ref="H26:AC26" si="22">+H25+H24+H23+H22+H21+H20+H19</f>
        <v>-1111</v>
      </c>
      <c r="I26" s="33">
        <f t="shared" si="5"/>
        <v>9071</v>
      </c>
      <c r="J26" s="33">
        <f>SUM(J19:J25)</f>
        <v>0</v>
      </c>
      <c r="K26" s="58">
        <f t="shared" ref="K26:L26" si="23">SUM(K19:K25)</f>
        <v>331</v>
      </c>
      <c r="L26" s="58">
        <f t="shared" si="23"/>
        <v>331</v>
      </c>
      <c r="M26" s="62">
        <f t="shared" si="22"/>
        <v>23006</v>
      </c>
      <c r="N26" s="62">
        <f t="shared" si="22"/>
        <v>0</v>
      </c>
      <c r="O26" s="33">
        <f t="shared" si="6"/>
        <v>23006</v>
      </c>
      <c r="P26" s="62">
        <f>+P25+P24+P23+P22+P21+P20+P19</f>
        <v>11027</v>
      </c>
      <c r="Q26" s="62">
        <f t="shared" si="22"/>
        <v>0</v>
      </c>
      <c r="R26" s="33">
        <f>+P26+Q26</f>
        <v>11027</v>
      </c>
      <c r="S26" s="62">
        <f t="shared" si="22"/>
        <v>1000</v>
      </c>
      <c r="T26" s="62">
        <f t="shared" si="22"/>
        <v>-423</v>
      </c>
      <c r="U26" s="33">
        <f t="shared" si="8"/>
        <v>577</v>
      </c>
      <c r="V26" s="62">
        <f t="shared" si="22"/>
        <v>600</v>
      </c>
      <c r="W26" s="62">
        <f t="shared" si="22"/>
        <v>0</v>
      </c>
      <c r="X26" s="33">
        <f t="shared" si="9"/>
        <v>600</v>
      </c>
      <c r="Y26" s="62">
        <f t="shared" si="22"/>
        <v>0</v>
      </c>
      <c r="Z26" s="62">
        <f t="shared" si="22"/>
        <v>0</v>
      </c>
      <c r="AA26" s="33">
        <f t="shared" si="10"/>
        <v>0</v>
      </c>
      <c r="AB26" s="62">
        <f t="shared" si="22"/>
        <v>75</v>
      </c>
      <c r="AC26" s="62">
        <f t="shared" si="22"/>
        <v>0</v>
      </c>
      <c r="AD26" s="33">
        <f t="shared" si="11"/>
        <v>75</v>
      </c>
    </row>
    <row r="27" spans="1:30" ht="12.95" customHeight="1">
      <c r="A27" s="3" t="s">
        <v>69</v>
      </c>
      <c r="B27" s="1009" t="s">
        <v>68</v>
      </c>
      <c r="C27" s="1009"/>
      <c r="D27" s="62">
        <f t="shared" si="20"/>
        <v>0</v>
      </c>
      <c r="E27" s="62">
        <f t="shared" si="1"/>
        <v>0</v>
      </c>
      <c r="F27" s="62">
        <f t="shared" si="2"/>
        <v>0</v>
      </c>
      <c r="G27" s="30"/>
      <c r="H27" s="30"/>
      <c r="I27" s="33">
        <f t="shared" si="5"/>
        <v>0</v>
      </c>
      <c r="J27" s="33"/>
      <c r="K27" s="33"/>
      <c r="L27" s="33"/>
      <c r="M27" s="30"/>
      <c r="N27" s="30"/>
      <c r="O27" s="33">
        <f t="shared" si="6"/>
        <v>0</v>
      </c>
      <c r="P27" s="30"/>
      <c r="Q27" s="30"/>
      <c r="R27" s="33">
        <f t="shared" si="7"/>
        <v>0</v>
      </c>
      <c r="S27" s="30"/>
      <c r="T27" s="30"/>
      <c r="U27" s="33">
        <f t="shared" si="8"/>
        <v>0</v>
      </c>
      <c r="V27" s="30"/>
      <c r="W27" s="30"/>
      <c r="X27" s="33">
        <f t="shared" si="9"/>
        <v>0</v>
      </c>
      <c r="Y27" s="30"/>
      <c r="Z27" s="30"/>
      <c r="AA27" s="33">
        <f t="shared" si="10"/>
        <v>0</v>
      </c>
      <c r="AB27" s="30"/>
      <c r="AC27" s="30"/>
      <c r="AD27" s="33">
        <f t="shared" si="11"/>
        <v>0</v>
      </c>
    </row>
    <row r="28" spans="1:30" ht="12.95" customHeight="1">
      <c r="A28" s="3" t="s">
        <v>71</v>
      </c>
      <c r="B28" s="1009" t="s">
        <v>70</v>
      </c>
      <c r="C28" s="1009"/>
      <c r="D28" s="62">
        <f t="shared" si="20"/>
        <v>0</v>
      </c>
      <c r="E28" s="62">
        <f>+H28+Q28+T28+W28+Z28+AC28+K28</f>
        <v>1001</v>
      </c>
      <c r="F28" s="62">
        <f>+I28+R28+U28+X28+AA28+AD28+L28</f>
        <v>1001</v>
      </c>
      <c r="G28" s="30"/>
      <c r="H28" s="30"/>
      <c r="I28" s="33">
        <f t="shared" si="5"/>
        <v>0</v>
      </c>
      <c r="J28" s="33"/>
      <c r="K28" s="33">
        <v>1001</v>
      </c>
      <c r="L28" s="33">
        <f>SUM(K28)</f>
        <v>1001</v>
      </c>
      <c r="M28" s="30"/>
      <c r="N28" s="30"/>
      <c r="O28" s="33">
        <f t="shared" si="6"/>
        <v>0</v>
      </c>
      <c r="P28" s="30"/>
      <c r="Q28" s="30"/>
      <c r="R28" s="33">
        <f t="shared" si="7"/>
        <v>0</v>
      </c>
      <c r="S28" s="30"/>
      <c r="T28" s="30"/>
      <c r="U28" s="33">
        <f t="shared" si="8"/>
        <v>0</v>
      </c>
      <c r="V28" s="30"/>
      <c r="W28" s="30"/>
      <c r="X28" s="33">
        <f t="shared" si="9"/>
        <v>0</v>
      </c>
      <c r="Y28" s="30"/>
      <c r="Z28" s="30"/>
      <c r="AA28" s="33">
        <f t="shared" si="10"/>
        <v>0</v>
      </c>
      <c r="AB28" s="30"/>
      <c r="AC28" s="30"/>
      <c r="AD28" s="33">
        <f t="shared" si="11"/>
        <v>0</v>
      </c>
    </row>
    <row r="29" spans="1:30" s="47" customFormat="1" ht="12.95" customHeight="1">
      <c r="A29" s="5" t="s">
        <v>72</v>
      </c>
      <c r="B29" s="1013" t="s">
        <v>156</v>
      </c>
      <c r="C29" s="1013"/>
      <c r="D29" s="62">
        <f t="shared" si="20"/>
        <v>0</v>
      </c>
      <c r="E29" s="62">
        <f>SUM(E27:E28)</f>
        <v>1001</v>
      </c>
      <c r="F29" s="62">
        <f>SUM(F27:F28)</f>
        <v>1001</v>
      </c>
      <c r="G29" s="62">
        <f t="shared" ref="G29:H29" si="24">+G27+G28</f>
        <v>0</v>
      </c>
      <c r="H29" s="62">
        <f t="shared" si="24"/>
        <v>0</v>
      </c>
      <c r="I29" s="33">
        <f t="shared" si="5"/>
        <v>0</v>
      </c>
      <c r="J29" s="33"/>
      <c r="K29" s="58">
        <f>SUM(K27:K28)</f>
        <v>1001</v>
      </c>
      <c r="L29" s="58">
        <f>SUM(L27:L28)</f>
        <v>1001</v>
      </c>
      <c r="M29" s="62"/>
      <c r="N29" s="62"/>
      <c r="O29" s="33">
        <f t="shared" si="6"/>
        <v>0</v>
      </c>
      <c r="P29" s="62">
        <f>+P27+P28</f>
        <v>0</v>
      </c>
      <c r="Q29" s="62">
        <f>+Q27+Q28</f>
        <v>0</v>
      </c>
      <c r="R29" s="33">
        <f t="shared" si="7"/>
        <v>0</v>
      </c>
      <c r="S29" s="62">
        <f t="shared" ref="S29:Z29" si="25">+S27+S28</f>
        <v>0</v>
      </c>
      <c r="T29" s="62">
        <f t="shared" si="25"/>
        <v>0</v>
      </c>
      <c r="U29" s="33">
        <f t="shared" si="8"/>
        <v>0</v>
      </c>
      <c r="V29" s="62">
        <f t="shared" si="25"/>
        <v>0</v>
      </c>
      <c r="W29" s="62">
        <f t="shared" si="25"/>
        <v>0</v>
      </c>
      <c r="X29" s="33">
        <f t="shared" si="9"/>
        <v>0</v>
      </c>
      <c r="Y29" s="62">
        <f t="shared" si="25"/>
        <v>0</v>
      </c>
      <c r="Z29" s="62">
        <f t="shared" si="25"/>
        <v>0</v>
      </c>
      <c r="AA29" s="33">
        <f t="shared" si="10"/>
        <v>0</v>
      </c>
      <c r="AB29" s="62">
        <f>+AB27+AB28</f>
        <v>0</v>
      </c>
      <c r="AC29" s="62">
        <f>+AC27+AC28</f>
        <v>0</v>
      </c>
      <c r="AD29" s="33">
        <f t="shared" si="11"/>
        <v>0</v>
      </c>
    </row>
    <row r="30" spans="1:30" ht="12.95" customHeight="1">
      <c r="A30" s="3" t="s">
        <v>74</v>
      </c>
      <c r="B30" s="1009" t="s">
        <v>73</v>
      </c>
      <c r="C30" s="1009"/>
      <c r="D30" s="62">
        <f t="shared" si="20"/>
        <v>11714</v>
      </c>
      <c r="E30" s="62">
        <f>+H30+Q30+T30+W30+Z30+AC30+N30+K30</f>
        <v>1246</v>
      </c>
      <c r="F30" s="62">
        <f>+I30+O30+R30+U30+X30+AA30+AD30+L30</f>
        <v>12960</v>
      </c>
      <c r="G30" s="30">
        <v>2020</v>
      </c>
      <c r="H30" s="30">
        <v>1000</v>
      </c>
      <c r="I30" s="33">
        <f t="shared" si="5"/>
        <v>3020</v>
      </c>
      <c r="J30" s="33"/>
      <c r="K30" s="33">
        <v>360</v>
      </c>
      <c r="L30" s="33">
        <f>SUM(K30)</f>
        <v>360</v>
      </c>
      <c r="M30" s="30">
        <v>6211</v>
      </c>
      <c r="N30" s="30"/>
      <c r="O30" s="33">
        <f t="shared" si="6"/>
        <v>6211</v>
      </c>
      <c r="P30" s="30">
        <v>2977</v>
      </c>
      <c r="Q30" s="30"/>
      <c r="R30" s="33">
        <f t="shared" si="7"/>
        <v>2977</v>
      </c>
      <c r="S30" s="30">
        <v>270</v>
      </c>
      <c r="T30" s="30">
        <v>-114</v>
      </c>
      <c r="U30" s="33">
        <f t="shared" si="8"/>
        <v>156</v>
      </c>
      <c r="V30" s="30">
        <v>216</v>
      </c>
      <c r="W30" s="30"/>
      <c r="X30" s="33">
        <f t="shared" si="9"/>
        <v>216</v>
      </c>
      <c r="Y30" s="30"/>
      <c r="Z30" s="30"/>
      <c r="AA30" s="33">
        <f t="shared" si="10"/>
        <v>0</v>
      </c>
      <c r="AB30" s="30">
        <v>20</v>
      </c>
      <c r="AC30" s="30"/>
      <c r="AD30" s="33">
        <f t="shared" si="11"/>
        <v>20</v>
      </c>
    </row>
    <row r="31" spans="1:30" ht="12.95" customHeight="1">
      <c r="A31" s="3" t="s">
        <v>76</v>
      </c>
      <c r="B31" s="1009" t="s">
        <v>75</v>
      </c>
      <c r="C31" s="1009"/>
      <c r="D31" s="62">
        <f t="shared" si="20"/>
        <v>6532</v>
      </c>
      <c r="E31" s="62">
        <f t="shared" ref="E31:E34" si="26">+H31+Q31+T31+W31+Z31+AC31+N31</f>
        <v>0</v>
      </c>
      <c r="F31" s="62">
        <f t="shared" ref="F31:F34" si="27">+I31+O31+R31+U31+X31+AA31+AD31</f>
        <v>6532</v>
      </c>
      <c r="G31" s="30">
        <v>2104</v>
      </c>
      <c r="H31" s="30"/>
      <c r="I31" s="33">
        <f t="shared" si="5"/>
        <v>2104</v>
      </c>
      <c r="J31" s="33"/>
      <c r="K31" s="33"/>
      <c r="L31" s="33"/>
      <c r="M31" s="30"/>
      <c r="N31" s="30"/>
      <c r="O31" s="33">
        <f t="shared" si="6"/>
        <v>0</v>
      </c>
      <c r="P31" s="30"/>
      <c r="Q31" s="30"/>
      <c r="R31" s="33">
        <f t="shared" si="7"/>
        <v>0</v>
      </c>
      <c r="S31" s="30"/>
      <c r="T31" s="30"/>
      <c r="U31" s="33">
        <f t="shared" si="8"/>
        <v>0</v>
      </c>
      <c r="V31" s="30"/>
      <c r="W31" s="30"/>
      <c r="X31" s="33">
        <f t="shared" si="9"/>
        <v>0</v>
      </c>
      <c r="Y31" s="30"/>
      <c r="Z31" s="30"/>
      <c r="AA31" s="33">
        <f t="shared" si="10"/>
        <v>0</v>
      </c>
      <c r="AB31" s="30">
        <v>4428</v>
      </c>
      <c r="AC31" s="30"/>
      <c r="AD31" s="33">
        <f t="shared" si="11"/>
        <v>4428</v>
      </c>
    </row>
    <row r="32" spans="1:30" ht="12.95" customHeight="1">
      <c r="A32" s="3" t="s">
        <v>77</v>
      </c>
      <c r="B32" s="1009" t="s">
        <v>155</v>
      </c>
      <c r="C32" s="1009"/>
      <c r="D32" s="62">
        <f t="shared" si="20"/>
        <v>0</v>
      </c>
      <c r="E32" s="62">
        <f t="shared" si="26"/>
        <v>0</v>
      </c>
      <c r="F32" s="62">
        <f t="shared" si="27"/>
        <v>0</v>
      </c>
      <c r="G32" s="30"/>
      <c r="H32" s="30"/>
      <c r="I32" s="33">
        <f t="shared" si="5"/>
        <v>0</v>
      </c>
      <c r="J32" s="33"/>
      <c r="K32" s="33"/>
      <c r="L32" s="33"/>
      <c r="M32" s="30"/>
      <c r="N32" s="30"/>
      <c r="O32" s="33">
        <f t="shared" si="6"/>
        <v>0</v>
      </c>
      <c r="P32" s="30"/>
      <c r="Q32" s="30"/>
      <c r="R32" s="33">
        <f t="shared" si="7"/>
        <v>0</v>
      </c>
      <c r="S32" s="30"/>
      <c r="T32" s="30"/>
      <c r="U32" s="33">
        <f t="shared" si="8"/>
        <v>0</v>
      </c>
      <c r="V32" s="30"/>
      <c r="W32" s="30"/>
      <c r="X32" s="33">
        <f t="shared" si="9"/>
        <v>0</v>
      </c>
      <c r="Y32" s="30"/>
      <c r="Z32" s="30"/>
      <c r="AA32" s="33">
        <f t="shared" si="10"/>
        <v>0</v>
      </c>
      <c r="AB32" s="30"/>
      <c r="AC32" s="30"/>
      <c r="AD32" s="33">
        <f t="shared" si="11"/>
        <v>0</v>
      </c>
    </row>
    <row r="33" spans="1:30" ht="12.95" customHeight="1">
      <c r="A33" s="3" t="s">
        <v>78</v>
      </c>
      <c r="B33" s="1009" t="s">
        <v>154</v>
      </c>
      <c r="C33" s="1009"/>
      <c r="D33" s="62">
        <f t="shared" si="20"/>
        <v>0</v>
      </c>
      <c r="E33" s="62">
        <f t="shared" si="26"/>
        <v>0</v>
      </c>
      <c r="F33" s="62">
        <f t="shared" si="27"/>
        <v>0</v>
      </c>
      <c r="G33" s="30"/>
      <c r="H33" s="30"/>
      <c r="I33" s="33">
        <f t="shared" si="5"/>
        <v>0</v>
      </c>
      <c r="J33" s="33"/>
      <c r="K33" s="33"/>
      <c r="L33" s="33"/>
      <c r="M33" s="30"/>
      <c r="N33" s="30"/>
      <c r="O33" s="33">
        <f t="shared" si="6"/>
        <v>0</v>
      </c>
      <c r="P33" s="30"/>
      <c r="Q33" s="30"/>
      <c r="R33" s="33">
        <f t="shared" si="7"/>
        <v>0</v>
      </c>
      <c r="S33" s="30"/>
      <c r="T33" s="30"/>
      <c r="U33" s="33">
        <f t="shared" si="8"/>
        <v>0</v>
      </c>
      <c r="V33" s="30"/>
      <c r="W33" s="30"/>
      <c r="X33" s="33">
        <f t="shared" si="9"/>
        <v>0</v>
      </c>
      <c r="Y33" s="30"/>
      <c r="Z33" s="30"/>
      <c r="AA33" s="33">
        <f t="shared" si="10"/>
        <v>0</v>
      </c>
      <c r="AB33" s="30"/>
      <c r="AC33" s="30"/>
      <c r="AD33" s="33">
        <f t="shared" si="11"/>
        <v>0</v>
      </c>
    </row>
    <row r="34" spans="1:30" ht="12.95" customHeight="1">
      <c r="A34" s="3" t="s">
        <v>80</v>
      </c>
      <c r="B34" s="1009" t="s">
        <v>79</v>
      </c>
      <c r="C34" s="1009"/>
      <c r="D34" s="62">
        <f t="shared" si="20"/>
        <v>953</v>
      </c>
      <c r="E34" s="62">
        <f t="shared" si="26"/>
        <v>200</v>
      </c>
      <c r="F34" s="62">
        <f t="shared" si="27"/>
        <v>1153</v>
      </c>
      <c r="G34" s="30">
        <v>695</v>
      </c>
      <c r="H34" s="30">
        <v>200</v>
      </c>
      <c r="I34" s="33">
        <f t="shared" si="5"/>
        <v>895</v>
      </c>
      <c r="J34" s="33"/>
      <c r="K34" s="33"/>
      <c r="L34" s="33"/>
      <c r="M34" s="30"/>
      <c r="N34" s="30"/>
      <c r="O34" s="33">
        <f t="shared" si="6"/>
        <v>0</v>
      </c>
      <c r="P34" s="30"/>
      <c r="Q34" s="30"/>
      <c r="R34" s="33">
        <f t="shared" si="7"/>
        <v>0</v>
      </c>
      <c r="S34" s="30"/>
      <c r="T34" s="30"/>
      <c r="U34" s="33">
        <f t="shared" si="8"/>
        <v>0</v>
      </c>
      <c r="V34" s="30"/>
      <c r="W34" s="30"/>
      <c r="X34" s="33">
        <f t="shared" si="9"/>
        <v>0</v>
      </c>
      <c r="Y34" s="30"/>
      <c r="Z34" s="30"/>
      <c r="AA34" s="33">
        <f t="shared" si="10"/>
        <v>0</v>
      </c>
      <c r="AB34" s="30">
        <v>258</v>
      </c>
      <c r="AC34" s="30"/>
      <c r="AD34" s="33">
        <f t="shared" si="11"/>
        <v>258</v>
      </c>
    </row>
    <row r="35" spans="1:30" s="47" customFormat="1" ht="12.95" customHeight="1">
      <c r="A35" s="5" t="s">
        <v>81</v>
      </c>
      <c r="B35" s="1013" t="s">
        <v>153</v>
      </c>
      <c r="C35" s="1013"/>
      <c r="D35" s="62">
        <f t="shared" si="20"/>
        <v>19199</v>
      </c>
      <c r="E35" s="62">
        <f>SUM(E30:E34)</f>
        <v>1446</v>
      </c>
      <c r="F35" s="62">
        <f>+I35+O35+R35+U35+X35+AA35+AD35+L35</f>
        <v>20645</v>
      </c>
      <c r="G35" s="62">
        <f>SUM(G30:G34)</f>
        <v>4819</v>
      </c>
      <c r="H35" s="62">
        <f t="shared" ref="H35:P35" si="28">SUM(H30:H34)</f>
        <v>1200</v>
      </c>
      <c r="I35" s="33">
        <f t="shared" si="5"/>
        <v>6019</v>
      </c>
      <c r="J35" s="33"/>
      <c r="K35" s="58">
        <f>SUM(K30:K34)</f>
        <v>360</v>
      </c>
      <c r="L35" s="58">
        <f>SUM(L30:L34)</f>
        <v>360</v>
      </c>
      <c r="M35" s="62">
        <f t="shared" si="28"/>
        <v>6211</v>
      </c>
      <c r="N35" s="62">
        <f t="shared" si="28"/>
        <v>0</v>
      </c>
      <c r="O35" s="33">
        <f t="shared" si="6"/>
        <v>6211</v>
      </c>
      <c r="P35" s="62">
        <f t="shared" si="28"/>
        <v>2977</v>
      </c>
      <c r="Q35" s="62">
        <f>SUM(Q30:Q34)</f>
        <v>0</v>
      </c>
      <c r="R35" s="33">
        <f t="shared" si="7"/>
        <v>2977</v>
      </c>
      <c r="S35" s="62">
        <f t="shared" ref="S35:Z35" si="29">SUM(S30:S34)</f>
        <v>270</v>
      </c>
      <c r="T35" s="62">
        <f t="shared" si="29"/>
        <v>-114</v>
      </c>
      <c r="U35" s="33">
        <f t="shared" si="8"/>
        <v>156</v>
      </c>
      <c r="V35" s="62">
        <f t="shared" si="29"/>
        <v>216</v>
      </c>
      <c r="W35" s="62">
        <f t="shared" si="29"/>
        <v>0</v>
      </c>
      <c r="X35" s="33">
        <f t="shared" si="9"/>
        <v>216</v>
      </c>
      <c r="Y35" s="62">
        <f t="shared" si="29"/>
        <v>0</v>
      </c>
      <c r="Z35" s="62">
        <f t="shared" si="29"/>
        <v>0</v>
      </c>
      <c r="AA35" s="33">
        <f t="shared" si="10"/>
        <v>0</v>
      </c>
      <c r="AB35" s="62">
        <f>SUM(AB30:AB34)</f>
        <v>4706</v>
      </c>
      <c r="AC35" s="62">
        <f>SUM(AC30:AC34)</f>
        <v>0</v>
      </c>
      <c r="AD35" s="33">
        <f t="shared" si="11"/>
        <v>4706</v>
      </c>
    </row>
    <row r="36" spans="1:30" s="47" customFormat="1" ht="12.95" customHeight="1">
      <c r="A36" s="6" t="s">
        <v>82</v>
      </c>
      <c r="B36" s="1011" t="s">
        <v>152</v>
      </c>
      <c r="C36" s="1011"/>
      <c r="D36" s="62">
        <f>+D35+D26+D18+D15</f>
        <v>65389</v>
      </c>
      <c r="E36" s="62">
        <f>+E35+E26+E18+E15+E29</f>
        <v>1244</v>
      </c>
      <c r="F36" s="62">
        <f>+F35+F26+F18+F15+F29</f>
        <v>66633</v>
      </c>
      <c r="G36" s="62">
        <f>G35+G29+G26+G18+G15</f>
        <v>15101</v>
      </c>
      <c r="H36" s="62">
        <f t="shared" ref="H36:N36" si="30">H35+H29+H26+H18+H15</f>
        <v>89</v>
      </c>
      <c r="I36" s="62">
        <f t="shared" si="30"/>
        <v>15190</v>
      </c>
      <c r="J36" s="62">
        <f t="shared" si="30"/>
        <v>0</v>
      </c>
      <c r="K36" s="62">
        <f t="shared" si="30"/>
        <v>1692</v>
      </c>
      <c r="L36" s="62">
        <f t="shared" si="30"/>
        <v>1692</v>
      </c>
      <c r="M36" s="62">
        <f t="shared" si="30"/>
        <v>29217</v>
      </c>
      <c r="N36" s="62">
        <f t="shared" si="30"/>
        <v>0</v>
      </c>
      <c r="O36" s="62">
        <f>O35+O29+O26+O18+O15</f>
        <v>29217</v>
      </c>
      <c r="P36" s="62">
        <f t="shared" ref="P36" si="31">P35+P29+P26+P18+P15</f>
        <v>14004</v>
      </c>
      <c r="Q36" s="62">
        <f>Q35+Q29+Q26+Q18+Q15</f>
        <v>0</v>
      </c>
      <c r="R36" s="62">
        <f t="shared" ref="R36" si="32">R35+R29+R26+R18+R15</f>
        <v>14004</v>
      </c>
      <c r="S36" s="62">
        <f t="shared" ref="S36" si="33">S35+S29+S26+S18+S15</f>
        <v>1270</v>
      </c>
      <c r="T36" s="62">
        <f t="shared" ref="T36" si="34">T35+T29+T26+T18+T15</f>
        <v>-537</v>
      </c>
      <c r="U36" s="62">
        <f t="shared" ref="U36" si="35">U35+U29+U26+U18+U15</f>
        <v>733</v>
      </c>
      <c r="V36" s="62">
        <f t="shared" ref="V36" si="36">V35+V29+V26+V18+V15</f>
        <v>1016</v>
      </c>
      <c r="W36" s="62">
        <f t="shared" ref="W36" si="37">W35+W29+W26+W18+W15</f>
        <v>0</v>
      </c>
      <c r="X36" s="62">
        <f t="shared" ref="X36" si="38">X35+X29+X26+X18+X15</f>
        <v>1016</v>
      </c>
      <c r="Y36" s="62">
        <f t="shared" ref="Y36" si="39">Y35+Y29+Y26+Y18+Y15</f>
        <v>0</v>
      </c>
      <c r="Z36" s="62">
        <f t="shared" ref="Z36" si="40">Z35+Z29+Z26+Z18+Z15</f>
        <v>0</v>
      </c>
      <c r="AA36" s="62">
        <f t="shared" ref="AA36" si="41">AA35+AA29+AA26+AA18+AA15</f>
        <v>0</v>
      </c>
      <c r="AB36" s="62">
        <f t="shared" ref="AB36" si="42">AB35+AB29+AB26+AB18+AB15</f>
        <v>4781</v>
      </c>
      <c r="AC36" s="62">
        <f t="shared" ref="AC36" si="43">AC35+AC29+AC26+AC18+AC15</f>
        <v>0</v>
      </c>
      <c r="AD36" s="62">
        <f t="shared" ref="AD36" si="44">AD35+AD29+AD26+AD18+AD15</f>
        <v>4781</v>
      </c>
    </row>
    <row r="37" spans="1:30" ht="13.5" customHeight="1">
      <c r="A37" s="7"/>
      <c r="B37" s="8"/>
      <c r="C37" s="8"/>
      <c r="D37" s="62"/>
      <c r="E37" s="62"/>
      <c r="F37" s="62"/>
      <c r="G37" s="31"/>
      <c r="H37" s="31"/>
      <c r="I37" s="32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2"/>
      <c r="V37" s="31"/>
      <c r="W37" s="31"/>
      <c r="X37" s="31"/>
      <c r="Y37" s="31"/>
      <c r="Z37" s="31"/>
      <c r="AA37" s="31"/>
      <c r="AB37" s="31"/>
      <c r="AC37" s="31"/>
      <c r="AD37" s="31"/>
    </row>
    <row r="38" spans="1:30" ht="12.95" hidden="1" customHeight="1">
      <c r="A38" s="12" t="s">
        <v>84</v>
      </c>
      <c r="B38" s="1012" t="s">
        <v>83</v>
      </c>
      <c r="C38" s="1012"/>
      <c r="D38" s="62"/>
      <c r="E38" s="62"/>
      <c r="F38" s="62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</row>
    <row r="39" spans="1:30" ht="12.95" hidden="1" customHeight="1">
      <c r="A39" s="13" t="s">
        <v>85</v>
      </c>
      <c r="B39" s="1026" t="s">
        <v>137</v>
      </c>
      <c r="C39" s="1026"/>
      <c r="D39" s="62"/>
      <c r="E39" s="62"/>
      <c r="F39" s="62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</row>
    <row r="40" spans="1:30" s="43" customFormat="1" ht="12.95" hidden="1" customHeight="1">
      <c r="A40" s="35" t="s">
        <v>85</v>
      </c>
      <c r="B40" s="42"/>
      <c r="C40" s="38" t="s">
        <v>139</v>
      </c>
      <c r="D40" s="62"/>
      <c r="E40" s="62"/>
      <c r="F40" s="62"/>
      <c r="G40" s="61"/>
      <c r="H40" s="56"/>
      <c r="I40" s="56"/>
      <c r="J40" s="61"/>
      <c r="K40" s="61"/>
      <c r="L40" s="61"/>
      <c r="M40" s="61"/>
      <c r="N40" s="61"/>
      <c r="O40" s="61"/>
      <c r="P40" s="61"/>
      <c r="Q40" s="61"/>
      <c r="R40" s="61"/>
      <c r="S40" s="61"/>
      <c r="T40" s="56"/>
      <c r="U40" s="56"/>
      <c r="V40" s="61"/>
      <c r="W40" s="61"/>
      <c r="X40" s="61"/>
      <c r="Y40" s="61"/>
      <c r="Z40" s="61"/>
      <c r="AA40" s="61"/>
      <c r="AB40" s="61"/>
      <c r="AC40" s="61"/>
      <c r="AD40" s="61"/>
    </row>
    <row r="41" spans="1:30" ht="12.95" hidden="1" customHeight="1">
      <c r="A41" s="3" t="s">
        <v>87</v>
      </c>
      <c r="B41" s="1012" t="s">
        <v>86</v>
      </c>
      <c r="C41" s="1012"/>
      <c r="D41" s="62"/>
      <c r="E41" s="62"/>
      <c r="F41" s="62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</row>
    <row r="42" spans="1:30" ht="12.95" hidden="1" customHeight="1">
      <c r="A42" s="13" t="s">
        <v>88</v>
      </c>
      <c r="B42" s="1026" t="s">
        <v>140</v>
      </c>
      <c r="C42" s="1026"/>
      <c r="D42" s="62"/>
      <c r="E42" s="62"/>
      <c r="F42" s="62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</row>
    <row r="43" spans="1:30" s="43" customFormat="1" ht="12.95" hidden="1" customHeight="1">
      <c r="A43" s="35" t="s">
        <v>88</v>
      </c>
      <c r="B43" s="42"/>
      <c r="C43" s="36" t="s">
        <v>89</v>
      </c>
      <c r="D43" s="62"/>
      <c r="E43" s="62"/>
      <c r="F43" s="62"/>
      <c r="G43" s="61"/>
      <c r="H43" s="56"/>
      <c r="I43" s="56"/>
      <c r="J43" s="61"/>
      <c r="K43" s="61"/>
      <c r="L43" s="61"/>
      <c r="M43" s="61"/>
      <c r="N43" s="61"/>
      <c r="O43" s="61"/>
      <c r="P43" s="61"/>
      <c r="Q43" s="61"/>
      <c r="R43" s="61"/>
      <c r="S43" s="61"/>
      <c r="T43" s="56"/>
      <c r="U43" s="56"/>
      <c r="V43" s="61"/>
      <c r="W43" s="61"/>
      <c r="X43" s="61"/>
      <c r="Y43" s="61"/>
      <c r="Z43" s="61"/>
      <c r="AA43" s="61"/>
      <c r="AB43" s="61"/>
      <c r="AC43" s="61"/>
      <c r="AD43" s="61"/>
    </row>
    <row r="44" spans="1:30" s="43" customFormat="1" ht="12.95" hidden="1" customHeight="1">
      <c r="A44" s="35" t="s">
        <v>88</v>
      </c>
      <c r="B44" s="42"/>
      <c r="C44" s="38" t="s">
        <v>141</v>
      </c>
      <c r="D44" s="62"/>
      <c r="E44" s="62"/>
      <c r="F44" s="62"/>
      <c r="G44" s="61"/>
      <c r="H44" s="56"/>
      <c r="I44" s="56"/>
      <c r="J44" s="61"/>
      <c r="K44" s="61"/>
      <c r="L44" s="61"/>
      <c r="M44" s="61"/>
      <c r="N44" s="61"/>
      <c r="O44" s="61"/>
      <c r="P44" s="61"/>
      <c r="Q44" s="61"/>
      <c r="R44" s="61"/>
      <c r="S44" s="61"/>
      <c r="T44" s="56"/>
      <c r="U44" s="56"/>
      <c r="V44" s="61"/>
      <c r="W44" s="61"/>
      <c r="X44" s="61"/>
      <c r="Y44" s="61"/>
      <c r="Z44" s="61"/>
      <c r="AA44" s="61"/>
      <c r="AB44" s="61"/>
      <c r="AC44" s="61"/>
      <c r="AD44" s="61"/>
    </row>
    <row r="45" spans="1:30" ht="12.95" hidden="1" customHeight="1">
      <c r="A45" s="13" t="s">
        <v>90</v>
      </c>
      <c r="B45" s="1063" t="s">
        <v>142</v>
      </c>
      <c r="C45" s="1063"/>
      <c r="D45" s="62"/>
      <c r="E45" s="62"/>
      <c r="F45" s="62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  <c r="AA45" s="30"/>
      <c r="AB45" s="30"/>
      <c r="AC45" s="30"/>
      <c r="AD45" s="30"/>
    </row>
    <row r="46" spans="1:30" s="43" customFormat="1" ht="12.95" hidden="1" customHeight="1">
      <c r="A46" s="39" t="s">
        <v>90</v>
      </c>
      <c r="B46" s="42"/>
      <c r="C46" s="38" t="s">
        <v>143</v>
      </c>
      <c r="D46" s="62"/>
      <c r="E46" s="62"/>
      <c r="F46" s="62"/>
      <c r="G46" s="56"/>
      <c r="H46" s="56"/>
      <c r="I46" s="56"/>
      <c r="J46" s="56"/>
      <c r="K46" s="56"/>
      <c r="L46" s="56"/>
      <c r="M46" s="56"/>
      <c r="N46" s="56"/>
      <c r="O46" s="56"/>
      <c r="P46" s="56"/>
      <c r="Q46" s="56"/>
      <c r="R46" s="56"/>
      <c r="S46" s="56"/>
      <c r="T46" s="56"/>
      <c r="U46" s="56"/>
      <c r="V46" s="56"/>
      <c r="W46" s="56"/>
      <c r="X46" s="56"/>
      <c r="Y46" s="56"/>
      <c r="Z46" s="56"/>
      <c r="AA46" s="56"/>
      <c r="AB46" s="56"/>
      <c r="AC46" s="56"/>
      <c r="AD46" s="56"/>
    </row>
    <row r="47" spans="1:30" ht="12.95" hidden="1" customHeight="1">
      <c r="A47" s="13" t="s">
        <v>91</v>
      </c>
      <c r="B47" s="1010" t="s">
        <v>144</v>
      </c>
      <c r="C47" s="1010"/>
      <c r="D47" s="62"/>
      <c r="E47" s="62"/>
      <c r="F47" s="62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30"/>
      <c r="AB47" s="30"/>
      <c r="AC47" s="30"/>
      <c r="AD47" s="30"/>
    </row>
    <row r="48" spans="1:30" s="43" customFormat="1" ht="12.95" hidden="1" customHeight="1">
      <c r="A48" s="39" t="s">
        <v>91</v>
      </c>
      <c r="B48" s="42"/>
      <c r="C48" s="38" t="s">
        <v>145</v>
      </c>
      <c r="D48" s="62"/>
      <c r="E48" s="62"/>
      <c r="F48" s="62"/>
      <c r="G48" s="56"/>
      <c r="H48" s="56"/>
      <c r="I48" s="56"/>
      <c r="J48" s="56"/>
      <c r="K48" s="56"/>
      <c r="L48" s="56"/>
      <c r="M48" s="56"/>
      <c r="N48" s="56"/>
      <c r="O48" s="56"/>
      <c r="P48" s="56"/>
      <c r="Q48" s="56"/>
      <c r="R48" s="56"/>
      <c r="S48" s="56"/>
      <c r="T48" s="56"/>
      <c r="U48" s="56"/>
      <c r="V48" s="56"/>
      <c r="W48" s="56"/>
      <c r="X48" s="56"/>
      <c r="Y48" s="56"/>
      <c r="Z48" s="56"/>
      <c r="AA48" s="56"/>
      <c r="AB48" s="56"/>
      <c r="AC48" s="56"/>
      <c r="AD48" s="56"/>
    </row>
    <row r="49" spans="1:30" ht="12.95" hidden="1" customHeight="1">
      <c r="A49" s="3" t="s">
        <v>92</v>
      </c>
      <c r="B49" s="1010" t="s">
        <v>146</v>
      </c>
      <c r="C49" s="1010"/>
      <c r="D49" s="62"/>
      <c r="E49" s="62"/>
      <c r="F49" s="62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  <c r="AD49" s="30"/>
    </row>
    <row r="50" spans="1:30" s="43" customFormat="1" ht="12.95" hidden="1" customHeight="1">
      <c r="A50" s="39" t="s">
        <v>92</v>
      </c>
      <c r="B50" s="42"/>
      <c r="C50" s="38" t="s">
        <v>93</v>
      </c>
      <c r="D50" s="62"/>
      <c r="E50" s="62"/>
      <c r="F50" s="62"/>
      <c r="G50" s="56"/>
      <c r="H50" s="56"/>
      <c r="I50" s="56"/>
      <c r="J50" s="56"/>
      <c r="K50" s="56"/>
      <c r="L50" s="56"/>
      <c r="M50" s="56"/>
      <c r="N50" s="56"/>
      <c r="O50" s="56"/>
      <c r="P50" s="56"/>
      <c r="Q50" s="56"/>
      <c r="R50" s="56"/>
      <c r="S50" s="56"/>
      <c r="T50" s="56"/>
      <c r="U50" s="56"/>
      <c r="V50" s="56"/>
      <c r="W50" s="56"/>
      <c r="X50" s="56"/>
      <c r="Y50" s="56"/>
      <c r="Z50" s="56"/>
      <c r="AA50" s="56"/>
      <c r="AB50" s="56"/>
      <c r="AC50" s="56"/>
      <c r="AD50" s="56"/>
    </row>
    <row r="51" spans="1:30" ht="12.95" hidden="1" customHeight="1">
      <c r="A51" s="13" t="s">
        <v>94</v>
      </c>
      <c r="B51" s="1064" t="s">
        <v>147</v>
      </c>
      <c r="C51" s="1010"/>
      <c r="D51" s="62"/>
      <c r="E51" s="62"/>
      <c r="F51" s="62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  <c r="AA51" s="30"/>
      <c r="AB51" s="30"/>
      <c r="AC51" s="30"/>
      <c r="AD51" s="30"/>
    </row>
    <row r="52" spans="1:30" s="43" customFormat="1" ht="12.95" hidden="1" customHeight="1">
      <c r="A52" s="35" t="s">
        <v>94</v>
      </c>
      <c r="B52" s="42"/>
      <c r="C52" s="38" t="s">
        <v>148</v>
      </c>
      <c r="D52" s="62"/>
      <c r="E52" s="62"/>
      <c r="F52" s="62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56"/>
      <c r="X52" s="56"/>
      <c r="Y52" s="56"/>
      <c r="Z52" s="56"/>
      <c r="AA52" s="56"/>
      <c r="AB52" s="56"/>
      <c r="AC52" s="56"/>
      <c r="AD52" s="56"/>
    </row>
    <row r="53" spans="1:30" s="43" customFormat="1" ht="12.95" hidden="1" customHeight="1">
      <c r="A53" s="35" t="s">
        <v>94</v>
      </c>
      <c r="B53" s="42"/>
      <c r="C53" s="38" t="s">
        <v>138</v>
      </c>
      <c r="D53" s="62"/>
      <c r="E53" s="62"/>
      <c r="F53" s="62"/>
      <c r="G53" s="56"/>
      <c r="H53" s="56"/>
      <c r="I53" s="56"/>
      <c r="J53" s="56"/>
      <c r="K53" s="56"/>
      <c r="L53" s="56"/>
      <c r="M53" s="56"/>
      <c r="N53" s="56"/>
      <c r="O53" s="56"/>
      <c r="P53" s="56"/>
      <c r="Q53" s="56"/>
      <c r="R53" s="56"/>
      <c r="S53" s="56"/>
      <c r="T53" s="56"/>
      <c r="U53" s="56"/>
      <c r="V53" s="56"/>
      <c r="W53" s="56"/>
      <c r="X53" s="56"/>
      <c r="Y53" s="56"/>
      <c r="Z53" s="56"/>
      <c r="AA53" s="56"/>
      <c r="AB53" s="56"/>
      <c r="AC53" s="56"/>
      <c r="AD53" s="56"/>
    </row>
    <row r="54" spans="1:30" s="43" customFormat="1" ht="12.95" hidden="1" customHeight="1">
      <c r="A54" s="40" t="s">
        <v>94</v>
      </c>
      <c r="B54" s="42"/>
      <c r="C54" s="38" t="s">
        <v>149</v>
      </c>
      <c r="D54" s="62"/>
      <c r="E54" s="62"/>
      <c r="F54" s="62"/>
      <c r="G54" s="60"/>
      <c r="H54" s="60"/>
      <c r="I54" s="60"/>
      <c r="J54" s="60"/>
      <c r="K54" s="60"/>
      <c r="L54" s="60"/>
      <c r="M54" s="60"/>
      <c r="N54" s="60"/>
      <c r="O54" s="60"/>
      <c r="P54" s="60"/>
      <c r="Q54" s="60"/>
      <c r="R54" s="60"/>
      <c r="S54" s="60"/>
      <c r="T54" s="60"/>
      <c r="U54" s="60"/>
      <c r="V54" s="60"/>
      <c r="W54" s="60"/>
      <c r="X54" s="60"/>
      <c r="Y54" s="60"/>
      <c r="Z54" s="60"/>
      <c r="AA54" s="60"/>
      <c r="AB54" s="60"/>
      <c r="AC54" s="60"/>
      <c r="AD54" s="60"/>
    </row>
    <row r="55" spans="1:30" s="43" customFormat="1" ht="12.95" hidden="1" customHeight="1">
      <c r="A55" s="35" t="s">
        <v>94</v>
      </c>
      <c r="B55" s="42"/>
      <c r="C55" s="38" t="s">
        <v>150</v>
      </c>
      <c r="D55" s="62"/>
      <c r="E55" s="62"/>
      <c r="F55" s="62"/>
      <c r="G55" s="63"/>
      <c r="H55" s="63"/>
      <c r="I55" s="63"/>
      <c r="J55" s="63"/>
      <c r="K55" s="63"/>
      <c r="L55" s="63"/>
      <c r="M55" s="63"/>
      <c r="N55" s="63"/>
      <c r="O55" s="63"/>
      <c r="P55" s="63"/>
      <c r="Q55" s="63"/>
      <c r="R55" s="63"/>
      <c r="S55" s="56"/>
      <c r="T55" s="56"/>
      <c r="U55" s="56"/>
      <c r="V55" s="56"/>
      <c r="W55" s="56"/>
      <c r="X55" s="56"/>
      <c r="Y55" s="56"/>
      <c r="Z55" s="56"/>
      <c r="AA55" s="56"/>
      <c r="AB55" s="56"/>
      <c r="AC55" s="56"/>
      <c r="AD55" s="56"/>
    </row>
    <row r="56" spans="1:30" s="47" customFormat="1" ht="12.95" hidden="1" customHeight="1">
      <c r="A56" s="6" t="s">
        <v>95</v>
      </c>
      <c r="B56" s="1065" t="s">
        <v>151</v>
      </c>
      <c r="C56" s="1066"/>
      <c r="D56" s="62"/>
      <c r="E56" s="62"/>
      <c r="F56" s="62"/>
      <c r="G56" s="62"/>
      <c r="H56" s="62"/>
      <c r="I56" s="62"/>
      <c r="J56" s="62"/>
      <c r="K56" s="62"/>
      <c r="L56" s="62"/>
      <c r="M56" s="62"/>
      <c r="N56" s="62"/>
      <c r="O56" s="62"/>
      <c r="P56" s="62"/>
      <c r="Q56" s="62"/>
      <c r="R56" s="62"/>
      <c r="S56" s="59"/>
      <c r="T56" s="59"/>
      <c r="U56" s="59"/>
      <c r="V56" s="59"/>
      <c r="W56" s="59"/>
      <c r="X56" s="59"/>
      <c r="Y56" s="59"/>
      <c r="Z56" s="59"/>
      <c r="AA56" s="59"/>
      <c r="AB56" s="59"/>
      <c r="AC56" s="59"/>
      <c r="AD56" s="59"/>
    </row>
    <row r="57" spans="1:30" ht="16.5" customHeight="1">
      <c r="A57" s="7"/>
      <c r="B57" s="1025"/>
      <c r="C57" s="1025"/>
      <c r="D57" s="62"/>
      <c r="E57" s="62"/>
      <c r="F57" s="62"/>
      <c r="G57" s="356"/>
      <c r="H57" s="356"/>
      <c r="I57" s="356"/>
      <c r="J57" s="356"/>
      <c r="K57" s="356"/>
      <c r="L57" s="356"/>
      <c r="M57" s="356"/>
      <c r="N57" s="356"/>
      <c r="O57" s="356"/>
      <c r="P57" s="356"/>
      <c r="Q57" s="356"/>
      <c r="R57" s="356"/>
      <c r="S57" s="31"/>
      <c r="T57" s="31"/>
      <c r="U57" s="32"/>
      <c r="V57" s="31"/>
      <c r="W57" s="31"/>
      <c r="X57" s="31"/>
      <c r="Y57" s="31"/>
      <c r="Z57" s="31"/>
      <c r="AA57" s="31"/>
      <c r="AB57" s="31"/>
      <c r="AC57" s="31"/>
      <c r="AD57" s="31"/>
    </row>
    <row r="58" spans="1:30" ht="12.95" customHeight="1">
      <c r="A58" s="12" t="s">
        <v>97</v>
      </c>
      <c r="B58" s="1010" t="s">
        <v>96</v>
      </c>
      <c r="C58" s="1010"/>
      <c r="D58" s="62">
        <f t="shared" si="0"/>
        <v>3150</v>
      </c>
      <c r="E58" s="62">
        <f t="shared" si="1"/>
        <v>0</v>
      </c>
      <c r="F58" s="62">
        <f t="shared" si="2"/>
        <v>3150</v>
      </c>
      <c r="G58" s="30"/>
      <c r="H58" s="30"/>
      <c r="I58" s="30"/>
      <c r="J58" s="30"/>
      <c r="K58" s="30"/>
      <c r="L58" s="30"/>
      <c r="M58" s="30"/>
      <c r="N58" s="30"/>
      <c r="O58" s="30"/>
      <c r="P58" s="30"/>
      <c r="Q58" s="30"/>
      <c r="R58" s="30"/>
      <c r="S58" s="33"/>
      <c r="T58" s="33"/>
      <c r="U58" s="33"/>
      <c r="V58" s="33"/>
      <c r="W58" s="33"/>
      <c r="X58" s="33"/>
      <c r="Y58" s="33"/>
      <c r="Z58" s="33"/>
      <c r="AA58" s="33"/>
      <c r="AB58" s="33">
        <v>3150</v>
      </c>
      <c r="AC58" s="33"/>
      <c r="AD58" s="33">
        <f>+AB58+AC58</f>
        <v>3150</v>
      </c>
    </row>
    <row r="59" spans="1:30" ht="12.95" customHeight="1">
      <c r="A59" s="3" t="s">
        <v>99</v>
      </c>
      <c r="B59" s="1010" t="s">
        <v>98</v>
      </c>
      <c r="C59" s="1010"/>
      <c r="D59" s="62">
        <f t="shared" si="0"/>
        <v>0</v>
      </c>
      <c r="E59" s="62">
        <f t="shared" si="1"/>
        <v>0</v>
      </c>
      <c r="F59" s="62">
        <f t="shared" si="2"/>
        <v>0</v>
      </c>
      <c r="G59" s="30"/>
      <c r="H59" s="30"/>
      <c r="I59" s="30"/>
      <c r="J59" s="30"/>
      <c r="K59" s="30"/>
      <c r="L59" s="30"/>
      <c r="M59" s="30"/>
      <c r="N59" s="30"/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30"/>
      <c r="AA59" s="30"/>
      <c r="AB59" s="33"/>
      <c r="AC59" s="33"/>
      <c r="AD59" s="33">
        <f t="shared" ref="AD59:AD68" si="45">+AB59+AC59</f>
        <v>0</v>
      </c>
    </row>
    <row r="60" spans="1:30" ht="12.95" customHeight="1">
      <c r="A60" s="3" t="s">
        <v>102</v>
      </c>
      <c r="B60" s="1010" t="s">
        <v>166</v>
      </c>
      <c r="C60" s="1010"/>
      <c r="D60" s="62">
        <f t="shared" si="0"/>
        <v>567</v>
      </c>
      <c r="E60" s="62">
        <f t="shared" si="1"/>
        <v>0</v>
      </c>
      <c r="F60" s="62">
        <f t="shared" si="2"/>
        <v>567</v>
      </c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30"/>
      <c r="Z60" s="30"/>
      <c r="AA60" s="30"/>
      <c r="AB60" s="33">
        <v>567</v>
      </c>
      <c r="AC60" s="33"/>
      <c r="AD60" s="33">
        <f t="shared" si="45"/>
        <v>567</v>
      </c>
    </row>
    <row r="61" spans="1:30" ht="12.95" customHeight="1">
      <c r="A61" s="3" t="s">
        <v>104</v>
      </c>
      <c r="B61" s="1010" t="s">
        <v>103</v>
      </c>
      <c r="C61" s="1010"/>
      <c r="D61" s="62">
        <f t="shared" si="0"/>
        <v>0</v>
      </c>
      <c r="E61" s="62">
        <f t="shared" si="1"/>
        <v>0</v>
      </c>
      <c r="F61" s="62">
        <f t="shared" si="2"/>
        <v>0</v>
      </c>
      <c r="G61" s="30"/>
      <c r="H61" s="30"/>
      <c r="I61" s="30"/>
      <c r="J61" s="30"/>
      <c r="K61" s="30"/>
      <c r="L61" s="30"/>
      <c r="M61" s="30"/>
      <c r="N61" s="30"/>
      <c r="O61" s="30"/>
      <c r="P61" s="30"/>
      <c r="Q61" s="30"/>
      <c r="R61" s="30"/>
      <c r="S61" s="30"/>
      <c r="T61" s="30"/>
      <c r="U61" s="30"/>
      <c r="V61" s="30"/>
      <c r="W61" s="30"/>
      <c r="X61" s="30"/>
      <c r="Y61" s="30"/>
      <c r="Z61" s="30"/>
      <c r="AA61" s="30"/>
      <c r="AB61" s="33"/>
      <c r="AC61" s="33"/>
      <c r="AD61" s="33">
        <f t="shared" si="45"/>
        <v>0</v>
      </c>
    </row>
    <row r="62" spans="1:30" ht="12.95" customHeight="1">
      <c r="A62" s="3" t="s">
        <v>106</v>
      </c>
      <c r="B62" s="1010" t="s">
        <v>165</v>
      </c>
      <c r="C62" s="1010"/>
      <c r="D62" s="62">
        <f t="shared" si="0"/>
        <v>0</v>
      </c>
      <c r="E62" s="62">
        <f t="shared" si="1"/>
        <v>0</v>
      </c>
      <c r="F62" s="62">
        <f t="shared" si="2"/>
        <v>0</v>
      </c>
      <c r="G62" s="30"/>
      <c r="H62" s="30"/>
      <c r="I62" s="30"/>
      <c r="J62" s="30"/>
      <c r="K62" s="30"/>
      <c r="L62" s="30"/>
      <c r="M62" s="30"/>
      <c r="N62" s="30"/>
      <c r="O62" s="30"/>
      <c r="P62" s="30"/>
      <c r="Q62" s="30"/>
      <c r="R62" s="30"/>
      <c r="S62" s="30"/>
      <c r="T62" s="30"/>
      <c r="U62" s="30"/>
      <c r="V62" s="30"/>
      <c r="W62" s="30"/>
      <c r="X62" s="30"/>
      <c r="Y62" s="30"/>
      <c r="Z62" s="30"/>
      <c r="AA62" s="30"/>
      <c r="AB62" s="33"/>
      <c r="AC62" s="33"/>
      <c r="AD62" s="33">
        <f t="shared" si="45"/>
        <v>0</v>
      </c>
    </row>
    <row r="63" spans="1:30" ht="12.95" customHeight="1">
      <c r="A63" s="3" t="s">
        <v>731</v>
      </c>
      <c r="B63" s="1009" t="s">
        <v>107</v>
      </c>
      <c r="C63" s="1009"/>
      <c r="D63" s="62">
        <f t="shared" si="0"/>
        <v>525119</v>
      </c>
      <c r="E63" s="62">
        <f t="shared" si="1"/>
        <v>-233516</v>
      </c>
      <c r="F63" s="62">
        <f t="shared" si="2"/>
        <v>291603</v>
      </c>
      <c r="G63" s="30"/>
      <c r="H63" s="30"/>
      <c r="I63" s="30"/>
      <c r="J63" s="30"/>
      <c r="K63" s="30"/>
      <c r="L63" s="30"/>
      <c r="M63" s="30"/>
      <c r="N63" s="30"/>
      <c r="O63" s="30"/>
      <c r="P63" s="30"/>
      <c r="Q63" s="30"/>
      <c r="R63" s="30"/>
      <c r="S63" s="30"/>
      <c r="T63" s="30"/>
      <c r="U63" s="30"/>
      <c r="V63" s="30"/>
      <c r="W63" s="30"/>
      <c r="X63" s="30"/>
      <c r="Y63" s="30"/>
      <c r="Z63" s="30"/>
      <c r="AA63" s="30"/>
      <c r="AB63" s="33">
        <f>SUM(AB64:AB67)</f>
        <v>525119</v>
      </c>
      <c r="AC63" s="33">
        <f t="shared" ref="AC63:AD63" si="46">SUM(AC64:AC67)</f>
        <v>-233516</v>
      </c>
      <c r="AD63" s="33">
        <f t="shared" si="46"/>
        <v>291603</v>
      </c>
    </row>
    <row r="64" spans="1:30" ht="12.95" customHeight="1">
      <c r="A64" s="506"/>
      <c r="B64" s="505"/>
      <c r="C64" s="527" t="s">
        <v>646</v>
      </c>
      <c r="D64" s="30">
        <f t="shared" ref="D64:D67" si="47">+G64+P64+S64+V64+Y64+AB64</f>
        <v>12955</v>
      </c>
      <c r="E64" s="30">
        <f t="shared" ref="E64:E67" si="48">+H64+Q64+T64+W64+Z64+AC64</f>
        <v>3308</v>
      </c>
      <c r="F64" s="30">
        <f t="shared" ref="F64:F67" si="49">+I64+R64+U64+X64+AA64+AD64</f>
        <v>16263</v>
      </c>
      <c r="G64" s="507"/>
      <c r="H64" s="507"/>
      <c r="I64" s="507"/>
      <c r="J64" s="507"/>
      <c r="K64" s="507"/>
      <c r="L64" s="507"/>
      <c r="M64" s="507"/>
      <c r="N64" s="507"/>
      <c r="O64" s="507"/>
      <c r="P64" s="507"/>
      <c r="Q64" s="507"/>
      <c r="R64" s="507"/>
      <c r="S64" s="507"/>
      <c r="T64" s="507"/>
      <c r="U64" s="507"/>
      <c r="V64" s="507"/>
      <c r="W64" s="507"/>
      <c r="X64" s="507"/>
      <c r="Y64" s="507"/>
      <c r="Z64" s="507"/>
      <c r="AA64" s="507"/>
      <c r="AB64" s="30">
        <v>12955</v>
      </c>
      <c r="AC64" s="30">
        <v>3308</v>
      </c>
      <c r="AD64" s="33">
        <f t="shared" si="45"/>
        <v>16263</v>
      </c>
    </row>
    <row r="65" spans="1:30" ht="12.95" customHeight="1">
      <c r="A65" s="506"/>
      <c r="B65" s="505"/>
      <c r="C65" s="527" t="s">
        <v>647</v>
      </c>
      <c r="D65" s="30">
        <f t="shared" si="47"/>
        <v>484148</v>
      </c>
      <c r="E65" s="30">
        <f t="shared" si="48"/>
        <v>-225035</v>
      </c>
      <c r="F65" s="30">
        <f t="shared" si="49"/>
        <v>259113</v>
      </c>
      <c r="G65" s="507"/>
      <c r="H65" s="507"/>
      <c r="I65" s="507"/>
      <c r="J65" s="507"/>
      <c r="K65" s="507"/>
      <c r="L65" s="507"/>
      <c r="M65" s="507"/>
      <c r="N65" s="507"/>
      <c r="O65" s="507"/>
      <c r="P65" s="507"/>
      <c r="Q65" s="507"/>
      <c r="R65" s="507"/>
      <c r="S65" s="507"/>
      <c r="T65" s="507"/>
      <c r="U65" s="507"/>
      <c r="V65" s="507"/>
      <c r="W65" s="507"/>
      <c r="X65" s="507"/>
      <c r="Y65" s="507"/>
      <c r="Z65" s="507"/>
      <c r="AA65" s="507"/>
      <c r="AB65" s="30">
        <v>484148</v>
      </c>
      <c r="AC65" s="30">
        <v>-225035</v>
      </c>
      <c r="AD65" s="33">
        <f t="shared" si="45"/>
        <v>259113</v>
      </c>
    </row>
    <row r="66" spans="1:30" ht="12.95" customHeight="1">
      <c r="A66" s="506"/>
      <c r="B66" s="638"/>
      <c r="C66" s="638" t="s">
        <v>739</v>
      </c>
      <c r="D66" s="30">
        <f t="shared" si="47"/>
        <v>10000</v>
      </c>
      <c r="E66" s="30">
        <f t="shared" si="48"/>
        <v>-200</v>
      </c>
      <c r="F66" s="30">
        <f t="shared" si="49"/>
        <v>9800</v>
      </c>
      <c r="G66" s="507"/>
      <c r="H66" s="507"/>
      <c r="I66" s="507"/>
      <c r="J66" s="507"/>
      <c r="K66" s="507"/>
      <c r="L66" s="507"/>
      <c r="M66" s="507"/>
      <c r="N66" s="507"/>
      <c r="O66" s="507"/>
      <c r="P66" s="507"/>
      <c r="Q66" s="507"/>
      <c r="R66" s="507"/>
      <c r="S66" s="507"/>
      <c r="T66" s="507"/>
      <c r="U66" s="507"/>
      <c r="V66" s="507"/>
      <c r="W66" s="507"/>
      <c r="X66" s="507"/>
      <c r="Y66" s="507"/>
      <c r="Z66" s="507"/>
      <c r="AA66" s="507"/>
      <c r="AB66" s="507">
        <v>10000</v>
      </c>
      <c r="AC66" s="507">
        <v>-200</v>
      </c>
      <c r="AD66" s="33">
        <f t="shared" si="45"/>
        <v>9800</v>
      </c>
    </row>
    <row r="67" spans="1:30" ht="12.95" customHeight="1">
      <c r="A67" s="506"/>
      <c r="B67" s="505"/>
      <c r="C67" s="527" t="s">
        <v>648</v>
      </c>
      <c r="D67" s="30">
        <f t="shared" si="47"/>
        <v>18016</v>
      </c>
      <c r="E67" s="30">
        <f t="shared" si="48"/>
        <v>-11589</v>
      </c>
      <c r="F67" s="30">
        <f t="shared" si="49"/>
        <v>6427</v>
      </c>
      <c r="G67" s="507"/>
      <c r="H67" s="507"/>
      <c r="I67" s="507"/>
      <c r="J67" s="507"/>
      <c r="K67" s="507"/>
      <c r="L67" s="507"/>
      <c r="M67" s="507"/>
      <c r="N67" s="507"/>
      <c r="O67" s="507"/>
      <c r="P67" s="507"/>
      <c r="Q67" s="507"/>
      <c r="R67" s="507"/>
      <c r="S67" s="507"/>
      <c r="T67" s="507"/>
      <c r="U67" s="507"/>
      <c r="V67" s="507"/>
      <c r="W67" s="507"/>
      <c r="X67" s="507"/>
      <c r="Y67" s="507"/>
      <c r="Z67" s="507"/>
      <c r="AA67" s="507"/>
      <c r="AB67" s="507">
        <v>18016</v>
      </c>
      <c r="AC67" s="507">
        <v>-11589</v>
      </c>
      <c r="AD67" s="33">
        <f t="shared" si="45"/>
        <v>6427</v>
      </c>
    </row>
    <row r="68" spans="1:30" s="47" customFormat="1" ht="12.95" customHeight="1">
      <c r="A68" s="6" t="s">
        <v>109</v>
      </c>
      <c r="B68" s="1011" t="s">
        <v>164</v>
      </c>
      <c r="C68" s="1011"/>
      <c r="D68" s="62">
        <f t="shared" si="0"/>
        <v>528836</v>
      </c>
      <c r="E68" s="62">
        <f t="shared" si="1"/>
        <v>-233516</v>
      </c>
      <c r="F68" s="62">
        <f>+I68+R68+U68+X68+AA68+AD68</f>
        <v>295320</v>
      </c>
      <c r="G68" s="59">
        <f>+G63+G62+G61+G60+G59+G58</f>
        <v>0</v>
      </c>
      <c r="H68" s="59">
        <f>+H63+H62+H61+H60+H59+H58</f>
        <v>0</v>
      </c>
      <c r="I68" s="59">
        <f>+I63+I62+I61+I60+I59+I58</f>
        <v>0</v>
      </c>
      <c r="J68" s="59"/>
      <c r="K68" s="59"/>
      <c r="L68" s="59"/>
      <c r="M68" s="59"/>
      <c r="N68" s="59"/>
      <c r="O68" s="59"/>
      <c r="P68" s="59"/>
      <c r="Q68" s="59"/>
      <c r="R68" s="59"/>
      <c r="S68" s="59">
        <f t="shared" ref="S68:AA68" si="50">+S63+S62+S61+S60+S59+S58</f>
        <v>0</v>
      </c>
      <c r="T68" s="59">
        <f t="shared" si="50"/>
        <v>0</v>
      </c>
      <c r="U68" s="59">
        <f t="shared" si="50"/>
        <v>0</v>
      </c>
      <c r="V68" s="59">
        <f t="shared" si="50"/>
        <v>0</v>
      </c>
      <c r="W68" s="59">
        <f t="shared" si="50"/>
        <v>0</v>
      </c>
      <c r="X68" s="59">
        <f t="shared" si="50"/>
        <v>0</v>
      </c>
      <c r="Y68" s="59">
        <f t="shared" si="50"/>
        <v>0</v>
      </c>
      <c r="Z68" s="59">
        <f t="shared" si="50"/>
        <v>0</v>
      </c>
      <c r="AA68" s="59">
        <f t="shared" si="50"/>
        <v>0</v>
      </c>
      <c r="AB68" s="59">
        <f>+AB63+AB62+AB61+AB60+AB59+AB58</f>
        <v>528836</v>
      </c>
      <c r="AC68" s="59">
        <f>+AC63+AC62+AC61+AC60+AC59+AC58</f>
        <v>-233516</v>
      </c>
      <c r="AD68" s="58">
        <f t="shared" si="45"/>
        <v>295320</v>
      </c>
    </row>
    <row r="69" spans="1:30" ht="11.25" customHeight="1">
      <c r="A69" s="7"/>
      <c r="B69" s="8"/>
      <c r="C69" s="8"/>
      <c r="D69" s="62"/>
      <c r="E69" s="62"/>
      <c r="F69" s="62"/>
      <c r="G69" s="31"/>
      <c r="H69" s="31"/>
      <c r="I69" s="32"/>
      <c r="J69" s="31"/>
      <c r="K69" s="31"/>
      <c r="L69" s="31"/>
      <c r="M69" s="31"/>
      <c r="N69" s="31"/>
      <c r="O69" s="31"/>
      <c r="P69" s="31"/>
      <c r="Q69" s="31"/>
      <c r="R69" s="31"/>
      <c r="S69" s="31"/>
      <c r="T69" s="31"/>
      <c r="U69" s="32"/>
      <c r="V69" s="31"/>
      <c r="W69" s="31"/>
      <c r="X69" s="31"/>
      <c r="Y69" s="31"/>
      <c r="Z69" s="31"/>
      <c r="AA69" s="31"/>
      <c r="AB69" s="31"/>
      <c r="AC69" s="31"/>
      <c r="AD69" s="31"/>
    </row>
    <row r="70" spans="1:30" ht="12.95" customHeight="1">
      <c r="A70" s="12" t="s">
        <v>111</v>
      </c>
      <c r="B70" s="1012" t="s">
        <v>110</v>
      </c>
      <c r="C70" s="1012"/>
      <c r="D70" s="62"/>
      <c r="E70" s="62">
        <f>H70+N70+Q70+T70+W70+Z70+AC70</f>
        <v>0</v>
      </c>
      <c r="F70" s="62">
        <f>SUM(D70:E70)</f>
        <v>0</v>
      </c>
      <c r="G70" s="33"/>
      <c r="H70" s="33"/>
      <c r="I70" s="33"/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>
        <f>SUM(S70:T70)</f>
        <v>0</v>
      </c>
      <c r="V70" s="33"/>
      <c r="W70" s="33"/>
      <c r="X70" s="33"/>
      <c r="Y70" s="33"/>
      <c r="Z70" s="33"/>
      <c r="AA70" s="33"/>
      <c r="AB70" s="33"/>
      <c r="AC70" s="33"/>
      <c r="AD70" s="33"/>
    </row>
    <row r="71" spans="1:30" ht="12.95" customHeight="1">
      <c r="A71" s="3" t="s">
        <v>112</v>
      </c>
      <c r="B71" s="1009" t="s">
        <v>163</v>
      </c>
      <c r="C71" s="1009"/>
      <c r="D71" s="62"/>
      <c r="E71" s="62">
        <f t="shared" ref="E71:E77" si="51">H71+N71+Q71+T71+W71+Z71+AC71</f>
        <v>0</v>
      </c>
      <c r="F71" s="62">
        <f t="shared" ref="F71:F77" si="52">SUM(D71:E71)</f>
        <v>0</v>
      </c>
      <c r="G71" s="30"/>
      <c r="H71" s="30"/>
      <c r="I71" s="30"/>
      <c r="J71" s="30"/>
      <c r="K71" s="30"/>
      <c r="L71" s="30"/>
      <c r="M71" s="30"/>
      <c r="N71" s="30"/>
      <c r="O71" s="30"/>
      <c r="P71" s="30"/>
      <c r="Q71" s="30"/>
      <c r="R71" s="30"/>
      <c r="S71" s="30"/>
      <c r="T71" s="30"/>
      <c r="U71" s="33">
        <f t="shared" ref="U71:U78" si="53">SUM(S71:T71)</f>
        <v>0</v>
      </c>
      <c r="V71" s="30"/>
      <c r="W71" s="30"/>
      <c r="X71" s="30"/>
      <c r="Y71" s="30"/>
      <c r="Z71" s="30"/>
      <c r="AA71" s="30"/>
      <c r="AB71" s="30"/>
      <c r="AC71" s="30"/>
      <c r="AD71" s="30"/>
    </row>
    <row r="72" spans="1:30" s="43" customFormat="1" ht="12.95" customHeight="1">
      <c r="A72" s="39" t="s">
        <v>112</v>
      </c>
      <c r="B72" s="42"/>
      <c r="C72" s="45" t="s">
        <v>113</v>
      </c>
      <c r="D72" s="62"/>
      <c r="E72" s="62">
        <f t="shared" si="51"/>
        <v>0</v>
      </c>
      <c r="F72" s="62">
        <f t="shared" si="52"/>
        <v>0</v>
      </c>
      <c r="G72" s="56"/>
      <c r="H72" s="56"/>
      <c r="I72" s="56"/>
      <c r="J72" s="56"/>
      <c r="K72" s="56"/>
      <c r="L72" s="56"/>
      <c r="M72" s="56"/>
      <c r="N72" s="56"/>
      <c r="O72" s="56"/>
      <c r="P72" s="56"/>
      <c r="Q72" s="56"/>
      <c r="R72" s="56"/>
      <c r="S72" s="56"/>
      <c r="T72" s="56"/>
      <c r="U72" s="33">
        <f t="shared" si="53"/>
        <v>0</v>
      </c>
      <c r="V72" s="56"/>
      <c r="W72" s="56"/>
      <c r="X72" s="56"/>
      <c r="Y72" s="56"/>
      <c r="Z72" s="56"/>
      <c r="AA72" s="56"/>
      <c r="AB72" s="56"/>
      <c r="AC72" s="56"/>
      <c r="AD72" s="56"/>
    </row>
    <row r="73" spans="1:30" ht="12.95" customHeight="1">
      <c r="A73" s="3" t="s">
        <v>115</v>
      </c>
      <c r="B73" s="1009" t="s">
        <v>114</v>
      </c>
      <c r="C73" s="1009"/>
      <c r="D73" s="62"/>
      <c r="E73" s="62">
        <f t="shared" si="51"/>
        <v>0</v>
      </c>
      <c r="F73" s="62">
        <f t="shared" si="52"/>
        <v>0</v>
      </c>
      <c r="G73" s="30"/>
      <c r="H73" s="30"/>
      <c r="I73" s="30"/>
      <c r="J73" s="30"/>
      <c r="K73" s="30"/>
      <c r="L73" s="30"/>
      <c r="M73" s="30"/>
      <c r="N73" s="30"/>
      <c r="O73" s="30"/>
      <c r="P73" s="30"/>
      <c r="Q73" s="30"/>
      <c r="R73" s="30"/>
      <c r="S73" s="30"/>
      <c r="T73" s="30"/>
      <c r="U73" s="33">
        <f t="shared" si="53"/>
        <v>0</v>
      </c>
      <c r="V73" s="30"/>
      <c r="W73" s="30"/>
      <c r="X73" s="30"/>
      <c r="Y73" s="30"/>
      <c r="Z73" s="30"/>
      <c r="AA73" s="30"/>
      <c r="AB73" s="30"/>
      <c r="AC73" s="30"/>
      <c r="AD73" s="30"/>
    </row>
    <row r="74" spans="1:30" ht="12.95" customHeight="1">
      <c r="A74" s="3" t="s">
        <v>117</v>
      </c>
      <c r="B74" s="1009" t="s">
        <v>116</v>
      </c>
      <c r="C74" s="1009"/>
      <c r="D74" s="62"/>
      <c r="E74" s="62">
        <f t="shared" si="51"/>
        <v>423</v>
      </c>
      <c r="F74" s="62">
        <f t="shared" si="52"/>
        <v>423</v>
      </c>
      <c r="G74" s="30"/>
      <c r="H74" s="30"/>
      <c r="I74" s="30"/>
      <c r="J74" s="30"/>
      <c r="K74" s="30"/>
      <c r="L74" s="30"/>
      <c r="M74" s="30"/>
      <c r="N74" s="30"/>
      <c r="O74" s="30"/>
      <c r="P74" s="30"/>
      <c r="Q74" s="30"/>
      <c r="R74" s="30"/>
      <c r="S74" s="30"/>
      <c r="T74" s="30">
        <v>423</v>
      </c>
      <c r="U74" s="33">
        <f t="shared" si="53"/>
        <v>423</v>
      </c>
      <c r="V74" s="30"/>
      <c r="W74" s="30"/>
      <c r="X74" s="30"/>
      <c r="Y74" s="30"/>
      <c r="Z74" s="30"/>
      <c r="AA74" s="30"/>
      <c r="AB74" s="30"/>
      <c r="AC74" s="30"/>
      <c r="AD74" s="30"/>
    </row>
    <row r="75" spans="1:30" ht="12.95" customHeight="1">
      <c r="A75" s="3" t="s">
        <v>119</v>
      </c>
      <c r="B75" s="1009" t="s">
        <v>118</v>
      </c>
      <c r="C75" s="1009"/>
      <c r="D75" s="62"/>
      <c r="E75" s="62">
        <f t="shared" si="51"/>
        <v>0</v>
      </c>
      <c r="F75" s="62">
        <f t="shared" si="52"/>
        <v>0</v>
      </c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3">
        <f t="shared" si="53"/>
        <v>0</v>
      </c>
      <c r="V75" s="30"/>
      <c r="W75" s="30"/>
      <c r="X75" s="30"/>
      <c r="Y75" s="30"/>
      <c r="Z75" s="30"/>
      <c r="AA75" s="30"/>
      <c r="AB75" s="30"/>
      <c r="AC75" s="30"/>
      <c r="AD75" s="30"/>
    </row>
    <row r="76" spans="1:30" ht="12.95" customHeight="1">
      <c r="A76" s="3" t="s">
        <v>121</v>
      </c>
      <c r="B76" s="1009" t="s">
        <v>120</v>
      </c>
      <c r="C76" s="1009"/>
      <c r="D76" s="62"/>
      <c r="E76" s="62">
        <f t="shared" si="51"/>
        <v>0</v>
      </c>
      <c r="F76" s="62">
        <f t="shared" si="52"/>
        <v>0</v>
      </c>
      <c r="G76" s="30"/>
      <c r="H76" s="30"/>
      <c r="I76" s="30"/>
      <c r="J76" s="30"/>
      <c r="K76" s="30"/>
      <c r="L76" s="30"/>
      <c r="M76" s="30"/>
      <c r="N76" s="30"/>
      <c r="O76" s="30"/>
      <c r="P76" s="30"/>
      <c r="Q76" s="30"/>
      <c r="R76" s="30"/>
      <c r="S76" s="30"/>
      <c r="T76" s="30"/>
      <c r="U76" s="33">
        <f t="shared" si="53"/>
        <v>0</v>
      </c>
      <c r="V76" s="30"/>
      <c r="W76" s="30"/>
      <c r="X76" s="30"/>
      <c r="Y76" s="30"/>
      <c r="Z76" s="30"/>
      <c r="AA76" s="30"/>
      <c r="AB76" s="30"/>
      <c r="AC76" s="30"/>
      <c r="AD76" s="30"/>
    </row>
    <row r="77" spans="1:30" ht="12.95" customHeight="1">
      <c r="A77" s="3" t="s">
        <v>123</v>
      </c>
      <c r="B77" s="1009" t="s">
        <v>122</v>
      </c>
      <c r="C77" s="1009"/>
      <c r="D77" s="62"/>
      <c r="E77" s="62">
        <f t="shared" si="51"/>
        <v>114</v>
      </c>
      <c r="F77" s="62">
        <f t="shared" si="52"/>
        <v>114</v>
      </c>
      <c r="G77" s="30"/>
      <c r="H77" s="30"/>
      <c r="I77" s="30"/>
      <c r="J77" s="30"/>
      <c r="K77" s="30"/>
      <c r="L77" s="30"/>
      <c r="M77" s="30"/>
      <c r="N77" s="30"/>
      <c r="O77" s="30"/>
      <c r="P77" s="30"/>
      <c r="Q77" s="30"/>
      <c r="R77" s="30"/>
      <c r="S77" s="30"/>
      <c r="T77" s="30">
        <v>114</v>
      </c>
      <c r="U77" s="33">
        <f t="shared" si="53"/>
        <v>114</v>
      </c>
      <c r="V77" s="30"/>
      <c r="W77" s="30"/>
      <c r="X77" s="30"/>
      <c r="Y77" s="30"/>
      <c r="Z77" s="30"/>
      <c r="AA77" s="30"/>
      <c r="AB77" s="30"/>
      <c r="AC77" s="30"/>
      <c r="AD77" s="30"/>
    </row>
    <row r="78" spans="1:30" s="47" customFormat="1" ht="12.95" customHeight="1">
      <c r="A78" s="6" t="s">
        <v>124</v>
      </c>
      <c r="B78" s="1011" t="s">
        <v>162</v>
      </c>
      <c r="C78" s="1011"/>
      <c r="D78" s="62">
        <f>SUM(D70:D77)</f>
        <v>0</v>
      </c>
      <c r="E78" s="62">
        <f t="shared" ref="E78:F78" si="54">SUM(E70:E77)</f>
        <v>537</v>
      </c>
      <c r="F78" s="62">
        <f t="shared" si="54"/>
        <v>537</v>
      </c>
      <c r="G78" s="59"/>
      <c r="H78" s="59"/>
      <c r="I78" s="59"/>
      <c r="J78" s="59"/>
      <c r="K78" s="59"/>
      <c r="L78" s="59"/>
      <c r="M78" s="59"/>
      <c r="N78" s="59"/>
      <c r="O78" s="59"/>
      <c r="P78" s="59"/>
      <c r="Q78" s="59"/>
      <c r="R78" s="59"/>
      <c r="S78" s="59"/>
      <c r="T78" s="59">
        <f>SUM(T70:T77)</f>
        <v>537</v>
      </c>
      <c r="U78" s="58">
        <f t="shared" si="53"/>
        <v>537</v>
      </c>
      <c r="V78" s="59"/>
      <c r="W78" s="59"/>
      <c r="X78" s="59"/>
      <c r="Y78" s="59"/>
      <c r="Z78" s="59"/>
      <c r="AA78" s="59"/>
      <c r="AB78" s="59"/>
      <c r="AC78" s="59"/>
      <c r="AD78" s="59"/>
    </row>
    <row r="79" spans="1:30" ht="18.75" customHeight="1">
      <c r="A79" s="7"/>
      <c r="B79" s="8"/>
      <c r="C79" s="8"/>
      <c r="D79" s="62"/>
      <c r="E79" s="62"/>
      <c r="F79" s="62"/>
      <c r="G79" s="31"/>
      <c r="H79" s="31"/>
      <c r="I79" s="32"/>
      <c r="J79" s="31"/>
      <c r="K79" s="31"/>
      <c r="L79" s="31"/>
      <c r="M79" s="31"/>
      <c r="N79" s="31"/>
      <c r="O79" s="31"/>
      <c r="P79" s="31"/>
      <c r="Q79" s="31"/>
      <c r="R79" s="31"/>
      <c r="S79" s="31"/>
      <c r="T79" s="31"/>
      <c r="U79" s="32"/>
      <c r="V79" s="31"/>
      <c r="W79" s="31"/>
      <c r="X79" s="31"/>
      <c r="Y79" s="31"/>
      <c r="Z79" s="31"/>
      <c r="AA79" s="31"/>
      <c r="AB79" s="31"/>
      <c r="AC79" s="31"/>
      <c r="AD79" s="31"/>
    </row>
    <row r="80" spans="1:30" ht="12.95" hidden="1" customHeight="1">
      <c r="A80" s="3" t="s">
        <v>126</v>
      </c>
      <c r="B80" s="1009" t="s">
        <v>125</v>
      </c>
      <c r="C80" s="1009"/>
      <c r="D80" s="62"/>
      <c r="E80" s="62"/>
      <c r="F80" s="62"/>
      <c r="G80" s="30"/>
      <c r="H80" s="30"/>
      <c r="I80" s="30"/>
      <c r="J80" s="30"/>
      <c r="K80" s="30"/>
      <c r="L80" s="30"/>
      <c r="M80" s="30"/>
      <c r="N80" s="30"/>
      <c r="O80" s="30"/>
      <c r="P80" s="30"/>
      <c r="Q80" s="30"/>
      <c r="R80" s="30"/>
      <c r="S80" s="30"/>
      <c r="T80" s="30"/>
      <c r="U80" s="30"/>
      <c r="V80" s="30"/>
      <c r="W80" s="30"/>
      <c r="X80" s="30"/>
      <c r="Y80" s="30"/>
      <c r="Z80" s="30"/>
      <c r="AA80" s="30"/>
      <c r="AB80" s="30"/>
      <c r="AC80" s="30"/>
      <c r="AD80" s="30"/>
    </row>
    <row r="81" spans="1:30" ht="12.95" hidden="1" customHeight="1">
      <c r="A81" s="3" t="s">
        <v>128</v>
      </c>
      <c r="B81" s="1009" t="s">
        <v>127</v>
      </c>
      <c r="C81" s="1009"/>
      <c r="D81" s="62"/>
      <c r="E81" s="62"/>
      <c r="F81" s="62"/>
      <c r="G81" s="30"/>
      <c r="H81" s="30"/>
      <c r="I81" s="30"/>
      <c r="J81" s="30"/>
      <c r="K81" s="30"/>
      <c r="L81" s="30"/>
      <c r="M81" s="30"/>
      <c r="N81" s="30"/>
      <c r="O81" s="30"/>
      <c r="P81" s="30"/>
      <c r="Q81" s="30"/>
      <c r="R81" s="30"/>
      <c r="S81" s="30"/>
      <c r="T81" s="30"/>
      <c r="U81" s="30"/>
      <c r="V81" s="30"/>
      <c r="W81" s="30"/>
      <c r="X81" s="30"/>
      <c r="Y81" s="30"/>
      <c r="Z81" s="30"/>
      <c r="AA81" s="30"/>
      <c r="AB81" s="30"/>
      <c r="AC81" s="30"/>
      <c r="AD81" s="30"/>
    </row>
    <row r="82" spans="1:30" ht="12.95" hidden="1" customHeight="1">
      <c r="A82" s="3" t="s">
        <v>130</v>
      </c>
      <c r="B82" s="1009" t="s">
        <v>129</v>
      </c>
      <c r="C82" s="1009"/>
      <c r="D82" s="62"/>
      <c r="E82" s="62"/>
      <c r="F82" s="62"/>
      <c r="G82" s="30"/>
      <c r="H82" s="30"/>
      <c r="I82" s="30"/>
      <c r="J82" s="30"/>
      <c r="K82" s="30"/>
      <c r="L82" s="30"/>
      <c r="M82" s="30"/>
      <c r="N82" s="30"/>
      <c r="O82" s="30"/>
      <c r="P82" s="30"/>
      <c r="Q82" s="30"/>
      <c r="R82" s="30"/>
      <c r="S82" s="30"/>
      <c r="T82" s="30"/>
      <c r="U82" s="30"/>
      <c r="V82" s="30"/>
      <c r="W82" s="30"/>
      <c r="X82" s="30"/>
      <c r="Y82" s="30"/>
      <c r="Z82" s="30"/>
      <c r="AA82" s="30"/>
      <c r="AB82" s="30"/>
      <c r="AC82" s="30"/>
      <c r="AD82" s="30"/>
    </row>
    <row r="83" spans="1:30" ht="12.95" hidden="1" customHeight="1">
      <c r="A83" s="3" t="s">
        <v>132</v>
      </c>
      <c r="B83" s="1009" t="s">
        <v>131</v>
      </c>
      <c r="C83" s="1009"/>
      <c r="D83" s="62"/>
      <c r="E83" s="62"/>
      <c r="F83" s="62"/>
      <c r="G83" s="30"/>
      <c r="H83" s="30"/>
      <c r="I83" s="30"/>
      <c r="J83" s="30"/>
      <c r="K83" s="30"/>
      <c r="L83" s="30"/>
      <c r="M83" s="30"/>
      <c r="N83" s="30"/>
      <c r="O83" s="30"/>
      <c r="P83" s="30"/>
      <c r="Q83" s="30"/>
      <c r="R83" s="30"/>
      <c r="S83" s="30"/>
      <c r="T83" s="30"/>
      <c r="U83" s="30"/>
      <c r="V83" s="30"/>
      <c r="W83" s="30"/>
      <c r="X83" s="30"/>
      <c r="Y83" s="30"/>
      <c r="Z83" s="30"/>
      <c r="AA83" s="30"/>
      <c r="AB83" s="30"/>
      <c r="AC83" s="30"/>
      <c r="AD83" s="30"/>
    </row>
    <row r="84" spans="1:30" s="47" customFormat="1" ht="12.95" hidden="1" customHeight="1">
      <c r="A84" s="6" t="s">
        <v>133</v>
      </c>
      <c r="B84" s="1011" t="s">
        <v>161</v>
      </c>
      <c r="C84" s="1011"/>
      <c r="D84" s="62"/>
      <c r="E84" s="62"/>
      <c r="F84" s="62"/>
      <c r="G84" s="59"/>
      <c r="H84" s="59"/>
      <c r="I84" s="59"/>
      <c r="J84" s="59"/>
      <c r="K84" s="59"/>
      <c r="L84" s="59"/>
      <c r="M84" s="59"/>
      <c r="N84" s="59"/>
      <c r="O84" s="59"/>
      <c r="P84" s="59"/>
      <c r="Q84" s="59"/>
      <c r="R84" s="59"/>
      <c r="S84" s="59"/>
      <c r="T84" s="59"/>
      <c r="U84" s="59"/>
      <c r="V84" s="59"/>
      <c r="W84" s="59"/>
      <c r="X84" s="59"/>
      <c r="Y84" s="59"/>
      <c r="Z84" s="59"/>
      <c r="AA84" s="59"/>
      <c r="AB84" s="59"/>
      <c r="AC84" s="59"/>
      <c r="AD84" s="59"/>
    </row>
    <row r="85" spans="1:30" ht="12.95" hidden="1" customHeight="1">
      <c r="A85" s="7"/>
      <c r="B85" s="8"/>
      <c r="C85" s="8"/>
      <c r="D85" s="62"/>
      <c r="E85" s="62"/>
      <c r="F85" s="62"/>
      <c r="G85" s="31"/>
      <c r="H85" s="31"/>
      <c r="I85" s="31"/>
      <c r="J85" s="31"/>
      <c r="K85" s="31"/>
      <c r="L85" s="31"/>
      <c r="M85" s="31"/>
      <c r="N85" s="31"/>
      <c r="O85" s="31"/>
      <c r="P85" s="31"/>
      <c r="Q85" s="31"/>
      <c r="R85" s="31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</row>
    <row r="86" spans="1:30" ht="12.95" hidden="1" customHeight="1">
      <c r="A86" s="196" t="s">
        <v>390</v>
      </c>
      <c r="B86" s="1012" t="s">
        <v>391</v>
      </c>
      <c r="C86" s="1012"/>
      <c r="D86" s="62"/>
      <c r="E86" s="62"/>
      <c r="F86" s="62"/>
      <c r="G86" s="197"/>
      <c r="H86" s="197"/>
      <c r="I86" s="197"/>
      <c r="J86" s="197"/>
      <c r="K86" s="197"/>
      <c r="L86" s="197"/>
      <c r="M86" s="197"/>
      <c r="N86" s="197"/>
      <c r="O86" s="197"/>
      <c r="P86" s="197"/>
      <c r="Q86" s="197"/>
      <c r="R86" s="197"/>
      <c r="S86" s="197"/>
      <c r="T86" s="197"/>
      <c r="U86" s="197"/>
      <c r="V86" s="197"/>
      <c r="W86" s="197"/>
      <c r="X86" s="197"/>
      <c r="Y86" s="197"/>
      <c r="Z86" s="197"/>
      <c r="AA86" s="197"/>
      <c r="AB86" s="197"/>
      <c r="AC86" s="197"/>
      <c r="AD86" s="197"/>
    </row>
    <row r="87" spans="1:30" ht="12.95" hidden="1" customHeight="1">
      <c r="A87" s="196" t="s">
        <v>406</v>
      </c>
      <c r="B87" s="1017" t="s">
        <v>407</v>
      </c>
      <c r="C87" s="1018"/>
      <c r="D87" s="62"/>
      <c r="E87" s="62"/>
      <c r="F87" s="62"/>
      <c r="G87" s="197"/>
      <c r="H87" s="197"/>
      <c r="I87" s="197"/>
      <c r="J87" s="197"/>
      <c r="K87" s="197"/>
      <c r="L87" s="197"/>
      <c r="M87" s="197"/>
      <c r="N87" s="197"/>
      <c r="O87" s="197"/>
      <c r="P87" s="197"/>
      <c r="Q87" s="197"/>
      <c r="R87" s="197"/>
      <c r="S87" s="197"/>
      <c r="T87" s="197"/>
      <c r="U87" s="197"/>
      <c r="V87" s="197"/>
      <c r="W87" s="197"/>
      <c r="X87" s="197"/>
      <c r="Y87" s="197"/>
      <c r="Z87" s="197"/>
      <c r="AA87" s="197"/>
      <c r="AB87" s="197"/>
      <c r="AC87" s="197"/>
      <c r="AD87" s="197"/>
    </row>
    <row r="88" spans="1:30" ht="12.95" hidden="1" customHeight="1">
      <c r="A88" s="12" t="s">
        <v>134</v>
      </c>
      <c r="B88" s="1012" t="s">
        <v>160</v>
      </c>
      <c r="C88" s="1012"/>
      <c r="D88" s="62"/>
      <c r="E88" s="62"/>
      <c r="F88" s="62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</row>
    <row r="89" spans="1:30" s="47" customFormat="1" ht="12.95" hidden="1" customHeight="1">
      <c r="A89" s="15" t="s">
        <v>135</v>
      </c>
      <c r="B89" s="1015" t="s">
        <v>159</v>
      </c>
      <c r="C89" s="1015"/>
      <c r="D89" s="62"/>
      <c r="E89" s="62"/>
      <c r="F89" s="62"/>
      <c r="G89" s="57"/>
      <c r="H89" s="57"/>
      <c r="I89" s="57"/>
      <c r="J89" s="57"/>
      <c r="K89" s="57"/>
      <c r="L89" s="57"/>
      <c r="M89" s="57"/>
      <c r="N89" s="57"/>
      <c r="O89" s="57"/>
      <c r="P89" s="57"/>
      <c r="Q89" s="57"/>
      <c r="R89" s="57"/>
      <c r="S89" s="57"/>
      <c r="T89" s="57"/>
      <c r="U89" s="57"/>
      <c r="V89" s="57"/>
      <c r="W89" s="57"/>
      <c r="X89" s="57"/>
      <c r="Y89" s="57"/>
      <c r="Z89" s="57"/>
      <c r="AA89" s="57"/>
      <c r="AB89" s="57"/>
      <c r="AC89" s="57"/>
      <c r="AD89" s="57"/>
    </row>
    <row r="90" spans="1:30" ht="12.95" customHeight="1">
      <c r="A90" s="7"/>
      <c r="B90" s="16"/>
      <c r="C90" s="16"/>
      <c r="D90" s="62"/>
      <c r="E90" s="62"/>
      <c r="F90" s="62"/>
      <c r="G90" s="31"/>
      <c r="H90" s="31"/>
      <c r="I90" s="32"/>
      <c r="J90" s="31"/>
      <c r="K90" s="31"/>
      <c r="L90" s="31"/>
      <c r="M90" s="31"/>
      <c r="N90" s="31"/>
      <c r="O90" s="31"/>
      <c r="P90" s="31"/>
      <c r="Q90" s="31"/>
      <c r="R90" s="31"/>
      <c r="S90" s="31"/>
      <c r="T90" s="31"/>
      <c r="U90" s="32"/>
      <c r="V90" s="31"/>
      <c r="W90" s="31"/>
      <c r="X90" s="31"/>
      <c r="Y90" s="31"/>
      <c r="Z90" s="31"/>
      <c r="AA90" s="31"/>
      <c r="AB90" s="31"/>
      <c r="AC90" s="31"/>
      <c r="AD90" s="31"/>
    </row>
    <row r="91" spans="1:30" s="47" customFormat="1" ht="12.95" customHeight="1">
      <c r="A91" s="17" t="s">
        <v>136</v>
      </c>
      <c r="B91" s="1024" t="s">
        <v>158</v>
      </c>
      <c r="C91" s="1024"/>
      <c r="D91" s="62">
        <f>+D68+D36+D10+D8+D78</f>
        <v>619497</v>
      </c>
      <c r="E91" s="62">
        <f t="shared" ref="E91:F91" si="55">+E68+E36+E10+E8+E78</f>
        <v>-242735</v>
      </c>
      <c r="F91" s="62">
        <f t="shared" si="55"/>
        <v>376762</v>
      </c>
      <c r="G91" s="58">
        <f>+G89+G84+G78+G68+G56+G36+G10+G8</f>
        <v>15101</v>
      </c>
      <c r="H91" s="58">
        <f t="shared" ref="H91:AD91" si="56">+H89+H84+H78+H68+H56+H36+H10+H8</f>
        <v>89</v>
      </c>
      <c r="I91" s="58">
        <f t="shared" si="56"/>
        <v>15190</v>
      </c>
      <c r="J91" s="58">
        <f t="shared" si="56"/>
        <v>0</v>
      </c>
      <c r="K91" s="58">
        <f t="shared" si="56"/>
        <v>1692</v>
      </c>
      <c r="L91" s="58">
        <f t="shared" si="56"/>
        <v>1692</v>
      </c>
      <c r="M91" s="58"/>
      <c r="N91" s="58"/>
      <c r="O91" s="58"/>
      <c r="P91" s="58">
        <f t="shared" si="56"/>
        <v>14004</v>
      </c>
      <c r="Q91" s="58">
        <f t="shared" si="56"/>
        <v>0</v>
      </c>
      <c r="R91" s="58">
        <f t="shared" si="56"/>
        <v>14004</v>
      </c>
      <c r="S91" s="58">
        <f t="shared" si="56"/>
        <v>1270</v>
      </c>
      <c r="T91" s="58">
        <f>+T89+T84+T78+T68+T56+T36+T10+T8</f>
        <v>0</v>
      </c>
      <c r="U91" s="58">
        <f t="shared" si="56"/>
        <v>1270</v>
      </c>
      <c r="V91" s="58">
        <f t="shared" si="56"/>
        <v>1016</v>
      </c>
      <c r="W91" s="58">
        <f t="shared" si="56"/>
        <v>0</v>
      </c>
      <c r="X91" s="58">
        <f t="shared" si="56"/>
        <v>1016</v>
      </c>
      <c r="Y91" s="58">
        <f t="shared" si="56"/>
        <v>25272</v>
      </c>
      <c r="Z91" s="58">
        <f t="shared" si="56"/>
        <v>-11000</v>
      </c>
      <c r="AA91" s="58">
        <f t="shared" si="56"/>
        <v>14272</v>
      </c>
      <c r="AB91" s="58">
        <f>+AB89+AB84+AB78+AB68+AB56+AB36+AB10+AB8</f>
        <v>533617</v>
      </c>
      <c r="AC91" s="58">
        <f t="shared" si="56"/>
        <v>-233516</v>
      </c>
      <c r="AD91" s="58">
        <f t="shared" si="56"/>
        <v>300101</v>
      </c>
    </row>
    <row r="92" spans="1:30" ht="12.95" customHeight="1">
      <c r="D92" s="62"/>
      <c r="E92" s="62"/>
      <c r="F92" s="62"/>
    </row>
    <row r="93" spans="1:30" ht="12.95" customHeight="1">
      <c r="A93" s="72" t="s">
        <v>270</v>
      </c>
      <c r="B93" s="1058" t="s">
        <v>269</v>
      </c>
      <c r="C93" s="1059"/>
      <c r="D93" s="62">
        <f t="shared" ref="D93:D99" si="57">+G93+P93+S93+V93+Y93+AB93</f>
        <v>6160</v>
      </c>
      <c r="E93" s="62">
        <f t="shared" ref="E93:E99" si="58">+H93+Q93+T93+W93+Z93+AC93</f>
        <v>513</v>
      </c>
      <c r="F93" s="62">
        <f t="shared" ref="F93:F99" si="59">+I93+R93+U93+X93+AA93+AD93</f>
        <v>6673</v>
      </c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>
        <v>6160</v>
      </c>
      <c r="AC93" s="20">
        <v>513</v>
      </c>
      <c r="AD93" s="48">
        <f>+AB93+AC93</f>
        <v>6673</v>
      </c>
    </row>
    <row r="94" spans="1:30" ht="12.95" customHeight="1">
      <c r="A94" s="72" t="s">
        <v>383</v>
      </c>
      <c r="B94" s="1058" t="s">
        <v>386</v>
      </c>
      <c r="C94" s="1059"/>
      <c r="D94" s="62">
        <f t="shared" si="57"/>
        <v>0</v>
      </c>
      <c r="E94" s="62">
        <f t="shared" si="58"/>
        <v>0</v>
      </c>
      <c r="F94" s="62">
        <f t="shared" si="59"/>
        <v>0</v>
      </c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20"/>
      <c r="AD94" s="48">
        <f t="shared" ref="AD94:AD98" si="60">+AB94+AC94</f>
        <v>0</v>
      </c>
    </row>
    <row r="95" spans="1:30" ht="12.95" customHeight="1">
      <c r="A95" s="72" t="s">
        <v>384</v>
      </c>
      <c r="B95" s="1058" t="s">
        <v>385</v>
      </c>
      <c r="C95" s="1059"/>
      <c r="D95" s="62">
        <f t="shared" si="57"/>
        <v>0</v>
      </c>
      <c r="E95" s="62">
        <f t="shared" si="58"/>
        <v>0</v>
      </c>
      <c r="F95" s="62">
        <f t="shared" si="59"/>
        <v>0</v>
      </c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20"/>
      <c r="AD95" s="48">
        <f t="shared" si="60"/>
        <v>0</v>
      </c>
    </row>
    <row r="96" spans="1:30" s="47" customFormat="1" ht="12.95" customHeight="1">
      <c r="A96" s="71" t="s">
        <v>272</v>
      </c>
      <c r="B96" s="1062" t="s">
        <v>271</v>
      </c>
      <c r="C96" s="1062"/>
      <c r="D96" s="62">
        <f t="shared" si="57"/>
        <v>6160</v>
      </c>
      <c r="E96" s="62">
        <f t="shared" si="58"/>
        <v>513</v>
      </c>
      <c r="F96" s="62">
        <f t="shared" si="59"/>
        <v>6673</v>
      </c>
      <c r="G96" s="48"/>
      <c r="H96" s="48"/>
      <c r="I96" s="48"/>
      <c r="J96" s="48"/>
      <c r="K96" s="48"/>
      <c r="L96" s="48"/>
      <c r="M96" s="48"/>
      <c r="N96" s="48"/>
      <c r="O96" s="48"/>
      <c r="P96" s="48"/>
      <c r="Q96" s="48"/>
      <c r="R96" s="48"/>
      <c r="S96" s="48">
        <f t="shared" ref="S96:AB96" si="61">SUM(S93:S95)</f>
        <v>0</v>
      </c>
      <c r="T96" s="48">
        <f t="shared" si="61"/>
        <v>0</v>
      </c>
      <c r="U96" s="48">
        <f t="shared" si="61"/>
        <v>0</v>
      </c>
      <c r="V96" s="48">
        <f t="shared" si="61"/>
        <v>0</v>
      </c>
      <c r="W96" s="48">
        <f t="shared" si="61"/>
        <v>0</v>
      </c>
      <c r="X96" s="48">
        <f t="shared" si="61"/>
        <v>0</v>
      </c>
      <c r="Y96" s="48">
        <f t="shared" si="61"/>
        <v>0</v>
      </c>
      <c r="Z96" s="48">
        <f t="shared" si="61"/>
        <v>0</v>
      </c>
      <c r="AA96" s="48">
        <f t="shared" si="61"/>
        <v>0</v>
      </c>
      <c r="AB96" s="48">
        <f t="shared" si="61"/>
        <v>6160</v>
      </c>
      <c r="AC96" s="48">
        <f>SUM(AC93:AC95)</f>
        <v>513</v>
      </c>
      <c r="AD96" s="48">
        <f t="shared" si="60"/>
        <v>6673</v>
      </c>
    </row>
    <row r="97" spans="1:30" s="47" customFormat="1" ht="12.95" customHeight="1">
      <c r="A97" s="71" t="s">
        <v>735</v>
      </c>
      <c r="B97" s="1062" t="s">
        <v>736</v>
      </c>
      <c r="C97" s="1062"/>
      <c r="D97" s="62">
        <f t="shared" si="57"/>
        <v>16953</v>
      </c>
      <c r="E97" s="62">
        <f t="shared" si="58"/>
        <v>0</v>
      </c>
      <c r="F97" s="62">
        <f t="shared" si="59"/>
        <v>16953</v>
      </c>
      <c r="G97" s="48"/>
      <c r="H97" s="48"/>
      <c r="I97" s="48"/>
      <c r="J97" s="48"/>
      <c r="K97" s="48"/>
      <c r="L97" s="48"/>
      <c r="M97" s="48"/>
      <c r="N97" s="48"/>
      <c r="O97" s="48"/>
      <c r="P97" s="48"/>
      <c r="Q97" s="48"/>
      <c r="R97" s="48"/>
      <c r="S97" s="48"/>
      <c r="T97" s="48"/>
      <c r="U97" s="48"/>
      <c r="V97" s="48"/>
      <c r="W97" s="48"/>
      <c r="X97" s="48"/>
      <c r="Y97" s="48"/>
      <c r="Z97" s="48"/>
      <c r="AA97" s="48"/>
      <c r="AB97" s="48">
        <v>16953</v>
      </c>
      <c r="AC97" s="48"/>
      <c r="AD97" s="48">
        <f>+AB97+AC97</f>
        <v>16953</v>
      </c>
    </row>
    <row r="98" spans="1:30" s="47" customFormat="1" ht="12.95" customHeight="1">
      <c r="A98" s="71" t="s">
        <v>387</v>
      </c>
      <c r="B98" s="1060" t="s">
        <v>388</v>
      </c>
      <c r="C98" s="1061"/>
      <c r="D98" s="62">
        <f>+AB98</f>
        <v>342926</v>
      </c>
      <c r="E98" s="62">
        <f t="shared" si="58"/>
        <v>3447</v>
      </c>
      <c r="F98" s="62">
        <f t="shared" si="59"/>
        <v>346373</v>
      </c>
      <c r="G98" s="48"/>
      <c r="H98" s="48"/>
      <c r="I98" s="48"/>
      <c r="J98" s="48"/>
      <c r="K98" s="48"/>
      <c r="L98" s="48"/>
      <c r="M98" s="48"/>
      <c r="N98" s="48"/>
      <c r="O98" s="48"/>
      <c r="P98" s="48"/>
      <c r="Q98" s="48"/>
      <c r="R98" s="48"/>
      <c r="S98" s="48"/>
      <c r="T98" s="48"/>
      <c r="U98" s="48"/>
      <c r="V98" s="48"/>
      <c r="W98" s="48"/>
      <c r="X98" s="48"/>
      <c r="Y98" s="48"/>
      <c r="Z98" s="48"/>
      <c r="AA98" s="48"/>
      <c r="AB98" s="48">
        <v>342926</v>
      </c>
      <c r="AC98" s="48">
        <v>3447</v>
      </c>
      <c r="AD98" s="48">
        <f t="shared" si="60"/>
        <v>346373</v>
      </c>
    </row>
    <row r="99" spans="1:30" s="47" customFormat="1" ht="12.95" customHeight="1">
      <c r="A99" s="71" t="s">
        <v>273</v>
      </c>
      <c r="B99" s="85" t="s">
        <v>279</v>
      </c>
      <c r="C99" s="97"/>
      <c r="D99" s="62">
        <f t="shared" si="57"/>
        <v>366039</v>
      </c>
      <c r="E99" s="62">
        <f t="shared" si="58"/>
        <v>3960</v>
      </c>
      <c r="F99" s="62">
        <f t="shared" si="59"/>
        <v>369999</v>
      </c>
      <c r="G99" s="48"/>
      <c r="H99" s="48"/>
      <c r="I99" s="48"/>
      <c r="J99" s="48"/>
      <c r="K99" s="48"/>
      <c r="L99" s="48"/>
      <c r="M99" s="48"/>
      <c r="N99" s="48"/>
      <c r="O99" s="48"/>
      <c r="P99" s="48"/>
      <c r="Q99" s="48"/>
      <c r="R99" s="48"/>
      <c r="S99" s="48">
        <f t="shared" ref="S99:AA99" si="62">+S98+S96</f>
        <v>0</v>
      </c>
      <c r="T99" s="48">
        <f t="shared" si="62"/>
        <v>0</v>
      </c>
      <c r="U99" s="48">
        <f t="shared" si="62"/>
        <v>0</v>
      </c>
      <c r="V99" s="48">
        <f t="shared" si="62"/>
        <v>0</v>
      </c>
      <c r="W99" s="48">
        <f t="shared" si="62"/>
        <v>0</v>
      </c>
      <c r="X99" s="48">
        <f t="shared" si="62"/>
        <v>0</v>
      </c>
      <c r="Y99" s="48">
        <f t="shared" si="62"/>
        <v>0</v>
      </c>
      <c r="Z99" s="48">
        <f t="shared" si="62"/>
        <v>0</v>
      </c>
      <c r="AA99" s="48">
        <f t="shared" si="62"/>
        <v>0</v>
      </c>
      <c r="AB99" s="48">
        <f>+AB98+AB96+AB97</f>
        <v>366039</v>
      </c>
      <c r="AC99" s="48">
        <f t="shared" ref="AC99:AD99" si="63">+AC98+AC96+AC97</f>
        <v>3960</v>
      </c>
      <c r="AD99" s="48">
        <f t="shared" si="63"/>
        <v>369999</v>
      </c>
    </row>
  </sheetData>
  <mergeCells count="91">
    <mergeCell ref="A1:AD1"/>
    <mergeCell ref="A2:AD2"/>
    <mergeCell ref="G3:I3"/>
    <mergeCell ref="P3:R3"/>
    <mergeCell ref="G4:I4"/>
    <mergeCell ref="P4:R4"/>
    <mergeCell ref="AB3:AD3"/>
    <mergeCell ref="D3:F3"/>
    <mergeCell ref="D4:F4"/>
    <mergeCell ref="A3:A5"/>
    <mergeCell ref="M4:O4"/>
    <mergeCell ref="J3:L3"/>
    <mergeCell ref="J4:L4"/>
    <mergeCell ref="B20:C20"/>
    <mergeCell ref="B21:C21"/>
    <mergeCell ref="B17:C17"/>
    <mergeCell ref="B18:C18"/>
    <mergeCell ref="B14:C14"/>
    <mergeCell ref="B19:C19"/>
    <mergeCell ref="B13:C13"/>
    <mergeCell ref="B15:C15"/>
    <mergeCell ref="B16:C16"/>
    <mergeCell ref="V4:X4"/>
    <mergeCell ref="Y4:AA4"/>
    <mergeCell ref="B3:C5"/>
    <mergeCell ref="S3:U3"/>
    <mergeCell ref="S4:U4"/>
    <mergeCell ref="V3:X3"/>
    <mergeCell ref="Y3:AA3"/>
    <mergeCell ref="B6:C6"/>
    <mergeCell ref="B7:C7"/>
    <mergeCell ref="B8:C8"/>
    <mergeCell ref="B10:C10"/>
    <mergeCell ref="B12:C12"/>
    <mergeCell ref="M3:O3"/>
    <mergeCell ref="B28:C28"/>
    <mergeCell ref="B93:C93"/>
    <mergeCell ref="B22:C22"/>
    <mergeCell ref="B87:C87"/>
    <mergeCell ref="B59:C59"/>
    <mergeCell ref="B60:C60"/>
    <mergeCell ref="B39:C39"/>
    <mergeCell ref="B27:C27"/>
    <mergeCell ref="B24:C24"/>
    <mergeCell ref="B25:C25"/>
    <mergeCell ref="B34:C34"/>
    <mergeCell ref="B35:C35"/>
    <mergeCell ref="B36:C36"/>
    <mergeCell ref="B51:C51"/>
    <mergeCell ref="B56:C56"/>
    <mergeCell ref="B57:C57"/>
    <mergeCell ref="B42:C42"/>
    <mergeCell ref="B45:C45"/>
    <mergeCell ref="B47:C47"/>
    <mergeCell ref="B49:C49"/>
    <mergeCell ref="B38:C38"/>
    <mergeCell ref="B84:C84"/>
    <mergeCell ref="B88:C88"/>
    <mergeCell ref="B89:C89"/>
    <mergeCell ref="B74:C74"/>
    <mergeCell ref="B75:C75"/>
    <mergeCell ref="B76:C76"/>
    <mergeCell ref="B77:C77"/>
    <mergeCell ref="B78:C78"/>
    <mergeCell ref="B80:C80"/>
    <mergeCell ref="B81:C81"/>
    <mergeCell ref="B82:C82"/>
    <mergeCell ref="B83:C83"/>
    <mergeCell ref="B26:C26"/>
    <mergeCell ref="B33:C33"/>
    <mergeCell ref="B23:C23"/>
    <mergeCell ref="B73:C73"/>
    <mergeCell ref="B61:C61"/>
    <mergeCell ref="B62:C62"/>
    <mergeCell ref="B63:C63"/>
    <mergeCell ref="B68:C68"/>
    <mergeCell ref="B70:C70"/>
    <mergeCell ref="B71:C71"/>
    <mergeCell ref="B58:C58"/>
    <mergeCell ref="B29:C29"/>
    <mergeCell ref="B30:C30"/>
    <mergeCell ref="B31:C31"/>
    <mergeCell ref="B32:C32"/>
    <mergeCell ref="B41:C41"/>
    <mergeCell ref="B94:C94"/>
    <mergeCell ref="B95:C95"/>
    <mergeCell ref="B98:C98"/>
    <mergeCell ref="B86:C86"/>
    <mergeCell ref="B91:C91"/>
    <mergeCell ref="B96:C96"/>
    <mergeCell ref="B97:C97"/>
  </mergeCells>
  <printOptions horizontalCentered="1"/>
  <pageMargins left="0.31496062992125984" right="0.31496062992125984" top="0.74803149606299213" bottom="0.15748031496062992" header="0.31496062992125984" footer="0.31496062992125984"/>
  <pageSetup paperSize="9" scale="57" fitToWidth="2" orientation="landscape" r:id="rId1"/>
  <headerFooter>
    <oddHeader>&amp;C&amp;"Times New Roman,Félkövér"&amp;12Martonvásár Város Önkormányzatának kiadásai 2015.
Egyéb tevékenység&amp;R&amp;"Times New Roman,Normál"&amp;10
5.g melléklet</oddHeader>
  </headerFooter>
  <colBreaks count="1" manualBreakCount="1">
    <brk id="18" max="1048575" man="1"/>
  </colBreaks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>
  <dimension ref="A1:AA110"/>
  <sheetViews>
    <sheetView topLeftCell="A37" workbookViewId="0">
      <selection activeCell="E67" sqref="E67"/>
    </sheetView>
  </sheetViews>
  <sheetFormatPr defaultRowHeight="12.75"/>
  <cols>
    <col min="1" max="1" width="7.42578125" style="27" customWidth="1"/>
    <col min="2" max="2" width="9.42578125" style="78" customWidth="1"/>
    <col min="3" max="3" width="32.28515625" style="78" customWidth="1"/>
    <col min="4" max="4" width="9.42578125" style="19" customWidth="1"/>
    <col min="5" max="5" width="7.5703125" style="19" customWidth="1"/>
    <col min="6" max="6" width="7.42578125" style="19" customWidth="1"/>
    <col min="7" max="7" width="9.42578125" style="19" customWidth="1"/>
    <col min="8" max="8" width="6.28515625" style="19" customWidth="1"/>
    <col min="9" max="9" width="9" style="19" customWidth="1"/>
    <col min="10" max="10" width="8.85546875" style="19" bestFit="1" customWidth="1"/>
    <col min="11" max="11" width="6.5703125" style="19" customWidth="1"/>
    <col min="12" max="12" width="7.85546875" style="19" customWidth="1"/>
    <col min="13" max="13" width="8.85546875" style="19" bestFit="1" customWidth="1"/>
    <col min="14" max="15" width="7" style="19" customWidth="1"/>
    <col min="16" max="16384" width="9.140625" style="19"/>
  </cols>
  <sheetData>
    <row r="1" spans="1:27" s="1" customFormat="1" ht="3.75" customHeight="1">
      <c r="A1" s="27"/>
      <c r="B1" s="28"/>
      <c r="C1" s="28"/>
      <c r="M1" s="1031" t="s">
        <v>405</v>
      </c>
      <c r="N1" s="1031"/>
      <c r="O1" s="1031"/>
      <c r="Z1" s="78"/>
      <c r="AA1" s="78"/>
    </row>
    <row r="2" spans="1:27" ht="25.5" customHeight="1">
      <c r="A2" s="1014" t="s">
        <v>0</v>
      </c>
      <c r="B2" s="1079" t="s">
        <v>284</v>
      </c>
      <c r="C2" s="1080"/>
      <c r="D2" s="1097" t="s">
        <v>301</v>
      </c>
      <c r="E2" s="1097"/>
      <c r="F2" s="1097"/>
      <c r="G2" s="1097" t="s">
        <v>293</v>
      </c>
      <c r="H2" s="1097"/>
      <c r="I2" s="1097"/>
      <c r="J2" s="1097" t="s">
        <v>294</v>
      </c>
      <c r="K2" s="1097"/>
      <c r="L2" s="1097"/>
      <c r="M2" s="1097" t="s">
        <v>866</v>
      </c>
      <c r="N2" s="1097"/>
      <c r="O2" s="1097"/>
    </row>
    <row r="3" spans="1:27" ht="26.25" customHeight="1">
      <c r="A3" s="1014"/>
      <c r="B3" s="1081"/>
      <c r="C3" s="1082"/>
      <c r="D3" s="637" t="s">
        <v>865</v>
      </c>
      <c r="E3" s="636" t="s">
        <v>685</v>
      </c>
      <c r="F3" s="637" t="s">
        <v>870</v>
      </c>
      <c r="G3" s="637" t="s">
        <v>865</v>
      </c>
      <c r="H3" s="636" t="s">
        <v>685</v>
      </c>
      <c r="I3" s="637" t="s">
        <v>870</v>
      </c>
      <c r="J3" s="637" t="s">
        <v>865</v>
      </c>
      <c r="K3" s="636" t="s">
        <v>685</v>
      </c>
      <c r="L3" s="637" t="s">
        <v>870</v>
      </c>
      <c r="M3" s="637" t="s">
        <v>865</v>
      </c>
      <c r="N3" s="636" t="s">
        <v>685</v>
      </c>
      <c r="O3" s="637" t="s">
        <v>870</v>
      </c>
    </row>
    <row r="4" spans="1:27">
      <c r="A4" s="80" t="s">
        <v>207</v>
      </c>
      <c r="B4" s="1076" t="s">
        <v>206</v>
      </c>
      <c r="C4" s="1077"/>
      <c r="D4" s="632">
        <f>+G4+J4+M4</f>
        <v>0</v>
      </c>
      <c r="E4" s="632">
        <f t="shared" ref="E4:F4" si="0">+H4+K4+N4</f>
        <v>7298</v>
      </c>
      <c r="F4" s="632">
        <f t="shared" si="0"/>
        <v>48</v>
      </c>
      <c r="G4" s="111"/>
      <c r="H4" s="111">
        <v>48</v>
      </c>
      <c r="I4" s="111">
        <f>+G4+H4</f>
        <v>48</v>
      </c>
      <c r="J4" s="111">
        <f>SUM(J5:J14)</f>
        <v>0</v>
      </c>
      <c r="K4" s="111"/>
      <c r="L4" s="111">
        <f>+J4+K4</f>
        <v>0</v>
      </c>
      <c r="M4" s="111">
        <f>SUM(M5:M14)</f>
        <v>0</v>
      </c>
      <c r="N4" s="111">
        <v>7250</v>
      </c>
      <c r="O4" s="111">
        <f t="shared" ref="O4" si="1">SUM(O5:O14)</f>
        <v>0</v>
      </c>
    </row>
    <row r="5" spans="1:27" s="43" customFormat="1">
      <c r="A5" s="110"/>
      <c r="B5" s="1084" t="s">
        <v>333</v>
      </c>
      <c r="C5" s="1085"/>
      <c r="D5" s="632">
        <f t="shared" ref="D5:D14" si="2">+G5+J5+M5</f>
        <v>0</v>
      </c>
      <c r="E5" s="632">
        <f t="shared" ref="E5:E35" si="3">+H5+K5+N5</f>
        <v>48</v>
      </c>
      <c r="F5" s="632">
        <f t="shared" ref="F5:F35" si="4">+I5+L5+O5</f>
        <v>48</v>
      </c>
      <c r="G5" s="112"/>
      <c r="H5" s="112">
        <v>48</v>
      </c>
      <c r="I5" s="111">
        <f t="shared" ref="I5:I49" si="5">+G5+H5</f>
        <v>48</v>
      </c>
      <c r="J5" s="112"/>
      <c r="K5" s="112"/>
      <c r="L5" s="111">
        <f t="shared" ref="L5:L49" si="6">+J5+K5</f>
        <v>0</v>
      </c>
      <c r="M5" s="112"/>
      <c r="N5" s="112"/>
      <c r="O5" s="75">
        <f t="shared" ref="O5:O49" si="7">+M5+N5</f>
        <v>0</v>
      </c>
    </row>
    <row r="6" spans="1:27" s="43" customFormat="1">
      <c r="A6" s="110"/>
      <c r="B6" s="1084" t="s">
        <v>323</v>
      </c>
      <c r="C6" s="1085"/>
      <c r="D6" s="632">
        <f t="shared" si="2"/>
        <v>0</v>
      </c>
      <c r="E6" s="632">
        <f t="shared" si="3"/>
        <v>0</v>
      </c>
      <c r="F6" s="632">
        <f t="shared" si="4"/>
        <v>0</v>
      </c>
      <c r="G6" s="112"/>
      <c r="H6" s="112"/>
      <c r="I6" s="111">
        <f t="shared" si="5"/>
        <v>0</v>
      </c>
      <c r="J6" s="112"/>
      <c r="K6" s="112"/>
      <c r="L6" s="111">
        <f t="shared" si="6"/>
        <v>0</v>
      </c>
      <c r="M6" s="112"/>
      <c r="N6" s="112"/>
      <c r="O6" s="75">
        <f t="shared" si="7"/>
        <v>0</v>
      </c>
    </row>
    <row r="7" spans="1:27" s="43" customFormat="1">
      <c r="A7" s="110"/>
      <c r="B7" s="1084" t="s">
        <v>324</v>
      </c>
      <c r="C7" s="1085"/>
      <c r="D7" s="632">
        <f t="shared" si="2"/>
        <v>0</v>
      </c>
      <c r="E7" s="632">
        <f t="shared" si="3"/>
        <v>0</v>
      </c>
      <c r="F7" s="632">
        <f t="shared" si="4"/>
        <v>0</v>
      </c>
      <c r="G7" s="112"/>
      <c r="H7" s="112"/>
      <c r="I7" s="111">
        <f t="shared" si="5"/>
        <v>0</v>
      </c>
      <c r="J7" s="112"/>
      <c r="K7" s="112"/>
      <c r="L7" s="111">
        <f t="shared" si="6"/>
        <v>0</v>
      </c>
      <c r="M7" s="112"/>
      <c r="N7" s="112"/>
      <c r="O7" s="75">
        <f t="shared" si="7"/>
        <v>0</v>
      </c>
    </row>
    <row r="8" spans="1:27" s="43" customFormat="1">
      <c r="A8" s="110"/>
      <c r="B8" s="1084" t="s">
        <v>325</v>
      </c>
      <c r="C8" s="1085"/>
      <c r="D8" s="632">
        <f t="shared" si="2"/>
        <v>0</v>
      </c>
      <c r="E8" s="632">
        <f t="shared" si="3"/>
        <v>0</v>
      </c>
      <c r="F8" s="632">
        <f t="shared" si="4"/>
        <v>0</v>
      </c>
      <c r="G8" s="112"/>
      <c r="H8" s="112"/>
      <c r="I8" s="111">
        <f t="shared" si="5"/>
        <v>0</v>
      </c>
      <c r="J8" s="112"/>
      <c r="K8" s="112"/>
      <c r="L8" s="111">
        <f t="shared" si="6"/>
        <v>0</v>
      </c>
      <c r="M8" s="112"/>
      <c r="N8" s="112"/>
      <c r="O8" s="75">
        <f t="shared" si="7"/>
        <v>0</v>
      </c>
    </row>
    <row r="9" spans="1:27" s="43" customFormat="1">
      <c r="A9" s="110"/>
      <c r="B9" s="1084" t="s">
        <v>326</v>
      </c>
      <c r="C9" s="1085"/>
      <c r="D9" s="632">
        <f t="shared" si="2"/>
        <v>0</v>
      </c>
      <c r="E9" s="632">
        <f t="shared" si="3"/>
        <v>0</v>
      </c>
      <c r="F9" s="632">
        <f t="shared" si="4"/>
        <v>0</v>
      </c>
      <c r="G9" s="112"/>
      <c r="H9" s="112"/>
      <c r="I9" s="111">
        <f t="shared" si="5"/>
        <v>0</v>
      </c>
      <c r="J9" s="112"/>
      <c r="K9" s="112"/>
      <c r="L9" s="111">
        <f t="shared" si="6"/>
        <v>0</v>
      </c>
      <c r="M9" s="112"/>
      <c r="N9" s="112"/>
      <c r="O9" s="75">
        <f t="shared" si="7"/>
        <v>0</v>
      </c>
    </row>
    <row r="10" spans="1:27" s="43" customFormat="1">
      <c r="A10" s="110"/>
      <c r="B10" s="1084" t="s">
        <v>327</v>
      </c>
      <c r="C10" s="1085"/>
      <c r="D10" s="632">
        <f t="shared" si="2"/>
        <v>0</v>
      </c>
      <c r="E10" s="632">
        <f t="shared" si="3"/>
        <v>0</v>
      </c>
      <c r="F10" s="632">
        <f t="shared" si="4"/>
        <v>0</v>
      </c>
      <c r="G10" s="112"/>
      <c r="H10" s="112"/>
      <c r="I10" s="111">
        <f t="shared" si="5"/>
        <v>0</v>
      </c>
      <c r="J10" s="112"/>
      <c r="K10" s="112"/>
      <c r="L10" s="111">
        <f t="shared" si="6"/>
        <v>0</v>
      </c>
      <c r="M10" s="112"/>
      <c r="N10" s="112"/>
      <c r="O10" s="75">
        <f t="shared" si="7"/>
        <v>0</v>
      </c>
    </row>
    <row r="11" spans="1:27" s="43" customFormat="1">
      <c r="A11" s="110"/>
      <c r="B11" s="1084" t="s">
        <v>100</v>
      </c>
      <c r="C11" s="1085"/>
      <c r="D11" s="632">
        <f t="shared" si="2"/>
        <v>0</v>
      </c>
      <c r="E11" s="632">
        <f t="shared" si="3"/>
        <v>0</v>
      </c>
      <c r="F11" s="632">
        <f t="shared" si="4"/>
        <v>0</v>
      </c>
      <c r="G11" s="112"/>
      <c r="H11" s="112"/>
      <c r="I11" s="111">
        <f t="shared" si="5"/>
        <v>0</v>
      </c>
      <c r="J11" s="112"/>
      <c r="K11" s="112"/>
      <c r="L11" s="111">
        <f t="shared" si="6"/>
        <v>0</v>
      </c>
      <c r="M11" s="112"/>
      <c r="N11" s="112"/>
      <c r="O11" s="75">
        <f t="shared" si="7"/>
        <v>0</v>
      </c>
    </row>
    <row r="12" spans="1:27" s="43" customFormat="1">
      <c r="A12" s="110"/>
      <c r="B12" s="1084" t="s">
        <v>101</v>
      </c>
      <c r="C12" s="1085"/>
      <c r="D12" s="632">
        <f t="shared" si="2"/>
        <v>0</v>
      </c>
      <c r="E12" s="632">
        <f t="shared" si="3"/>
        <v>0</v>
      </c>
      <c r="F12" s="632">
        <f t="shared" si="4"/>
        <v>0</v>
      </c>
      <c r="G12" s="112"/>
      <c r="H12" s="112"/>
      <c r="I12" s="111">
        <f t="shared" si="5"/>
        <v>0</v>
      </c>
      <c r="J12" s="112"/>
      <c r="K12" s="112"/>
      <c r="L12" s="111">
        <f t="shared" si="6"/>
        <v>0</v>
      </c>
      <c r="M12" s="112"/>
      <c r="N12" s="112"/>
      <c r="O12" s="75">
        <f t="shared" si="7"/>
        <v>0</v>
      </c>
    </row>
    <row r="13" spans="1:27" s="43" customFormat="1">
      <c r="A13" s="110"/>
      <c r="B13" s="1084" t="s">
        <v>328</v>
      </c>
      <c r="C13" s="1085"/>
      <c r="D13" s="632">
        <f t="shared" si="2"/>
        <v>0</v>
      </c>
      <c r="E13" s="632">
        <f t="shared" si="3"/>
        <v>0</v>
      </c>
      <c r="F13" s="632">
        <f t="shared" si="4"/>
        <v>0</v>
      </c>
      <c r="G13" s="112"/>
      <c r="H13" s="112"/>
      <c r="I13" s="111">
        <f t="shared" si="5"/>
        <v>0</v>
      </c>
      <c r="J13" s="112"/>
      <c r="K13" s="112"/>
      <c r="L13" s="111">
        <f t="shared" si="6"/>
        <v>0</v>
      </c>
      <c r="M13" s="112"/>
      <c r="N13" s="112"/>
      <c r="O13" s="75">
        <f t="shared" si="7"/>
        <v>0</v>
      </c>
    </row>
    <row r="14" spans="1:27" s="43" customFormat="1">
      <c r="A14" s="110"/>
      <c r="B14" s="1084" t="s">
        <v>329</v>
      </c>
      <c r="C14" s="1085"/>
      <c r="D14" s="632">
        <f t="shared" si="2"/>
        <v>0</v>
      </c>
      <c r="E14" s="632">
        <f t="shared" si="3"/>
        <v>0</v>
      </c>
      <c r="F14" s="632">
        <f t="shared" si="4"/>
        <v>0</v>
      </c>
      <c r="G14" s="112"/>
      <c r="H14" s="112"/>
      <c r="I14" s="111">
        <f t="shared" si="5"/>
        <v>0</v>
      </c>
      <c r="J14" s="112"/>
      <c r="K14" s="112"/>
      <c r="L14" s="111">
        <f t="shared" si="6"/>
        <v>0</v>
      </c>
      <c r="M14" s="112"/>
      <c r="N14" s="112"/>
      <c r="O14" s="75">
        <f t="shared" si="7"/>
        <v>0</v>
      </c>
    </row>
    <row r="15" spans="1:27" s="47" customFormat="1">
      <c r="A15" s="81" t="s">
        <v>208</v>
      </c>
      <c r="B15" s="1109" t="s">
        <v>422</v>
      </c>
      <c r="C15" s="1110"/>
      <c r="D15" s="238">
        <f t="shared" ref="D15:D27" si="8">+G15+J15+M15</f>
        <v>0</v>
      </c>
      <c r="E15" s="238">
        <f t="shared" si="3"/>
        <v>7298</v>
      </c>
      <c r="F15" s="238">
        <f t="shared" si="4"/>
        <v>48</v>
      </c>
      <c r="G15" s="238">
        <f>+G4</f>
        <v>0</v>
      </c>
      <c r="H15" s="238">
        <f t="shared" ref="H15:I15" si="9">+H4</f>
        <v>48</v>
      </c>
      <c r="I15" s="238">
        <f t="shared" si="9"/>
        <v>48</v>
      </c>
      <c r="J15" s="113">
        <f>+J4</f>
        <v>0</v>
      </c>
      <c r="K15" s="113"/>
      <c r="L15" s="113">
        <f t="shared" si="6"/>
        <v>0</v>
      </c>
      <c r="M15" s="113">
        <f>+M4</f>
        <v>0</v>
      </c>
      <c r="N15" s="113">
        <f t="shared" ref="N15:O15" si="10">+N4</f>
        <v>7250</v>
      </c>
      <c r="O15" s="113">
        <f t="shared" si="10"/>
        <v>0</v>
      </c>
    </row>
    <row r="16" spans="1:27">
      <c r="A16" s="80" t="s">
        <v>210</v>
      </c>
      <c r="B16" s="1076" t="s">
        <v>209</v>
      </c>
      <c r="C16" s="1077"/>
      <c r="D16" s="632">
        <f t="shared" si="8"/>
        <v>2990</v>
      </c>
      <c r="E16" s="632">
        <f t="shared" si="3"/>
        <v>0</v>
      </c>
      <c r="F16" s="632">
        <f t="shared" si="4"/>
        <v>2990</v>
      </c>
      <c r="G16" s="111"/>
      <c r="H16" s="111"/>
      <c r="I16" s="111">
        <f t="shared" si="5"/>
        <v>0</v>
      </c>
      <c r="J16" s="111">
        <f>+J19</f>
        <v>2990</v>
      </c>
      <c r="K16" s="111"/>
      <c r="L16" s="111">
        <f t="shared" si="6"/>
        <v>2990</v>
      </c>
      <c r="M16" s="111">
        <f>+M19</f>
        <v>0</v>
      </c>
      <c r="N16" s="111"/>
      <c r="O16" s="75">
        <f t="shared" si="7"/>
        <v>0</v>
      </c>
    </row>
    <row r="17" spans="1:15" s="43" customFormat="1" ht="12.75" customHeight="1">
      <c r="A17" s="110"/>
      <c r="B17" s="1084" t="s">
        <v>333</v>
      </c>
      <c r="C17" s="1085"/>
      <c r="D17" s="632">
        <f t="shared" si="8"/>
        <v>0</v>
      </c>
      <c r="E17" s="632">
        <f t="shared" si="3"/>
        <v>0</v>
      </c>
      <c r="F17" s="632">
        <f t="shared" si="4"/>
        <v>0</v>
      </c>
      <c r="G17" s="112"/>
      <c r="H17" s="112"/>
      <c r="I17" s="111">
        <f t="shared" si="5"/>
        <v>0</v>
      </c>
      <c r="J17" s="112"/>
      <c r="K17" s="112"/>
      <c r="L17" s="111">
        <f t="shared" si="6"/>
        <v>0</v>
      </c>
      <c r="M17" s="112"/>
      <c r="N17" s="112"/>
      <c r="O17" s="75">
        <f t="shared" si="7"/>
        <v>0</v>
      </c>
    </row>
    <row r="18" spans="1:15" s="43" customFormat="1" ht="12.75" customHeight="1">
      <c r="A18" s="110"/>
      <c r="B18" s="1084" t="s">
        <v>323</v>
      </c>
      <c r="C18" s="1085"/>
      <c r="D18" s="632">
        <f t="shared" si="8"/>
        <v>0</v>
      </c>
      <c r="E18" s="632">
        <f t="shared" si="3"/>
        <v>0</v>
      </c>
      <c r="F18" s="632">
        <f t="shared" si="4"/>
        <v>0</v>
      </c>
      <c r="G18" s="112"/>
      <c r="H18" s="112"/>
      <c r="I18" s="111">
        <f t="shared" si="5"/>
        <v>0</v>
      </c>
      <c r="J18" s="112"/>
      <c r="K18" s="112"/>
      <c r="L18" s="111">
        <f t="shared" si="6"/>
        <v>0</v>
      </c>
      <c r="M18" s="112"/>
      <c r="N18" s="112"/>
      <c r="O18" s="75">
        <f t="shared" si="7"/>
        <v>0</v>
      </c>
    </row>
    <row r="19" spans="1:15" s="43" customFormat="1" ht="12.75" customHeight="1">
      <c r="A19" s="110"/>
      <c r="B19" s="1084" t="s">
        <v>324</v>
      </c>
      <c r="C19" s="1085"/>
      <c r="D19" s="632">
        <f t="shared" si="8"/>
        <v>2990</v>
      </c>
      <c r="E19" s="632">
        <f t="shared" si="3"/>
        <v>0</v>
      </c>
      <c r="F19" s="632">
        <f t="shared" si="4"/>
        <v>2990</v>
      </c>
      <c r="G19" s="112"/>
      <c r="H19" s="112"/>
      <c r="I19" s="111">
        <f t="shared" si="5"/>
        <v>0</v>
      </c>
      <c r="J19" s="112">
        <v>2990</v>
      </c>
      <c r="K19" s="112"/>
      <c r="L19" s="111">
        <f t="shared" si="6"/>
        <v>2990</v>
      </c>
      <c r="M19" s="112"/>
      <c r="N19" s="112"/>
      <c r="O19" s="75">
        <f t="shared" si="7"/>
        <v>0</v>
      </c>
    </row>
    <row r="20" spans="1:15" s="43" customFormat="1" ht="12.75" customHeight="1">
      <c r="A20" s="110"/>
      <c r="B20" s="1084" t="s">
        <v>325</v>
      </c>
      <c r="C20" s="1085"/>
      <c r="D20" s="632">
        <f t="shared" si="8"/>
        <v>0</v>
      </c>
      <c r="E20" s="632">
        <f t="shared" si="3"/>
        <v>0</v>
      </c>
      <c r="F20" s="632">
        <f t="shared" si="4"/>
        <v>0</v>
      </c>
      <c r="G20" s="112"/>
      <c r="H20" s="112"/>
      <c r="I20" s="111">
        <f t="shared" si="5"/>
        <v>0</v>
      </c>
      <c r="J20" s="112"/>
      <c r="K20" s="112"/>
      <c r="L20" s="111">
        <f t="shared" si="6"/>
        <v>0</v>
      </c>
      <c r="M20" s="112"/>
      <c r="N20" s="112"/>
      <c r="O20" s="75">
        <f t="shared" si="7"/>
        <v>0</v>
      </c>
    </row>
    <row r="21" spans="1:15" s="43" customFormat="1" ht="12.75" customHeight="1">
      <c r="A21" s="110"/>
      <c r="B21" s="1084" t="s">
        <v>326</v>
      </c>
      <c r="C21" s="1085"/>
      <c r="D21" s="632">
        <f t="shared" si="8"/>
        <v>0</v>
      </c>
      <c r="E21" s="632">
        <f t="shared" si="3"/>
        <v>0</v>
      </c>
      <c r="F21" s="632">
        <f t="shared" si="4"/>
        <v>0</v>
      </c>
      <c r="G21" s="112"/>
      <c r="H21" s="112"/>
      <c r="I21" s="111">
        <f t="shared" si="5"/>
        <v>0</v>
      </c>
      <c r="J21" s="112"/>
      <c r="K21" s="112"/>
      <c r="L21" s="111">
        <f t="shared" si="6"/>
        <v>0</v>
      </c>
      <c r="M21" s="112"/>
      <c r="N21" s="112"/>
      <c r="O21" s="75">
        <f t="shared" si="7"/>
        <v>0</v>
      </c>
    </row>
    <row r="22" spans="1:15" s="43" customFormat="1" ht="12.75" customHeight="1">
      <c r="A22" s="110"/>
      <c r="B22" s="1084" t="s">
        <v>327</v>
      </c>
      <c r="C22" s="1085"/>
      <c r="D22" s="632">
        <f t="shared" si="8"/>
        <v>0</v>
      </c>
      <c r="E22" s="632">
        <f t="shared" si="3"/>
        <v>0</v>
      </c>
      <c r="F22" s="632">
        <f t="shared" si="4"/>
        <v>0</v>
      </c>
      <c r="G22" s="112"/>
      <c r="H22" s="112"/>
      <c r="I22" s="111">
        <f t="shared" si="5"/>
        <v>0</v>
      </c>
      <c r="J22" s="112"/>
      <c r="K22" s="112"/>
      <c r="L22" s="111">
        <f t="shared" si="6"/>
        <v>0</v>
      </c>
      <c r="M22" s="112"/>
      <c r="N22" s="112"/>
      <c r="O22" s="75">
        <f t="shared" si="7"/>
        <v>0</v>
      </c>
    </row>
    <row r="23" spans="1:15" s="43" customFormat="1" ht="12.75" customHeight="1">
      <c r="A23" s="110"/>
      <c r="B23" s="1084" t="s">
        <v>100</v>
      </c>
      <c r="C23" s="1085"/>
      <c r="D23" s="632">
        <f t="shared" si="8"/>
        <v>0</v>
      </c>
      <c r="E23" s="632">
        <f t="shared" si="3"/>
        <v>0</v>
      </c>
      <c r="F23" s="632">
        <f t="shared" si="4"/>
        <v>0</v>
      </c>
      <c r="G23" s="112"/>
      <c r="H23" s="112"/>
      <c r="I23" s="111">
        <f t="shared" si="5"/>
        <v>0</v>
      </c>
      <c r="J23" s="112"/>
      <c r="K23" s="112"/>
      <c r="L23" s="111">
        <f t="shared" si="6"/>
        <v>0</v>
      </c>
      <c r="M23" s="112"/>
      <c r="N23" s="112"/>
      <c r="O23" s="75">
        <f t="shared" si="7"/>
        <v>0</v>
      </c>
    </row>
    <row r="24" spans="1:15" s="43" customFormat="1" ht="12.75" customHeight="1">
      <c r="A24" s="110"/>
      <c r="B24" s="1084" t="s">
        <v>101</v>
      </c>
      <c r="C24" s="1085"/>
      <c r="D24" s="632">
        <f t="shared" si="8"/>
        <v>0</v>
      </c>
      <c r="E24" s="632">
        <f t="shared" si="3"/>
        <v>0</v>
      </c>
      <c r="F24" s="632">
        <f t="shared" si="4"/>
        <v>0</v>
      </c>
      <c r="G24" s="112"/>
      <c r="H24" s="112"/>
      <c r="I24" s="111">
        <f t="shared" si="5"/>
        <v>0</v>
      </c>
      <c r="J24" s="112"/>
      <c r="K24" s="112"/>
      <c r="L24" s="111">
        <f t="shared" si="6"/>
        <v>0</v>
      </c>
      <c r="M24" s="112"/>
      <c r="N24" s="112"/>
      <c r="O24" s="75">
        <f t="shared" si="7"/>
        <v>0</v>
      </c>
    </row>
    <row r="25" spans="1:15" s="43" customFormat="1" ht="12.75" customHeight="1">
      <c r="A25" s="110"/>
      <c r="B25" s="1084" t="s">
        <v>328</v>
      </c>
      <c r="C25" s="1085"/>
      <c r="D25" s="632">
        <f t="shared" si="8"/>
        <v>0</v>
      </c>
      <c r="E25" s="632">
        <f t="shared" si="3"/>
        <v>0</v>
      </c>
      <c r="F25" s="632">
        <f t="shared" si="4"/>
        <v>0</v>
      </c>
      <c r="G25" s="112"/>
      <c r="H25" s="112"/>
      <c r="I25" s="111">
        <f t="shared" si="5"/>
        <v>0</v>
      </c>
      <c r="J25" s="112"/>
      <c r="K25" s="112"/>
      <c r="L25" s="111">
        <f t="shared" si="6"/>
        <v>0</v>
      </c>
      <c r="M25" s="112"/>
      <c r="N25" s="112"/>
      <c r="O25" s="75">
        <f t="shared" si="7"/>
        <v>0</v>
      </c>
    </row>
    <row r="26" spans="1:15" s="43" customFormat="1" ht="12.75" customHeight="1">
      <c r="A26" s="110"/>
      <c r="B26" s="1084" t="s">
        <v>329</v>
      </c>
      <c r="C26" s="1085"/>
      <c r="D26" s="632">
        <f t="shared" si="8"/>
        <v>0</v>
      </c>
      <c r="E26" s="632">
        <f t="shared" si="3"/>
        <v>0</v>
      </c>
      <c r="F26" s="632">
        <f t="shared" si="4"/>
        <v>0</v>
      </c>
      <c r="G26" s="112"/>
      <c r="H26" s="112"/>
      <c r="I26" s="111">
        <f t="shared" si="5"/>
        <v>0</v>
      </c>
      <c r="J26" s="112"/>
      <c r="K26" s="112"/>
      <c r="L26" s="111">
        <f t="shared" si="6"/>
        <v>0</v>
      </c>
      <c r="M26" s="112"/>
      <c r="N26" s="112"/>
      <c r="O26" s="75">
        <f t="shared" si="7"/>
        <v>0</v>
      </c>
    </row>
    <row r="27" spans="1:15" s="47" customFormat="1">
      <c r="A27" s="81" t="s">
        <v>211</v>
      </c>
      <c r="B27" s="1109" t="s">
        <v>331</v>
      </c>
      <c r="C27" s="1110"/>
      <c r="D27" s="238">
        <f t="shared" si="8"/>
        <v>2990</v>
      </c>
      <c r="E27" s="238">
        <f t="shared" si="3"/>
        <v>0</v>
      </c>
      <c r="F27" s="238">
        <f t="shared" si="4"/>
        <v>2990</v>
      </c>
      <c r="G27" s="113"/>
      <c r="H27" s="113"/>
      <c r="I27" s="113">
        <f t="shared" si="5"/>
        <v>0</v>
      </c>
      <c r="J27" s="113">
        <f>+J16</f>
        <v>2990</v>
      </c>
      <c r="K27" s="113"/>
      <c r="L27" s="113">
        <f t="shared" si="6"/>
        <v>2990</v>
      </c>
      <c r="M27" s="113">
        <f>+M16</f>
        <v>0</v>
      </c>
      <c r="N27" s="113"/>
      <c r="O27" s="637">
        <f t="shared" si="7"/>
        <v>0</v>
      </c>
    </row>
    <row r="28" spans="1:15" s="47" customFormat="1" ht="15" customHeight="1">
      <c r="A28" s="81" t="s">
        <v>236</v>
      </c>
      <c r="B28" s="1060" t="s">
        <v>394</v>
      </c>
      <c r="C28" s="1061"/>
      <c r="D28" s="238">
        <f>+G28+J28+M28</f>
        <v>0</v>
      </c>
      <c r="E28" s="238">
        <f t="shared" si="3"/>
        <v>30</v>
      </c>
      <c r="F28" s="238">
        <f t="shared" si="4"/>
        <v>30</v>
      </c>
      <c r="G28" s="113"/>
      <c r="H28" s="113">
        <v>30</v>
      </c>
      <c r="I28" s="111">
        <f t="shared" si="5"/>
        <v>30</v>
      </c>
      <c r="J28" s="113"/>
      <c r="K28" s="113"/>
      <c r="L28" s="111">
        <f t="shared" si="6"/>
        <v>0</v>
      </c>
      <c r="M28" s="113"/>
      <c r="N28" s="113"/>
      <c r="O28" s="75">
        <f t="shared" si="7"/>
        <v>0</v>
      </c>
    </row>
    <row r="29" spans="1:15">
      <c r="A29" s="80" t="s">
        <v>240</v>
      </c>
      <c r="B29" s="1076" t="s">
        <v>239</v>
      </c>
      <c r="C29" s="1077"/>
      <c r="D29" s="64">
        <f>+G29+J29+M29</f>
        <v>6213</v>
      </c>
      <c r="E29" s="64">
        <f t="shared" si="3"/>
        <v>1727</v>
      </c>
      <c r="F29" s="64">
        <f t="shared" si="4"/>
        <v>7568</v>
      </c>
      <c r="G29" s="64">
        <v>250</v>
      </c>
      <c r="H29" s="64">
        <v>372</v>
      </c>
      <c r="I29" s="64">
        <v>250</v>
      </c>
      <c r="J29" s="64"/>
      <c r="K29" s="64"/>
      <c r="L29" s="111">
        <f t="shared" si="6"/>
        <v>0</v>
      </c>
      <c r="M29" s="64">
        <v>5963</v>
      </c>
      <c r="N29" s="64">
        <v>1355</v>
      </c>
      <c r="O29" s="75">
        <f t="shared" si="7"/>
        <v>7318</v>
      </c>
    </row>
    <row r="30" spans="1:15">
      <c r="A30" s="80" t="s">
        <v>242</v>
      </c>
      <c r="B30" s="1058" t="s">
        <v>1248</v>
      </c>
      <c r="C30" s="1059"/>
      <c r="D30" s="64">
        <f t="shared" ref="D30:D35" si="11">+G30+J30+M30</f>
        <v>8</v>
      </c>
      <c r="E30" s="64">
        <f>+H30+K30+N30</f>
        <v>6221</v>
      </c>
      <c r="F30" s="64">
        <f t="shared" si="4"/>
        <v>6229</v>
      </c>
      <c r="G30" s="64"/>
      <c r="H30" s="64">
        <v>118</v>
      </c>
      <c r="I30" s="111">
        <f t="shared" si="5"/>
        <v>118</v>
      </c>
      <c r="J30" s="64"/>
      <c r="K30" s="64">
        <v>9</v>
      </c>
      <c r="L30" s="111">
        <f t="shared" si="6"/>
        <v>9</v>
      </c>
      <c r="M30" s="64">
        <v>8</v>
      </c>
      <c r="N30" s="64">
        <v>6094</v>
      </c>
      <c r="O30" s="75">
        <f t="shared" si="7"/>
        <v>6102</v>
      </c>
    </row>
    <row r="31" spans="1:15">
      <c r="A31" s="80" t="s">
        <v>248</v>
      </c>
      <c r="B31" s="1058" t="s">
        <v>247</v>
      </c>
      <c r="C31" s="1059"/>
      <c r="D31" s="64">
        <f t="shared" si="11"/>
        <v>1612</v>
      </c>
      <c r="E31" s="64">
        <f t="shared" si="3"/>
        <v>2010</v>
      </c>
      <c r="F31" s="64">
        <f t="shared" si="4"/>
        <v>3622</v>
      </c>
      <c r="G31" s="64"/>
      <c r="H31" s="64"/>
      <c r="I31" s="111">
        <f t="shared" si="5"/>
        <v>0</v>
      </c>
      <c r="J31" s="64"/>
      <c r="K31" s="64"/>
      <c r="L31" s="111">
        <f t="shared" si="6"/>
        <v>0</v>
      </c>
      <c r="M31" s="64">
        <v>1612</v>
      </c>
      <c r="N31" s="64">
        <v>2010</v>
      </c>
      <c r="O31" s="75">
        <f t="shared" si="7"/>
        <v>3622</v>
      </c>
    </row>
    <row r="32" spans="1:15">
      <c r="A32" s="80" t="s">
        <v>250</v>
      </c>
      <c r="B32" s="1058" t="s">
        <v>249</v>
      </c>
      <c r="C32" s="1059"/>
      <c r="D32" s="64">
        <f t="shared" si="11"/>
        <v>486</v>
      </c>
      <c r="E32" s="64">
        <f t="shared" si="3"/>
        <v>0</v>
      </c>
      <c r="F32" s="64">
        <f t="shared" si="4"/>
        <v>486</v>
      </c>
      <c r="G32" s="64"/>
      <c r="H32" s="64"/>
      <c r="I32" s="111">
        <f t="shared" si="5"/>
        <v>0</v>
      </c>
      <c r="J32" s="64"/>
      <c r="K32" s="64"/>
      <c r="L32" s="111">
        <f t="shared" si="6"/>
        <v>0</v>
      </c>
      <c r="M32" s="64">
        <v>486</v>
      </c>
      <c r="N32" s="64"/>
      <c r="O32" s="75">
        <f t="shared" si="7"/>
        <v>486</v>
      </c>
    </row>
    <row r="33" spans="1:15">
      <c r="A33" s="80" t="s">
        <v>252</v>
      </c>
      <c r="B33" s="1076" t="s">
        <v>251</v>
      </c>
      <c r="C33" s="1077"/>
      <c r="D33" s="64">
        <f t="shared" si="11"/>
        <v>0</v>
      </c>
      <c r="E33" s="64">
        <f t="shared" si="3"/>
        <v>0</v>
      </c>
      <c r="F33" s="64">
        <f t="shared" si="4"/>
        <v>0</v>
      </c>
      <c r="G33" s="64"/>
      <c r="H33" s="64"/>
      <c r="I33" s="111">
        <f t="shared" si="5"/>
        <v>0</v>
      </c>
      <c r="J33" s="64"/>
      <c r="K33" s="64"/>
      <c r="L33" s="111">
        <f t="shared" si="6"/>
        <v>0</v>
      </c>
      <c r="M33" s="64"/>
      <c r="N33" s="64"/>
      <c r="O33" s="75">
        <f t="shared" si="7"/>
        <v>0</v>
      </c>
    </row>
    <row r="34" spans="1:15">
      <c r="A34" s="80" t="s">
        <v>256</v>
      </c>
      <c r="B34" s="1076" t="s">
        <v>756</v>
      </c>
      <c r="C34" s="1077"/>
      <c r="D34" s="64">
        <f t="shared" si="11"/>
        <v>138</v>
      </c>
      <c r="E34" s="64">
        <f t="shared" si="3"/>
        <v>0</v>
      </c>
      <c r="F34" s="64">
        <f t="shared" si="4"/>
        <v>138</v>
      </c>
      <c r="G34" s="64">
        <v>138</v>
      </c>
      <c r="H34" s="64"/>
      <c r="I34" s="111">
        <f t="shared" si="5"/>
        <v>138</v>
      </c>
      <c r="J34" s="64"/>
      <c r="K34" s="64"/>
      <c r="L34" s="111"/>
      <c r="M34" s="64"/>
      <c r="N34" s="64"/>
      <c r="O34" s="75"/>
    </row>
    <row r="35" spans="1:15">
      <c r="A35" s="80" t="s">
        <v>755</v>
      </c>
      <c r="B35" s="1076" t="s">
        <v>255</v>
      </c>
      <c r="C35" s="1077"/>
      <c r="D35" s="64">
        <f t="shared" si="11"/>
        <v>54</v>
      </c>
      <c r="E35" s="64">
        <f t="shared" si="3"/>
        <v>7</v>
      </c>
      <c r="F35" s="64">
        <f t="shared" si="4"/>
        <v>61</v>
      </c>
      <c r="G35" s="64">
        <v>54</v>
      </c>
      <c r="H35" s="64">
        <v>7</v>
      </c>
      <c r="I35" s="111">
        <f t="shared" si="5"/>
        <v>61</v>
      </c>
      <c r="J35" s="64"/>
      <c r="K35" s="64"/>
      <c r="L35" s="111">
        <f t="shared" si="6"/>
        <v>0</v>
      </c>
      <c r="M35" s="64"/>
      <c r="N35" s="64"/>
      <c r="O35" s="75">
        <f t="shared" si="7"/>
        <v>0</v>
      </c>
    </row>
    <row r="36" spans="1:15" s="47" customFormat="1">
      <c r="A36" s="81" t="s">
        <v>257</v>
      </c>
      <c r="B36" s="1078" t="s">
        <v>282</v>
      </c>
      <c r="C36" s="1078"/>
      <c r="D36" s="73">
        <f>SUM(D29:D35)</f>
        <v>8511</v>
      </c>
      <c r="E36" s="73">
        <f>SUM(E29:E35)</f>
        <v>9965</v>
      </c>
      <c r="F36" s="73">
        <f t="shared" ref="F36" si="12">SUM(F29:F35)</f>
        <v>18104</v>
      </c>
      <c r="G36" s="73">
        <f>SUM(G29:G35)</f>
        <v>442</v>
      </c>
      <c r="H36" s="73">
        <f t="shared" ref="H36:I36" si="13">SUM(H29:H35)</f>
        <v>497</v>
      </c>
      <c r="I36" s="73">
        <f t="shared" si="13"/>
        <v>567</v>
      </c>
      <c r="J36" s="73">
        <f>SUM(J29:J35)</f>
        <v>0</v>
      </c>
      <c r="K36" s="73">
        <f>SUM(K29:K35)</f>
        <v>9</v>
      </c>
      <c r="L36" s="113">
        <f t="shared" si="6"/>
        <v>9</v>
      </c>
      <c r="M36" s="73">
        <f>SUM(M29:M35)</f>
        <v>8069</v>
      </c>
      <c r="N36" s="73">
        <f t="shared" ref="N36" si="14">SUM(N29:N35)</f>
        <v>9459</v>
      </c>
      <c r="O36" s="73">
        <f>SUM(O29:O35)</f>
        <v>17528</v>
      </c>
    </row>
    <row r="37" spans="1:15" s="47" customFormat="1">
      <c r="A37" s="81" t="s">
        <v>258</v>
      </c>
      <c r="B37" s="1078" t="s">
        <v>281</v>
      </c>
      <c r="C37" s="1078">
        <v>0</v>
      </c>
      <c r="D37" s="73">
        <f>+G37+J37+M37</f>
        <v>0</v>
      </c>
      <c r="E37" s="73">
        <f t="shared" ref="E37:F38" si="15">+H37+K37+N37</f>
        <v>60</v>
      </c>
      <c r="F37" s="73">
        <f t="shared" si="15"/>
        <v>60</v>
      </c>
      <c r="G37" s="73"/>
      <c r="H37" s="73">
        <v>60</v>
      </c>
      <c r="I37" s="113">
        <f t="shared" si="5"/>
        <v>60</v>
      </c>
      <c r="J37" s="73"/>
      <c r="K37" s="73"/>
      <c r="L37" s="113">
        <f t="shared" si="6"/>
        <v>0</v>
      </c>
      <c r="M37" s="73"/>
      <c r="N37" s="73"/>
      <c r="O37" s="637">
        <f t="shared" si="7"/>
        <v>0</v>
      </c>
    </row>
    <row r="38" spans="1:15">
      <c r="A38" s="80" t="s">
        <v>260</v>
      </c>
      <c r="B38" s="1083" t="s">
        <v>259</v>
      </c>
      <c r="C38" s="1083">
        <v>42</v>
      </c>
      <c r="D38" s="64">
        <f>+G38+J38+M38</f>
        <v>0</v>
      </c>
      <c r="E38" s="64">
        <f t="shared" si="15"/>
        <v>0</v>
      </c>
      <c r="F38" s="64">
        <f t="shared" si="15"/>
        <v>0</v>
      </c>
      <c r="G38" s="64"/>
      <c r="H38" s="64"/>
      <c r="I38" s="111">
        <f t="shared" si="5"/>
        <v>0</v>
      </c>
      <c r="J38" s="64">
        <v>0</v>
      </c>
      <c r="K38" s="64"/>
      <c r="L38" s="111">
        <f t="shared" si="6"/>
        <v>0</v>
      </c>
      <c r="M38" s="64">
        <v>0</v>
      </c>
      <c r="N38" s="64"/>
      <c r="O38" s="75">
        <f t="shared" si="7"/>
        <v>0</v>
      </c>
    </row>
    <row r="39" spans="1:15" s="47" customFormat="1">
      <c r="A39" s="81" t="s">
        <v>261</v>
      </c>
      <c r="B39" s="1078" t="s">
        <v>280</v>
      </c>
      <c r="C39" s="1078">
        <f>+C38</f>
        <v>42</v>
      </c>
      <c r="D39" s="73">
        <f>SUM(D38)</f>
        <v>0</v>
      </c>
      <c r="E39" s="73">
        <f t="shared" ref="E39:F39" si="16">SUM(E38)</f>
        <v>0</v>
      </c>
      <c r="F39" s="73">
        <f t="shared" si="16"/>
        <v>0</v>
      </c>
      <c r="G39" s="73">
        <f>+G38</f>
        <v>0</v>
      </c>
      <c r="H39" s="73"/>
      <c r="I39" s="113">
        <f t="shared" si="5"/>
        <v>0</v>
      </c>
      <c r="J39" s="73">
        <f>+J38</f>
        <v>0</v>
      </c>
      <c r="K39" s="73"/>
      <c r="L39" s="113">
        <f t="shared" si="6"/>
        <v>0</v>
      </c>
      <c r="M39" s="73">
        <f>+M38</f>
        <v>0</v>
      </c>
      <c r="N39" s="73"/>
      <c r="O39" s="637">
        <f t="shared" si="7"/>
        <v>0</v>
      </c>
    </row>
    <row r="40" spans="1:15">
      <c r="A40" s="80" t="s">
        <v>263</v>
      </c>
      <c r="B40" s="1083" t="s">
        <v>262</v>
      </c>
      <c r="C40" s="1083"/>
      <c r="D40" s="64">
        <f>+G40+J40+M40</f>
        <v>0</v>
      </c>
      <c r="E40" s="64">
        <f t="shared" ref="E40:F40" si="17">+H40+K40+N40</f>
        <v>0</v>
      </c>
      <c r="F40" s="64">
        <f t="shared" si="17"/>
        <v>0</v>
      </c>
      <c r="G40" s="64"/>
      <c r="H40" s="64"/>
      <c r="I40" s="111">
        <f t="shared" si="5"/>
        <v>0</v>
      </c>
      <c r="J40" s="64"/>
      <c r="K40" s="64"/>
      <c r="L40" s="111">
        <f t="shared" si="6"/>
        <v>0</v>
      </c>
      <c r="M40" s="64">
        <v>0</v>
      </c>
      <c r="N40" s="64"/>
      <c r="O40" s="75">
        <f t="shared" si="7"/>
        <v>0</v>
      </c>
    </row>
    <row r="41" spans="1:15" s="47" customFormat="1">
      <c r="A41" s="81" t="s">
        <v>264</v>
      </c>
      <c r="B41" s="1078" t="s">
        <v>285</v>
      </c>
      <c r="C41" s="1078"/>
      <c r="D41" s="73">
        <f>+D40</f>
        <v>0</v>
      </c>
      <c r="E41" s="73">
        <f t="shared" ref="E41:F41" si="18">+E40</f>
        <v>0</v>
      </c>
      <c r="F41" s="73">
        <f t="shared" si="18"/>
        <v>0</v>
      </c>
      <c r="G41" s="73">
        <f>+G40</f>
        <v>0</v>
      </c>
      <c r="H41" s="73"/>
      <c r="I41" s="113">
        <f t="shared" si="5"/>
        <v>0</v>
      </c>
      <c r="J41" s="73">
        <f>+J40</f>
        <v>0</v>
      </c>
      <c r="K41" s="73"/>
      <c r="L41" s="113">
        <f t="shared" si="6"/>
        <v>0</v>
      </c>
      <c r="M41" s="73">
        <f>+M40</f>
        <v>0</v>
      </c>
      <c r="N41" s="73"/>
      <c r="O41" s="637">
        <f t="shared" si="7"/>
        <v>0</v>
      </c>
    </row>
    <row r="42" spans="1:15" s="47" customFormat="1">
      <c r="A42" s="81" t="s">
        <v>265</v>
      </c>
      <c r="B42" s="1078" t="s">
        <v>278</v>
      </c>
      <c r="C42" s="1078"/>
      <c r="D42" s="73">
        <f>+D41+D39+D37+D36+D27+D15+D28</f>
        <v>11501</v>
      </c>
      <c r="E42" s="73">
        <f>+E41+E39+E37+E36+E27+E15+E28</f>
        <v>17353</v>
      </c>
      <c r="F42" s="238">
        <f t="shared" ref="F42:F49" si="19">+D42+E42</f>
        <v>28854</v>
      </c>
      <c r="G42" s="73">
        <f t="shared" ref="G42:N42" si="20">+G41+G39+G37+G36+G27+G15</f>
        <v>442</v>
      </c>
      <c r="H42" s="73">
        <f>+H41+H39+H37+H36+H27+H15+H28</f>
        <v>635</v>
      </c>
      <c r="I42" s="113">
        <f t="shared" si="5"/>
        <v>1077</v>
      </c>
      <c r="J42" s="73">
        <f t="shared" si="20"/>
        <v>2990</v>
      </c>
      <c r="K42" s="73">
        <f>+K41+K39+K37+K36+K27+K15</f>
        <v>9</v>
      </c>
      <c r="L42" s="113">
        <f t="shared" si="6"/>
        <v>2999</v>
      </c>
      <c r="M42" s="73">
        <f t="shared" si="20"/>
        <v>8069</v>
      </c>
      <c r="N42" s="73">
        <f t="shared" si="20"/>
        <v>16709</v>
      </c>
      <c r="O42" s="637">
        <f t="shared" si="7"/>
        <v>24778</v>
      </c>
    </row>
    <row r="43" spans="1:15">
      <c r="A43" s="513" t="s">
        <v>275</v>
      </c>
      <c r="B43" s="1091" t="s">
        <v>274</v>
      </c>
      <c r="C43" s="1091"/>
      <c r="D43" s="64">
        <f>+G43+J43+M43</f>
        <v>415</v>
      </c>
      <c r="E43" s="64">
        <f t="shared" ref="E43:F45" si="21">+H43+K43+N43</f>
        <v>0</v>
      </c>
      <c r="F43" s="64">
        <f t="shared" si="21"/>
        <v>415</v>
      </c>
      <c r="G43" s="64">
        <f>+G44+G45</f>
        <v>175</v>
      </c>
      <c r="H43" s="64">
        <f t="shared" ref="H43:N43" si="22">+H44+H45</f>
        <v>0</v>
      </c>
      <c r="I43" s="111">
        <f t="shared" si="5"/>
        <v>175</v>
      </c>
      <c r="J43" s="64">
        <f t="shared" si="22"/>
        <v>35</v>
      </c>
      <c r="K43" s="64">
        <f t="shared" si="22"/>
        <v>0</v>
      </c>
      <c r="L43" s="111">
        <f t="shared" si="6"/>
        <v>35</v>
      </c>
      <c r="M43" s="64">
        <f t="shared" si="22"/>
        <v>205</v>
      </c>
      <c r="N43" s="64">
        <f t="shared" si="22"/>
        <v>0</v>
      </c>
      <c r="O43" s="75">
        <f t="shared" si="7"/>
        <v>205</v>
      </c>
    </row>
    <row r="44" spans="1:15" s="43" customFormat="1" ht="10.5" customHeight="1">
      <c r="A44" s="514"/>
      <c r="B44" s="633"/>
      <c r="C44" s="634" t="s">
        <v>409</v>
      </c>
      <c r="D44" s="230">
        <f>+G44+J44+M44</f>
        <v>415</v>
      </c>
      <c r="E44" s="230">
        <f t="shared" si="21"/>
        <v>0</v>
      </c>
      <c r="F44" s="230">
        <f t="shared" si="21"/>
        <v>415</v>
      </c>
      <c r="G44" s="230">
        <v>175</v>
      </c>
      <c r="H44" s="230"/>
      <c r="I44" s="111">
        <f t="shared" si="5"/>
        <v>175</v>
      </c>
      <c r="J44" s="230">
        <v>35</v>
      </c>
      <c r="K44" s="230"/>
      <c r="L44" s="111">
        <f t="shared" si="6"/>
        <v>35</v>
      </c>
      <c r="M44" s="230">
        <v>205</v>
      </c>
      <c r="N44" s="230"/>
      <c r="O44" s="75">
        <f t="shared" si="7"/>
        <v>205</v>
      </c>
    </row>
    <row r="45" spans="1:15" s="43" customFormat="1" ht="11.25" customHeight="1">
      <c r="A45" s="514"/>
      <c r="B45" s="633"/>
      <c r="C45" s="634" t="s">
        <v>410</v>
      </c>
      <c r="D45" s="230">
        <f>+G45+J45+M45</f>
        <v>0</v>
      </c>
      <c r="E45" s="230">
        <f t="shared" si="21"/>
        <v>0</v>
      </c>
      <c r="F45" s="230">
        <f t="shared" si="21"/>
        <v>0</v>
      </c>
      <c r="G45" s="230"/>
      <c r="H45" s="230"/>
      <c r="I45" s="111">
        <f t="shared" si="5"/>
        <v>0</v>
      </c>
      <c r="J45" s="230"/>
      <c r="K45" s="230"/>
      <c r="L45" s="111">
        <f t="shared" si="6"/>
        <v>0</v>
      </c>
      <c r="M45" s="230"/>
      <c r="N45" s="230"/>
      <c r="O45" s="75">
        <f t="shared" si="7"/>
        <v>0</v>
      </c>
    </row>
    <row r="46" spans="1:15" s="47" customFormat="1">
      <c r="A46" s="229" t="s">
        <v>276</v>
      </c>
      <c r="B46" s="1060" t="s">
        <v>337</v>
      </c>
      <c r="C46" s="1061"/>
      <c r="D46" s="73">
        <f>+D43</f>
        <v>415</v>
      </c>
      <c r="E46" s="73">
        <f t="shared" ref="E46:M46" si="23">+E43</f>
        <v>0</v>
      </c>
      <c r="F46" s="238">
        <f t="shared" si="19"/>
        <v>415</v>
      </c>
      <c r="G46" s="73">
        <f t="shared" si="23"/>
        <v>175</v>
      </c>
      <c r="H46" s="73"/>
      <c r="I46" s="113">
        <f t="shared" si="5"/>
        <v>175</v>
      </c>
      <c r="J46" s="73">
        <f t="shared" si="23"/>
        <v>35</v>
      </c>
      <c r="K46" s="73">
        <f t="shared" si="23"/>
        <v>0</v>
      </c>
      <c r="L46" s="113">
        <f t="shared" si="6"/>
        <v>35</v>
      </c>
      <c r="M46" s="73">
        <f t="shared" si="23"/>
        <v>205</v>
      </c>
      <c r="N46" s="73"/>
      <c r="O46" s="637">
        <f t="shared" si="7"/>
        <v>205</v>
      </c>
    </row>
    <row r="47" spans="1:15">
      <c r="A47" s="80" t="s">
        <v>286</v>
      </c>
      <c r="B47" s="1108" t="s">
        <v>287</v>
      </c>
      <c r="C47" s="1108"/>
      <c r="D47" s="64">
        <f>+G47+J47+M47</f>
        <v>342926</v>
      </c>
      <c r="E47" s="64">
        <f t="shared" ref="E47:F47" si="24">+H47+K47+N47</f>
        <v>3447</v>
      </c>
      <c r="F47" s="64">
        <f t="shared" si="24"/>
        <v>346373</v>
      </c>
      <c r="G47" s="64">
        <v>149053</v>
      </c>
      <c r="H47" s="64">
        <v>4276</v>
      </c>
      <c r="I47" s="111">
        <f t="shared" si="5"/>
        <v>153329</v>
      </c>
      <c r="J47" s="64">
        <v>146653</v>
      </c>
      <c r="K47" s="64">
        <v>266</v>
      </c>
      <c r="L47" s="111">
        <f t="shared" si="6"/>
        <v>146919</v>
      </c>
      <c r="M47" s="64">
        <v>47220</v>
      </c>
      <c r="N47" s="64">
        <v>-1095</v>
      </c>
      <c r="O47" s="75">
        <f t="shared" si="7"/>
        <v>46125</v>
      </c>
    </row>
    <row r="48" spans="1:15" s="47" customFormat="1">
      <c r="A48" s="81" t="s">
        <v>277</v>
      </c>
      <c r="B48" s="1109" t="s">
        <v>288</v>
      </c>
      <c r="C48" s="1110"/>
      <c r="D48" s="73">
        <f>+D47+D46</f>
        <v>343341</v>
      </c>
      <c r="E48" s="73">
        <f t="shared" ref="E48:N48" si="25">+E47+E46</f>
        <v>3447</v>
      </c>
      <c r="F48" s="238">
        <f t="shared" si="19"/>
        <v>346788</v>
      </c>
      <c r="G48" s="73">
        <f t="shared" si="25"/>
        <v>149228</v>
      </c>
      <c r="H48" s="73">
        <f>+H47+H46</f>
        <v>4276</v>
      </c>
      <c r="I48" s="113">
        <f t="shared" si="5"/>
        <v>153504</v>
      </c>
      <c r="J48" s="73">
        <f t="shared" si="25"/>
        <v>146688</v>
      </c>
      <c r="K48" s="73">
        <f t="shared" si="25"/>
        <v>266</v>
      </c>
      <c r="L48" s="113">
        <f t="shared" si="6"/>
        <v>146954</v>
      </c>
      <c r="M48" s="73">
        <f t="shared" si="25"/>
        <v>47425</v>
      </c>
      <c r="N48" s="73">
        <f t="shared" si="25"/>
        <v>-1095</v>
      </c>
      <c r="O48" s="637">
        <f t="shared" si="7"/>
        <v>46330</v>
      </c>
    </row>
    <row r="49" spans="1:15" s="47" customFormat="1">
      <c r="A49" s="1086" t="s">
        <v>289</v>
      </c>
      <c r="B49" s="1086"/>
      <c r="C49" s="1086"/>
      <c r="D49" s="73">
        <f t="shared" ref="D49:N49" si="26">+D48+D42</f>
        <v>354842</v>
      </c>
      <c r="E49" s="73">
        <f t="shared" si="26"/>
        <v>20800</v>
      </c>
      <c r="F49" s="238">
        <f t="shared" si="19"/>
        <v>375642</v>
      </c>
      <c r="G49" s="73">
        <f t="shared" si="26"/>
        <v>149670</v>
      </c>
      <c r="H49" s="73">
        <f>+H48+H42</f>
        <v>4911</v>
      </c>
      <c r="I49" s="113">
        <f t="shared" si="5"/>
        <v>154581</v>
      </c>
      <c r="J49" s="73">
        <f t="shared" si="26"/>
        <v>149678</v>
      </c>
      <c r="K49" s="73">
        <f>+K48+K42</f>
        <v>275</v>
      </c>
      <c r="L49" s="113">
        <f t="shared" si="6"/>
        <v>149953</v>
      </c>
      <c r="M49" s="73">
        <f t="shared" si="26"/>
        <v>55494</v>
      </c>
      <c r="N49" s="73">
        <f t="shared" si="26"/>
        <v>15614</v>
      </c>
      <c r="O49" s="637">
        <f t="shared" si="7"/>
        <v>71108</v>
      </c>
    </row>
    <row r="50" spans="1:15">
      <c r="D50" s="68"/>
      <c r="E50" s="68"/>
      <c r="F50" s="68"/>
    </row>
    <row r="51" spans="1:15" s="41" customFormat="1" ht="33.75" customHeight="1">
      <c r="A51" s="1087" t="s">
        <v>0</v>
      </c>
      <c r="B51" s="1079" t="s">
        <v>181</v>
      </c>
      <c r="C51" s="1089"/>
      <c r="D51" s="1101" t="s">
        <v>179</v>
      </c>
      <c r="E51" s="1101"/>
      <c r="F51" s="1101"/>
      <c r="G51" s="1097" t="s">
        <v>293</v>
      </c>
      <c r="H51" s="1097"/>
      <c r="I51" s="1097"/>
      <c r="J51" s="1097" t="s">
        <v>294</v>
      </c>
      <c r="K51" s="1097"/>
      <c r="L51" s="1097"/>
      <c r="M51" s="1097" t="s">
        <v>866</v>
      </c>
      <c r="N51" s="1097"/>
      <c r="O51" s="1097"/>
    </row>
    <row r="52" spans="1:15" s="76" customFormat="1" ht="25.5" customHeight="1">
      <c r="A52" s="1088"/>
      <c r="B52" s="1081"/>
      <c r="C52" s="1090"/>
      <c r="D52" s="637" t="s">
        <v>865</v>
      </c>
      <c r="E52" s="636" t="s">
        <v>685</v>
      </c>
      <c r="F52" s="637" t="s">
        <v>870</v>
      </c>
      <c r="G52" s="637" t="s">
        <v>865</v>
      </c>
      <c r="H52" s="636" t="s">
        <v>685</v>
      </c>
      <c r="I52" s="637" t="s">
        <v>870</v>
      </c>
      <c r="J52" s="637" t="s">
        <v>865</v>
      </c>
      <c r="K52" s="636" t="s">
        <v>685</v>
      </c>
      <c r="L52" s="637" t="s">
        <v>870</v>
      </c>
      <c r="M52" s="637" t="s">
        <v>865</v>
      </c>
      <c r="N52" s="636" t="s">
        <v>685</v>
      </c>
      <c r="O52" s="637" t="s">
        <v>870</v>
      </c>
    </row>
    <row r="53" spans="1:15">
      <c r="A53" s="3" t="s">
        <v>27</v>
      </c>
      <c r="B53" s="1098" t="s">
        <v>175</v>
      </c>
      <c r="C53" s="1098"/>
      <c r="D53" s="619">
        <f>+G53+J53+M53</f>
        <v>204588</v>
      </c>
      <c r="E53" s="619">
        <f t="shared" ref="E53:F56" si="27">+H53+K53+N53</f>
        <v>3546</v>
      </c>
      <c r="F53" s="619">
        <f t="shared" si="27"/>
        <v>208134</v>
      </c>
      <c r="G53" s="619">
        <f>+'6.a. mell. PH'!D19</f>
        <v>95743</v>
      </c>
      <c r="H53" s="619">
        <f>+'6.a. mell. PH'!E19</f>
        <v>3323</v>
      </c>
      <c r="I53" s="619">
        <f>+'6.a. mell. PH'!F19</f>
        <v>99066</v>
      </c>
      <c r="J53" s="619">
        <f>+'6.b. mell. Óvoda'!D19</f>
        <v>93907</v>
      </c>
      <c r="K53" s="619">
        <f>+'6.b. mell. Óvoda'!E19</f>
        <v>209</v>
      </c>
      <c r="L53" s="619">
        <f>+'6.b. mell. Óvoda'!F19</f>
        <v>94116</v>
      </c>
      <c r="M53" s="619">
        <f>+'6.c. mell. BBKP'!D19</f>
        <v>14938</v>
      </c>
      <c r="N53" s="619">
        <f>+'6.c. mell. BBKP'!E19</f>
        <v>14</v>
      </c>
      <c r="O53" s="619">
        <f>+'6.c. mell. BBKP'!F19</f>
        <v>14952</v>
      </c>
    </row>
    <row r="54" spans="1:15" ht="15" customHeight="1">
      <c r="A54" s="3" t="s">
        <v>34</v>
      </c>
      <c r="B54" s="1098" t="s">
        <v>174</v>
      </c>
      <c r="C54" s="1098"/>
      <c r="D54" s="619">
        <f t="shared" ref="D54:F75" si="28">+G54+J54+M54</f>
        <v>5645</v>
      </c>
      <c r="E54" s="619">
        <f t="shared" si="27"/>
        <v>139</v>
      </c>
      <c r="F54" s="619">
        <f t="shared" si="27"/>
        <v>5784</v>
      </c>
      <c r="G54" s="619">
        <f>+'6.a. mell. PH'!D23</f>
        <v>1177</v>
      </c>
      <c r="H54" s="619">
        <f>+'6.a. mell. PH'!E23</f>
        <v>120</v>
      </c>
      <c r="I54" s="619">
        <f>+'6.a. mell. PH'!F23</f>
        <v>1297</v>
      </c>
      <c r="J54" s="619">
        <f>+'6.b. mell. Óvoda'!D23</f>
        <v>2365</v>
      </c>
      <c r="K54" s="619">
        <f>+'6.b. mell. Óvoda'!E23</f>
        <v>15</v>
      </c>
      <c r="L54" s="619">
        <f>+'6.b. mell. Óvoda'!F23</f>
        <v>2380</v>
      </c>
      <c r="M54" s="619">
        <f>+'6.c. mell. BBKP'!D23</f>
        <v>2103</v>
      </c>
      <c r="N54" s="619">
        <f>+'6.c. mell. BBKP'!E23</f>
        <v>4</v>
      </c>
      <c r="O54" s="619">
        <f>+'6.c. mell. BBKP'!F23</f>
        <v>2107</v>
      </c>
    </row>
    <row r="55" spans="1:15" s="47" customFormat="1">
      <c r="A55" s="5" t="s">
        <v>35</v>
      </c>
      <c r="B55" s="1105" t="s">
        <v>173</v>
      </c>
      <c r="C55" s="1105"/>
      <c r="D55" s="611">
        <f t="shared" si="28"/>
        <v>210233</v>
      </c>
      <c r="E55" s="611">
        <f t="shared" si="27"/>
        <v>3685</v>
      </c>
      <c r="F55" s="611">
        <f t="shared" si="27"/>
        <v>213918</v>
      </c>
      <c r="G55" s="611">
        <f>SUM(G53:G54)</f>
        <v>96920</v>
      </c>
      <c r="H55" s="611">
        <f t="shared" ref="H55:I55" si="29">SUM(H53:H54)</f>
        <v>3443</v>
      </c>
      <c r="I55" s="611">
        <f t="shared" si="29"/>
        <v>100363</v>
      </c>
      <c r="J55" s="611">
        <f>+J54+J53</f>
        <v>96272</v>
      </c>
      <c r="K55" s="611">
        <f t="shared" ref="K55:L55" si="30">+K54+K53</f>
        <v>224</v>
      </c>
      <c r="L55" s="611">
        <f t="shared" si="30"/>
        <v>96496</v>
      </c>
      <c r="M55" s="611">
        <f>+M54+M53</f>
        <v>17041</v>
      </c>
      <c r="N55" s="611">
        <f t="shared" ref="N55:O55" si="31">+N54+N53</f>
        <v>18</v>
      </c>
      <c r="O55" s="611">
        <f t="shared" si="31"/>
        <v>17059</v>
      </c>
    </row>
    <row r="56" spans="1:15" s="47" customFormat="1">
      <c r="A56" s="5" t="s">
        <v>36</v>
      </c>
      <c r="B56" s="1105" t="s">
        <v>172</v>
      </c>
      <c r="C56" s="1105"/>
      <c r="D56" s="611">
        <f t="shared" si="28"/>
        <v>58648</v>
      </c>
      <c r="E56" s="611">
        <f t="shared" si="27"/>
        <v>409</v>
      </c>
      <c r="F56" s="611">
        <f t="shared" si="27"/>
        <v>59057</v>
      </c>
      <c r="G56" s="611">
        <f>+'6.a. mell. PH'!D26</f>
        <v>27256</v>
      </c>
      <c r="H56" s="611">
        <f>+'6.a. mell. PH'!E26</f>
        <v>339</v>
      </c>
      <c r="I56" s="611">
        <f>+'6.a. mell. PH'!F26</f>
        <v>27595</v>
      </c>
      <c r="J56" s="611">
        <f>+'6.b. mell. Óvoda'!D26</f>
        <v>26839</v>
      </c>
      <c r="K56" s="611">
        <f>+'6.b. mell. Óvoda'!E26</f>
        <v>65</v>
      </c>
      <c r="L56" s="611">
        <f>+'6.b. mell. Óvoda'!F26</f>
        <v>26904</v>
      </c>
      <c r="M56" s="611">
        <f>+'6.c. mell. BBKP'!D26</f>
        <v>4553</v>
      </c>
      <c r="N56" s="611">
        <f>+'6.c. mell. BBKP'!E26</f>
        <v>5</v>
      </c>
      <c r="O56" s="611">
        <f>+'6.c. mell. BBKP'!F26</f>
        <v>4558</v>
      </c>
    </row>
    <row r="57" spans="1:15">
      <c r="A57" s="1102"/>
      <c r="B57" s="1103"/>
      <c r="C57" s="1104"/>
      <c r="D57" s="619"/>
      <c r="E57" s="619"/>
      <c r="F57" s="619"/>
      <c r="G57" s="619"/>
      <c r="H57" s="619"/>
      <c r="I57" s="619"/>
      <c r="J57" s="619"/>
      <c r="K57" s="619"/>
      <c r="L57" s="619"/>
      <c r="M57" s="619"/>
      <c r="N57" s="619"/>
      <c r="O57" s="619"/>
    </row>
    <row r="58" spans="1:15">
      <c r="A58" s="3" t="s">
        <v>48</v>
      </c>
      <c r="B58" s="1098" t="s">
        <v>171</v>
      </c>
      <c r="C58" s="1098"/>
      <c r="D58" s="619">
        <f t="shared" si="28"/>
        <v>6244</v>
      </c>
      <c r="E58" s="619">
        <f t="shared" si="28"/>
        <v>458</v>
      </c>
      <c r="F58" s="619">
        <f t="shared" si="28"/>
        <v>6702</v>
      </c>
      <c r="G58" s="619">
        <f>+'6.a. mell. PH'!D36</f>
        <v>1800</v>
      </c>
      <c r="H58" s="619">
        <f>+'6.a. mell. PH'!E36</f>
        <v>231</v>
      </c>
      <c r="I58" s="619">
        <f>+'6.a. mell. PH'!F36</f>
        <v>2031</v>
      </c>
      <c r="J58" s="619">
        <f>+'6.b. mell. Óvoda'!D36</f>
        <v>1920</v>
      </c>
      <c r="K58" s="619">
        <f>+'6.b. mell. Óvoda'!E36</f>
        <v>0</v>
      </c>
      <c r="L58" s="619">
        <f>+'6.b. mell. Óvoda'!F36</f>
        <v>1920</v>
      </c>
      <c r="M58" s="619">
        <f>+'6.c. mell. BBKP'!D38</f>
        <v>2524</v>
      </c>
      <c r="N58" s="619">
        <f>+'6.c. mell. BBKP'!E38</f>
        <v>227</v>
      </c>
      <c r="O58" s="619">
        <f>+'6.c. mell. BBKP'!F38</f>
        <v>2751</v>
      </c>
    </row>
    <row r="59" spans="1:15">
      <c r="A59" s="3" t="s">
        <v>53</v>
      </c>
      <c r="B59" s="1098" t="s">
        <v>170</v>
      </c>
      <c r="C59" s="1098"/>
      <c r="D59" s="619">
        <f t="shared" ref="D59:D63" si="32">+G59+J59+M59</f>
        <v>3401</v>
      </c>
      <c r="E59" s="619">
        <f t="shared" ref="E59:E63" si="33">+H59+K59+N59</f>
        <v>0</v>
      </c>
      <c r="F59" s="619">
        <f t="shared" ref="F59:F63" si="34">+I59+L59+O59</f>
        <v>3401</v>
      </c>
      <c r="G59" s="619">
        <f>+'6.a. mell. PH'!D39</f>
        <v>2350</v>
      </c>
      <c r="H59" s="619">
        <f>+'6.a. mell. PH'!E39</f>
        <v>0</v>
      </c>
      <c r="I59" s="619">
        <f>+'6.a. mell. PH'!F39</f>
        <v>2350</v>
      </c>
      <c r="J59" s="619">
        <f>+'6.b. mell. Óvoda'!D39</f>
        <v>250</v>
      </c>
      <c r="K59" s="619">
        <f>+'6.b. mell. Óvoda'!E39</f>
        <v>0</v>
      </c>
      <c r="L59" s="619">
        <f>+'6.b. mell. Óvoda'!F39</f>
        <v>250</v>
      </c>
      <c r="M59" s="619">
        <f>+'6.c. mell. BBKP'!D41</f>
        <v>801</v>
      </c>
      <c r="N59" s="619">
        <f>+'6.c. mell. BBKP'!E41</f>
        <v>0</v>
      </c>
      <c r="O59" s="619">
        <f>+'6.c. mell. BBKP'!F41</f>
        <v>801</v>
      </c>
    </row>
    <row r="60" spans="1:15">
      <c r="A60" s="3" t="s">
        <v>67</v>
      </c>
      <c r="B60" s="1098" t="s">
        <v>157</v>
      </c>
      <c r="C60" s="1098"/>
      <c r="D60" s="619">
        <f t="shared" si="32"/>
        <v>29484</v>
      </c>
      <c r="E60" s="619">
        <f t="shared" si="33"/>
        <v>8830</v>
      </c>
      <c r="F60" s="619">
        <f t="shared" si="34"/>
        <v>38314</v>
      </c>
      <c r="G60" s="619">
        <f>+'6.a. mell. PH'!D49</f>
        <v>7094</v>
      </c>
      <c r="H60" s="619">
        <f>+'6.a. mell. PH'!E49</f>
        <v>536</v>
      </c>
      <c r="I60" s="619">
        <f>+'6.a. mell. PH'!F49</f>
        <v>7630</v>
      </c>
      <c r="J60" s="619">
        <f>+'6.b. mell. Óvoda'!D49</f>
        <v>9443</v>
      </c>
      <c r="K60" s="619">
        <f>+'6.b. mell. Óvoda'!E49</f>
        <v>9</v>
      </c>
      <c r="L60" s="619">
        <f>+'6.b. mell. Óvoda'!F49</f>
        <v>9452</v>
      </c>
      <c r="M60" s="619">
        <f>+'6.c. mell. BBKP'!D51</f>
        <v>12947</v>
      </c>
      <c r="N60" s="619">
        <f>+'6.c. mell. BBKP'!E51</f>
        <v>8285</v>
      </c>
      <c r="O60" s="619">
        <f>+'6.c. mell. BBKP'!F51</f>
        <v>21232</v>
      </c>
    </row>
    <row r="61" spans="1:15">
      <c r="A61" s="3" t="s">
        <v>72</v>
      </c>
      <c r="B61" s="1098" t="s">
        <v>156</v>
      </c>
      <c r="C61" s="1098"/>
      <c r="D61" s="619">
        <f t="shared" si="32"/>
        <v>1345</v>
      </c>
      <c r="E61" s="619">
        <f t="shared" si="33"/>
        <v>709</v>
      </c>
      <c r="F61" s="619">
        <f t="shared" si="34"/>
        <v>2054</v>
      </c>
      <c r="G61" s="619">
        <f>+'6.a. mell. PH'!D52</f>
        <v>300</v>
      </c>
      <c r="H61" s="619">
        <f>+'6.a. mell. PH'!E52</f>
        <v>0</v>
      </c>
      <c r="I61" s="619">
        <f>+'6.a. mell. PH'!F52</f>
        <v>300</v>
      </c>
      <c r="J61" s="619">
        <f>+'6.b. mell. Óvoda'!D52</f>
        <v>120</v>
      </c>
      <c r="K61" s="619">
        <f>+'6.b. mell. Óvoda'!E52</f>
        <v>0</v>
      </c>
      <c r="L61" s="619">
        <f>+'6.b. mell. Óvoda'!F52</f>
        <v>120</v>
      </c>
      <c r="M61" s="619">
        <f>+'6.c. mell. BBKP'!D54</f>
        <v>925</v>
      </c>
      <c r="N61" s="619">
        <f>+'6.c. mell. BBKP'!E54</f>
        <v>709</v>
      </c>
      <c r="O61" s="619">
        <f>+'6.c. mell. BBKP'!F54</f>
        <v>1634</v>
      </c>
    </row>
    <row r="62" spans="1:15">
      <c r="A62" s="3" t="s">
        <v>81</v>
      </c>
      <c r="B62" s="1098" t="s">
        <v>153</v>
      </c>
      <c r="C62" s="1098"/>
      <c r="D62" s="619">
        <f t="shared" si="32"/>
        <v>8664</v>
      </c>
      <c r="E62" s="619">
        <f t="shared" si="33"/>
        <v>3169</v>
      </c>
      <c r="F62" s="619">
        <f t="shared" si="34"/>
        <v>11833</v>
      </c>
      <c r="G62" s="619">
        <f>+'6.a. mell. PH'!D58</f>
        <v>2676</v>
      </c>
      <c r="H62" s="619">
        <f>+'6.a. mell. PH'!E58</f>
        <v>12</v>
      </c>
      <c r="I62" s="619">
        <f>+'6.a. mell. PH'!F58</f>
        <v>2688</v>
      </c>
      <c r="J62" s="619">
        <f>+'6.b. mell. Óvoda'!D58</f>
        <v>2960</v>
      </c>
      <c r="K62" s="619">
        <f>+'6.b. mell. Óvoda'!E58</f>
        <v>0</v>
      </c>
      <c r="L62" s="619">
        <f>+'6.b. mell. Óvoda'!F58</f>
        <v>2960</v>
      </c>
      <c r="M62" s="619">
        <f>+'6.c. mell. BBKP'!D60</f>
        <v>3028</v>
      </c>
      <c r="N62" s="619">
        <f>+'6.c. mell. BBKP'!E60</f>
        <v>3157</v>
      </c>
      <c r="O62" s="619">
        <f>+'6.c. mell. BBKP'!F60</f>
        <v>6185</v>
      </c>
    </row>
    <row r="63" spans="1:15" s="47" customFormat="1">
      <c r="A63" s="5" t="s">
        <v>82</v>
      </c>
      <c r="B63" s="1105" t="s">
        <v>152</v>
      </c>
      <c r="C63" s="1105"/>
      <c r="D63" s="611">
        <f t="shared" si="32"/>
        <v>49138</v>
      </c>
      <c r="E63" s="611">
        <f t="shared" si="33"/>
        <v>13166</v>
      </c>
      <c r="F63" s="611">
        <f t="shared" si="34"/>
        <v>62304</v>
      </c>
      <c r="G63" s="611">
        <f>SUM(G58:G62)</f>
        <v>14220</v>
      </c>
      <c r="H63" s="611">
        <f t="shared" ref="H63:I63" si="35">SUM(H58:H62)</f>
        <v>779</v>
      </c>
      <c r="I63" s="611">
        <f t="shared" si="35"/>
        <v>14999</v>
      </c>
      <c r="J63" s="611">
        <f>SUM(J58:J62)</f>
        <v>14693</v>
      </c>
      <c r="K63" s="611">
        <f>SUM(K58:K62)</f>
        <v>9</v>
      </c>
      <c r="L63" s="611">
        <f>SUM(J63:K63)</f>
        <v>14702</v>
      </c>
      <c r="M63" s="611">
        <f>SUM(M58:M62)</f>
        <v>20225</v>
      </c>
      <c r="N63" s="611">
        <f t="shared" ref="N63:O63" si="36">SUM(N58:N62)</f>
        <v>12378</v>
      </c>
      <c r="O63" s="611">
        <f t="shared" si="36"/>
        <v>32603</v>
      </c>
    </row>
    <row r="64" spans="1:15">
      <c r="A64" s="3"/>
      <c r="B64" s="1106"/>
      <c r="C64" s="1107"/>
      <c r="D64" s="619"/>
      <c r="E64" s="619"/>
      <c r="F64" s="619"/>
      <c r="G64" s="619"/>
      <c r="H64" s="619"/>
      <c r="I64" s="619"/>
      <c r="J64" s="619"/>
      <c r="K64" s="619"/>
      <c r="L64" s="619"/>
      <c r="M64" s="619"/>
      <c r="N64" s="619"/>
      <c r="O64" s="619"/>
    </row>
    <row r="65" spans="1:15" s="47" customFormat="1">
      <c r="A65" s="5" t="s">
        <v>109</v>
      </c>
      <c r="B65" s="1105" t="s">
        <v>164</v>
      </c>
      <c r="C65" s="1105"/>
      <c r="D65" s="611">
        <f t="shared" si="28"/>
        <v>34842</v>
      </c>
      <c r="E65" s="611">
        <f t="shared" ref="E65" si="37">+H65+K65+N65</f>
        <v>0</v>
      </c>
      <c r="F65" s="611">
        <f t="shared" ref="F65" si="38">+I65+L65+O65</f>
        <v>34842</v>
      </c>
      <c r="G65" s="611">
        <f>+'6.a. mell. PH'!D65</f>
        <v>9993</v>
      </c>
      <c r="H65" s="611">
        <f>+'6.a. mell. PH'!E65</f>
        <v>0</v>
      </c>
      <c r="I65" s="611">
        <f>+'6.a. mell. PH'!F65</f>
        <v>9993</v>
      </c>
      <c r="J65" s="611">
        <f>+'6.b. mell. Óvoda'!D65</f>
        <v>11274</v>
      </c>
      <c r="K65" s="611">
        <f>+'6.b. mell. Óvoda'!E65</f>
        <v>0</v>
      </c>
      <c r="L65" s="611">
        <f>+'6.b. mell. Óvoda'!F65</f>
        <v>11274</v>
      </c>
      <c r="M65" s="611">
        <f>+'6.c. mell. BBKP'!D67</f>
        <v>13575</v>
      </c>
      <c r="N65" s="611">
        <f>+'6.c. mell. BBKP'!E67</f>
        <v>0</v>
      </c>
      <c r="O65" s="611">
        <f>+'6.c. mell. BBKP'!F67</f>
        <v>13575</v>
      </c>
    </row>
    <row r="66" spans="1:15" s="47" customFormat="1">
      <c r="A66" s="5"/>
      <c r="B66" s="1099"/>
      <c r="C66" s="1100"/>
      <c r="D66" s="611"/>
      <c r="E66" s="611"/>
      <c r="F66" s="611"/>
      <c r="G66" s="611"/>
      <c r="H66" s="611"/>
      <c r="I66" s="611"/>
      <c r="J66" s="611"/>
      <c r="K66" s="611"/>
      <c r="L66" s="611"/>
      <c r="M66" s="611"/>
      <c r="N66" s="611"/>
      <c r="O66" s="611"/>
    </row>
    <row r="67" spans="1:15" s="47" customFormat="1">
      <c r="A67" s="5" t="s">
        <v>124</v>
      </c>
      <c r="B67" s="1105" t="s">
        <v>162</v>
      </c>
      <c r="C67" s="1105"/>
      <c r="D67" s="611">
        <f t="shared" si="28"/>
        <v>1981</v>
      </c>
      <c r="E67" s="611">
        <f t="shared" ref="E67" si="39">+H67+K67+N67</f>
        <v>3540</v>
      </c>
      <c r="F67" s="611">
        <f t="shared" ref="F67" si="40">+I67+L67+O67</f>
        <v>5521</v>
      </c>
      <c r="G67" s="611">
        <f>+'6.a. mell. PH'!D75</f>
        <v>1281</v>
      </c>
      <c r="H67" s="611">
        <f>+'6.a. mell. PH'!E75</f>
        <v>350</v>
      </c>
      <c r="I67" s="611">
        <f>+'6.a. mell. PH'!F75</f>
        <v>1631</v>
      </c>
      <c r="J67" s="611">
        <f>+'6.b. mell. Óvoda'!D76</f>
        <v>600</v>
      </c>
      <c r="K67" s="611">
        <f>+'6.b. mell. Óvoda'!E76</f>
        <v>-23</v>
      </c>
      <c r="L67" s="611">
        <f>+'6.b. mell. Óvoda'!F76</f>
        <v>577</v>
      </c>
      <c r="M67" s="611">
        <f>+'6.c. mell. BBKP'!D78</f>
        <v>100</v>
      </c>
      <c r="N67" s="611">
        <f>+'6.c. mell. BBKP'!E78</f>
        <v>3213</v>
      </c>
      <c r="O67" s="611">
        <f>+'6.c. mell. BBKP'!F78</f>
        <v>3313</v>
      </c>
    </row>
    <row r="68" spans="1:15" s="47" customFormat="1">
      <c r="A68" s="5"/>
      <c r="B68" s="1099"/>
      <c r="C68" s="1100"/>
      <c r="D68" s="611"/>
      <c r="E68" s="611"/>
      <c r="F68" s="611"/>
      <c r="G68" s="611"/>
      <c r="H68" s="611"/>
      <c r="I68" s="611"/>
      <c r="J68" s="611"/>
      <c r="K68" s="611"/>
      <c r="L68" s="611"/>
      <c r="M68" s="611"/>
      <c r="N68" s="611"/>
      <c r="O68" s="611"/>
    </row>
    <row r="69" spans="1:15" s="47" customFormat="1">
      <c r="A69" s="5" t="s">
        <v>133</v>
      </c>
      <c r="B69" s="1105" t="s">
        <v>161</v>
      </c>
      <c r="C69" s="1105"/>
      <c r="D69" s="611">
        <f t="shared" si="28"/>
        <v>0</v>
      </c>
      <c r="E69" s="611"/>
      <c r="F69" s="611"/>
      <c r="G69" s="611">
        <f>+'6.a. mell. PH'!D81</f>
        <v>0</v>
      </c>
      <c r="H69" s="611"/>
      <c r="I69" s="611"/>
      <c r="J69" s="611">
        <f>+'6.b. mell. Óvoda'!D82</f>
        <v>0</v>
      </c>
      <c r="K69" s="611"/>
      <c r="L69" s="611"/>
      <c r="M69" s="611">
        <f>+'6.c. mell. BBKP'!D84</f>
        <v>0</v>
      </c>
      <c r="N69" s="611"/>
      <c r="O69" s="611"/>
    </row>
    <row r="70" spans="1:15" s="47" customFormat="1">
      <c r="A70" s="5"/>
      <c r="B70" s="1099"/>
      <c r="C70" s="1100"/>
      <c r="D70" s="611"/>
      <c r="E70" s="611"/>
      <c r="F70" s="611"/>
      <c r="G70" s="611"/>
      <c r="H70" s="611"/>
      <c r="I70" s="611"/>
      <c r="J70" s="611"/>
      <c r="K70" s="611"/>
      <c r="L70" s="611"/>
      <c r="M70" s="611"/>
      <c r="N70" s="611"/>
      <c r="O70" s="611"/>
    </row>
    <row r="71" spans="1:15" s="47" customFormat="1">
      <c r="A71" s="5" t="s">
        <v>135</v>
      </c>
      <c r="B71" s="1105" t="s">
        <v>159</v>
      </c>
      <c r="C71" s="1105"/>
      <c r="D71" s="611">
        <f t="shared" si="28"/>
        <v>0</v>
      </c>
      <c r="E71" s="611"/>
      <c r="F71" s="611"/>
      <c r="G71" s="611">
        <f>+'6.a. mell. PH'!D83</f>
        <v>0</v>
      </c>
      <c r="H71" s="611"/>
      <c r="I71" s="611"/>
      <c r="J71" s="611">
        <f>+'6.b. mell. Óvoda'!D84</f>
        <v>0</v>
      </c>
      <c r="K71" s="611"/>
      <c r="L71" s="611"/>
      <c r="M71" s="611">
        <f>+'6.c. mell. BBKP'!D86</f>
        <v>0</v>
      </c>
      <c r="N71" s="611"/>
      <c r="O71" s="611"/>
    </row>
    <row r="72" spans="1:15" s="47" customFormat="1">
      <c r="A72" s="5"/>
      <c r="B72" s="1099"/>
      <c r="C72" s="1100"/>
      <c r="D72" s="611"/>
      <c r="E72" s="611"/>
      <c r="F72" s="611"/>
      <c r="G72" s="611"/>
      <c r="H72" s="611"/>
      <c r="I72" s="611"/>
      <c r="J72" s="611"/>
      <c r="K72" s="611"/>
      <c r="L72" s="611"/>
      <c r="M72" s="611"/>
      <c r="N72" s="611"/>
      <c r="O72" s="611"/>
    </row>
    <row r="73" spans="1:15" s="47" customFormat="1">
      <c r="A73" s="77" t="s">
        <v>136</v>
      </c>
      <c r="B73" s="1105" t="s">
        <v>158</v>
      </c>
      <c r="C73" s="1105"/>
      <c r="D73" s="611">
        <f t="shared" si="28"/>
        <v>354842</v>
      </c>
      <c r="E73" s="611">
        <f t="shared" ref="E73" si="41">+H73+K73+N73</f>
        <v>20800</v>
      </c>
      <c r="F73" s="611">
        <f t="shared" ref="F73" si="42">+I73+L73+O73</f>
        <v>375642</v>
      </c>
      <c r="G73" s="611">
        <f>+G71+G69+G67+G65+G63+G56+G55</f>
        <v>149670</v>
      </c>
      <c r="H73" s="611">
        <f t="shared" ref="H73:O73" si="43">+H71+H69+H67+H65+H63+H56+H55</f>
        <v>4911</v>
      </c>
      <c r="I73" s="611">
        <f t="shared" si="43"/>
        <v>154581</v>
      </c>
      <c r="J73" s="611">
        <f t="shared" si="43"/>
        <v>149678</v>
      </c>
      <c r="K73" s="611">
        <f t="shared" si="43"/>
        <v>275</v>
      </c>
      <c r="L73" s="611">
        <f t="shared" si="43"/>
        <v>149953</v>
      </c>
      <c r="M73" s="611">
        <f t="shared" si="43"/>
        <v>55494</v>
      </c>
      <c r="N73" s="611">
        <f t="shared" si="43"/>
        <v>15614</v>
      </c>
      <c r="O73" s="611">
        <f t="shared" si="43"/>
        <v>71108</v>
      </c>
    </row>
    <row r="74" spans="1:15" s="47" customFormat="1">
      <c r="A74" s="86"/>
      <c r="B74" s="1092"/>
      <c r="C74" s="1093"/>
      <c r="D74" s="611"/>
      <c r="E74" s="611"/>
      <c r="F74" s="611"/>
      <c r="G74" s="611"/>
      <c r="H74" s="611"/>
      <c r="I74" s="611"/>
      <c r="J74" s="611"/>
      <c r="K74" s="611"/>
      <c r="L74" s="611"/>
      <c r="M74" s="611"/>
      <c r="N74" s="611"/>
      <c r="O74" s="611"/>
    </row>
    <row r="75" spans="1:15" s="47" customFormat="1">
      <c r="A75" s="86" t="s">
        <v>273</v>
      </c>
      <c r="B75" s="87" t="s">
        <v>279</v>
      </c>
      <c r="C75" s="87"/>
      <c r="D75" s="611">
        <f t="shared" si="28"/>
        <v>0</v>
      </c>
      <c r="E75" s="611"/>
      <c r="F75" s="611"/>
      <c r="G75" s="611">
        <v>0</v>
      </c>
      <c r="H75" s="611"/>
      <c r="I75" s="611"/>
      <c r="J75" s="611">
        <v>0</v>
      </c>
      <c r="K75" s="611"/>
      <c r="L75" s="611"/>
      <c r="M75" s="611">
        <v>0</v>
      </c>
      <c r="N75" s="611"/>
      <c r="O75" s="611"/>
    </row>
    <row r="76" spans="1:15" s="47" customFormat="1">
      <c r="A76" s="86"/>
      <c r="B76" s="1092"/>
      <c r="C76" s="1093"/>
      <c r="D76" s="611"/>
      <c r="E76" s="611"/>
      <c r="F76" s="611"/>
      <c r="G76" s="611"/>
      <c r="H76" s="611"/>
      <c r="I76" s="611"/>
      <c r="J76" s="611"/>
      <c r="K76" s="611"/>
      <c r="L76" s="611"/>
      <c r="M76" s="611"/>
      <c r="N76" s="611"/>
      <c r="O76" s="611"/>
    </row>
    <row r="77" spans="1:15" s="47" customFormat="1">
      <c r="A77" s="1094" t="s">
        <v>290</v>
      </c>
      <c r="B77" s="1095"/>
      <c r="C77" s="1096"/>
      <c r="D77" s="611">
        <f>+G77+J77+M77</f>
        <v>354842</v>
      </c>
      <c r="E77" s="611">
        <f t="shared" ref="E77:F77" si="44">+H77+K77+N77</f>
        <v>20800</v>
      </c>
      <c r="F77" s="611">
        <f t="shared" si="44"/>
        <v>375642</v>
      </c>
      <c r="G77" s="611">
        <f>+G75+G73</f>
        <v>149670</v>
      </c>
      <c r="H77" s="611">
        <f t="shared" ref="H77:O77" si="45">+H75+H73</f>
        <v>4911</v>
      </c>
      <c r="I77" s="611">
        <f t="shared" si="45"/>
        <v>154581</v>
      </c>
      <c r="J77" s="611">
        <f t="shared" si="45"/>
        <v>149678</v>
      </c>
      <c r="K77" s="611">
        <f t="shared" si="45"/>
        <v>275</v>
      </c>
      <c r="L77" s="611">
        <f t="shared" si="45"/>
        <v>149953</v>
      </c>
      <c r="M77" s="611">
        <f t="shared" si="45"/>
        <v>55494</v>
      </c>
      <c r="N77" s="611">
        <f t="shared" si="45"/>
        <v>15614</v>
      </c>
      <c r="O77" s="611">
        <f t="shared" si="45"/>
        <v>71108</v>
      </c>
    </row>
    <row r="78" spans="1:15">
      <c r="D78" s="68"/>
      <c r="E78" s="68"/>
      <c r="F78" s="68"/>
      <c r="G78" s="68"/>
      <c r="H78" s="68"/>
      <c r="I78" s="68"/>
      <c r="J78" s="68"/>
      <c r="K78" s="68"/>
      <c r="L78" s="68"/>
      <c r="M78" s="68"/>
      <c r="N78" s="68"/>
      <c r="O78" s="68"/>
    </row>
    <row r="79" spans="1:15">
      <c r="D79" s="68"/>
      <c r="E79" s="68"/>
      <c r="F79" s="68"/>
      <c r="G79" s="68"/>
      <c r="H79" s="68"/>
      <c r="I79" s="68"/>
      <c r="J79" s="68"/>
      <c r="K79" s="68"/>
      <c r="L79" s="68"/>
      <c r="M79" s="68"/>
      <c r="N79" s="68"/>
      <c r="O79" s="68"/>
    </row>
    <row r="80" spans="1:15">
      <c r="D80" s="68"/>
      <c r="E80" s="68"/>
      <c r="F80" s="68"/>
      <c r="G80" s="68"/>
      <c r="H80" s="68"/>
      <c r="I80" s="68"/>
      <c r="J80" s="68"/>
      <c r="K80" s="68"/>
      <c r="L80" s="68"/>
      <c r="M80" s="68"/>
      <c r="N80" s="68"/>
      <c r="O80" s="68"/>
    </row>
    <row r="81" spans="1:15"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68"/>
    </row>
    <row r="82" spans="1:15">
      <c r="D82" s="68"/>
      <c r="E82" s="68"/>
      <c r="F82" s="68"/>
      <c r="G82" s="68"/>
      <c r="H82" s="68"/>
      <c r="I82" s="68"/>
      <c r="J82" s="68"/>
      <c r="K82" s="68"/>
      <c r="L82" s="68"/>
      <c r="M82" s="68"/>
      <c r="N82" s="68"/>
      <c r="O82" s="68"/>
    </row>
    <row r="83" spans="1:15">
      <c r="D83" s="68"/>
      <c r="E83" s="68"/>
      <c r="F83" s="68"/>
      <c r="G83" s="68"/>
      <c r="H83" s="68"/>
      <c r="I83" s="68"/>
      <c r="J83" s="68"/>
      <c r="K83" s="68"/>
      <c r="L83" s="68"/>
      <c r="M83" s="68"/>
      <c r="N83" s="68"/>
      <c r="O83" s="68"/>
    </row>
    <row r="84" spans="1:15">
      <c r="D84" s="68"/>
      <c r="E84" s="68"/>
      <c r="F84" s="68"/>
      <c r="G84" s="68"/>
      <c r="H84" s="68"/>
      <c r="I84" s="68"/>
      <c r="J84" s="68"/>
      <c r="K84" s="68"/>
      <c r="L84" s="68"/>
      <c r="M84" s="68"/>
      <c r="N84" s="68"/>
      <c r="O84" s="68"/>
    </row>
    <row r="85" spans="1:15">
      <c r="D85" s="68"/>
      <c r="E85" s="68"/>
      <c r="F85" s="68"/>
      <c r="G85" s="68"/>
      <c r="H85" s="68"/>
      <c r="I85" s="68"/>
      <c r="J85" s="68"/>
      <c r="K85" s="68"/>
      <c r="L85" s="68"/>
      <c r="M85" s="68"/>
      <c r="N85" s="68"/>
      <c r="O85" s="68"/>
    </row>
    <row r="86" spans="1:15">
      <c r="D86" s="68"/>
      <c r="E86" s="68"/>
      <c r="F86" s="68"/>
      <c r="G86" s="68"/>
      <c r="H86" s="68"/>
      <c r="I86" s="68"/>
      <c r="J86" s="68"/>
      <c r="K86" s="68"/>
      <c r="L86" s="68"/>
      <c r="M86" s="68"/>
      <c r="N86" s="68"/>
      <c r="O86" s="68"/>
    </row>
    <row r="87" spans="1:15">
      <c r="G87" s="68"/>
      <c r="H87" s="68"/>
      <c r="I87" s="68"/>
      <c r="J87" s="68"/>
      <c r="K87" s="68"/>
      <c r="L87" s="68"/>
      <c r="M87" s="68"/>
      <c r="N87" s="68"/>
      <c r="O87" s="68"/>
    </row>
    <row r="91" spans="1:15">
      <c r="A91" s="82"/>
      <c r="B91" s="79"/>
      <c r="C91" s="79"/>
      <c r="D91" s="65"/>
      <c r="E91" s="65"/>
      <c r="G91" s="65"/>
      <c r="H91" s="65"/>
      <c r="J91" s="65"/>
      <c r="K91" s="65"/>
      <c r="M91" s="65"/>
      <c r="N91" s="65"/>
    </row>
    <row r="97" spans="1:1">
      <c r="A97" s="19"/>
    </row>
    <row r="98" spans="1:1">
      <c r="A98" s="19"/>
    </row>
    <row r="99" spans="1:1">
      <c r="A99" s="19"/>
    </row>
    <row r="100" spans="1:1">
      <c r="A100" s="19"/>
    </row>
    <row r="101" spans="1:1">
      <c r="A101" s="19"/>
    </row>
    <row r="102" spans="1:1">
      <c r="A102" s="19"/>
    </row>
    <row r="103" spans="1:1">
      <c r="A103" s="19"/>
    </row>
    <row r="104" spans="1:1">
      <c r="A104" s="19"/>
    </row>
    <row r="105" spans="1:1">
      <c r="A105" s="19"/>
    </row>
    <row r="106" spans="1:1">
      <c r="A106" s="19"/>
    </row>
    <row r="107" spans="1:1">
      <c r="A107" s="19"/>
    </row>
    <row r="108" spans="1:1">
      <c r="A108" s="19"/>
    </row>
    <row r="109" spans="1:1">
      <c r="A109" s="19"/>
    </row>
    <row r="110" spans="1:1">
      <c r="A110" s="19"/>
    </row>
  </sheetData>
  <mergeCells count="81">
    <mergeCell ref="B11:C11"/>
    <mergeCell ref="B13:C13"/>
    <mergeCell ref="D2:F2"/>
    <mergeCell ref="B9:C9"/>
    <mergeCell ref="B31:C31"/>
    <mergeCell ref="B15:C15"/>
    <mergeCell ref="B26:C26"/>
    <mergeCell ref="B17:C17"/>
    <mergeCell ref="B18:C18"/>
    <mergeCell ref="B19:C19"/>
    <mergeCell ref="B30:C30"/>
    <mergeCell ref="B22:C22"/>
    <mergeCell ref="B10:C10"/>
    <mergeCell ref="B56:C56"/>
    <mergeCell ref="B42:C42"/>
    <mergeCell ref="M1:O1"/>
    <mergeCell ref="B47:C47"/>
    <mergeCell ref="J51:L51"/>
    <mergeCell ref="M2:O2"/>
    <mergeCell ref="M51:O51"/>
    <mergeCell ref="B27:C27"/>
    <mergeCell ref="B20:C20"/>
    <mergeCell ref="B21:C21"/>
    <mergeCell ref="J2:L2"/>
    <mergeCell ref="B4:C4"/>
    <mergeCell ref="B14:C14"/>
    <mergeCell ref="B48:C48"/>
    <mergeCell ref="B54:C54"/>
    <mergeCell ref="B55:C55"/>
    <mergeCell ref="B74:C74"/>
    <mergeCell ref="A57:C57"/>
    <mergeCell ref="B58:C58"/>
    <mergeCell ref="B59:C59"/>
    <mergeCell ref="B60:C60"/>
    <mergeCell ref="B62:C62"/>
    <mergeCell ref="B63:C63"/>
    <mergeCell ref="B64:C64"/>
    <mergeCell ref="B67:C67"/>
    <mergeCell ref="B73:C73"/>
    <mergeCell ref="B68:C68"/>
    <mergeCell ref="B69:C69"/>
    <mergeCell ref="B70:C70"/>
    <mergeCell ref="B71:C71"/>
    <mergeCell ref="B65:C65"/>
    <mergeCell ref="B76:C76"/>
    <mergeCell ref="A77:C77"/>
    <mergeCell ref="G2:I2"/>
    <mergeCell ref="G51:I51"/>
    <mergeCell ref="B35:C35"/>
    <mergeCell ref="B33:C33"/>
    <mergeCell ref="B29:C29"/>
    <mergeCell ref="B61:C61"/>
    <mergeCell ref="B72:C72"/>
    <mergeCell ref="B23:C23"/>
    <mergeCell ref="B24:C24"/>
    <mergeCell ref="B25:C25"/>
    <mergeCell ref="B12:C12"/>
    <mergeCell ref="B66:C66"/>
    <mergeCell ref="D51:F51"/>
    <mergeCell ref="B53:C53"/>
    <mergeCell ref="A49:C49"/>
    <mergeCell ref="A51:A52"/>
    <mergeCell ref="B51:C52"/>
    <mergeCell ref="B43:C43"/>
    <mergeCell ref="B46:C46"/>
    <mergeCell ref="B32:C32"/>
    <mergeCell ref="B34:C34"/>
    <mergeCell ref="B41:C41"/>
    <mergeCell ref="A2:A3"/>
    <mergeCell ref="B2:C3"/>
    <mergeCell ref="B28:C28"/>
    <mergeCell ref="B36:C36"/>
    <mergeCell ref="B37:C37"/>
    <mergeCell ref="B38:C38"/>
    <mergeCell ref="B39:C39"/>
    <mergeCell ref="B40:C40"/>
    <mergeCell ref="B16:C16"/>
    <mergeCell ref="B5:C5"/>
    <mergeCell ref="B6:C6"/>
    <mergeCell ref="B7:C7"/>
    <mergeCell ref="B8:C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0" orientation="landscape" r:id="rId1"/>
  <headerFooter>
    <oddHeader>&amp;C&amp;"Times New Roman,Félkövér"&amp;12Martonvásár Város Önkormányzatának kiadásai 2015. 
Intézmények mindösszesen&amp;R&amp;"Times New Roman,Normál"&amp;10
 6. melléklet</oddHeader>
  </headerFooter>
  <rowBreaks count="1" manualBreakCount="1">
    <brk id="49" max="16383" man="1"/>
  </rowBreaks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85"/>
  <sheetViews>
    <sheetView workbookViewId="0">
      <selection activeCell="B2" sqref="B2:C4"/>
    </sheetView>
  </sheetViews>
  <sheetFormatPr defaultRowHeight="15"/>
  <cols>
    <col min="1" max="1" width="9.140625" style="27"/>
    <col min="2" max="2" width="7.140625" style="28" customWidth="1"/>
    <col min="3" max="3" width="48.85546875" style="28" customWidth="1"/>
    <col min="4" max="4" width="10.140625" style="68" customWidth="1"/>
    <col min="5" max="6" width="8.85546875" style="19" customWidth="1"/>
    <col min="7" max="16384" width="9.140625" style="1"/>
  </cols>
  <sheetData>
    <row r="1" spans="1:6" ht="10.5" customHeight="1">
      <c r="D1" s="1031" t="s">
        <v>405</v>
      </c>
      <c r="E1" s="1031"/>
      <c r="F1" s="1031"/>
    </row>
    <row r="2" spans="1:6" ht="31.5" customHeight="1">
      <c r="A2" s="1087" t="s">
        <v>0</v>
      </c>
      <c r="B2" s="1080" t="s">
        <v>181</v>
      </c>
      <c r="C2" s="1089"/>
      <c r="D2" s="1097" t="s">
        <v>296</v>
      </c>
      <c r="E2" s="1097"/>
      <c r="F2" s="1097"/>
    </row>
    <row r="3" spans="1:6" s="2" customFormat="1" ht="12.75" customHeight="1">
      <c r="A3" s="1117"/>
      <c r="B3" s="1114"/>
      <c r="C3" s="1115"/>
      <c r="D3" s="637" t="s">
        <v>865</v>
      </c>
      <c r="E3" s="636" t="s">
        <v>688</v>
      </c>
      <c r="F3" s="637" t="s">
        <v>870</v>
      </c>
    </row>
    <row r="4" spans="1:6" s="88" customFormat="1" ht="13.5" customHeight="1">
      <c r="A4" s="1088"/>
      <c r="B4" s="1082"/>
      <c r="C4" s="1090"/>
      <c r="D4" s="1111" t="s">
        <v>188</v>
      </c>
      <c r="E4" s="1112"/>
      <c r="F4" s="1113"/>
    </row>
    <row r="5" spans="1:6" ht="12" customHeight="1">
      <c r="A5" s="12" t="s">
        <v>2</v>
      </c>
      <c r="B5" s="1009" t="s">
        <v>1</v>
      </c>
      <c r="C5" s="1009"/>
      <c r="D5" s="29">
        <v>81024</v>
      </c>
      <c r="E5" s="4">
        <v>-84</v>
      </c>
      <c r="F5" s="29">
        <f>+D5+E5</f>
        <v>80940</v>
      </c>
    </row>
    <row r="6" spans="1:6" ht="12" customHeight="1">
      <c r="A6" s="3" t="s">
        <v>4</v>
      </c>
      <c r="B6" s="1009" t="s">
        <v>3</v>
      </c>
      <c r="C6" s="1009"/>
      <c r="D6" s="29">
        <v>111</v>
      </c>
      <c r="E6" s="4"/>
      <c r="F6" s="29">
        <f t="shared" ref="F6:F18" si="0">+D6+E6</f>
        <v>111</v>
      </c>
    </row>
    <row r="7" spans="1:6" ht="12" customHeight="1">
      <c r="A7" s="3" t="s">
        <v>6</v>
      </c>
      <c r="B7" s="1009" t="s">
        <v>5</v>
      </c>
      <c r="C7" s="1009"/>
      <c r="D7" s="29">
        <v>3960</v>
      </c>
      <c r="E7" s="4"/>
      <c r="F7" s="29">
        <f t="shared" si="0"/>
        <v>3960</v>
      </c>
    </row>
    <row r="8" spans="1:6" ht="12" customHeight="1">
      <c r="A8" s="3" t="s">
        <v>8</v>
      </c>
      <c r="B8" s="1009" t="s">
        <v>7</v>
      </c>
      <c r="C8" s="1009"/>
      <c r="D8" s="29">
        <v>1388</v>
      </c>
      <c r="E8" s="4"/>
      <c r="F8" s="29">
        <f t="shared" si="0"/>
        <v>1388</v>
      </c>
    </row>
    <row r="9" spans="1:6" ht="12" customHeight="1">
      <c r="A9" s="3" t="s">
        <v>10</v>
      </c>
      <c r="B9" s="1009" t="s">
        <v>9</v>
      </c>
      <c r="C9" s="1009"/>
      <c r="D9" s="29"/>
      <c r="E9" s="4"/>
      <c r="F9" s="29">
        <f t="shared" si="0"/>
        <v>0</v>
      </c>
    </row>
    <row r="10" spans="1:6" ht="12" customHeight="1">
      <c r="A10" s="3" t="s">
        <v>12</v>
      </c>
      <c r="B10" s="1009" t="s">
        <v>11</v>
      </c>
      <c r="C10" s="1009"/>
      <c r="D10" s="30"/>
      <c r="E10" s="20"/>
      <c r="F10" s="29">
        <f t="shared" si="0"/>
        <v>0</v>
      </c>
    </row>
    <row r="11" spans="1:6" ht="12" customHeight="1">
      <c r="A11" s="3" t="s">
        <v>14</v>
      </c>
      <c r="B11" s="1009" t="s">
        <v>13</v>
      </c>
      <c r="C11" s="1009"/>
      <c r="D11" s="30">
        <f>3757+60</f>
        <v>3817</v>
      </c>
      <c r="E11" s="20"/>
      <c r="F11" s="29">
        <f t="shared" si="0"/>
        <v>3817</v>
      </c>
    </row>
    <row r="12" spans="1:6" ht="12" customHeight="1">
      <c r="A12" s="3" t="s">
        <v>16</v>
      </c>
      <c r="B12" s="1009" t="s">
        <v>15</v>
      </c>
      <c r="C12" s="1009"/>
      <c r="D12" s="30"/>
      <c r="E12" s="20"/>
      <c r="F12" s="29">
        <f t="shared" si="0"/>
        <v>0</v>
      </c>
    </row>
    <row r="13" spans="1:6" ht="12" customHeight="1">
      <c r="A13" s="3" t="s">
        <v>18</v>
      </c>
      <c r="B13" s="1009" t="s">
        <v>17</v>
      </c>
      <c r="C13" s="1009"/>
      <c r="D13" s="30">
        <v>4308</v>
      </c>
      <c r="E13" s="20"/>
      <c r="F13" s="29">
        <f t="shared" si="0"/>
        <v>4308</v>
      </c>
    </row>
    <row r="14" spans="1:6" ht="12" customHeight="1">
      <c r="A14" s="3" t="s">
        <v>20</v>
      </c>
      <c r="B14" s="1009" t="s">
        <v>19</v>
      </c>
      <c r="C14" s="1009"/>
      <c r="D14" s="30">
        <v>114</v>
      </c>
      <c r="E14" s="20"/>
      <c r="F14" s="29">
        <f t="shared" si="0"/>
        <v>114</v>
      </c>
    </row>
    <row r="15" spans="1:6" ht="12" customHeight="1">
      <c r="A15" s="3" t="s">
        <v>22</v>
      </c>
      <c r="B15" s="1009" t="s">
        <v>21</v>
      </c>
      <c r="C15" s="1009"/>
      <c r="D15" s="30"/>
      <c r="E15" s="20"/>
      <c r="F15" s="29">
        <f t="shared" si="0"/>
        <v>0</v>
      </c>
    </row>
    <row r="16" spans="1:6" ht="12" customHeight="1">
      <c r="A16" s="3" t="s">
        <v>24</v>
      </c>
      <c r="B16" s="1009" t="s">
        <v>23</v>
      </c>
      <c r="C16" s="1009"/>
      <c r="D16" s="30">
        <v>200</v>
      </c>
      <c r="E16" s="20">
        <v>2500</v>
      </c>
      <c r="F16" s="29">
        <f t="shared" si="0"/>
        <v>2700</v>
      </c>
    </row>
    <row r="17" spans="1:6" ht="12" customHeight="1">
      <c r="A17" s="3" t="s">
        <v>25</v>
      </c>
      <c r="B17" s="1009" t="s">
        <v>176</v>
      </c>
      <c r="C17" s="1009"/>
      <c r="D17" s="30">
        <v>821</v>
      </c>
      <c r="E17" s="20">
        <v>907</v>
      </c>
      <c r="F17" s="29">
        <f t="shared" si="0"/>
        <v>1728</v>
      </c>
    </row>
    <row r="18" spans="1:6" ht="12" customHeight="1">
      <c r="A18" s="3" t="s">
        <v>25</v>
      </c>
      <c r="B18" s="1009" t="s">
        <v>26</v>
      </c>
      <c r="C18" s="1009"/>
      <c r="D18" s="30"/>
      <c r="E18" s="20"/>
      <c r="F18" s="29">
        <f t="shared" si="0"/>
        <v>0</v>
      </c>
    </row>
    <row r="19" spans="1:6" ht="12" customHeight="1">
      <c r="A19" s="5" t="s">
        <v>27</v>
      </c>
      <c r="B19" s="1013" t="s">
        <v>175</v>
      </c>
      <c r="C19" s="1013"/>
      <c r="D19" s="62">
        <f>SUM(D5:D18)</f>
        <v>95743</v>
      </c>
      <c r="E19" s="48">
        <f>SUM(E5:E18)</f>
        <v>3323</v>
      </c>
      <c r="F19" s="48">
        <f>SUM(F5:F18)</f>
        <v>99066</v>
      </c>
    </row>
    <row r="20" spans="1:6" ht="12" customHeight="1">
      <c r="A20" s="3" t="s">
        <v>29</v>
      </c>
      <c r="B20" s="1009" t="s">
        <v>28</v>
      </c>
      <c r="C20" s="1009"/>
      <c r="D20" s="30"/>
      <c r="E20" s="20"/>
      <c r="F20" s="30">
        <f>+D20+E20</f>
        <v>0</v>
      </c>
    </row>
    <row r="21" spans="1:6" ht="12" customHeight="1">
      <c r="A21" s="3" t="s">
        <v>31</v>
      </c>
      <c r="B21" s="1009" t="s">
        <v>30</v>
      </c>
      <c r="C21" s="1009"/>
      <c r="D21" s="30">
        <v>1100</v>
      </c>
      <c r="E21" s="20"/>
      <c r="F21" s="30">
        <f t="shared" ref="F21:F22" si="1">+D21+E21</f>
        <v>1100</v>
      </c>
    </row>
    <row r="22" spans="1:6" ht="12" customHeight="1">
      <c r="A22" s="3" t="s">
        <v>33</v>
      </c>
      <c r="B22" s="1009" t="s">
        <v>32</v>
      </c>
      <c r="C22" s="1009"/>
      <c r="D22" s="30">
        <v>77</v>
      </c>
      <c r="E22" s="20">
        <v>120</v>
      </c>
      <c r="F22" s="30">
        <f t="shared" si="1"/>
        <v>197</v>
      </c>
    </row>
    <row r="23" spans="1:6" ht="12" customHeight="1">
      <c r="A23" s="5" t="s">
        <v>34</v>
      </c>
      <c r="B23" s="1013" t="s">
        <v>174</v>
      </c>
      <c r="C23" s="1013"/>
      <c r="D23" s="62">
        <f>SUM(D20:D22)</f>
        <v>1177</v>
      </c>
      <c r="E23" s="48">
        <f>SUM(E20:E22)</f>
        <v>120</v>
      </c>
      <c r="F23" s="48">
        <f>SUM(F20:F22)</f>
        <v>1297</v>
      </c>
    </row>
    <row r="24" spans="1:6" s="50" customFormat="1" ht="12" customHeight="1">
      <c r="A24" s="6" t="s">
        <v>35</v>
      </c>
      <c r="B24" s="1011" t="s">
        <v>173</v>
      </c>
      <c r="C24" s="1011"/>
      <c r="D24" s="59">
        <f>+D23+D19</f>
        <v>96920</v>
      </c>
      <c r="E24" s="46">
        <f>+E23+E19</f>
        <v>3443</v>
      </c>
      <c r="F24" s="46">
        <f>+F23+F19</f>
        <v>100363</v>
      </c>
    </row>
    <row r="25" spans="1:6" ht="10.5" customHeight="1">
      <c r="A25" s="7"/>
      <c r="B25" s="8"/>
      <c r="C25" s="8"/>
      <c r="D25" s="31"/>
      <c r="E25" s="22"/>
      <c r="F25" s="23"/>
    </row>
    <row r="26" spans="1:6" s="50" customFormat="1" ht="12" customHeight="1">
      <c r="A26" s="9" t="s">
        <v>36</v>
      </c>
      <c r="B26" s="1011" t="s">
        <v>172</v>
      </c>
      <c r="C26" s="1011"/>
      <c r="D26" s="58">
        <f>SUM(D27:D31)</f>
        <v>27256</v>
      </c>
      <c r="E26" s="49">
        <f>SUM(E27:E31)</f>
        <v>339</v>
      </c>
      <c r="F26" s="49">
        <f>SUM(F27:F31)</f>
        <v>27595</v>
      </c>
    </row>
    <row r="27" spans="1:6" ht="12" customHeight="1">
      <c r="A27" s="35" t="s">
        <v>36</v>
      </c>
      <c r="B27" s="42"/>
      <c r="C27" s="36" t="s">
        <v>37</v>
      </c>
      <c r="D27" s="32">
        <v>23867</v>
      </c>
      <c r="E27" s="20">
        <v>227</v>
      </c>
      <c r="F27" s="30">
        <f>+D27+E27</f>
        <v>24094</v>
      </c>
    </row>
    <row r="28" spans="1:6" ht="12" customHeight="1">
      <c r="A28" s="35" t="s">
        <v>36</v>
      </c>
      <c r="B28" s="42"/>
      <c r="C28" s="36" t="s">
        <v>38</v>
      </c>
      <c r="D28" s="32">
        <v>1929</v>
      </c>
      <c r="E28" s="20"/>
      <c r="F28" s="30">
        <f t="shared" ref="F28:F31" si="2">+D28+E28</f>
        <v>1929</v>
      </c>
    </row>
    <row r="29" spans="1:6" ht="12" customHeight="1">
      <c r="A29" s="35" t="s">
        <v>36</v>
      </c>
      <c r="B29" s="42"/>
      <c r="C29" s="36" t="s">
        <v>39</v>
      </c>
      <c r="D29" s="32">
        <f>686+10</f>
        <v>696</v>
      </c>
      <c r="E29" s="20">
        <v>39</v>
      </c>
      <c r="F29" s="30">
        <f t="shared" si="2"/>
        <v>735</v>
      </c>
    </row>
    <row r="30" spans="1:6" ht="12" customHeight="1">
      <c r="A30" s="35" t="s">
        <v>36</v>
      </c>
      <c r="B30" s="42"/>
      <c r="C30" s="36" t="s">
        <v>40</v>
      </c>
      <c r="D30" s="32"/>
      <c r="E30" s="20">
        <v>50</v>
      </c>
      <c r="F30" s="30">
        <f t="shared" si="2"/>
        <v>50</v>
      </c>
    </row>
    <row r="31" spans="1:6" ht="12" customHeight="1">
      <c r="A31" s="37" t="s">
        <v>36</v>
      </c>
      <c r="B31" s="42"/>
      <c r="C31" s="36" t="s">
        <v>41</v>
      </c>
      <c r="D31" s="477">
        <f>752+12</f>
        <v>764</v>
      </c>
      <c r="E31" s="21">
        <v>23</v>
      </c>
      <c r="F31" s="30">
        <f t="shared" si="2"/>
        <v>787</v>
      </c>
    </row>
    <row r="32" spans="1:6" ht="8.25" customHeight="1">
      <c r="A32" s="10"/>
      <c r="B32" s="26"/>
      <c r="C32" s="11"/>
      <c r="D32" s="31"/>
      <c r="E32" s="22"/>
      <c r="F32" s="23"/>
    </row>
    <row r="33" spans="1:6" ht="12" customHeight="1">
      <c r="A33" s="12" t="s">
        <v>43</v>
      </c>
      <c r="B33" s="1012" t="s">
        <v>42</v>
      </c>
      <c r="C33" s="1012"/>
      <c r="D33" s="33">
        <v>150</v>
      </c>
      <c r="E33" s="24">
        <v>131</v>
      </c>
      <c r="F33" s="33">
        <f>+D33+E33</f>
        <v>281</v>
      </c>
    </row>
    <row r="34" spans="1:6" ht="12" customHeight="1">
      <c r="A34" s="3" t="s">
        <v>45</v>
      </c>
      <c r="B34" s="1009" t="s">
        <v>44</v>
      </c>
      <c r="C34" s="1009"/>
      <c r="D34" s="30">
        <v>1650</v>
      </c>
      <c r="E34" s="20">
        <v>100</v>
      </c>
      <c r="F34" s="33">
        <f t="shared" ref="F34:F57" si="3">+D34+E34</f>
        <v>1750</v>
      </c>
    </row>
    <row r="35" spans="1:6" ht="12" customHeight="1">
      <c r="A35" s="3" t="s">
        <v>47</v>
      </c>
      <c r="B35" s="1009" t="s">
        <v>46</v>
      </c>
      <c r="C35" s="1009"/>
      <c r="D35" s="30">
        <v>0</v>
      </c>
      <c r="E35" s="20"/>
      <c r="F35" s="33">
        <f t="shared" si="3"/>
        <v>0</v>
      </c>
    </row>
    <row r="36" spans="1:6" s="50" customFormat="1" ht="12" customHeight="1">
      <c r="A36" s="5" t="s">
        <v>48</v>
      </c>
      <c r="B36" s="1013" t="s">
        <v>171</v>
      </c>
      <c r="C36" s="1013"/>
      <c r="D36" s="62">
        <f>SUM(D33:D35)</f>
        <v>1800</v>
      </c>
      <c r="E36" s="62">
        <f t="shared" ref="E36:F36" si="4">SUM(E33:E35)</f>
        <v>231</v>
      </c>
      <c r="F36" s="62">
        <f t="shared" si="4"/>
        <v>2031</v>
      </c>
    </row>
    <row r="37" spans="1:6" ht="12" customHeight="1">
      <c r="A37" s="3" t="s">
        <v>50</v>
      </c>
      <c r="B37" s="1009" t="s">
        <v>49</v>
      </c>
      <c r="C37" s="1009"/>
      <c r="D37" s="30">
        <v>1250</v>
      </c>
      <c r="E37" s="20"/>
      <c r="F37" s="33">
        <f t="shared" si="3"/>
        <v>1250</v>
      </c>
    </row>
    <row r="38" spans="1:6" ht="12" customHeight="1">
      <c r="A38" s="3" t="s">
        <v>52</v>
      </c>
      <c r="B38" s="1009" t="s">
        <v>51</v>
      </c>
      <c r="C38" s="1009"/>
      <c r="D38" s="30">
        <v>1100</v>
      </c>
      <c r="E38" s="20"/>
      <c r="F38" s="33">
        <f t="shared" si="3"/>
        <v>1100</v>
      </c>
    </row>
    <row r="39" spans="1:6" s="50" customFormat="1" ht="12" customHeight="1">
      <c r="A39" s="5" t="s">
        <v>53</v>
      </c>
      <c r="B39" s="1013" t="s">
        <v>170</v>
      </c>
      <c r="C39" s="1013"/>
      <c r="D39" s="62">
        <f>SUM(D37:D38)</f>
        <v>2350</v>
      </c>
      <c r="E39" s="62">
        <f t="shared" ref="E39:F39" si="5">SUM(E37:E38)</f>
        <v>0</v>
      </c>
      <c r="F39" s="62">
        <f t="shared" si="5"/>
        <v>2350</v>
      </c>
    </row>
    <row r="40" spans="1:6" ht="12" customHeight="1">
      <c r="A40" s="3" t="s">
        <v>55</v>
      </c>
      <c r="B40" s="1009" t="s">
        <v>54</v>
      </c>
      <c r="C40" s="1009"/>
      <c r="D40" s="30"/>
      <c r="E40" s="20"/>
      <c r="F40" s="33">
        <f t="shared" si="3"/>
        <v>0</v>
      </c>
    </row>
    <row r="41" spans="1:6" ht="12" customHeight="1">
      <c r="A41" s="3" t="s">
        <v>57</v>
      </c>
      <c r="B41" s="1009" t="s">
        <v>56</v>
      </c>
      <c r="C41" s="1009"/>
      <c r="D41" s="30"/>
      <c r="E41" s="20"/>
      <c r="F41" s="33">
        <f t="shared" si="3"/>
        <v>0</v>
      </c>
    </row>
    <row r="42" spans="1:6" ht="12" customHeight="1">
      <c r="A42" s="3" t="s">
        <v>58</v>
      </c>
      <c r="B42" s="1009" t="s">
        <v>168</v>
      </c>
      <c r="C42" s="1009"/>
      <c r="D42" s="30"/>
      <c r="E42" s="20"/>
      <c r="F42" s="33">
        <f t="shared" si="3"/>
        <v>0</v>
      </c>
    </row>
    <row r="43" spans="1:6" ht="12" customHeight="1">
      <c r="A43" s="3" t="s">
        <v>60</v>
      </c>
      <c r="B43" s="1009" t="s">
        <v>59</v>
      </c>
      <c r="C43" s="1009"/>
      <c r="D43" s="30">
        <v>965</v>
      </c>
      <c r="E43" s="20"/>
      <c r="F43" s="33">
        <f t="shared" si="3"/>
        <v>965</v>
      </c>
    </row>
    <row r="44" spans="1:6" ht="12" customHeight="1">
      <c r="A44" s="3" t="s">
        <v>61</v>
      </c>
      <c r="B44" s="1026" t="s">
        <v>167</v>
      </c>
      <c r="C44" s="1026"/>
      <c r="D44" s="30">
        <f>+D45+D46</f>
        <v>0</v>
      </c>
      <c r="E44" s="20">
        <v>100</v>
      </c>
      <c r="F44" s="33">
        <f t="shared" si="3"/>
        <v>100</v>
      </c>
    </row>
    <row r="45" spans="1:6" ht="12" customHeight="1">
      <c r="A45" s="35" t="s">
        <v>61</v>
      </c>
      <c r="B45" s="42"/>
      <c r="C45" s="36" t="s">
        <v>62</v>
      </c>
      <c r="D45" s="32"/>
      <c r="E45" s="20"/>
      <c r="F45" s="33">
        <f t="shared" si="3"/>
        <v>0</v>
      </c>
    </row>
    <row r="46" spans="1:6" ht="12" customHeight="1">
      <c r="A46" s="35" t="s">
        <v>61</v>
      </c>
      <c r="B46" s="42"/>
      <c r="C46" s="36" t="s">
        <v>169</v>
      </c>
      <c r="D46" s="32"/>
      <c r="E46" s="20">
        <v>100</v>
      </c>
      <c r="F46" s="33">
        <f t="shared" si="3"/>
        <v>100</v>
      </c>
    </row>
    <row r="47" spans="1:6" ht="12" customHeight="1">
      <c r="A47" s="3" t="s">
        <v>64</v>
      </c>
      <c r="B47" s="1012" t="s">
        <v>63</v>
      </c>
      <c r="C47" s="1012"/>
      <c r="D47" s="30">
        <v>1165</v>
      </c>
      <c r="E47" s="20">
        <v>307</v>
      </c>
      <c r="F47" s="33">
        <f t="shared" si="3"/>
        <v>1472</v>
      </c>
    </row>
    <row r="48" spans="1:6" ht="12" customHeight="1">
      <c r="A48" s="3" t="s">
        <v>66</v>
      </c>
      <c r="B48" s="1009" t="s">
        <v>65</v>
      </c>
      <c r="C48" s="1009"/>
      <c r="D48" s="30">
        <v>4964</v>
      </c>
      <c r="E48" s="20">
        <v>129</v>
      </c>
      <c r="F48" s="33">
        <f t="shared" si="3"/>
        <v>5093</v>
      </c>
    </row>
    <row r="49" spans="1:6" s="50" customFormat="1" ht="12" customHeight="1">
      <c r="A49" s="5" t="s">
        <v>67</v>
      </c>
      <c r="B49" s="1013" t="s">
        <v>157</v>
      </c>
      <c r="C49" s="1013"/>
      <c r="D49" s="62">
        <f>+D48+D47+D44+D43+D42+D41+D40</f>
        <v>7094</v>
      </c>
      <c r="E49" s="62">
        <f t="shared" ref="E49:F49" si="6">+E48+E47+E44+E43+E42+E41+E40</f>
        <v>536</v>
      </c>
      <c r="F49" s="62">
        <f t="shared" si="6"/>
        <v>7630</v>
      </c>
    </row>
    <row r="50" spans="1:6" ht="12" customHeight="1">
      <c r="A50" s="3" t="s">
        <v>69</v>
      </c>
      <c r="B50" s="1009" t="s">
        <v>68</v>
      </c>
      <c r="C50" s="1009"/>
      <c r="D50" s="30">
        <v>300</v>
      </c>
      <c r="E50" s="20"/>
      <c r="F50" s="33">
        <f t="shared" si="3"/>
        <v>300</v>
      </c>
    </row>
    <row r="51" spans="1:6" ht="12" customHeight="1">
      <c r="A51" s="3" t="s">
        <v>71</v>
      </c>
      <c r="B51" s="1009" t="s">
        <v>70</v>
      </c>
      <c r="C51" s="1009"/>
      <c r="D51" s="30"/>
      <c r="E51" s="20"/>
      <c r="F51" s="33">
        <f t="shared" si="3"/>
        <v>0</v>
      </c>
    </row>
    <row r="52" spans="1:6" ht="12" customHeight="1">
      <c r="A52" s="5" t="s">
        <v>72</v>
      </c>
      <c r="B52" s="1013" t="s">
        <v>156</v>
      </c>
      <c r="C52" s="1013"/>
      <c r="D52" s="62">
        <f>SUM(D50:D51)</f>
        <v>300</v>
      </c>
      <c r="E52" s="62">
        <f t="shared" ref="E52:F52" si="7">SUM(E50:E51)</f>
        <v>0</v>
      </c>
      <c r="F52" s="62">
        <f t="shared" si="7"/>
        <v>300</v>
      </c>
    </row>
    <row r="53" spans="1:6" ht="12" customHeight="1">
      <c r="A53" s="3" t="s">
        <v>74</v>
      </c>
      <c r="B53" s="1009" t="s">
        <v>73</v>
      </c>
      <c r="C53" s="1009"/>
      <c r="D53" s="30">
        <v>1700</v>
      </c>
      <c r="E53" s="20">
        <v>-27</v>
      </c>
      <c r="F53" s="33">
        <f t="shared" si="3"/>
        <v>1673</v>
      </c>
    </row>
    <row r="54" spans="1:6" ht="12" customHeight="1">
      <c r="A54" s="3" t="s">
        <v>76</v>
      </c>
      <c r="B54" s="1009" t="s">
        <v>75</v>
      </c>
      <c r="C54" s="1009"/>
      <c r="D54" s="30"/>
      <c r="E54" s="20"/>
      <c r="F54" s="33">
        <f t="shared" si="3"/>
        <v>0</v>
      </c>
    </row>
    <row r="55" spans="1:6" ht="12" customHeight="1">
      <c r="A55" s="3" t="s">
        <v>77</v>
      </c>
      <c r="B55" s="1009" t="s">
        <v>155</v>
      </c>
      <c r="C55" s="1009"/>
      <c r="D55" s="30"/>
      <c r="E55" s="20"/>
      <c r="F55" s="33">
        <f t="shared" si="3"/>
        <v>0</v>
      </c>
    </row>
    <row r="56" spans="1:6" ht="12" customHeight="1">
      <c r="A56" s="3" t="s">
        <v>78</v>
      </c>
      <c r="B56" s="1009" t="s">
        <v>154</v>
      </c>
      <c r="C56" s="1009"/>
      <c r="D56" s="30"/>
      <c r="E56" s="20"/>
      <c r="F56" s="33">
        <f t="shared" si="3"/>
        <v>0</v>
      </c>
    </row>
    <row r="57" spans="1:6" ht="12" customHeight="1">
      <c r="A57" s="3" t="s">
        <v>80</v>
      </c>
      <c r="B57" s="1009" t="s">
        <v>79</v>
      </c>
      <c r="C57" s="1009"/>
      <c r="D57" s="30">
        <v>976</v>
      </c>
      <c r="E57" s="20">
        <v>39</v>
      </c>
      <c r="F57" s="33">
        <f t="shared" si="3"/>
        <v>1015</v>
      </c>
    </row>
    <row r="58" spans="1:6" ht="12" customHeight="1">
      <c r="A58" s="5" t="s">
        <v>81</v>
      </c>
      <c r="B58" s="1013" t="s">
        <v>153</v>
      </c>
      <c r="C58" s="1013"/>
      <c r="D58" s="62">
        <f>SUM(D53:D57)</f>
        <v>2676</v>
      </c>
      <c r="E58" s="62">
        <f t="shared" ref="E58:F58" si="8">SUM(E53:E57)</f>
        <v>12</v>
      </c>
      <c r="F58" s="62">
        <f t="shared" si="8"/>
        <v>2688</v>
      </c>
    </row>
    <row r="59" spans="1:6" ht="12" customHeight="1">
      <c r="A59" s="6" t="s">
        <v>82</v>
      </c>
      <c r="B59" s="1011" t="s">
        <v>152</v>
      </c>
      <c r="C59" s="1011"/>
      <c r="D59" s="59">
        <f>+D58+D52+D49+D39+D36</f>
        <v>14220</v>
      </c>
      <c r="E59" s="59">
        <f t="shared" ref="E59:F59" si="9">+E58+E52+E49+E39+E36</f>
        <v>779</v>
      </c>
      <c r="F59" s="59">
        <f t="shared" si="9"/>
        <v>14999</v>
      </c>
    </row>
    <row r="60" spans="1:6" ht="12" customHeight="1">
      <c r="A60" s="7"/>
      <c r="B60" s="8"/>
      <c r="C60" s="8"/>
      <c r="D60" s="31"/>
      <c r="E60" s="22"/>
      <c r="F60" s="23"/>
    </row>
    <row r="61" spans="1:6" ht="12" customHeight="1">
      <c r="A61" s="3" t="s">
        <v>97</v>
      </c>
      <c r="B61" s="1010" t="s">
        <v>757</v>
      </c>
      <c r="C61" s="1010"/>
      <c r="D61" s="30">
        <v>56</v>
      </c>
      <c r="E61" s="20"/>
      <c r="F61" s="30">
        <f>+D61+E61</f>
        <v>56</v>
      </c>
    </row>
    <row r="62" spans="1:6" ht="12" customHeight="1">
      <c r="A62" s="3" t="s">
        <v>102</v>
      </c>
      <c r="B62" s="1010" t="s">
        <v>758</v>
      </c>
      <c r="C62" s="1010"/>
      <c r="D62" s="30">
        <v>175</v>
      </c>
      <c r="E62" s="20"/>
      <c r="F62" s="30">
        <f>+D62+E62</f>
        <v>175</v>
      </c>
    </row>
    <row r="63" spans="1:6" ht="12" customHeight="1">
      <c r="A63" s="3" t="s">
        <v>106</v>
      </c>
      <c r="B63" s="1116" t="s">
        <v>165</v>
      </c>
      <c r="C63" s="1063"/>
      <c r="D63" s="30">
        <f>+D64</f>
        <v>9762</v>
      </c>
      <c r="E63" s="20"/>
      <c r="F63" s="30">
        <f>+D63+E63</f>
        <v>9762</v>
      </c>
    </row>
    <row r="64" spans="1:6" ht="12" customHeight="1">
      <c r="A64" s="44" t="s">
        <v>106</v>
      </c>
      <c r="B64" s="42"/>
      <c r="C64" s="38" t="s">
        <v>105</v>
      </c>
      <c r="D64" s="30">
        <v>9762</v>
      </c>
      <c r="E64" s="20"/>
      <c r="F64" s="30">
        <f>+D64+E64</f>
        <v>9762</v>
      </c>
    </row>
    <row r="65" spans="1:6" ht="12" customHeight="1">
      <c r="A65" s="6" t="s">
        <v>109</v>
      </c>
      <c r="B65" s="1011" t="s">
        <v>164</v>
      </c>
      <c r="C65" s="1011"/>
      <c r="D65" s="59">
        <f>+D63+D61+D62</f>
        <v>9993</v>
      </c>
      <c r="E65" s="59">
        <f t="shared" ref="E65:F65" si="10">+E63+E61+E62</f>
        <v>0</v>
      </c>
      <c r="F65" s="59">
        <f t="shared" si="10"/>
        <v>9993</v>
      </c>
    </row>
    <row r="66" spans="1:6" ht="12" customHeight="1">
      <c r="A66" s="7"/>
      <c r="B66" s="8"/>
      <c r="C66" s="8"/>
      <c r="D66" s="31"/>
      <c r="E66" s="22"/>
      <c r="F66" s="23"/>
    </row>
    <row r="67" spans="1:6" ht="12" customHeight="1">
      <c r="A67" s="12" t="s">
        <v>111</v>
      </c>
      <c r="B67" s="1012" t="s">
        <v>110</v>
      </c>
      <c r="C67" s="1012"/>
      <c r="D67" s="33">
        <v>100</v>
      </c>
      <c r="E67" s="24">
        <v>-65</v>
      </c>
      <c r="F67" s="33">
        <f>+D67+E67</f>
        <v>35</v>
      </c>
    </row>
    <row r="68" spans="1:6" ht="12" customHeight="1">
      <c r="A68" s="3" t="s">
        <v>112</v>
      </c>
      <c r="B68" s="1009" t="s">
        <v>163</v>
      </c>
      <c r="C68" s="1009"/>
      <c r="D68" s="30"/>
      <c r="E68" s="20"/>
      <c r="F68" s="33">
        <f t="shared" ref="F68:F74" si="11">+D68+E68</f>
        <v>0</v>
      </c>
    </row>
    <row r="69" spans="1:6" ht="12" customHeight="1">
      <c r="A69" s="39" t="s">
        <v>112</v>
      </c>
      <c r="B69" s="42"/>
      <c r="C69" s="45" t="s">
        <v>113</v>
      </c>
      <c r="D69" s="30"/>
      <c r="E69" s="20"/>
      <c r="F69" s="33">
        <f t="shared" si="11"/>
        <v>0</v>
      </c>
    </row>
    <row r="70" spans="1:6" ht="12" customHeight="1">
      <c r="A70" s="3" t="s">
        <v>115</v>
      </c>
      <c r="B70" s="1009" t="s">
        <v>114</v>
      </c>
      <c r="C70" s="1009"/>
      <c r="D70" s="30">
        <v>708</v>
      </c>
      <c r="E70" s="20">
        <v>60</v>
      </c>
      <c r="F70" s="33">
        <f t="shared" si="11"/>
        <v>768</v>
      </c>
    </row>
    <row r="71" spans="1:6" ht="12" customHeight="1">
      <c r="A71" s="3" t="s">
        <v>117</v>
      </c>
      <c r="B71" s="1009" t="s">
        <v>116</v>
      </c>
      <c r="C71" s="1009"/>
      <c r="D71" s="30">
        <v>200</v>
      </c>
      <c r="E71" s="20">
        <v>280</v>
      </c>
      <c r="F71" s="33">
        <f t="shared" si="11"/>
        <v>480</v>
      </c>
    </row>
    <row r="72" spans="1:6" ht="12" customHeight="1">
      <c r="A72" s="3" t="s">
        <v>119</v>
      </c>
      <c r="B72" s="1009" t="s">
        <v>118</v>
      </c>
      <c r="C72" s="1009"/>
      <c r="D72" s="30"/>
      <c r="E72" s="20"/>
      <c r="F72" s="33">
        <f t="shared" si="11"/>
        <v>0</v>
      </c>
    </row>
    <row r="73" spans="1:6" ht="12" customHeight="1">
      <c r="A73" s="3" t="s">
        <v>121</v>
      </c>
      <c r="B73" s="1009" t="s">
        <v>120</v>
      </c>
      <c r="C73" s="1009"/>
      <c r="D73" s="30"/>
      <c r="E73" s="20"/>
      <c r="F73" s="33">
        <f t="shared" si="11"/>
        <v>0</v>
      </c>
    </row>
    <row r="74" spans="1:6" ht="12" customHeight="1">
      <c r="A74" s="3" t="s">
        <v>123</v>
      </c>
      <c r="B74" s="1009" t="s">
        <v>122</v>
      </c>
      <c r="C74" s="1009"/>
      <c r="D74" s="30">
        <v>273</v>
      </c>
      <c r="E74" s="20">
        <v>75</v>
      </c>
      <c r="F74" s="33">
        <f t="shared" si="11"/>
        <v>348</v>
      </c>
    </row>
    <row r="75" spans="1:6" ht="12" customHeight="1">
      <c r="A75" s="6" t="s">
        <v>124</v>
      </c>
      <c r="B75" s="1011" t="s">
        <v>162</v>
      </c>
      <c r="C75" s="1011"/>
      <c r="D75" s="59">
        <f>+D74+D73+D72+D71+D70+D68+D67</f>
        <v>1281</v>
      </c>
      <c r="E75" s="46">
        <f>+E74+E73+E72+E71+E70+E68+E67</f>
        <v>350</v>
      </c>
      <c r="F75" s="46">
        <f>+F74+F73+F72+F71+F70+F68+F67</f>
        <v>1631</v>
      </c>
    </row>
    <row r="76" spans="1:6" ht="12" customHeight="1">
      <c r="A76" s="7"/>
      <c r="B76" s="8"/>
      <c r="C76" s="8"/>
      <c r="D76" s="31"/>
      <c r="E76" s="22"/>
      <c r="F76" s="23"/>
    </row>
    <row r="77" spans="1:6" ht="12" hidden="1" customHeight="1">
      <c r="A77" s="12" t="s">
        <v>126</v>
      </c>
      <c r="B77" s="1012" t="s">
        <v>125</v>
      </c>
      <c r="C77" s="1012"/>
      <c r="D77" s="33"/>
      <c r="E77" s="24"/>
      <c r="F77" s="24"/>
    </row>
    <row r="78" spans="1:6" ht="12" hidden="1" customHeight="1">
      <c r="A78" s="3" t="s">
        <v>128</v>
      </c>
      <c r="B78" s="1009" t="s">
        <v>127</v>
      </c>
      <c r="C78" s="1009"/>
      <c r="D78" s="30"/>
      <c r="E78" s="20"/>
      <c r="F78" s="20"/>
    </row>
    <row r="79" spans="1:6" ht="12" hidden="1" customHeight="1">
      <c r="A79" s="3" t="s">
        <v>130</v>
      </c>
      <c r="B79" s="1009" t="s">
        <v>129</v>
      </c>
      <c r="C79" s="1009"/>
      <c r="D79" s="30"/>
      <c r="E79" s="20"/>
      <c r="F79" s="20"/>
    </row>
    <row r="80" spans="1:6" ht="12" hidden="1" customHeight="1">
      <c r="A80" s="3" t="s">
        <v>132</v>
      </c>
      <c r="B80" s="1009" t="s">
        <v>131</v>
      </c>
      <c r="C80" s="1009"/>
      <c r="D80" s="30"/>
      <c r="E80" s="20"/>
      <c r="F80" s="20"/>
    </row>
    <row r="81" spans="1:6" ht="12" customHeight="1">
      <c r="A81" s="5" t="s">
        <v>133</v>
      </c>
      <c r="B81" s="1013" t="s">
        <v>161</v>
      </c>
      <c r="C81" s="1013"/>
      <c r="D81" s="62">
        <f>SUM(D77:D80)</f>
        <v>0</v>
      </c>
      <c r="E81" s="48">
        <f>SUM(E77:E80)</f>
        <v>0</v>
      </c>
      <c r="F81" s="48">
        <f>SUM(F77:F80)</f>
        <v>0</v>
      </c>
    </row>
    <row r="82" spans="1:6" ht="12" customHeight="1">
      <c r="A82" s="7"/>
      <c r="B82" s="16"/>
      <c r="C82" s="16"/>
      <c r="D82" s="31"/>
      <c r="E82" s="22"/>
      <c r="F82" s="23"/>
    </row>
    <row r="83" spans="1:6" ht="12" customHeight="1">
      <c r="A83" s="15" t="s">
        <v>135</v>
      </c>
      <c r="B83" s="1015" t="s">
        <v>159</v>
      </c>
      <c r="C83" s="1015"/>
      <c r="D83" s="30"/>
      <c r="E83" s="20"/>
      <c r="F83" s="20"/>
    </row>
    <row r="84" spans="1:6" ht="12" customHeight="1" thickBot="1">
      <c r="A84" s="51"/>
      <c r="B84" s="52"/>
      <c r="C84" s="52"/>
      <c r="D84" s="361"/>
      <c r="E84" s="53"/>
      <c r="F84" s="25"/>
    </row>
    <row r="85" spans="1:6" ht="12" customHeight="1" thickBot="1">
      <c r="A85" s="54" t="s">
        <v>136</v>
      </c>
      <c r="B85" s="1016" t="s">
        <v>158</v>
      </c>
      <c r="C85" s="1016"/>
      <c r="D85" s="69">
        <f>+D83+D81+D75+D65+D59+D26+D24</f>
        <v>149670</v>
      </c>
      <c r="E85" s="55">
        <f>+E83+E81+E75+E65+E59+E26+E24</f>
        <v>4911</v>
      </c>
      <c r="F85" s="55">
        <f>+F83+F81+F75+F65+F59+F26+F24</f>
        <v>154581</v>
      </c>
    </row>
  </sheetData>
  <mergeCells count="70">
    <mergeCell ref="B52:C52"/>
    <mergeCell ref="B53:C53"/>
    <mergeCell ref="B54:C54"/>
    <mergeCell ref="B49:C49"/>
    <mergeCell ref="B40:C40"/>
    <mergeCell ref="B41:C41"/>
    <mergeCell ref="D1:F1"/>
    <mergeCell ref="B50:C50"/>
    <mergeCell ref="B51:C51"/>
    <mergeCell ref="B20:C20"/>
    <mergeCell ref="B21:C21"/>
    <mergeCell ref="B42:C42"/>
    <mergeCell ref="B43:C43"/>
    <mergeCell ref="B44:C44"/>
    <mergeCell ref="B47:C47"/>
    <mergeCell ref="B48:C48"/>
    <mergeCell ref="B36:C36"/>
    <mergeCell ref="B37:C37"/>
    <mergeCell ref="B34:C34"/>
    <mergeCell ref="B35:C35"/>
    <mergeCell ref="B9:C9"/>
    <mergeCell ref="B18:C18"/>
    <mergeCell ref="A2:A4"/>
    <mergeCell ref="B38:C38"/>
    <mergeCell ref="B39:C39"/>
    <mergeCell ref="B12:C12"/>
    <mergeCell ref="B85:C85"/>
    <mergeCell ref="B75:C75"/>
    <mergeCell ref="B77:C77"/>
    <mergeCell ref="B78:C78"/>
    <mergeCell ref="B79:C79"/>
    <mergeCell ref="B80:C80"/>
    <mergeCell ref="B55:C55"/>
    <mergeCell ref="B56:C56"/>
    <mergeCell ref="B81:C81"/>
    <mergeCell ref="B83:C83"/>
    <mergeCell ref="B70:C70"/>
    <mergeCell ref="B71:C71"/>
    <mergeCell ref="B72:C72"/>
    <mergeCell ref="B73:C73"/>
    <mergeCell ref="B74:C74"/>
    <mergeCell ref="B57:C57"/>
    <mergeCell ref="B58:C58"/>
    <mergeCell ref="B59:C59"/>
    <mergeCell ref="B63:C63"/>
    <mergeCell ref="B65:C65"/>
    <mergeCell ref="B67:C67"/>
    <mergeCell ref="B68:C68"/>
    <mergeCell ref="B61:C61"/>
    <mergeCell ref="B62:C62"/>
    <mergeCell ref="B33:C33"/>
    <mergeCell ref="B2:C4"/>
    <mergeCell ref="B13:C13"/>
    <mergeCell ref="B14:C14"/>
    <mergeCell ref="B15:C15"/>
    <mergeCell ref="B16:C16"/>
    <mergeCell ref="B19:C19"/>
    <mergeCell ref="B7:C7"/>
    <mergeCell ref="B8:C8"/>
    <mergeCell ref="B10:C10"/>
    <mergeCell ref="B11:C11"/>
    <mergeCell ref="B17:C17"/>
    <mergeCell ref="B23:C23"/>
    <mergeCell ref="B24:C24"/>
    <mergeCell ref="D2:F2"/>
    <mergeCell ref="D4:F4"/>
    <mergeCell ref="B5:C5"/>
    <mergeCell ref="B26:C26"/>
    <mergeCell ref="B22:C22"/>
    <mergeCell ref="B6:C6"/>
  </mergeCells>
  <printOptions horizontalCentered="1"/>
  <pageMargins left="0.70866141732283472" right="0.31496062992125984" top="0.55118110236220474" bottom="0.15748031496062992" header="0.31496062992125984" footer="0.31496062992125984"/>
  <pageSetup paperSize="9" scale="77" orientation="portrait" r:id="rId1"/>
  <headerFooter>
    <oddHeader>&amp;C&amp;"Times New Roman,Félkövér"&amp;12Martonvásár Város Önkormányzatának kiadásai 2015. 
Polgármesteri Hivatal&amp;R&amp;"Times New Roman,Normál"&amp;10
6.a melléklet</oddHeader>
  </headerFooter>
  <rowBreaks count="1" manualBreakCount="1">
    <brk id="59" max="16383" man="1"/>
  </rowBreaks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86"/>
  <sheetViews>
    <sheetView workbookViewId="0">
      <selection activeCell="C88" sqref="C88"/>
    </sheetView>
  </sheetViews>
  <sheetFormatPr defaultColWidth="8.7109375" defaultRowHeight="15"/>
  <cols>
    <col min="1" max="1" width="6.140625" style="297" customWidth="1"/>
    <col min="2" max="2" width="7.140625" style="298" customWidth="1"/>
    <col min="3" max="3" width="25" style="298" customWidth="1"/>
    <col min="4" max="4" width="7.42578125" style="299" customWidth="1"/>
    <col min="5" max="5" width="7.85546875" style="299" customWidth="1"/>
    <col min="6" max="6" width="7.42578125" style="299" customWidth="1"/>
    <col min="7" max="7" width="7.140625" style="299" customWidth="1"/>
    <col min="8" max="8" width="7.7109375" style="299" customWidth="1"/>
    <col min="9" max="9" width="7.42578125" style="299" customWidth="1"/>
    <col min="10" max="10" width="8.28515625" style="299" customWidth="1"/>
    <col min="11" max="11" width="8" style="299" customWidth="1"/>
    <col min="12" max="12" width="7.7109375" style="299" customWidth="1"/>
    <col min="13" max="13" width="6.85546875" style="299" customWidth="1"/>
    <col min="14" max="14" width="7.85546875" style="299" customWidth="1"/>
    <col min="15" max="16" width="7.42578125" style="299" customWidth="1"/>
    <col min="17" max="17" width="7.7109375" style="299" customWidth="1"/>
    <col min="18" max="19" width="7.42578125" style="299" customWidth="1"/>
    <col min="20" max="20" width="8.42578125" style="299" customWidth="1"/>
    <col min="21" max="21" width="7.7109375" style="299" customWidth="1"/>
    <col min="22" max="16384" width="8.7109375" style="255"/>
  </cols>
  <sheetData>
    <row r="1" spans="1:21">
      <c r="A1" s="256"/>
      <c r="B1" s="257"/>
      <c r="C1" s="257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8"/>
      <c r="O1" s="258"/>
      <c r="P1" s="258"/>
      <c r="Q1" s="258"/>
      <c r="R1" s="258"/>
      <c r="S1" s="1127" t="s">
        <v>405</v>
      </c>
      <c r="T1" s="1127"/>
      <c r="U1" s="1127"/>
    </row>
    <row r="2" spans="1:21" ht="40.5" customHeight="1">
      <c r="A2" s="1121" t="s">
        <v>0</v>
      </c>
      <c r="B2" s="1121" t="s">
        <v>181</v>
      </c>
      <c r="C2" s="1121"/>
      <c r="D2" s="1124" t="s">
        <v>179</v>
      </c>
      <c r="E2" s="1125"/>
      <c r="F2" s="1126"/>
      <c r="G2" s="1122" t="s">
        <v>184</v>
      </c>
      <c r="H2" s="1122"/>
      <c r="I2" s="1122"/>
      <c r="J2" s="1122" t="s">
        <v>291</v>
      </c>
      <c r="K2" s="1122"/>
      <c r="L2" s="1122"/>
      <c r="M2" s="1122" t="s">
        <v>292</v>
      </c>
      <c r="N2" s="1122"/>
      <c r="O2" s="1122"/>
      <c r="P2" s="1122" t="s">
        <v>292</v>
      </c>
      <c r="Q2" s="1122"/>
      <c r="R2" s="1122"/>
      <c r="S2" s="1122" t="s">
        <v>682</v>
      </c>
      <c r="T2" s="1122"/>
      <c r="U2" s="1122"/>
    </row>
    <row r="3" spans="1:21">
      <c r="A3" s="1121"/>
      <c r="B3" s="1121"/>
      <c r="C3" s="1121"/>
      <c r="D3" s="1124"/>
      <c r="E3" s="1125"/>
      <c r="F3" s="1126"/>
      <c r="G3" s="1122" t="s">
        <v>188</v>
      </c>
      <c r="H3" s="1122"/>
      <c r="I3" s="1122"/>
      <c r="J3" s="1122" t="s">
        <v>188</v>
      </c>
      <c r="K3" s="1122"/>
      <c r="L3" s="1122"/>
      <c r="M3" s="1122" t="s">
        <v>188</v>
      </c>
      <c r="N3" s="1122"/>
      <c r="O3" s="1122"/>
      <c r="P3" s="1122" t="s">
        <v>295</v>
      </c>
      <c r="Q3" s="1122"/>
      <c r="R3" s="1122"/>
      <c r="S3" s="1122" t="s">
        <v>188</v>
      </c>
      <c r="T3" s="1122"/>
      <c r="U3" s="1122"/>
    </row>
    <row r="4" spans="1:21" s="259" customFormat="1" ht="25.5" customHeight="1">
      <c r="A4" s="1121"/>
      <c r="B4" s="1121"/>
      <c r="C4" s="1121"/>
      <c r="D4" s="637" t="s">
        <v>865</v>
      </c>
      <c r="E4" s="636" t="s">
        <v>688</v>
      </c>
      <c r="F4" s="637" t="s">
        <v>870</v>
      </c>
      <c r="G4" s="637" t="s">
        <v>865</v>
      </c>
      <c r="H4" s="636" t="s">
        <v>688</v>
      </c>
      <c r="I4" s="637" t="s">
        <v>870</v>
      </c>
      <c r="J4" s="637" t="s">
        <v>865</v>
      </c>
      <c r="K4" s="636" t="s">
        <v>688</v>
      </c>
      <c r="L4" s="637" t="s">
        <v>870</v>
      </c>
      <c r="M4" s="637" t="s">
        <v>865</v>
      </c>
      <c r="N4" s="636" t="s">
        <v>688</v>
      </c>
      <c r="O4" s="637" t="s">
        <v>870</v>
      </c>
      <c r="P4" s="637" t="s">
        <v>865</v>
      </c>
      <c r="Q4" s="636" t="s">
        <v>688</v>
      </c>
      <c r="R4" s="637" t="s">
        <v>870</v>
      </c>
      <c r="S4" s="637" t="s">
        <v>865</v>
      </c>
      <c r="T4" s="636" t="s">
        <v>688</v>
      </c>
      <c r="U4" s="637" t="s">
        <v>870</v>
      </c>
    </row>
    <row r="5" spans="1:21">
      <c r="A5" s="260" t="s">
        <v>2</v>
      </c>
      <c r="B5" s="1118" t="s">
        <v>1</v>
      </c>
      <c r="C5" s="1118"/>
      <c r="D5" s="261">
        <f>+G5+J5+M5+P5+S5</f>
        <v>89093</v>
      </c>
      <c r="E5" s="344">
        <f t="shared" ref="E5:F18" si="0">+H5+K5+N5+Q5+T5</f>
        <v>-1105</v>
      </c>
      <c r="F5" s="344">
        <f t="shared" si="0"/>
        <v>87988</v>
      </c>
      <c r="G5" s="261">
        <v>89093</v>
      </c>
      <c r="H5" s="261">
        <v>-1105</v>
      </c>
      <c r="I5" s="261">
        <f>+G5+H5</f>
        <v>87988</v>
      </c>
      <c r="J5" s="261"/>
      <c r="K5" s="261"/>
      <c r="L5" s="261"/>
      <c r="M5" s="261"/>
      <c r="N5" s="261"/>
      <c r="O5" s="261"/>
      <c r="P5" s="261"/>
      <c r="Q5" s="261"/>
      <c r="R5" s="261"/>
      <c r="S5" s="261"/>
      <c r="T5" s="261"/>
      <c r="U5" s="261"/>
    </row>
    <row r="6" spans="1:21">
      <c r="A6" s="260" t="s">
        <v>4</v>
      </c>
      <c r="B6" s="1118" t="s">
        <v>3</v>
      </c>
      <c r="C6" s="1118"/>
      <c r="D6" s="261">
        <f t="shared" ref="D6:D18" si="1">+G6+J6+M6+P6+S6</f>
        <v>0</v>
      </c>
      <c r="E6" s="344">
        <f t="shared" si="0"/>
        <v>0</v>
      </c>
      <c r="F6" s="344">
        <f t="shared" si="0"/>
        <v>0</v>
      </c>
      <c r="G6" s="261"/>
      <c r="H6" s="261"/>
      <c r="I6" s="344">
        <f t="shared" ref="I6:I18" si="2">+G6+H6</f>
        <v>0</v>
      </c>
      <c r="J6" s="261"/>
      <c r="K6" s="261"/>
      <c r="L6" s="261"/>
      <c r="M6" s="261"/>
      <c r="N6" s="261"/>
      <c r="O6" s="261"/>
      <c r="P6" s="261"/>
      <c r="Q6" s="261"/>
      <c r="R6" s="261"/>
      <c r="S6" s="261"/>
      <c r="T6" s="261"/>
      <c r="U6" s="261"/>
    </row>
    <row r="7" spans="1:21">
      <c r="A7" s="260" t="s">
        <v>6</v>
      </c>
      <c r="B7" s="1118" t="s">
        <v>5</v>
      </c>
      <c r="C7" s="1118"/>
      <c r="D7" s="261">
        <f t="shared" si="1"/>
        <v>0</v>
      </c>
      <c r="E7" s="344">
        <f t="shared" si="0"/>
        <v>0</v>
      </c>
      <c r="F7" s="344">
        <f t="shared" si="0"/>
        <v>0</v>
      </c>
      <c r="G7" s="261"/>
      <c r="H7" s="261"/>
      <c r="I7" s="344">
        <f t="shared" si="2"/>
        <v>0</v>
      </c>
      <c r="J7" s="261"/>
      <c r="K7" s="261"/>
      <c r="L7" s="261"/>
      <c r="M7" s="261"/>
      <c r="N7" s="261"/>
      <c r="O7" s="261"/>
      <c r="P7" s="261"/>
      <c r="Q7" s="261"/>
      <c r="R7" s="261"/>
      <c r="S7" s="261"/>
      <c r="T7" s="261"/>
      <c r="U7" s="261"/>
    </row>
    <row r="8" spans="1:21">
      <c r="A8" s="260" t="s">
        <v>8</v>
      </c>
      <c r="B8" s="1118" t="s">
        <v>7</v>
      </c>
      <c r="C8" s="1118"/>
      <c r="D8" s="261">
        <f t="shared" si="1"/>
        <v>1034</v>
      </c>
      <c r="E8" s="344">
        <f t="shared" si="0"/>
        <v>0</v>
      </c>
      <c r="F8" s="344">
        <f t="shared" si="0"/>
        <v>1034</v>
      </c>
      <c r="G8" s="261">
        <v>1034</v>
      </c>
      <c r="H8" s="261"/>
      <c r="I8" s="344">
        <f t="shared" si="2"/>
        <v>1034</v>
      </c>
      <c r="J8" s="261"/>
      <c r="K8" s="261"/>
      <c r="L8" s="261"/>
      <c r="M8" s="261"/>
      <c r="N8" s="261"/>
      <c r="O8" s="261"/>
      <c r="P8" s="261"/>
      <c r="Q8" s="261"/>
      <c r="R8" s="261"/>
      <c r="S8" s="261"/>
      <c r="T8" s="261"/>
      <c r="U8" s="261"/>
    </row>
    <row r="9" spans="1:21">
      <c r="A9" s="260" t="s">
        <v>10</v>
      </c>
      <c r="B9" s="1118" t="s">
        <v>9</v>
      </c>
      <c r="C9" s="1118"/>
      <c r="D9" s="261">
        <f t="shared" si="1"/>
        <v>0</v>
      </c>
      <c r="E9" s="344">
        <f t="shared" si="0"/>
        <v>0</v>
      </c>
      <c r="F9" s="344">
        <f t="shared" si="0"/>
        <v>0</v>
      </c>
      <c r="G9" s="261"/>
      <c r="H9" s="261"/>
      <c r="I9" s="344">
        <f t="shared" si="2"/>
        <v>0</v>
      </c>
      <c r="J9" s="261"/>
      <c r="K9" s="261"/>
      <c r="L9" s="261"/>
      <c r="M9" s="261"/>
      <c r="N9" s="261"/>
      <c r="O9" s="261"/>
      <c r="P9" s="261"/>
      <c r="Q9" s="261"/>
      <c r="R9" s="261"/>
      <c r="S9" s="261"/>
      <c r="T9" s="261"/>
      <c r="U9" s="261"/>
    </row>
    <row r="10" spans="1:21">
      <c r="A10" s="260" t="s">
        <v>12</v>
      </c>
      <c r="B10" s="1118" t="s">
        <v>11</v>
      </c>
      <c r="C10" s="1118"/>
      <c r="D10" s="261">
        <f t="shared" si="1"/>
        <v>0</v>
      </c>
      <c r="E10" s="344">
        <f t="shared" si="0"/>
        <v>0</v>
      </c>
      <c r="F10" s="344">
        <f t="shared" si="0"/>
        <v>0</v>
      </c>
      <c r="G10" s="261"/>
      <c r="H10" s="261"/>
      <c r="I10" s="344">
        <f t="shared" si="2"/>
        <v>0</v>
      </c>
      <c r="J10" s="261"/>
      <c r="K10" s="261"/>
      <c r="L10" s="261"/>
      <c r="M10" s="261"/>
      <c r="N10" s="261"/>
      <c r="O10" s="261"/>
      <c r="P10" s="261"/>
      <c r="Q10" s="261"/>
      <c r="R10" s="261"/>
      <c r="S10" s="261"/>
      <c r="T10" s="261"/>
      <c r="U10" s="261"/>
    </row>
    <row r="11" spans="1:21">
      <c r="A11" s="260" t="s">
        <v>14</v>
      </c>
      <c r="B11" s="1118" t="s">
        <v>13</v>
      </c>
      <c r="C11" s="1118"/>
      <c r="D11" s="261">
        <f t="shared" si="1"/>
        <v>2100</v>
      </c>
      <c r="E11" s="344">
        <f t="shared" si="0"/>
        <v>0</v>
      </c>
      <c r="F11" s="344">
        <f t="shared" si="0"/>
        <v>2100</v>
      </c>
      <c r="G11" s="261">
        <v>2100</v>
      </c>
      <c r="H11" s="261"/>
      <c r="I11" s="344">
        <f t="shared" si="2"/>
        <v>2100</v>
      </c>
      <c r="J11" s="261"/>
      <c r="K11" s="261"/>
      <c r="L11" s="261"/>
      <c r="M11" s="261"/>
      <c r="N11" s="261"/>
      <c r="O11" s="261"/>
      <c r="P11" s="261"/>
      <c r="Q11" s="261"/>
      <c r="R11" s="261"/>
      <c r="S11" s="261"/>
      <c r="T11" s="261"/>
      <c r="U11" s="261"/>
    </row>
    <row r="12" spans="1:21">
      <c r="A12" s="260" t="s">
        <v>16</v>
      </c>
      <c r="B12" s="1118" t="s">
        <v>15</v>
      </c>
      <c r="C12" s="1118"/>
      <c r="D12" s="261">
        <f t="shared" si="1"/>
        <v>0</v>
      </c>
      <c r="E12" s="344">
        <f t="shared" si="0"/>
        <v>0</v>
      </c>
      <c r="F12" s="344">
        <f t="shared" si="0"/>
        <v>0</v>
      </c>
      <c r="G12" s="261"/>
      <c r="H12" s="261"/>
      <c r="I12" s="344">
        <f t="shared" si="2"/>
        <v>0</v>
      </c>
      <c r="J12" s="261"/>
      <c r="K12" s="261"/>
      <c r="L12" s="261"/>
      <c r="M12" s="261"/>
      <c r="N12" s="261"/>
      <c r="O12" s="261"/>
      <c r="P12" s="261"/>
      <c r="Q12" s="261"/>
      <c r="R12" s="261"/>
      <c r="S12" s="261"/>
      <c r="T12" s="261"/>
      <c r="U12" s="261"/>
    </row>
    <row r="13" spans="1:21">
      <c r="A13" s="260" t="s">
        <v>18</v>
      </c>
      <c r="B13" s="1118" t="s">
        <v>17</v>
      </c>
      <c r="C13" s="1118"/>
      <c r="D13" s="261">
        <f t="shared" si="1"/>
        <v>935</v>
      </c>
      <c r="E13" s="344">
        <f t="shared" si="0"/>
        <v>0</v>
      </c>
      <c r="F13" s="344">
        <f t="shared" si="0"/>
        <v>935</v>
      </c>
      <c r="G13" s="261">
        <v>935</v>
      </c>
      <c r="H13" s="261"/>
      <c r="I13" s="344">
        <f t="shared" si="2"/>
        <v>935</v>
      </c>
      <c r="J13" s="261"/>
      <c r="K13" s="261"/>
      <c r="L13" s="261"/>
      <c r="M13" s="261"/>
      <c r="N13" s="261"/>
      <c r="O13" s="261"/>
      <c r="P13" s="261"/>
      <c r="Q13" s="261"/>
      <c r="R13" s="261"/>
      <c r="S13" s="261"/>
      <c r="T13" s="261"/>
      <c r="U13" s="261"/>
    </row>
    <row r="14" spans="1:21">
      <c r="A14" s="260" t="s">
        <v>20</v>
      </c>
      <c r="B14" s="1118" t="s">
        <v>19</v>
      </c>
      <c r="C14" s="1118"/>
      <c r="D14" s="261">
        <f t="shared" si="1"/>
        <v>0</v>
      </c>
      <c r="E14" s="344">
        <f t="shared" si="0"/>
        <v>0</v>
      </c>
      <c r="F14" s="344">
        <f t="shared" si="0"/>
        <v>0</v>
      </c>
      <c r="G14" s="261"/>
      <c r="H14" s="261"/>
      <c r="I14" s="344">
        <f t="shared" si="2"/>
        <v>0</v>
      </c>
      <c r="J14" s="261"/>
      <c r="K14" s="261"/>
      <c r="L14" s="261"/>
      <c r="M14" s="261"/>
      <c r="N14" s="261"/>
      <c r="O14" s="261"/>
      <c r="P14" s="261"/>
      <c r="Q14" s="261"/>
      <c r="R14" s="261"/>
      <c r="S14" s="261"/>
      <c r="T14" s="261"/>
      <c r="U14" s="261"/>
    </row>
    <row r="15" spans="1:21">
      <c r="A15" s="260" t="s">
        <v>22</v>
      </c>
      <c r="B15" s="1118" t="s">
        <v>21</v>
      </c>
      <c r="C15" s="1118"/>
      <c r="D15" s="261">
        <f t="shared" si="1"/>
        <v>0</v>
      </c>
      <c r="E15" s="344">
        <f t="shared" si="0"/>
        <v>0</v>
      </c>
      <c r="F15" s="344">
        <f t="shared" si="0"/>
        <v>0</v>
      </c>
      <c r="G15" s="261"/>
      <c r="H15" s="261"/>
      <c r="I15" s="344">
        <f t="shared" si="2"/>
        <v>0</v>
      </c>
      <c r="J15" s="261"/>
      <c r="K15" s="261"/>
      <c r="L15" s="261"/>
      <c r="M15" s="261"/>
      <c r="N15" s="261"/>
      <c r="O15" s="261"/>
      <c r="P15" s="261"/>
      <c r="Q15" s="261"/>
      <c r="R15" s="261"/>
      <c r="S15" s="261"/>
      <c r="T15" s="261"/>
      <c r="U15" s="261"/>
    </row>
    <row r="16" spans="1:21">
      <c r="A16" s="260" t="s">
        <v>24</v>
      </c>
      <c r="B16" s="1118" t="s">
        <v>23</v>
      </c>
      <c r="C16" s="1118"/>
      <c r="D16" s="261">
        <f t="shared" si="1"/>
        <v>0</v>
      </c>
      <c r="E16" s="344">
        <f t="shared" si="0"/>
        <v>0</v>
      </c>
      <c r="F16" s="344">
        <f t="shared" si="0"/>
        <v>0</v>
      </c>
      <c r="G16" s="261"/>
      <c r="H16" s="261"/>
      <c r="I16" s="344">
        <f t="shared" si="2"/>
        <v>0</v>
      </c>
      <c r="J16" s="261"/>
      <c r="K16" s="261"/>
      <c r="L16" s="261"/>
      <c r="M16" s="261"/>
      <c r="N16" s="261"/>
      <c r="O16" s="261"/>
      <c r="P16" s="261"/>
      <c r="Q16" s="261"/>
      <c r="R16" s="261"/>
      <c r="S16" s="261"/>
      <c r="T16" s="261"/>
      <c r="U16" s="261"/>
    </row>
    <row r="17" spans="1:21">
      <c r="A17" s="260" t="s">
        <v>25</v>
      </c>
      <c r="B17" s="1118" t="s">
        <v>176</v>
      </c>
      <c r="C17" s="1118"/>
      <c r="D17" s="261">
        <f t="shared" si="1"/>
        <v>745</v>
      </c>
      <c r="E17" s="344">
        <f t="shared" si="0"/>
        <v>1314</v>
      </c>
      <c r="F17" s="344">
        <f t="shared" si="0"/>
        <v>2059</v>
      </c>
      <c r="G17" s="261">
        <v>745</v>
      </c>
      <c r="H17" s="261">
        <v>1314</v>
      </c>
      <c r="I17" s="344">
        <f t="shared" si="2"/>
        <v>2059</v>
      </c>
      <c r="J17" s="261"/>
      <c r="K17" s="261"/>
      <c r="L17" s="261"/>
      <c r="M17" s="261"/>
      <c r="N17" s="261"/>
      <c r="O17" s="261"/>
      <c r="P17" s="261"/>
      <c r="Q17" s="261"/>
      <c r="R17" s="261"/>
      <c r="S17" s="261"/>
      <c r="T17" s="261"/>
      <c r="U17" s="261"/>
    </row>
    <row r="18" spans="1:21">
      <c r="A18" s="260" t="s">
        <v>25</v>
      </c>
      <c r="B18" s="1118" t="s">
        <v>26</v>
      </c>
      <c r="C18" s="1118"/>
      <c r="D18" s="261">
        <f t="shared" si="1"/>
        <v>0</v>
      </c>
      <c r="E18" s="344">
        <f t="shared" si="0"/>
        <v>0</v>
      </c>
      <c r="F18" s="344">
        <f t="shared" si="0"/>
        <v>0</v>
      </c>
      <c r="G18" s="261"/>
      <c r="H18" s="261"/>
      <c r="I18" s="344">
        <f t="shared" si="2"/>
        <v>0</v>
      </c>
      <c r="J18" s="261"/>
      <c r="K18" s="261"/>
      <c r="L18" s="261"/>
      <c r="M18" s="261"/>
      <c r="N18" s="261"/>
      <c r="O18" s="261"/>
      <c r="P18" s="261"/>
      <c r="Q18" s="261"/>
      <c r="R18" s="261"/>
      <c r="S18" s="261"/>
      <c r="T18" s="261"/>
      <c r="U18" s="261"/>
    </row>
    <row r="19" spans="1:21" s="347" customFormat="1">
      <c r="A19" s="345" t="s">
        <v>27</v>
      </c>
      <c r="B19" s="1120" t="s">
        <v>440</v>
      </c>
      <c r="C19" s="1120"/>
      <c r="D19" s="346">
        <f>SUM(D5:D18)</f>
        <v>93907</v>
      </c>
      <c r="E19" s="346">
        <f t="shared" ref="E19:U19" si="3">SUM(E5:E18)</f>
        <v>209</v>
      </c>
      <c r="F19" s="346">
        <f t="shared" si="3"/>
        <v>94116</v>
      </c>
      <c r="G19" s="346">
        <f t="shared" si="3"/>
        <v>93907</v>
      </c>
      <c r="H19" s="346">
        <f t="shared" si="3"/>
        <v>209</v>
      </c>
      <c r="I19" s="346">
        <f t="shared" si="3"/>
        <v>94116</v>
      </c>
      <c r="J19" s="346">
        <f t="shared" si="3"/>
        <v>0</v>
      </c>
      <c r="K19" s="346">
        <f t="shared" si="3"/>
        <v>0</v>
      </c>
      <c r="L19" s="346">
        <f t="shared" si="3"/>
        <v>0</v>
      </c>
      <c r="M19" s="346">
        <f t="shared" si="3"/>
        <v>0</v>
      </c>
      <c r="N19" s="346">
        <f t="shared" si="3"/>
        <v>0</v>
      </c>
      <c r="O19" s="346">
        <f t="shared" si="3"/>
        <v>0</v>
      </c>
      <c r="P19" s="346">
        <f t="shared" si="3"/>
        <v>0</v>
      </c>
      <c r="Q19" s="346">
        <f t="shared" si="3"/>
        <v>0</v>
      </c>
      <c r="R19" s="346">
        <f t="shared" si="3"/>
        <v>0</v>
      </c>
      <c r="S19" s="346">
        <f t="shared" si="3"/>
        <v>0</v>
      </c>
      <c r="T19" s="346">
        <f t="shared" si="3"/>
        <v>0</v>
      </c>
      <c r="U19" s="346">
        <f t="shared" si="3"/>
        <v>0</v>
      </c>
    </row>
    <row r="20" spans="1:21">
      <c r="A20" s="260" t="s">
        <v>29</v>
      </c>
      <c r="B20" s="1118" t="s">
        <v>28</v>
      </c>
      <c r="C20" s="1118"/>
      <c r="D20" s="261">
        <f>(((+G20+J20)+M20)+P20)+S20</f>
        <v>0</v>
      </c>
      <c r="E20" s="344">
        <f t="shared" ref="E20:F20" si="4">(((+H20+K20)+N20)+Q20)+T20</f>
        <v>0</v>
      </c>
      <c r="F20" s="344">
        <f t="shared" si="4"/>
        <v>0</v>
      </c>
      <c r="G20" s="261"/>
      <c r="H20" s="261"/>
      <c r="I20" s="261">
        <f>+G20+H20</f>
        <v>0</v>
      </c>
      <c r="J20" s="261"/>
      <c r="K20" s="261"/>
      <c r="L20" s="261"/>
      <c r="M20" s="261"/>
      <c r="N20" s="261"/>
      <c r="O20" s="261">
        <f>+M20+N20</f>
        <v>0</v>
      </c>
      <c r="P20" s="261"/>
      <c r="Q20" s="261"/>
      <c r="R20" s="261"/>
      <c r="S20" s="261"/>
      <c r="T20" s="261"/>
      <c r="U20" s="261"/>
    </row>
    <row r="21" spans="1:21" ht="28.5" customHeight="1">
      <c r="A21" s="260" t="s">
        <v>31</v>
      </c>
      <c r="B21" s="1118" t="s">
        <v>30</v>
      </c>
      <c r="C21" s="1118"/>
      <c r="D21" s="261">
        <f>+G21+J21+M21+P21+S21</f>
        <v>2355</v>
      </c>
      <c r="E21" s="344">
        <f t="shared" ref="E21:F22" si="5">+H21+K21+N21+Q21+T21</f>
        <v>0</v>
      </c>
      <c r="F21" s="344">
        <f t="shared" si="5"/>
        <v>2355</v>
      </c>
      <c r="G21" s="261">
        <v>51</v>
      </c>
      <c r="H21" s="261"/>
      <c r="I21" s="344">
        <f t="shared" ref="I21:I22" si="6">+G21+H21</f>
        <v>51</v>
      </c>
      <c r="J21" s="261"/>
      <c r="K21" s="261"/>
      <c r="L21" s="261"/>
      <c r="M21" s="261">
        <v>2304</v>
      </c>
      <c r="N21" s="261"/>
      <c r="O21" s="344">
        <f t="shared" ref="O21:O22" si="7">+M21+N21</f>
        <v>2304</v>
      </c>
      <c r="P21" s="261"/>
      <c r="Q21" s="261"/>
      <c r="R21" s="261"/>
      <c r="S21" s="261"/>
      <c r="T21" s="261"/>
      <c r="U21" s="261"/>
    </row>
    <row r="22" spans="1:21">
      <c r="A22" s="260" t="s">
        <v>33</v>
      </c>
      <c r="B22" s="1118" t="s">
        <v>32</v>
      </c>
      <c r="C22" s="1118"/>
      <c r="D22" s="261">
        <f>+G22+J22+M22+P22+S22</f>
        <v>10</v>
      </c>
      <c r="E22" s="344">
        <f t="shared" si="5"/>
        <v>15</v>
      </c>
      <c r="F22" s="344">
        <f t="shared" si="5"/>
        <v>25</v>
      </c>
      <c r="G22" s="261">
        <v>10</v>
      </c>
      <c r="H22" s="261">
        <v>15</v>
      </c>
      <c r="I22" s="344">
        <f t="shared" si="6"/>
        <v>25</v>
      </c>
      <c r="J22" s="261"/>
      <c r="K22" s="261"/>
      <c r="L22" s="261"/>
      <c r="M22" s="261"/>
      <c r="N22" s="261"/>
      <c r="O22" s="344">
        <f t="shared" si="7"/>
        <v>0</v>
      </c>
      <c r="P22" s="261"/>
      <c r="Q22" s="261"/>
      <c r="R22" s="261"/>
      <c r="S22" s="261"/>
      <c r="T22" s="261"/>
      <c r="U22" s="261"/>
    </row>
    <row r="23" spans="1:21" s="347" customFormat="1">
      <c r="A23" s="345" t="s">
        <v>34</v>
      </c>
      <c r="B23" s="1120" t="s">
        <v>441</v>
      </c>
      <c r="C23" s="1120"/>
      <c r="D23" s="346">
        <f>SUM(D20:D22)</f>
        <v>2365</v>
      </c>
      <c r="E23" s="346">
        <f t="shared" ref="E23:U23" si="8">SUM(E20:E22)</f>
        <v>15</v>
      </c>
      <c r="F23" s="346">
        <f t="shared" si="8"/>
        <v>2380</v>
      </c>
      <c r="G23" s="346">
        <f t="shared" si="8"/>
        <v>61</v>
      </c>
      <c r="H23" s="346">
        <f t="shared" si="8"/>
        <v>15</v>
      </c>
      <c r="I23" s="346">
        <f t="shared" si="8"/>
        <v>76</v>
      </c>
      <c r="J23" s="346">
        <f t="shared" si="8"/>
        <v>0</v>
      </c>
      <c r="K23" s="346">
        <f t="shared" si="8"/>
        <v>0</v>
      </c>
      <c r="L23" s="346">
        <f t="shared" si="8"/>
        <v>0</v>
      </c>
      <c r="M23" s="346">
        <f t="shared" si="8"/>
        <v>2304</v>
      </c>
      <c r="N23" s="346">
        <f t="shared" si="8"/>
        <v>0</v>
      </c>
      <c r="O23" s="346">
        <f t="shared" si="8"/>
        <v>2304</v>
      </c>
      <c r="P23" s="346">
        <f t="shared" si="8"/>
        <v>0</v>
      </c>
      <c r="Q23" s="346">
        <f t="shared" si="8"/>
        <v>0</v>
      </c>
      <c r="R23" s="346">
        <f t="shared" si="8"/>
        <v>0</v>
      </c>
      <c r="S23" s="346">
        <f t="shared" si="8"/>
        <v>0</v>
      </c>
      <c r="T23" s="346">
        <f t="shared" si="8"/>
        <v>0</v>
      </c>
      <c r="U23" s="346">
        <f t="shared" si="8"/>
        <v>0</v>
      </c>
    </row>
    <row r="24" spans="1:21" s="265" customFormat="1">
      <c r="A24" s="263" t="s">
        <v>35</v>
      </c>
      <c r="B24" s="1120" t="s">
        <v>442</v>
      </c>
      <c r="C24" s="1120"/>
      <c r="D24" s="264">
        <f>+D23+D19</f>
        <v>96272</v>
      </c>
      <c r="E24" s="264">
        <f t="shared" ref="E24:U24" si="9">+E23+E19</f>
        <v>224</v>
      </c>
      <c r="F24" s="264">
        <f t="shared" si="9"/>
        <v>96496</v>
      </c>
      <c r="G24" s="264">
        <f t="shared" si="9"/>
        <v>93968</v>
      </c>
      <c r="H24" s="264">
        <f t="shared" si="9"/>
        <v>224</v>
      </c>
      <c r="I24" s="264">
        <f t="shared" si="9"/>
        <v>94192</v>
      </c>
      <c r="J24" s="264">
        <f t="shared" si="9"/>
        <v>0</v>
      </c>
      <c r="K24" s="264">
        <f t="shared" si="9"/>
        <v>0</v>
      </c>
      <c r="L24" s="264">
        <f t="shared" si="9"/>
        <v>0</v>
      </c>
      <c r="M24" s="264">
        <f t="shared" si="9"/>
        <v>2304</v>
      </c>
      <c r="N24" s="264">
        <f>+N23+N19</f>
        <v>0</v>
      </c>
      <c r="O24" s="264">
        <f t="shared" si="9"/>
        <v>2304</v>
      </c>
      <c r="P24" s="264">
        <f t="shared" si="9"/>
        <v>0</v>
      </c>
      <c r="Q24" s="264">
        <f t="shared" si="9"/>
        <v>0</v>
      </c>
      <c r="R24" s="264">
        <f t="shared" si="9"/>
        <v>0</v>
      </c>
      <c r="S24" s="264">
        <f t="shared" si="9"/>
        <v>0</v>
      </c>
      <c r="T24" s="264">
        <f t="shared" si="9"/>
        <v>0</v>
      </c>
      <c r="U24" s="264">
        <f t="shared" si="9"/>
        <v>0</v>
      </c>
    </row>
    <row r="25" spans="1:21">
      <c r="A25" s="266"/>
      <c r="B25" s="267"/>
      <c r="C25" s="267"/>
      <c r="D25" s="268"/>
      <c r="E25" s="268"/>
      <c r="F25" s="269"/>
      <c r="G25" s="270"/>
      <c r="H25" s="268"/>
      <c r="I25" s="269"/>
      <c r="J25" s="270"/>
      <c r="K25" s="268"/>
      <c r="L25" s="269"/>
      <c r="M25" s="270"/>
      <c r="N25" s="268"/>
      <c r="O25" s="269"/>
      <c r="P25" s="270"/>
      <c r="Q25" s="268"/>
      <c r="R25" s="269"/>
      <c r="S25" s="270"/>
      <c r="T25" s="268"/>
      <c r="U25" s="269"/>
    </row>
    <row r="26" spans="1:21" s="348" customFormat="1">
      <c r="A26" s="345" t="s">
        <v>36</v>
      </c>
      <c r="B26" s="1120" t="s">
        <v>443</v>
      </c>
      <c r="C26" s="1120"/>
      <c r="D26" s="346">
        <f t="shared" ref="D26:D31" si="10">+G26+J26+M26+P26+S26</f>
        <v>26839</v>
      </c>
      <c r="E26" s="346">
        <f t="shared" ref="E26" si="11">+H26+K26+N26+Q26+T26</f>
        <v>65</v>
      </c>
      <c r="F26" s="346">
        <f t="shared" ref="F26" si="12">+I26+L26+O26+R26+U26</f>
        <v>26904</v>
      </c>
      <c r="G26" s="346">
        <f t="shared" ref="G26:U26" si="13">SUM(G27:G31)</f>
        <v>26215</v>
      </c>
      <c r="H26" s="346">
        <f t="shared" si="13"/>
        <v>65</v>
      </c>
      <c r="I26" s="346">
        <f t="shared" si="13"/>
        <v>26280</v>
      </c>
      <c r="J26" s="346">
        <f t="shared" si="13"/>
        <v>0</v>
      </c>
      <c r="K26" s="346">
        <f t="shared" si="13"/>
        <v>0</v>
      </c>
      <c r="L26" s="346">
        <f t="shared" si="13"/>
        <v>0</v>
      </c>
      <c r="M26" s="346">
        <f t="shared" si="13"/>
        <v>624</v>
      </c>
      <c r="N26" s="346">
        <f t="shared" si="13"/>
        <v>0</v>
      </c>
      <c r="O26" s="346">
        <f t="shared" si="13"/>
        <v>624</v>
      </c>
      <c r="P26" s="346">
        <f t="shared" si="13"/>
        <v>0</v>
      </c>
      <c r="Q26" s="346">
        <f t="shared" si="13"/>
        <v>0</v>
      </c>
      <c r="R26" s="346">
        <f t="shared" si="13"/>
        <v>0</v>
      </c>
      <c r="S26" s="346">
        <f t="shared" si="13"/>
        <v>0</v>
      </c>
      <c r="T26" s="346">
        <f t="shared" si="13"/>
        <v>0</v>
      </c>
      <c r="U26" s="346">
        <f t="shared" si="13"/>
        <v>0</v>
      </c>
    </row>
    <row r="27" spans="1:21" ht="25.5">
      <c r="A27" s="271" t="s">
        <v>36</v>
      </c>
      <c r="B27" s="272"/>
      <c r="C27" s="273" t="s">
        <v>37</v>
      </c>
      <c r="D27" s="344">
        <f t="shared" si="10"/>
        <v>25012</v>
      </c>
      <c r="E27" s="344">
        <f t="shared" ref="E27:E31" si="14">+H27+K27+N27+Q27+T27</f>
        <v>57</v>
      </c>
      <c r="F27" s="344">
        <f t="shared" ref="F27:F31" si="15">+I27+L27+O27+R27+U27</f>
        <v>25069</v>
      </c>
      <c r="G27" s="261">
        <v>24388</v>
      </c>
      <c r="H27" s="261">
        <v>57</v>
      </c>
      <c r="I27" s="261">
        <f>+G27+H27</f>
        <v>24445</v>
      </c>
      <c r="J27" s="261"/>
      <c r="K27" s="261"/>
      <c r="L27" s="261"/>
      <c r="M27" s="261">
        <v>624</v>
      </c>
      <c r="N27" s="261"/>
      <c r="O27" s="261">
        <f>+M27+N27</f>
        <v>624</v>
      </c>
      <c r="P27" s="261"/>
      <c r="Q27" s="261"/>
      <c r="R27" s="261"/>
      <c r="S27" s="261"/>
      <c r="T27" s="261"/>
      <c r="U27" s="261"/>
    </row>
    <row r="28" spans="1:21" ht="25.5">
      <c r="A28" s="271" t="s">
        <v>36</v>
      </c>
      <c r="B28" s="272"/>
      <c r="C28" s="273" t="s">
        <v>38</v>
      </c>
      <c r="D28" s="344">
        <f t="shared" si="10"/>
        <v>965</v>
      </c>
      <c r="E28" s="344">
        <f t="shared" si="14"/>
        <v>0</v>
      </c>
      <c r="F28" s="344">
        <f t="shared" si="15"/>
        <v>965</v>
      </c>
      <c r="G28" s="261">
        <v>965</v>
      </c>
      <c r="H28" s="261"/>
      <c r="I28" s="344">
        <f t="shared" ref="I28:I31" si="16">+G28+H28</f>
        <v>965</v>
      </c>
      <c r="J28" s="261"/>
      <c r="K28" s="261"/>
      <c r="L28" s="261"/>
      <c r="M28" s="261"/>
      <c r="N28" s="261"/>
      <c r="O28" s="344">
        <f t="shared" ref="O28:O31" si="17">+M28+N28</f>
        <v>0</v>
      </c>
      <c r="P28" s="261"/>
      <c r="Q28" s="261"/>
      <c r="R28" s="261"/>
      <c r="S28" s="261"/>
      <c r="T28" s="261"/>
      <c r="U28" s="261"/>
    </row>
    <row r="29" spans="1:21" ht="25.5">
      <c r="A29" s="271" t="s">
        <v>36</v>
      </c>
      <c r="B29" s="272"/>
      <c r="C29" s="273" t="s">
        <v>39</v>
      </c>
      <c r="D29" s="344">
        <f t="shared" si="10"/>
        <v>350</v>
      </c>
      <c r="E29" s="344">
        <f t="shared" si="14"/>
        <v>5</v>
      </c>
      <c r="F29" s="344">
        <f t="shared" si="15"/>
        <v>355</v>
      </c>
      <c r="G29" s="261">
        <v>350</v>
      </c>
      <c r="H29" s="261">
        <v>5</v>
      </c>
      <c r="I29" s="344">
        <f t="shared" si="16"/>
        <v>355</v>
      </c>
      <c r="J29" s="261"/>
      <c r="K29" s="261"/>
      <c r="L29" s="261"/>
      <c r="M29" s="261"/>
      <c r="N29" s="261"/>
      <c r="O29" s="344">
        <f t="shared" si="17"/>
        <v>0</v>
      </c>
      <c r="P29" s="261"/>
      <c r="Q29" s="261"/>
      <c r="R29" s="261"/>
      <c r="S29" s="261"/>
      <c r="T29" s="261"/>
      <c r="U29" s="261"/>
    </row>
    <row r="30" spans="1:21" ht="13.5" customHeight="1">
      <c r="A30" s="271" t="s">
        <v>36</v>
      </c>
      <c r="B30" s="272"/>
      <c r="C30" s="273" t="s">
        <v>40</v>
      </c>
      <c r="D30" s="344">
        <f t="shared" si="10"/>
        <v>0</v>
      </c>
      <c r="E30" s="344">
        <f t="shared" si="14"/>
        <v>0</v>
      </c>
      <c r="F30" s="344">
        <f t="shared" si="15"/>
        <v>0</v>
      </c>
      <c r="G30" s="261"/>
      <c r="H30" s="261"/>
      <c r="I30" s="344">
        <f t="shared" si="16"/>
        <v>0</v>
      </c>
      <c r="J30" s="261"/>
      <c r="K30" s="261"/>
      <c r="L30" s="261"/>
      <c r="M30" s="261"/>
      <c r="N30" s="261"/>
      <c r="O30" s="344">
        <f t="shared" si="17"/>
        <v>0</v>
      </c>
      <c r="P30" s="261"/>
      <c r="Q30" s="261"/>
      <c r="R30" s="261"/>
      <c r="S30" s="261"/>
      <c r="T30" s="261"/>
      <c r="U30" s="261"/>
    </row>
    <row r="31" spans="1:21" ht="25.5" customHeight="1">
      <c r="A31" s="271" t="s">
        <v>36</v>
      </c>
      <c r="B31" s="272"/>
      <c r="C31" s="273" t="s">
        <v>41</v>
      </c>
      <c r="D31" s="344">
        <f t="shared" si="10"/>
        <v>512</v>
      </c>
      <c r="E31" s="344">
        <f t="shared" si="14"/>
        <v>3</v>
      </c>
      <c r="F31" s="344">
        <f t="shared" si="15"/>
        <v>515</v>
      </c>
      <c r="G31" s="261">
        <v>512</v>
      </c>
      <c r="H31" s="261">
        <v>3</v>
      </c>
      <c r="I31" s="344">
        <f t="shared" si="16"/>
        <v>515</v>
      </c>
      <c r="J31" s="261"/>
      <c r="K31" s="261"/>
      <c r="L31" s="261"/>
      <c r="M31" s="261"/>
      <c r="N31" s="261"/>
      <c r="O31" s="344">
        <f t="shared" si="17"/>
        <v>0</v>
      </c>
      <c r="P31" s="261"/>
      <c r="Q31" s="261"/>
      <c r="R31" s="261"/>
      <c r="S31" s="261"/>
      <c r="T31" s="261"/>
      <c r="U31" s="261"/>
    </row>
    <row r="32" spans="1:21">
      <c r="A32" s="274"/>
      <c r="B32" s="275"/>
      <c r="C32" s="276"/>
      <c r="D32" s="277"/>
      <c r="E32" s="277"/>
      <c r="F32" s="277"/>
      <c r="G32" s="277"/>
      <c r="H32" s="277"/>
      <c r="I32" s="277"/>
      <c r="J32" s="277"/>
      <c r="K32" s="277"/>
      <c r="L32" s="277"/>
      <c r="M32" s="277"/>
      <c r="N32" s="277"/>
      <c r="O32" s="277"/>
      <c r="P32" s="277"/>
      <c r="Q32" s="277"/>
      <c r="R32" s="277"/>
      <c r="S32" s="277"/>
      <c r="T32" s="277"/>
      <c r="U32" s="277"/>
    </row>
    <row r="33" spans="1:21">
      <c r="A33" s="260" t="s">
        <v>43</v>
      </c>
      <c r="B33" s="1118" t="s">
        <v>42</v>
      </c>
      <c r="C33" s="1118"/>
      <c r="D33" s="261">
        <f>+G33+J33+M33+P33+S33</f>
        <v>695</v>
      </c>
      <c r="E33" s="344">
        <f t="shared" ref="E33:F35" si="18">+H33+K33+N33+Q33+T33</f>
        <v>0</v>
      </c>
      <c r="F33" s="344">
        <f t="shared" si="18"/>
        <v>695</v>
      </c>
      <c r="G33" s="261">
        <v>695</v>
      </c>
      <c r="H33" s="261"/>
      <c r="I33" s="261">
        <f>+G33+H33</f>
        <v>695</v>
      </c>
      <c r="J33" s="261"/>
      <c r="K33" s="261"/>
      <c r="L33" s="261"/>
      <c r="M33" s="261"/>
      <c r="N33" s="261"/>
      <c r="O33" s="261"/>
      <c r="P33" s="261"/>
      <c r="Q33" s="261"/>
      <c r="R33" s="261"/>
      <c r="S33" s="261"/>
      <c r="T33" s="261"/>
      <c r="U33" s="261"/>
    </row>
    <row r="34" spans="1:21">
      <c r="A34" s="260" t="s">
        <v>45</v>
      </c>
      <c r="B34" s="1118" t="s">
        <v>44</v>
      </c>
      <c r="C34" s="1118"/>
      <c r="D34" s="261">
        <f t="shared" ref="D34:D57" si="19">+G34+J34+M34+P34+S34</f>
        <v>1225</v>
      </c>
      <c r="E34" s="344">
        <f t="shared" si="18"/>
        <v>0</v>
      </c>
      <c r="F34" s="344">
        <f t="shared" si="18"/>
        <v>1225</v>
      </c>
      <c r="G34" s="261">
        <v>1225</v>
      </c>
      <c r="H34" s="261"/>
      <c r="I34" s="344">
        <f t="shared" ref="I34:I35" si="20">+G34+H34</f>
        <v>1225</v>
      </c>
      <c r="J34" s="261"/>
      <c r="K34" s="261"/>
      <c r="L34" s="261"/>
      <c r="M34" s="261"/>
      <c r="N34" s="261"/>
      <c r="O34" s="261"/>
      <c r="P34" s="261"/>
      <c r="Q34" s="261"/>
      <c r="R34" s="261"/>
      <c r="S34" s="261"/>
      <c r="T34" s="261"/>
      <c r="U34" s="261"/>
    </row>
    <row r="35" spans="1:21">
      <c r="A35" s="260" t="s">
        <v>47</v>
      </c>
      <c r="B35" s="1118" t="s">
        <v>46</v>
      </c>
      <c r="C35" s="1118"/>
      <c r="D35" s="261">
        <f t="shared" si="19"/>
        <v>0</v>
      </c>
      <c r="E35" s="344">
        <f t="shared" si="18"/>
        <v>0</v>
      </c>
      <c r="F35" s="344">
        <f t="shared" si="18"/>
        <v>0</v>
      </c>
      <c r="G35" s="261"/>
      <c r="H35" s="261"/>
      <c r="I35" s="344">
        <f t="shared" si="20"/>
        <v>0</v>
      </c>
      <c r="J35" s="261"/>
      <c r="K35" s="261"/>
      <c r="L35" s="261"/>
      <c r="M35" s="261"/>
      <c r="N35" s="261"/>
      <c r="O35" s="261"/>
      <c r="P35" s="261"/>
      <c r="Q35" s="261"/>
      <c r="R35" s="261"/>
      <c r="S35" s="261"/>
      <c r="T35" s="261"/>
      <c r="U35" s="261"/>
    </row>
    <row r="36" spans="1:21" s="348" customFormat="1">
      <c r="A36" s="345" t="s">
        <v>48</v>
      </c>
      <c r="B36" s="1120" t="s">
        <v>445</v>
      </c>
      <c r="C36" s="1120"/>
      <c r="D36" s="346">
        <f>SUM(D33:D35)</f>
        <v>1920</v>
      </c>
      <c r="E36" s="346">
        <f t="shared" ref="E36:U36" si="21">SUM(E33:E35)</f>
        <v>0</v>
      </c>
      <c r="F36" s="346">
        <f t="shared" si="21"/>
        <v>1920</v>
      </c>
      <c r="G36" s="346">
        <f t="shared" si="21"/>
        <v>1920</v>
      </c>
      <c r="H36" s="346">
        <f t="shared" si="21"/>
        <v>0</v>
      </c>
      <c r="I36" s="346">
        <f t="shared" si="21"/>
        <v>1920</v>
      </c>
      <c r="J36" s="346">
        <f t="shared" si="21"/>
        <v>0</v>
      </c>
      <c r="K36" s="346">
        <f t="shared" si="21"/>
        <v>0</v>
      </c>
      <c r="L36" s="346">
        <f t="shared" si="21"/>
        <v>0</v>
      </c>
      <c r="M36" s="346">
        <f t="shared" si="21"/>
        <v>0</v>
      </c>
      <c r="N36" s="346">
        <f t="shared" si="21"/>
        <v>0</v>
      </c>
      <c r="O36" s="346">
        <f t="shared" si="21"/>
        <v>0</v>
      </c>
      <c r="P36" s="346">
        <f t="shared" si="21"/>
        <v>0</v>
      </c>
      <c r="Q36" s="346">
        <f t="shared" si="21"/>
        <v>0</v>
      </c>
      <c r="R36" s="346">
        <f t="shared" si="21"/>
        <v>0</v>
      </c>
      <c r="S36" s="346">
        <f t="shared" si="21"/>
        <v>0</v>
      </c>
      <c r="T36" s="346">
        <f t="shared" si="21"/>
        <v>0</v>
      </c>
      <c r="U36" s="346">
        <f t="shared" si="21"/>
        <v>0</v>
      </c>
    </row>
    <row r="37" spans="1:21">
      <c r="A37" s="260" t="s">
        <v>50</v>
      </c>
      <c r="B37" s="1118" t="s">
        <v>49</v>
      </c>
      <c r="C37" s="1118"/>
      <c r="D37" s="261">
        <f t="shared" si="19"/>
        <v>250</v>
      </c>
      <c r="E37" s="344">
        <f t="shared" ref="E37:E38" si="22">+H37+K37+N37+Q37+T37</f>
        <v>0</v>
      </c>
      <c r="F37" s="344">
        <f t="shared" ref="F37:F38" si="23">+I37+L37+O37+R37+U37</f>
        <v>250</v>
      </c>
      <c r="G37" s="261"/>
      <c r="H37" s="261"/>
      <c r="I37" s="261"/>
      <c r="J37" s="261">
        <v>250</v>
      </c>
      <c r="K37" s="261"/>
      <c r="L37" s="261">
        <f>+J37+K37</f>
        <v>250</v>
      </c>
      <c r="M37" s="261"/>
      <c r="N37" s="261"/>
      <c r="O37" s="261"/>
      <c r="P37" s="261"/>
      <c r="Q37" s="261"/>
      <c r="R37" s="261"/>
      <c r="S37" s="261"/>
      <c r="T37" s="261"/>
      <c r="U37" s="261"/>
    </row>
    <row r="38" spans="1:21">
      <c r="A38" s="260" t="s">
        <v>52</v>
      </c>
      <c r="B38" s="1118" t="s">
        <v>51</v>
      </c>
      <c r="C38" s="1118"/>
      <c r="D38" s="261">
        <f t="shared" si="19"/>
        <v>0</v>
      </c>
      <c r="E38" s="344">
        <f t="shared" si="22"/>
        <v>0</v>
      </c>
      <c r="F38" s="344">
        <f t="shared" si="23"/>
        <v>0</v>
      </c>
      <c r="G38" s="261"/>
      <c r="H38" s="261"/>
      <c r="I38" s="261"/>
      <c r="J38" s="261"/>
      <c r="K38" s="261"/>
      <c r="L38" s="261"/>
      <c r="M38" s="261"/>
      <c r="N38" s="261"/>
      <c r="O38" s="261"/>
      <c r="P38" s="261"/>
      <c r="Q38" s="261"/>
      <c r="R38" s="261"/>
      <c r="S38" s="261"/>
      <c r="T38" s="261"/>
      <c r="U38" s="261"/>
    </row>
    <row r="39" spans="1:21" s="348" customFormat="1">
      <c r="A39" s="345" t="s">
        <v>53</v>
      </c>
      <c r="B39" s="1120" t="s">
        <v>446</v>
      </c>
      <c r="C39" s="1120"/>
      <c r="D39" s="346">
        <f>+D38+D37</f>
        <v>250</v>
      </c>
      <c r="E39" s="346">
        <f t="shared" ref="E39:U39" si="24">+E38+E37</f>
        <v>0</v>
      </c>
      <c r="F39" s="346">
        <f t="shared" si="24"/>
        <v>250</v>
      </c>
      <c r="G39" s="346">
        <f t="shared" si="24"/>
        <v>0</v>
      </c>
      <c r="H39" s="346">
        <f t="shared" si="24"/>
        <v>0</v>
      </c>
      <c r="I39" s="346">
        <f t="shared" si="24"/>
        <v>0</v>
      </c>
      <c r="J39" s="346">
        <f t="shared" si="24"/>
        <v>250</v>
      </c>
      <c r="K39" s="346">
        <f t="shared" si="24"/>
        <v>0</v>
      </c>
      <c r="L39" s="346">
        <f t="shared" si="24"/>
        <v>250</v>
      </c>
      <c r="M39" s="346">
        <f t="shared" si="24"/>
        <v>0</v>
      </c>
      <c r="N39" s="346">
        <f t="shared" si="24"/>
        <v>0</v>
      </c>
      <c r="O39" s="346">
        <f t="shared" si="24"/>
        <v>0</v>
      </c>
      <c r="P39" s="346">
        <f t="shared" si="24"/>
        <v>0</v>
      </c>
      <c r="Q39" s="346">
        <f t="shared" si="24"/>
        <v>0</v>
      </c>
      <c r="R39" s="346">
        <f t="shared" si="24"/>
        <v>0</v>
      </c>
      <c r="S39" s="346">
        <f t="shared" si="24"/>
        <v>0</v>
      </c>
      <c r="T39" s="346">
        <f t="shared" si="24"/>
        <v>0</v>
      </c>
      <c r="U39" s="346">
        <f t="shared" si="24"/>
        <v>0</v>
      </c>
    </row>
    <row r="40" spans="1:21">
      <c r="A40" s="260" t="s">
        <v>55</v>
      </c>
      <c r="B40" s="1118" t="s">
        <v>54</v>
      </c>
      <c r="C40" s="1118"/>
      <c r="D40" s="261">
        <f t="shared" si="19"/>
        <v>0</v>
      </c>
      <c r="E40" s="344">
        <f t="shared" ref="E40:E48" si="25">+H40+K40+N40+Q40+T40</f>
        <v>0</v>
      </c>
      <c r="F40" s="344">
        <f t="shared" ref="F40:F48" si="26">+I40+L40+O40+R40+U40</f>
        <v>0</v>
      </c>
      <c r="G40" s="261"/>
      <c r="H40" s="261"/>
      <c r="I40" s="261">
        <f>+G40+H40</f>
        <v>0</v>
      </c>
      <c r="J40" s="261"/>
      <c r="K40" s="261"/>
      <c r="L40" s="261">
        <f>+J40+K40</f>
        <v>0</v>
      </c>
      <c r="M40" s="261"/>
      <c r="N40" s="261"/>
      <c r="O40" s="261">
        <f>+M40+N40</f>
        <v>0</v>
      </c>
      <c r="P40" s="261"/>
      <c r="Q40" s="261"/>
      <c r="R40" s="261"/>
      <c r="S40" s="261"/>
      <c r="T40" s="261"/>
      <c r="U40" s="261">
        <f>+S40+T40</f>
        <v>0</v>
      </c>
    </row>
    <row r="41" spans="1:21">
      <c r="A41" s="260" t="s">
        <v>57</v>
      </c>
      <c r="B41" s="1118" t="s">
        <v>56</v>
      </c>
      <c r="C41" s="1118"/>
      <c r="D41" s="261">
        <f t="shared" si="19"/>
        <v>8400</v>
      </c>
      <c r="E41" s="344">
        <f t="shared" si="25"/>
        <v>0</v>
      </c>
      <c r="F41" s="344">
        <f t="shared" si="26"/>
        <v>8400</v>
      </c>
      <c r="G41" s="261"/>
      <c r="H41" s="261"/>
      <c r="I41" s="344">
        <f t="shared" ref="I41:I48" si="27">+G41+H41</f>
        <v>0</v>
      </c>
      <c r="J41" s="261"/>
      <c r="K41" s="261"/>
      <c r="L41" s="344">
        <f t="shared" ref="L41:L48" si="28">+J41+K41</f>
        <v>0</v>
      </c>
      <c r="M41" s="261"/>
      <c r="N41" s="261"/>
      <c r="O41" s="344">
        <f t="shared" ref="O41:O48" si="29">+M41+N41</f>
        <v>0</v>
      </c>
      <c r="P41" s="261"/>
      <c r="Q41" s="261"/>
      <c r="R41" s="261"/>
      <c r="S41" s="261">
        <v>8400</v>
      </c>
      <c r="T41" s="261"/>
      <c r="U41" s="344">
        <f t="shared" ref="U41:U48" si="30">+S41+T41</f>
        <v>8400</v>
      </c>
    </row>
    <row r="42" spans="1:21">
      <c r="A42" s="260" t="s">
        <v>58</v>
      </c>
      <c r="B42" s="1118" t="s">
        <v>447</v>
      </c>
      <c r="C42" s="1118"/>
      <c r="D42" s="261">
        <f t="shared" si="19"/>
        <v>20</v>
      </c>
      <c r="E42" s="344">
        <f t="shared" si="25"/>
        <v>0</v>
      </c>
      <c r="F42" s="344">
        <f t="shared" si="26"/>
        <v>20</v>
      </c>
      <c r="G42" s="261"/>
      <c r="H42" s="261"/>
      <c r="I42" s="344">
        <f t="shared" si="27"/>
        <v>0</v>
      </c>
      <c r="J42" s="261">
        <v>20</v>
      </c>
      <c r="K42" s="261"/>
      <c r="L42" s="344">
        <f t="shared" si="28"/>
        <v>20</v>
      </c>
      <c r="M42" s="261"/>
      <c r="N42" s="261"/>
      <c r="O42" s="344">
        <f t="shared" si="29"/>
        <v>0</v>
      </c>
      <c r="P42" s="261"/>
      <c r="Q42" s="261"/>
      <c r="R42" s="261"/>
      <c r="S42" s="261"/>
      <c r="T42" s="261"/>
      <c r="U42" s="344">
        <f t="shared" si="30"/>
        <v>0</v>
      </c>
    </row>
    <row r="43" spans="1:21">
      <c r="A43" s="260" t="s">
        <v>60</v>
      </c>
      <c r="B43" s="1118" t="s">
        <v>59</v>
      </c>
      <c r="C43" s="1118"/>
      <c r="D43" s="261">
        <f t="shared" si="19"/>
        <v>0</v>
      </c>
      <c r="E43" s="344">
        <f t="shared" si="25"/>
        <v>46</v>
      </c>
      <c r="F43" s="344">
        <f t="shared" si="26"/>
        <v>46</v>
      </c>
      <c r="G43" s="261"/>
      <c r="H43" s="261"/>
      <c r="I43" s="344">
        <f t="shared" si="27"/>
        <v>0</v>
      </c>
      <c r="J43" s="261"/>
      <c r="K43" s="261">
        <v>46</v>
      </c>
      <c r="L43" s="344">
        <f t="shared" si="28"/>
        <v>46</v>
      </c>
      <c r="M43" s="261"/>
      <c r="N43" s="261"/>
      <c r="O43" s="344">
        <f t="shared" si="29"/>
        <v>0</v>
      </c>
      <c r="P43" s="261"/>
      <c r="Q43" s="261"/>
      <c r="R43" s="261"/>
      <c r="S43" s="261"/>
      <c r="T43" s="261"/>
      <c r="U43" s="344">
        <f t="shared" si="30"/>
        <v>0</v>
      </c>
    </row>
    <row r="44" spans="1:21">
      <c r="A44" s="260" t="s">
        <v>61</v>
      </c>
      <c r="B44" s="1118" t="s">
        <v>167</v>
      </c>
      <c r="C44" s="1118"/>
      <c r="D44" s="261">
        <f t="shared" si="19"/>
        <v>0</v>
      </c>
      <c r="E44" s="344">
        <f t="shared" si="25"/>
        <v>9</v>
      </c>
      <c r="F44" s="344">
        <f t="shared" si="26"/>
        <v>9</v>
      </c>
      <c r="G44" s="261"/>
      <c r="H44" s="261">
        <v>9</v>
      </c>
      <c r="I44" s="344">
        <f t="shared" si="27"/>
        <v>9</v>
      </c>
      <c r="J44" s="261"/>
      <c r="K44" s="261"/>
      <c r="L44" s="344">
        <f t="shared" si="28"/>
        <v>0</v>
      </c>
      <c r="M44" s="261"/>
      <c r="N44" s="261"/>
      <c r="O44" s="344">
        <f t="shared" si="29"/>
        <v>0</v>
      </c>
      <c r="P44" s="261"/>
      <c r="Q44" s="261"/>
      <c r="R44" s="261"/>
      <c r="S44" s="261"/>
      <c r="T44" s="261"/>
      <c r="U44" s="344">
        <f t="shared" si="30"/>
        <v>0</v>
      </c>
    </row>
    <row r="45" spans="1:21" ht="25.5">
      <c r="A45" s="271" t="s">
        <v>61</v>
      </c>
      <c r="B45" s="272"/>
      <c r="C45" s="273" t="s">
        <v>62</v>
      </c>
      <c r="D45" s="261">
        <f t="shared" si="19"/>
        <v>0</v>
      </c>
      <c r="E45" s="344">
        <f t="shared" si="25"/>
        <v>0</v>
      </c>
      <c r="F45" s="344">
        <f t="shared" si="26"/>
        <v>0</v>
      </c>
      <c r="G45" s="261"/>
      <c r="H45" s="261"/>
      <c r="I45" s="344">
        <f t="shared" si="27"/>
        <v>0</v>
      </c>
      <c r="J45" s="261"/>
      <c r="K45" s="261"/>
      <c r="L45" s="344">
        <f t="shared" si="28"/>
        <v>0</v>
      </c>
      <c r="M45" s="261"/>
      <c r="N45" s="261"/>
      <c r="O45" s="344">
        <f t="shared" si="29"/>
        <v>0</v>
      </c>
      <c r="P45" s="261"/>
      <c r="Q45" s="261"/>
      <c r="R45" s="261"/>
      <c r="S45" s="261"/>
      <c r="T45" s="261"/>
      <c r="U45" s="344">
        <f t="shared" si="30"/>
        <v>0</v>
      </c>
    </row>
    <row r="46" spans="1:21" ht="25.5">
      <c r="A46" s="271" t="s">
        <v>61</v>
      </c>
      <c r="B46" s="272"/>
      <c r="C46" s="273" t="s">
        <v>169</v>
      </c>
      <c r="D46" s="261">
        <f t="shared" si="19"/>
        <v>0</v>
      </c>
      <c r="E46" s="344">
        <f t="shared" si="25"/>
        <v>9</v>
      </c>
      <c r="F46" s="344">
        <f t="shared" si="26"/>
        <v>9</v>
      </c>
      <c r="G46" s="261"/>
      <c r="H46" s="261">
        <v>9</v>
      </c>
      <c r="I46" s="344">
        <f t="shared" si="27"/>
        <v>9</v>
      </c>
      <c r="J46" s="261"/>
      <c r="K46" s="261"/>
      <c r="L46" s="344">
        <f t="shared" si="28"/>
        <v>0</v>
      </c>
      <c r="M46" s="261"/>
      <c r="N46" s="261"/>
      <c r="O46" s="344">
        <f t="shared" si="29"/>
        <v>0</v>
      </c>
      <c r="P46" s="261"/>
      <c r="Q46" s="261"/>
      <c r="R46" s="261"/>
      <c r="S46" s="261"/>
      <c r="T46" s="261"/>
      <c r="U46" s="344">
        <f t="shared" si="30"/>
        <v>0</v>
      </c>
    </row>
    <row r="47" spans="1:21">
      <c r="A47" s="260" t="s">
        <v>64</v>
      </c>
      <c r="B47" s="1118" t="s">
        <v>448</v>
      </c>
      <c r="C47" s="1118"/>
      <c r="D47" s="261">
        <f t="shared" si="19"/>
        <v>298</v>
      </c>
      <c r="E47" s="344">
        <f t="shared" si="25"/>
        <v>0</v>
      </c>
      <c r="F47" s="344">
        <f t="shared" si="26"/>
        <v>298</v>
      </c>
      <c r="G47" s="261">
        <v>242</v>
      </c>
      <c r="H47" s="261"/>
      <c r="I47" s="344">
        <f t="shared" si="27"/>
        <v>242</v>
      </c>
      <c r="J47" s="261">
        <v>50</v>
      </c>
      <c r="K47" s="261"/>
      <c r="L47" s="344">
        <f t="shared" si="28"/>
        <v>50</v>
      </c>
      <c r="M47" s="261">
        <v>6</v>
      </c>
      <c r="N47" s="261"/>
      <c r="O47" s="344">
        <f t="shared" si="29"/>
        <v>6</v>
      </c>
      <c r="P47" s="261"/>
      <c r="Q47" s="261"/>
      <c r="R47" s="261"/>
      <c r="S47" s="261"/>
      <c r="T47" s="261"/>
      <c r="U47" s="344">
        <f t="shared" si="30"/>
        <v>0</v>
      </c>
    </row>
    <row r="48" spans="1:21">
      <c r="A48" s="260" t="s">
        <v>66</v>
      </c>
      <c r="B48" s="1118" t="s">
        <v>449</v>
      </c>
      <c r="C48" s="1118"/>
      <c r="D48" s="261">
        <f t="shared" si="19"/>
        <v>725</v>
      </c>
      <c r="E48" s="344">
        <f t="shared" si="25"/>
        <v>-46</v>
      </c>
      <c r="F48" s="344">
        <f t="shared" si="26"/>
        <v>679</v>
      </c>
      <c r="G48" s="261">
        <v>680</v>
      </c>
      <c r="H48" s="261">
        <v>-46</v>
      </c>
      <c r="I48" s="344">
        <f t="shared" si="27"/>
        <v>634</v>
      </c>
      <c r="J48" s="261"/>
      <c r="K48" s="261"/>
      <c r="L48" s="344">
        <f t="shared" si="28"/>
        <v>0</v>
      </c>
      <c r="M48" s="261">
        <v>45</v>
      </c>
      <c r="N48" s="261"/>
      <c r="O48" s="344">
        <f t="shared" si="29"/>
        <v>45</v>
      </c>
      <c r="P48" s="261"/>
      <c r="Q48" s="261"/>
      <c r="R48" s="261"/>
      <c r="S48" s="261"/>
      <c r="T48" s="261"/>
      <c r="U48" s="344">
        <f t="shared" si="30"/>
        <v>0</v>
      </c>
    </row>
    <row r="49" spans="1:21" s="348" customFormat="1">
      <c r="A49" s="345" t="s">
        <v>67</v>
      </c>
      <c r="B49" s="1120" t="s">
        <v>450</v>
      </c>
      <c r="C49" s="1120"/>
      <c r="D49" s="346">
        <f>SUM(D40:D48)</f>
        <v>9443</v>
      </c>
      <c r="E49" s="346">
        <f>E40+E41+E42+E43+E44+E48</f>
        <v>9</v>
      </c>
      <c r="F49" s="346">
        <f>F40+F41+F42+F43+F44+F48+F47</f>
        <v>9452</v>
      </c>
      <c r="G49" s="346">
        <f t="shared" ref="G49:U49" si="31">SUM(G40:G48)</f>
        <v>922</v>
      </c>
      <c r="H49" s="346">
        <f>H40+H41+H42+H43+H44+H47+H48</f>
        <v>-37</v>
      </c>
      <c r="I49" s="346">
        <f>I40+I41+I42+I43+I44+I47+I48</f>
        <v>885</v>
      </c>
      <c r="J49" s="346">
        <f t="shared" si="31"/>
        <v>70</v>
      </c>
      <c r="K49" s="346">
        <f t="shared" si="31"/>
        <v>46</v>
      </c>
      <c r="L49" s="346">
        <f t="shared" si="31"/>
        <v>116</v>
      </c>
      <c r="M49" s="346">
        <f t="shared" si="31"/>
        <v>51</v>
      </c>
      <c r="N49" s="346">
        <f t="shared" si="31"/>
        <v>0</v>
      </c>
      <c r="O49" s="346">
        <f t="shared" si="31"/>
        <v>51</v>
      </c>
      <c r="P49" s="346">
        <f t="shared" si="31"/>
        <v>0</v>
      </c>
      <c r="Q49" s="346">
        <f t="shared" si="31"/>
        <v>0</v>
      </c>
      <c r="R49" s="346">
        <f t="shared" si="31"/>
        <v>0</v>
      </c>
      <c r="S49" s="346">
        <f t="shared" si="31"/>
        <v>8400</v>
      </c>
      <c r="T49" s="346">
        <f t="shared" si="31"/>
        <v>0</v>
      </c>
      <c r="U49" s="346">
        <f t="shared" si="31"/>
        <v>8400</v>
      </c>
    </row>
    <row r="50" spans="1:21">
      <c r="A50" s="260" t="s">
        <v>69</v>
      </c>
      <c r="B50" s="1118" t="s">
        <v>68</v>
      </c>
      <c r="C50" s="1118"/>
      <c r="D50" s="261">
        <f>G50</f>
        <v>120</v>
      </c>
      <c r="E50" s="344">
        <f t="shared" ref="E50:F50" si="32">H50</f>
        <v>0</v>
      </c>
      <c r="F50" s="344">
        <f t="shared" si="32"/>
        <v>120</v>
      </c>
      <c r="G50" s="261">
        <v>120</v>
      </c>
      <c r="H50" s="261"/>
      <c r="I50" s="261">
        <f>+G50+H50</f>
        <v>120</v>
      </c>
      <c r="J50" s="261"/>
      <c r="K50" s="261"/>
      <c r="L50" s="261"/>
      <c r="M50" s="261"/>
      <c r="N50" s="261"/>
      <c r="O50" s="261"/>
      <c r="P50" s="261"/>
      <c r="Q50" s="261"/>
      <c r="R50" s="261"/>
      <c r="S50" s="261"/>
      <c r="T50" s="261"/>
      <c r="U50" s="261"/>
    </row>
    <row r="51" spans="1:21">
      <c r="A51" s="260" t="s">
        <v>71</v>
      </c>
      <c r="B51" s="1118" t="s">
        <v>70</v>
      </c>
      <c r="C51" s="1118"/>
      <c r="D51" s="261"/>
      <c r="E51" s="344"/>
      <c r="F51" s="344"/>
      <c r="G51" s="261"/>
      <c r="H51" s="261"/>
      <c r="I51" s="344">
        <f>+G51+H51</f>
        <v>0</v>
      </c>
      <c r="J51" s="261"/>
      <c r="K51" s="261"/>
      <c r="L51" s="261"/>
      <c r="M51" s="261"/>
      <c r="N51" s="261"/>
      <c r="O51" s="261"/>
      <c r="P51" s="261"/>
      <c r="Q51" s="261"/>
      <c r="R51" s="261"/>
      <c r="S51" s="261"/>
      <c r="T51" s="261"/>
      <c r="U51" s="261"/>
    </row>
    <row r="52" spans="1:21" s="347" customFormat="1">
      <c r="A52" s="345" t="s">
        <v>72</v>
      </c>
      <c r="B52" s="1120" t="s">
        <v>156</v>
      </c>
      <c r="C52" s="1120"/>
      <c r="D52" s="346">
        <f>+D51+D50</f>
        <v>120</v>
      </c>
      <c r="E52" s="346">
        <f t="shared" ref="E52:U52" si="33">+E51+E50</f>
        <v>0</v>
      </c>
      <c r="F52" s="346">
        <f t="shared" si="33"/>
        <v>120</v>
      </c>
      <c r="G52" s="346">
        <f t="shared" si="33"/>
        <v>120</v>
      </c>
      <c r="H52" s="346">
        <f t="shared" si="33"/>
        <v>0</v>
      </c>
      <c r="I52" s="346">
        <f t="shared" si="33"/>
        <v>120</v>
      </c>
      <c r="J52" s="346">
        <f t="shared" si="33"/>
        <v>0</v>
      </c>
      <c r="K52" s="346">
        <f t="shared" si="33"/>
        <v>0</v>
      </c>
      <c r="L52" s="346">
        <f t="shared" si="33"/>
        <v>0</v>
      </c>
      <c r="M52" s="346">
        <f t="shared" si="33"/>
        <v>0</v>
      </c>
      <c r="N52" s="346">
        <f t="shared" si="33"/>
        <v>0</v>
      </c>
      <c r="O52" s="346">
        <f t="shared" si="33"/>
        <v>0</v>
      </c>
      <c r="P52" s="346">
        <f t="shared" si="33"/>
        <v>0</v>
      </c>
      <c r="Q52" s="346">
        <f t="shared" si="33"/>
        <v>0</v>
      </c>
      <c r="R52" s="346">
        <f t="shared" si="33"/>
        <v>0</v>
      </c>
      <c r="S52" s="346">
        <f t="shared" si="33"/>
        <v>0</v>
      </c>
      <c r="T52" s="346">
        <f t="shared" si="33"/>
        <v>0</v>
      </c>
      <c r="U52" s="346">
        <f t="shared" si="33"/>
        <v>0</v>
      </c>
    </row>
    <row r="53" spans="1:21">
      <c r="A53" s="260" t="s">
        <v>74</v>
      </c>
      <c r="B53" s="1118" t="s">
        <v>73</v>
      </c>
      <c r="C53" s="1118"/>
      <c r="D53" s="261">
        <f t="shared" si="19"/>
        <v>2960</v>
      </c>
      <c r="E53" s="344">
        <f t="shared" ref="E53:E57" si="34">+H53+K53+N53+Q53+T53</f>
        <v>0</v>
      </c>
      <c r="F53" s="344">
        <f t="shared" ref="F53:F57" si="35">+I53+L53+O53+R53+U53</f>
        <v>2960</v>
      </c>
      <c r="G53" s="261">
        <v>600</v>
      </c>
      <c r="H53" s="261"/>
      <c r="I53" s="261">
        <f>+G53+H53</f>
        <v>600</v>
      </c>
      <c r="J53" s="261">
        <v>80</v>
      </c>
      <c r="K53" s="261"/>
      <c r="L53" s="261">
        <f>+J53+K53</f>
        <v>80</v>
      </c>
      <c r="M53" s="261">
        <v>12</v>
      </c>
      <c r="N53" s="261"/>
      <c r="O53" s="261">
        <f>+M53+N53</f>
        <v>12</v>
      </c>
      <c r="P53" s="261"/>
      <c r="Q53" s="261"/>
      <c r="R53" s="261"/>
      <c r="S53" s="261">
        <v>2268</v>
      </c>
      <c r="T53" s="261"/>
      <c r="U53" s="261">
        <f>+S53+T53</f>
        <v>2268</v>
      </c>
    </row>
    <row r="54" spans="1:21">
      <c r="A54" s="260" t="s">
        <v>76</v>
      </c>
      <c r="B54" s="1118" t="s">
        <v>451</v>
      </c>
      <c r="C54" s="1118"/>
      <c r="D54" s="261">
        <f t="shared" si="19"/>
        <v>0</v>
      </c>
      <c r="E54" s="344">
        <f t="shared" si="34"/>
        <v>0</v>
      </c>
      <c r="F54" s="344">
        <f t="shared" si="35"/>
        <v>0</v>
      </c>
      <c r="G54" s="261"/>
      <c r="H54" s="261"/>
      <c r="I54" s="344">
        <f t="shared" ref="I54:I57" si="36">+G54+H54</f>
        <v>0</v>
      </c>
      <c r="J54" s="261"/>
      <c r="K54" s="261"/>
      <c r="L54" s="344">
        <f t="shared" ref="L54:L57" si="37">+J54+K54</f>
        <v>0</v>
      </c>
      <c r="M54" s="261"/>
      <c r="N54" s="261"/>
      <c r="O54" s="344">
        <f t="shared" ref="O54:O57" si="38">+M54+N54</f>
        <v>0</v>
      </c>
      <c r="P54" s="261"/>
      <c r="Q54" s="261"/>
      <c r="R54" s="261"/>
      <c r="S54" s="261"/>
      <c r="T54" s="261"/>
      <c r="U54" s="344">
        <f t="shared" ref="U54:U57" si="39">+S54+T54</f>
        <v>0</v>
      </c>
    </row>
    <row r="55" spans="1:21">
      <c r="A55" s="260" t="s">
        <v>77</v>
      </c>
      <c r="B55" s="1118" t="s">
        <v>452</v>
      </c>
      <c r="C55" s="1118"/>
      <c r="D55" s="261">
        <f t="shared" si="19"/>
        <v>0</v>
      </c>
      <c r="E55" s="344">
        <f t="shared" si="34"/>
        <v>0</v>
      </c>
      <c r="F55" s="344">
        <f t="shared" si="35"/>
        <v>0</v>
      </c>
      <c r="G55" s="261"/>
      <c r="H55" s="261"/>
      <c r="I55" s="344">
        <f t="shared" si="36"/>
        <v>0</v>
      </c>
      <c r="J55" s="261"/>
      <c r="K55" s="261"/>
      <c r="L55" s="344">
        <f t="shared" si="37"/>
        <v>0</v>
      </c>
      <c r="M55" s="261"/>
      <c r="N55" s="261"/>
      <c r="O55" s="344">
        <f t="shared" si="38"/>
        <v>0</v>
      </c>
      <c r="P55" s="261"/>
      <c r="Q55" s="261"/>
      <c r="R55" s="261"/>
      <c r="S55" s="261"/>
      <c r="T55" s="261"/>
      <c r="U55" s="344">
        <f t="shared" si="39"/>
        <v>0</v>
      </c>
    </row>
    <row r="56" spans="1:21">
      <c r="A56" s="260" t="s">
        <v>78</v>
      </c>
      <c r="B56" s="1118" t="s">
        <v>453</v>
      </c>
      <c r="C56" s="1118"/>
      <c r="D56" s="261">
        <f t="shared" si="19"/>
        <v>0</v>
      </c>
      <c r="E56" s="344">
        <f t="shared" si="34"/>
        <v>0</v>
      </c>
      <c r="F56" s="344">
        <f t="shared" si="35"/>
        <v>0</v>
      </c>
      <c r="G56" s="261"/>
      <c r="H56" s="261"/>
      <c r="I56" s="344">
        <f t="shared" si="36"/>
        <v>0</v>
      </c>
      <c r="J56" s="261"/>
      <c r="K56" s="261"/>
      <c r="L56" s="344">
        <f t="shared" si="37"/>
        <v>0</v>
      </c>
      <c r="M56" s="261"/>
      <c r="N56" s="261"/>
      <c r="O56" s="344">
        <f t="shared" si="38"/>
        <v>0</v>
      </c>
      <c r="P56" s="261"/>
      <c r="Q56" s="261"/>
      <c r="R56" s="261"/>
      <c r="S56" s="261"/>
      <c r="T56" s="261"/>
      <c r="U56" s="344">
        <f t="shared" si="39"/>
        <v>0</v>
      </c>
    </row>
    <row r="57" spans="1:21">
      <c r="A57" s="260" t="s">
        <v>80</v>
      </c>
      <c r="B57" s="1118" t="s">
        <v>79</v>
      </c>
      <c r="C57" s="1118"/>
      <c r="D57" s="261">
        <f t="shared" si="19"/>
        <v>0</v>
      </c>
      <c r="E57" s="344">
        <f t="shared" si="34"/>
        <v>0</v>
      </c>
      <c r="F57" s="344">
        <f t="shared" si="35"/>
        <v>0</v>
      </c>
      <c r="G57" s="261"/>
      <c r="H57" s="261"/>
      <c r="I57" s="344">
        <f t="shared" si="36"/>
        <v>0</v>
      </c>
      <c r="J57" s="261"/>
      <c r="K57" s="261"/>
      <c r="L57" s="344">
        <f t="shared" si="37"/>
        <v>0</v>
      </c>
      <c r="M57" s="261"/>
      <c r="N57" s="261"/>
      <c r="O57" s="344">
        <f t="shared" si="38"/>
        <v>0</v>
      </c>
      <c r="P57" s="261"/>
      <c r="Q57" s="261"/>
      <c r="R57" s="261"/>
      <c r="S57" s="261"/>
      <c r="T57" s="261"/>
      <c r="U57" s="344">
        <f t="shared" si="39"/>
        <v>0</v>
      </c>
    </row>
    <row r="58" spans="1:21" s="347" customFormat="1">
      <c r="A58" s="345" t="s">
        <v>81</v>
      </c>
      <c r="B58" s="1120" t="s">
        <v>153</v>
      </c>
      <c r="C58" s="1120"/>
      <c r="D58" s="346">
        <f>SUM(D53:D57)</f>
        <v>2960</v>
      </c>
      <c r="E58" s="346">
        <f t="shared" ref="E58:U58" si="40">SUM(E53:E57)</f>
        <v>0</v>
      </c>
      <c r="F58" s="346">
        <f t="shared" si="40"/>
        <v>2960</v>
      </c>
      <c r="G58" s="346">
        <f t="shared" si="40"/>
        <v>600</v>
      </c>
      <c r="H58" s="346">
        <f t="shared" si="40"/>
        <v>0</v>
      </c>
      <c r="I58" s="346">
        <f t="shared" si="40"/>
        <v>600</v>
      </c>
      <c r="J58" s="346">
        <f t="shared" si="40"/>
        <v>80</v>
      </c>
      <c r="K58" s="346">
        <f t="shared" si="40"/>
        <v>0</v>
      </c>
      <c r="L58" s="346">
        <f t="shared" si="40"/>
        <v>80</v>
      </c>
      <c r="M58" s="346">
        <f t="shared" si="40"/>
        <v>12</v>
      </c>
      <c r="N58" s="346">
        <f t="shared" si="40"/>
        <v>0</v>
      </c>
      <c r="O58" s="346">
        <f t="shared" si="40"/>
        <v>12</v>
      </c>
      <c r="P58" s="346">
        <f t="shared" si="40"/>
        <v>0</v>
      </c>
      <c r="Q58" s="346">
        <f t="shared" si="40"/>
        <v>0</v>
      </c>
      <c r="R58" s="346">
        <f t="shared" si="40"/>
        <v>0</v>
      </c>
      <c r="S58" s="346">
        <f t="shared" si="40"/>
        <v>2268</v>
      </c>
      <c r="T58" s="346">
        <f t="shared" si="40"/>
        <v>0</v>
      </c>
      <c r="U58" s="346">
        <f t="shared" si="40"/>
        <v>2268</v>
      </c>
    </row>
    <row r="59" spans="1:21">
      <c r="A59" s="263" t="s">
        <v>82</v>
      </c>
      <c r="B59" s="1120" t="s">
        <v>344</v>
      </c>
      <c r="C59" s="1120"/>
      <c r="D59" s="264">
        <f>+D58+D52+D49+D39+D36</f>
        <v>14693</v>
      </c>
      <c r="E59" s="264">
        <f t="shared" ref="E59:U59" si="41">+E58+E52+E49+E39+E36</f>
        <v>9</v>
      </c>
      <c r="F59" s="264">
        <f t="shared" si="41"/>
        <v>14702</v>
      </c>
      <c r="G59" s="264">
        <f t="shared" si="41"/>
        <v>3562</v>
      </c>
      <c r="H59" s="264">
        <f t="shared" si="41"/>
        <v>-37</v>
      </c>
      <c r="I59" s="346">
        <f t="shared" si="41"/>
        <v>3525</v>
      </c>
      <c r="J59" s="264">
        <f t="shared" si="41"/>
        <v>400</v>
      </c>
      <c r="K59" s="264">
        <f t="shared" si="41"/>
        <v>46</v>
      </c>
      <c r="L59" s="264">
        <f t="shared" si="41"/>
        <v>446</v>
      </c>
      <c r="M59" s="264">
        <f t="shared" si="41"/>
        <v>63</v>
      </c>
      <c r="N59" s="264">
        <f t="shared" si="41"/>
        <v>0</v>
      </c>
      <c r="O59" s="264">
        <f t="shared" si="41"/>
        <v>63</v>
      </c>
      <c r="P59" s="264">
        <f t="shared" si="41"/>
        <v>0</v>
      </c>
      <c r="Q59" s="264">
        <f t="shared" si="41"/>
        <v>0</v>
      </c>
      <c r="R59" s="264">
        <f t="shared" si="41"/>
        <v>0</v>
      </c>
      <c r="S59" s="264">
        <f t="shared" si="41"/>
        <v>10668</v>
      </c>
      <c r="T59" s="264">
        <f t="shared" si="41"/>
        <v>0</v>
      </c>
      <c r="U59" s="264">
        <f t="shared" si="41"/>
        <v>10668</v>
      </c>
    </row>
    <row r="60" spans="1:21">
      <c r="A60" s="266"/>
      <c r="B60" s="1123"/>
      <c r="C60" s="1123"/>
      <c r="D60" s="268"/>
      <c r="E60" s="268"/>
      <c r="F60" s="269"/>
      <c r="G60" s="270"/>
      <c r="H60" s="268"/>
      <c r="I60" s="269"/>
      <c r="J60" s="270"/>
      <c r="K60" s="268"/>
      <c r="L60" s="269"/>
      <c r="M60" s="270"/>
      <c r="N60" s="268"/>
      <c r="O60" s="269"/>
      <c r="P60" s="270"/>
      <c r="Q60" s="268"/>
      <c r="R60" s="269"/>
      <c r="S60" s="270"/>
      <c r="T60" s="268"/>
      <c r="U60" s="269"/>
    </row>
    <row r="61" spans="1:21">
      <c r="A61" s="260" t="s">
        <v>97</v>
      </c>
      <c r="B61" s="1010" t="s">
        <v>757</v>
      </c>
      <c r="C61" s="1010"/>
      <c r="D61" s="344">
        <f>+G61+J61+M61+P61+S61</f>
        <v>58</v>
      </c>
      <c r="E61" s="344">
        <f t="shared" ref="E61:F61" si="42">+H61+K61+N61+Q61+T61</f>
        <v>0</v>
      </c>
      <c r="F61" s="344">
        <f t="shared" si="42"/>
        <v>58</v>
      </c>
      <c r="G61" s="344">
        <v>58</v>
      </c>
      <c r="H61" s="344"/>
      <c r="I61" s="344">
        <f>+G61+H61</f>
        <v>58</v>
      </c>
      <c r="J61" s="344"/>
      <c r="K61" s="344"/>
      <c r="L61" s="344"/>
      <c r="M61" s="344"/>
      <c r="N61" s="344"/>
      <c r="O61" s="344"/>
      <c r="P61" s="344"/>
      <c r="Q61" s="344"/>
      <c r="R61" s="344"/>
      <c r="S61" s="344"/>
      <c r="T61" s="344"/>
      <c r="U61" s="344"/>
    </row>
    <row r="62" spans="1:21" ht="15" customHeight="1">
      <c r="A62" s="260" t="s">
        <v>102</v>
      </c>
      <c r="B62" s="1010" t="s">
        <v>758</v>
      </c>
      <c r="C62" s="1010"/>
      <c r="D62" s="344">
        <f>+G62+J62+M62+P62+S62</f>
        <v>35</v>
      </c>
      <c r="E62" s="344">
        <f t="shared" ref="E62:F62" si="43">+H62+K62+N62+Q62+T62</f>
        <v>0</v>
      </c>
      <c r="F62" s="344">
        <f t="shared" si="43"/>
        <v>35</v>
      </c>
      <c r="G62" s="344">
        <v>35</v>
      </c>
      <c r="H62" s="344"/>
      <c r="I62" s="344">
        <f>+G62+H62</f>
        <v>35</v>
      </c>
      <c r="J62" s="344"/>
      <c r="K62" s="344"/>
      <c r="L62" s="344"/>
      <c r="M62" s="344"/>
      <c r="N62" s="344"/>
      <c r="O62" s="344"/>
      <c r="P62" s="344"/>
      <c r="Q62" s="344"/>
      <c r="R62" s="344"/>
      <c r="S62" s="344"/>
      <c r="T62" s="344"/>
      <c r="U62" s="344"/>
    </row>
    <row r="63" spans="1:21">
      <c r="A63" s="260" t="s">
        <v>106</v>
      </c>
      <c r="B63" s="1118" t="s">
        <v>165</v>
      </c>
      <c r="C63" s="1118"/>
      <c r="D63" s="344">
        <f t="shared" ref="D63:D64" si="44">+G63+J63+M63+P63+S63</f>
        <v>11181</v>
      </c>
      <c r="E63" s="344">
        <f t="shared" ref="E63:E64" si="45">+H63+K63+N63+Q63+T63</f>
        <v>0</v>
      </c>
      <c r="F63" s="344">
        <f t="shared" ref="F63:F64" si="46">+I63+L63+O63+R63+U63</f>
        <v>11181</v>
      </c>
      <c r="G63" s="261"/>
      <c r="H63" s="261"/>
      <c r="I63" s="261"/>
      <c r="J63" s="261">
        <v>11181</v>
      </c>
      <c r="K63" s="261"/>
      <c r="L63" s="261">
        <f>+J63+K63</f>
        <v>11181</v>
      </c>
      <c r="M63" s="261"/>
      <c r="N63" s="261"/>
      <c r="O63" s="261"/>
      <c r="P63" s="261"/>
      <c r="Q63" s="261"/>
      <c r="R63" s="261"/>
      <c r="S63" s="261"/>
      <c r="T63" s="261"/>
      <c r="U63" s="261"/>
    </row>
    <row r="64" spans="1:21" ht="25.5" customHeight="1">
      <c r="A64" s="282" t="s">
        <v>106</v>
      </c>
      <c r="B64" s="272"/>
      <c r="C64" s="283" t="s">
        <v>105</v>
      </c>
      <c r="D64" s="344">
        <f t="shared" si="44"/>
        <v>11181</v>
      </c>
      <c r="E64" s="344">
        <f t="shared" si="45"/>
        <v>0</v>
      </c>
      <c r="F64" s="344">
        <f t="shared" si="46"/>
        <v>11181</v>
      </c>
      <c r="G64" s="261"/>
      <c r="H64" s="261"/>
      <c r="I64" s="261"/>
      <c r="J64" s="261">
        <v>11181</v>
      </c>
      <c r="K64" s="261"/>
      <c r="L64" s="344">
        <f>+J64+K64</f>
        <v>11181</v>
      </c>
      <c r="M64" s="261"/>
      <c r="N64" s="261"/>
      <c r="O64" s="261"/>
      <c r="P64" s="261"/>
      <c r="Q64" s="261"/>
      <c r="R64" s="261"/>
      <c r="S64" s="261"/>
      <c r="T64" s="261"/>
      <c r="U64" s="261"/>
    </row>
    <row r="65" spans="1:21">
      <c r="A65" s="263" t="s">
        <v>109</v>
      </c>
      <c r="B65" s="1120" t="s">
        <v>164</v>
      </c>
      <c r="C65" s="1120"/>
      <c r="D65" s="264">
        <f>+D63+D62+D61</f>
        <v>11274</v>
      </c>
      <c r="E65" s="346">
        <f t="shared" ref="E65:U65" si="47">+E63+E62+E61</f>
        <v>0</v>
      </c>
      <c r="F65" s="346">
        <f t="shared" si="47"/>
        <v>11274</v>
      </c>
      <c r="G65" s="346">
        <f t="shared" si="47"/>
        <v>93</v>
      </c>
      <c r="H65" s="346">
        <f t="shared" si="47"/>
        <v>0</v>
      </c>
      <c r="I65" s="346">
        <f t="shared" si="47"/>
        <v>93</v>
      </c>
      <c r="J65" s="346">
        <f t="shared" si="47"/>
        <v>11181</v>
      </c>
      <c r="K65" s="346">
        <f t="shared" si="47"/>
        <v>0</v>
      </c>
      <c r="L65" s="346">
        <f t="shared" si="47"/>
        <v>11181</v>
      </c>
      <c r="M65" s="346">
        <f t="shared" si="47"/>
        <v>0</v>
      </c>
      <c r="N65" s="346">
        <f t="shared" si="47"/>
        <v>0</v>
      </c>
      <c r="O65" s="346">
        <f t="shared" si="47"/>
        <v>0</v>
      </c>
      <c r="P65" s="346">
        <f t="shared" si="47"/>
        <v>0</v>
      </c>
      <c r="Q65" s="346">
        <f t="shared" si="47"/>
        <v>0</v>
      </c>
      <c r="R65" s="346">
        <f t="shared" si="47"/>
        <v>0</v>
      </c>
      <c r="S65" s="346">
        <f t="shared" si="47"/>
        <v>0</v>
      </c>
      <c r="T65" s="346">
        <f t="shared" si="47"/>
        <v>0</v>
      </c>
      <c r="U65" s="346">
        <f t="shared" si="47"/>
        <v>0</v>
      </c>
    </row>
    <row r="66" spans="1:21" ht="8.25" customHeight="1">
      <c r="A66" s="284"/>
      <c r="B66" s="285"/>
      <c r="C66" s="285"/>
      <c r="D66" s="286"/>
      <c r="E66" s="286"/>
      <c r="F66" s="286"/>
      <c r="G66" s="286"/>
      <c r="H66" s="286"/>
      <c r="I66" s="286"/>
      <c r="J66" s="286"/>
      <c r="K66" s="286"/>
      <c r="L66" s="286"/>
      <c r="M66" s="286"/>
      <c r="N66" s="286"/>
      <c r="O66" s="286"/>
      <c r="P66" s="286"/>
      <c r="Q66" s="286"/>
      <c r="R66" s="286"/>
      <c r="S66" s="286"/>
      <c r="T66" s="286"/>
      <c r="U66" s="286"/>
    </row>
    <row r="67" spans="1:21" ht="11.25" customHeight="1">
      <c r="A67" s="287"/>
      <c r="B67" s="288"/>
      <c r="C67" s="288"/>
      <c r="D67" s="281"/>
      <c r="E67" s="281"/>
      <c r="F67" s="281"/>
      <c r="G67" s="281"/>
      <c r="H67" s="281"/>
      <c r="I67" s="281"/>
      <c r="J67" s="281"/>
      <c r="K67" s="281"/>
      <c r="L67" s="281"/>
      <c r="M67" s="281"/>
      <c r="N67" s="281"/>
      <c r="O67" s="281"/>
      <c r="P67" s="281"/>
      <c r="Q67" s="281"/>
      <c r="R67" s="281"/>
      <c r="S67" s="281"/>
      <c r="T67" s="281"/>
      <c r="U67" s="281"/>
    </row>
    <row r="68" spans="1:21">
      <c r="A68" s="260" t="s">
        <v>111</v>
      </c>
      <c r="B68" s="1118" t="s">
        <v>110</v>
      </c>
      <c r="C68" s="1118"/>
      <c r="D68" s="261">
        <f>+G68+J68+M68+P68+S68</f>
        <v>0</v>
      </c>
      <c r="E68" s="344">
        <f t="shared" ref="E68:F75" si="48">+H68+K68+N68+Q68+T68</f>
        <v>0</v>
      </c>
      <c r="F68" s="344">
        <f t="shared" si="48"/>
        <v>0</v>
      </c>
      <c r="G68" s="261"/>
      <c r="H68" s="261"/>
      <c r="I68" s="261">
        <f>+G68+H68</f>
        <v>0</v>
      </c>
      <c r="J68" s="261"/>
      <c r="K68" s="261"/>
      <c r="L68" s="261"/>
      <c r="M68" s="261"/>
      <c r="N68" s="261"/>
      <c r="O68" s="261"/>
      <c r="P68" s="261"/>
      <c r="Q68" s="261"/>
      <c r="R68" s="261"/>
      <c r="S68" s="261"/>
      <c r="T68" s="261"/>
      <c r="U68" s="261"/>
    </row>
    <row r="69" spans="1:21">
      <c r="A69" s="260" t="s">
        <v>112</v>
      </c>
      <c r="B69" s="1118" t="s">
        <v>454</v>
      </c>
      <c r="C69" s="1118"/>
      <c r="D69" s="261">
        <f t="shared" ref="D69:D75" si="49">+G69+J69+M69+P69+S69</f>
        <v>0</v>
      </c>
      <c r="E69" s="344">
        <f t="shared" si="48"/>
        <v>0</v>
      </c>
      <c r="F69" s="344">
        <f t="shared" si="48"/>
        <v>0</v>
      </c>
      <c r="G69" s="261"/>
      <c r="H69" s="261"/>
      <c r="I69" s="344">
        <f t="shared" ref="I69:I75" si="50">+G69+H69</f>
        <v>0</v>
      </c>
      <c r="J69" s="261"/>
      <c r="K69" s="261"/>
      <c r="L69" s="261"/>
      <c r="M69" s="261"/>
      <c r="N69" s="261"/>
      <c r="O69" s="261"/>
      <c r="P69" s="261"/>
      <c r="Q69" s="261"/>
      <c r="R69" s="261"/>
      <c r="S69" s="261"/>
      <c r="T69" s="261"/>
      <c r="U69" s="261"/>
    </row>
    <row r="70" spans="1:21" ht="25.5">
      <c r="A70" s="271" t="s">
        <v>112</v>
      </c>
      <c r="B70" s="272"/>
      <c r="C70" s="283" t="s">
        <v>113</v>
      </c>
      <c r="D70" s="261">
        <f t="shared" si="49"/>
        <v>0</v>
      </c>
      <c r="E70" s="344">
        <f t="shared" si="48"/>
        <v>0</v>
      </c>
      <c r="F70" s="344">
        <f t="shared" si="48"/>
        <v>0</v>
      </c>
      <c r="G70" s="261"/>
      <c r="H70" s="261"/>
      <c r="I70" s="344">
        <f t="shared" si="50"/>
        <v>0</v>
      </c>
      <c r="J70" s="261"/>
      <c r="K70" s="261"/>
      <c r="L70" s="261"/>
      <c r="M70" s="261"/>
      <c r="N70" s="261"/>
      <c r="O70" s="261"/>
      <c r="P70" s="261"/>
      <c r="Q70" s="261"/>
      <c r="R70" s="261"/>
      <c r="S70" s="261"/>
      <c r="T70" s="261"/>
      <c r="U70" s="261"/>
    </row>
    <row r="71" spans="1:21">
      <c r="A71" s="260" t="s">
        <v>115</v>
      </c>
      <c r="B71" s="1118" t="s">
        <v>114</v>
      </c>
      <c r="C71" s="1118"/>
      <c r="D71" s="261">
        <f t="shared" si="49"/>
        <v>200</v>
      </c>
      <c r="E71" s="344">
        <f t="shared" si="48"/>
        <v>0</v>
      </c>
      <c r="F71" s="344">
        <f t="shared" si="48"/>
        <v>200</v>
      </c>
      <c r="G71" s="261">
        <v>200</v>
      </c>
      <c r="H71" s="261"/>
      <c r="I71" s="344">
        <f t="shared" si="50"/>
        <v>200</v>
      </c>
      <c r="J71" s="261"/>
      <c r="K71" s="261"/>
      <c r="L71" s="261"/>
      <c r="M71" s="261"/>
      <c r="N71" s="261"/>
      <c r="O71" s="261"/>
      <c r="P71" s="261"/>
      <c r="Q71" s="261"/>
      <c r="R71" s="261"/>
      <c r="S71" s="261"/>
      <c r="T71" s="261"/>
      <c r="U71" s="261"/>
    </row>
    <row r="72" spans="1:21">
      <c r="A72" s="260" t="s">
        <v>117</v>
      </c>
      <c r="B72" s="1118" t="s">
        <v>116</v>
      </c>
      <c r="C72" s="1118"/>
      <c r="D72" s="261">
        <f t="shared" si="49"/>
        <v>400</v>
      </c>
      <c r="E72" s="344">
        <f t="shared" si="48"/>
        <v>-126</v>
      </c>
      <c r="F72" s="344">
        <f t="shared" si="48"/>
        <v>274</v>
      </c>
      <c r="G72" s="261">
        <v>400</v>
      </c>
      <c r="H72" s="261">
        <v>-126</v>
      </c>
      <c r="I72" s="344">
        <f t="shared" si="50"/>
        <v>274</v>
      </c>
      <c r="J72" s="261"/>
      <c r="K72" s="261"/>
      <c r="L72" s="261"/>
      <c r="M72" s="261"/>
      <c r="N72" s="261"/>
      <c r="O72" s="261"/>
      <c r="P72" s="261"/>
      <c r="Q72" s="261"/>
      <c r="R72" s="261"/>
      <c r="S72" s="261"/>
      <c r="T72" s="261"/>
      <c r="U72" s="261"/>
    </row>
    <row r="73" spans="1:21">
      <c r="A73" s="260" t="s">
        <v>119</v>
      </c>
      <c r="B73" s="1118" t="s">
        <v>118</v>
      </c>
      <c r="C73" s="1118"/>
      <c r="D73" s="261">
        <f t="shared" si="49"/>
        <v>0</v>
      </c>
      <c r="E73" s="344">
        <f t="shared" si="48"/>
        <v>0</v>
      </c>
      <c r="F73" s="344">
        <f t="shared" si="48"/>
        <v>0</v>
      </c>
      <c r="G73" s="261"/>
      <c r="H73" s="261"/>
      <c r="I73" s="344">
        <f t="shared" si="50"/>
        <v>0</v>
      </c>
      <c r="J73" s="261"/>
      <c r="K73" s="261"/>
      <c r="L73" s="261"/>
      <c r="M73" s="261"/>
      <c r="N73" s="261"/>
      <c r="O73" s="261"/>
      <c r="P73" s="261"/>
      <c r="Q73" s="261"/>
      <c r="R73" s="261"/>
      <c r="S73" s="261"/>
      <c r="T73" s="261"/>
      <c r="U73" s="261"/>
    </row>
    <row r="74" spans="1:21">
      <c r="A74" s="260" t="s">
        <v>121</v>
      </c>
      <c r="B74" s="1118" t="s">
        <v>120</v>
      </c>
      <c r="C74" s="1118"/>
      <c r="D74" s="261">
        <f t="shared" si="49"/>
        <v>0</v>
      </c>
      <c r="E74" s="344">
        <f t="shared" si="48"/>
        <v>0</v>
      </c>
      <c r="F74" s="344">
        <f t="shared" si="48"/>
        <v>0</v>
      </c>
      <c r="G74" s="261"/>
      <c r="H74" s="261"/>
      <c r="I74" s="344">
        <f t="shared" si="50"/>
        <v>0</v>
      </c>
      <c r="J74" s="261"/>
      <c r="K74" s="261"/>
      <c r="L74" s="261"/>
      <c r="M74" s="261"/>
      <c r="N74" s="261"/>
      <c r="O74" s="261"/>
      <c r="P74" s="261"/>
      <c r="Q74" s="261"/>
      <c r="R74" s="261"/>
      <c r="S74" s="261"/>
      <c r="T74" s="261"/>
      <c r="U74" s="261"/>
    </row>
    <row r="75" spans="1:21">
      <c r="A75" s="260" t="s">
        <v>123</v>
      </c>
      <c r="B75" s="1118" t="s">
        <v>122</v>
      </c>
      <c r="C75" s="1118"/>
      <c r="D75" s="261">
        <f t="shared" si="49"/>
        <v>0</v>
      </c>
      <c r="E75" s="344">
        <f t="shared" si="48"/>
        <v>103</v>
      </c>
      <c r="F75" s="344">
        <f t="shared" si="48"/>
        <v>103</v>
      </c>
      <c r="G75" s="261"/>
      <c r="H75" s="261">
        <v>103</v>
      </c>
      <c r="I75" s="344">
        <f t="shared" si="50"/>
        <v>103</v>
      </c>
      <c r="J75" s="261"/>
      <c r="K75" s="261"/>
      <c r="L75" s="261"/>
      <c r="M75" s="261"/>
      <c r="N75" s="261"/>
      <c r="O75" s="261"/>
      <c r="P75" s="261"/>
      <c r="Q75" s="261"/>
      <c r="R75" s="261"/>
      <c r="S75" s="261"/>
      <c r="T75" s="261"/>
      <c r="U75" s="261"/>
    </row>
    <row r="76" spans="1:21">
      <c r="A76" s="263" t="s">
        <v>124</v>
      </c>
      <c r="B76" s="1120" t="s">
        <v>162</v>
      </c>
      <c r="C76" s="1120"/>
      <c r="D76" s="264">
        <f>SUM(D68:D75)</f>
        <v>600</v>
      </c>
      <c r="E76" s="264">
        <f t="shared" ref="E76:U76" si="51">(((((+E75+E74)+E73)+E72)+E71)+E69)+E68</f>
        <v>-23</v>
      </c>
      <c r="F76" s="264">
        <f t="shared" si="51"/>
        <v>577</v>
      </c>
      <c r="G76" s="264">
        <f t="shared" si="51"/>
        <v>600</v>
      </c>
      <c r="H76" s="264">
        <f t="shared" si="51"/>
        <v>-23</v>
      </c>
      <c r="I76" s="264">
        <f t="shared" si="51"/>
        <v>577</v>
      </c>
      <c r="J76" s="264">
        <f t="shared" si="51"/>
        <v>0</v>
      </c>
      <c r="K76" s="264">
        <f t="shared" si="51"/>
        <v>0</v>
      </c>
      <c r="L76" s="264">
        <f t="shared" si="51"/>
        <v>0</v>
      </c>
      <c r="M76" s="264">
        <f t="shared" si="51"/>
        <v>0</v>
      </c>
      <c r="N76" s="264">
        <f t="shared" si="51"/>
        <v>0</v>
      </c>
      <c r="O76" s="264">
        <f t="shared" si="51"/>
        <v>0</v>
      </c>
      <c r="P76" s="264">
        <f t="shared" si="51"/>
        <v>0</v>
      </c>
      <c r="Q76" s="264">
        <f t="shared" si="51"/>
        <v>0</v>
      </c>
      <c r="R76" s="264">
        <f t="shared" si="51"/>
        <v>0</v>
      </c>
      <c r="S76" s="264">
        <f t="shared" si="51"/>
        <v>0</v>
      </c>
      <c r="T76" s="264">
        <f t="shared" si="51"/>
        <v>0</v>
      </c>
      <c r="U76" s="264">
        <f t="shared" si="51"/>
        <v>0</v>
      </c>
    </row>
    <row r="77" spans="1:21">
      <c r="A77" s="266"/>
      <c r="B77" s="267"/>
      <c r="C77" s="267"/>
      <c r="D77" s="268"/>
      <c r="E77" s="268"/>
      <c r="F77" s="269"/>
      <c r="G77" s="270"/>
      <c r="H77" s="268"/>
      <c r="I77" s="269"/>
      <c r="J77" s="270"/>
      <c r="K77" s="268"/>
      <c r="L77" s="269"/>
      <c r="M77" s="270"/>
      <c r="N77" s="268"/>
      <c r="O77" s="269"/>
      <c r="P77" s="270"/>
      <c r="Q77" s="268"/>
      <c r="R77" s="269"/>
      <c r="S77" s="270"/>
      <c r="T77" s="268"/>
      <c r="U77" s="269"/>
    </row>
    <row r="78" spans="1:21" hidden="1">
      <c r="A78" s="260" t="s">
        <v>126</v>
      </c>
      <c r="B78" s="1118" t="s">
        <v>125</v>
      </c>
      <c r="C78" s="1118"/>
      <c r="D78" s="261">
        <f>(((+G78+J78)+M78)+P78)+S78</f>
        <v>0</v>
      </c>
      <c r="E78" s="261"/>
      <c r="F78" s="261"/>
      <c r="G78" s="261"/>
      <c r="H78" s="261"/>
      <c r="I78" s="261"/>
      <c r="J78" s="261"/>
      <c r="K78" s="261"/>
      <c r="L78" s="261"/>
      <c r="M78" s="261"/>
      <c r="N78" s="261"/>
      <c r="O78" s="261"/>
      <c r="P78" s="261"/>
      <c r="Q78" s="261"/>
      <c r="R78" s="261"/>
      <c r="S78" s="261"/>
      <c r="T78" s="261"/>
      <c r="U78" s="261"/>
    </row>
    <row r="79" spans="1:21" hidden="1">
      <c r="A79" s="260" t="s">
        <v>128</v>
      </c>
      <c r="B79" s="1118" t="s">
        <v>127</v>
      </c>
      <c r="C79" s="1118"/>
      <c r="D79" s="261">
        <f>(((+G79+J79)+M79)+P79)+S79</f>
        <v>0</v>
      </c>
      <c r="E79" s="261"/>
      <c r="F79" s="261"/>
      <c r="G79" s="261"/>
      <c r="H79" s="261"/>
      <c r="I79" s="261"/>
      <c r="J79" s="261"/>
      <c r="K79" s="261"/>
      <c r="L79" s="261"/>
      <c r="M79" s="261"/>
      <c r="N79" s="261"/>
      <c r="O79" s="261"/>
      <c r="P79" s="261"/>
      <c r="Q79" s="261"/>
      <c r="R79" s="261"/>
      <c r="S79" s="261"/>
      <c r="T79" s="261"/>
      <c r="U79" s="261"/>
    </row>
    <row r="80" spans="1:21" hidden="1">
      <c r="A80" s="260" t="s">
        <v>130</v>
      </c>
      <c r="B80" s="1118" t="s">
        <v>455</v>
      </c>
      <c r="C80" s="1118"/>
      <c r="D80" s="261">
        <f>(((+G80+J80)+M80)+P80)+S80</f>
        <v>0</v>
      </c>
      <c r="E80" s="261"/>
      <c r="F80" s="261"/>
      <c r="G80" s="261"/>
      <c r="H80" s="261"/>
      <c r="I80" s="261"/>
      <c r="J80" s="261"/>
      <c r="K80" s="261"/>
      <c r="L80" s="261"/>
      <c r="M80" s="261"/>
      <c r="N80" s="261"/>
      <c r="O80" s="261"/>
      <c r="P80" s="261"/>
      <c r="Q80" s="261"/>
      <c r="R80" s="261"/>
      <c r="S80" s="261"/>
      <c r="T80" s="261"/>
      <c r="U80" s="261"/>
    </row>
    <row r="81" spans="1:21" hidden="1">
      <c r="A81" s="260" t="s">
        <v>132</v>
      </c>
      <c r="B81" s="1118" t="s">
        <v>131</v>
      </c>
      <c r="C81" s="1118"/>
      <c r="D81" s="261">
        <f>(((+G81+J81)+M81)+P81)+S81</f>
        <v>0</v>
      </c>
      <c r="E81" s="261"/>
      <c r="F81" s="261"/>
      <c r="G81" s="261"/>
      <c r="H81" s="261"/>
      <c r="I81" s="261"/>
      <c r="J81" s="261"/>
      <c r="K81" s="261"/>
      <c r="L81" s="261"/>
      <c r="M81" s="261"/>
      <c r="N81" s="261"/>
      <c r="O81" s="261"/>
      <c r="P81" s="261"/>
      <c r="Q81" s="261"/>
      <c r="R81" s="261"/>
      <c r="S81" s="261"/>
      <c r="T81" s="261"/>
      <c r="U81" s="261"/>
    </row>
    <row r="82" spans="1:21">
      <c r="A82" s="263" t="s">
        <v>133</v>
      </c>
      <c r="B82" s="1120" t="s">
        <v>315</v>
      </c>
      <c r="C82" s="1120"/>
      <c r="D82" s="264">
        <f t="shared" ref="D82:U82" si="52">SUM(D78:D81)</f>
        <v>0</v>
      </c>
      <c r="E82" s="264">
        <f t="shared" si="52"/>
        <v>0</v>
      </c>
      <c r="F82" s="264">
        <f t="shared" si="52"/>
        <v>0</v>
      </c>
      <c r="G82" s="264">
        <f t="shared" si="52"/>
        <v>0</v>
      </c>
      <c r="H82" s="264">
        <f t="shared" si="52"/>
        <v>0</v>
      </c>
      <c r="I82" s="264">
        <f t="shared" si="52"/>
        <v>0</v>
      </c>
      <c r="J82" s="264">
        <f t="shared" si="52"/>
        <v>0</v>
      </c>
      <c r="K82" s="264">
        <f t="shared" si="52"/>
        <v>0</v>
      </c>
      <c r="L82" s="264">
        <f t="shared" si="52"/>
        <v>0</v>
      </c>
      <c r="M82" s="264">
        <f t="shared" si="52"/>
        <v>0</v>
      </c>
      <c r="N82" s="264">
        <f t="shared" si="52"/>
        <v>0</v>
      </c>
      <c r="O82" s="264">
        <f t="shared" si="52"/>
        <v>0</v>
      </c>
      <c r="P82" s="264">
        <f t="shared" si="52"/>
        <v>0</v>
      </c>
      <c r="Q82" s="264">
        <f t="shared" si="52"/>
        <v>0</v>
      </c>
      <c r="R82" s="264">
        <f t="shared" si="52"/>
        <v>0</v>
      </c>
      <c r="S82" s="264">
        <f t="shared" si="52"/>
        <v>0</v>
      </c>
      <c r="T82" s="264">
        <f t="shared" si="52"/>
        <v>0</v>
      </c>
      <c r="U82" s="264">
        <f t="shared" si="52"/>
        <v>0</v>
      </c>
    </row>
    <row r="83" spans="1:21">
      <c r="A83" s="266"/>
      <c r="B83" s="289"/>
      <c r="C83" s="289"/>
      <c r="D83" s="268"/>
      <c r="E83" s="268"/>
      <c r="F83" s="269"/>
      <c r="G83" s="270"/>
      <c r="H83" s="268"/>
      <c r="I83" s="269"/>
      <c r="J83" s="270"/>
      <c r="K83" s="268"/>
      <c r="L83" s="269"/>
      <c r="M83" s="270"/>
      <c r="N83" s="268"/>
      <c r="O83" s="269"/>
      <c r="P83" s="270"/>
      <c r="Q83" s="268"/>
      <c r="R83" s="269"/>
      <c r="S83" s="270"/>
      <c r="T83" s="268"/>
      <c r="U83" s="269"/>
    </row>
    <row r="84" spans="1:21">
      <c r="A84" s="263" t="s">
        <v>135</v>
      </c>
      <c r="B84" s="1120" t="s">
        <v>159</v>
      </c>
      <c r="C84" s="1120"/>
      <c r="D84" s="261"/>
      <c r="E84" s="261"/>
      <c r="F84" s="261"/>
      <c r="G84" s="261"/>
      <c r="H84" s="261"/>
      <c r="I84" s="261"/>
      <c r="J84" s="261"/>
      <c r="K84" s="261"/>
      <c r="L84" s="261"/>
      <c r="M84" s="261"/>
      <c r="N84" s="261"/>
      <c r="O84" s="261"/>
      <c r="P84" s="261"/>
      <c r="Q84" s="261"/>
      <c r="R84" s="261"/>
      <c r="S84" s="261"/>
      <c r="T84" s="261"/>
      <c r="U84" s="261"/>
    </row>
    <row r="85" spans="1:21" ht="15.75" customHeight="1" thickBot="1">
      <c r="A85" s="528"/>
      <c r="B85" s="285"/>
      <c r="C85" s="285"/>
      <c r="D85" s="277"/>
      <c r="E85" s="277"/>
      <c r="F85" s="529"/>
      <c r="G85" s="530"/>
      <c r="H85" s="277"/>
      <c r="I85" s="529"/>
      <c r="J85" s="530"/>
      <c r="K85" s="277"/>
      <c r="L85" s="529"/>
      <c r="M85" s="530"/>
      <c r="N85" s="277"/>
      <c r="O85" s="529"/>
      <c r="P85" s="530"/>
      <c r="Q85" s="277"/>
      <c r="R85" s="529"/>
      <c r="S85" s="530"/>
      <c r="T85" s="277"/>
      <c r="U85" s="529"/>
    </row>
    <row r="86" spans="1:21" ht="15.75" customHeight="1" thickBot="1">
      <c r="A86" s="295" t="s">
        <v>136</v>
      </c>
      <c r="B86" s="1119" t="s">
        <v>456</v>
      </c>
      <c r="C86" s="1119"/>
      <c r="D86" s="296">
        <f>+D84+D82+D76+D65+D59+D26+D24</f>
        <v>149678</v>
      </c>
      <c r="E86" s="296">
        <f t="shared" ref="E86:U86" si="53">+E84+E82+E76+E65+E59+E26+E24</f>
        <v>275</v>
      </c>
      <c r="F86" s="296">
        <f t="shared" si="53"/>
        <v>149953</v>
      </c>
      <c r="G86" s="296">
        <f t="shared" si="53"/>
        <v>124438</v>
      </c>
      <c r="H86" s="296">
        <f t="shared" si="53"/>
        <v>229</v>
      </c>
      <c r="I86" s="296">
        <f t="shared" si="53"/>
        <v>124667</v>
      </c>
      <c r="J86" s="296">
        <f t="shared" si="53"/>
        <v>11581</v>
      </c>
      <c r="K86" s="296">
        <f t="shared" si="53"/>
        <v>46</v>
      </c>
      <c r="L86" s="296">
        <f t="shared" si="53"/>
        <v>11627</v>
      </c>
      <c r="M86" s="296">
        <f t="shared" si="53"/>
        <v>2991</v>
      </c>
      <c r="N86" s="296">
        <f t="shared" si="53"/>
        <v>0</v>
      </c>
      <c r="O86" s="296">
        <f t="shared" si="53"/>
        <v>2991</v>
      </c>
      <c r="P86" s="296">
        <f t="shared" si="53"/>
        <v>0</v>
      </c>
      <c r="Q86" s="296">
        <f t="shared" si="53"/>
        <v>0</v>
      </c>
      <c r="R86" s="296">
        <f t="shared" si="53"/>
        <v>0</v>
      </c>
      <c r="S86" s="296">
        <f t="shared" si="53"/>
        <v>10668</v>
      </c>
      <c r="T86" s="296">
        <f t="shared" si="53"/>
        <v>0</v>
      </c>
      <c r="U86" s="531">
        <f t="shared" si="53"/>
        <v>10668</v>
      </c>
    </row>
  </sheetData>
  <mergeCells count="80">
    <mergeCell ref="S1:U1"/>
    <mergeCell ref="G2:I2"/>
    <mergeCell ref="M2:O2"/>
    <mergeCell ref="P2:R2"/>
    <mergeCell ref="S2:U2"/>
    <mergeCell ref="J2:L2"/>
    <mergeCell ref="D2:F3"/>
    <mergeCell ref="G3:I3"/>
    <mergeCell ref="J3:L3"/>
    <mergeCell ref="M3:O3"/>
    <mergeCell ref="P3:R3"/>
    <mergeCell ref="S3:U3"/>
    <mergeCell ref="B82:C82"/>
    <mergeCell ref="B84:C84"/>
    <mergeCell ref="B73:C73"/>
    <mergeCell ref="B74:C74"/>
    <mergeCell ref="B76:C76"/>
    <mergeCell ref="B78:C78"/>
    <mergeCell ref="B79:C79"/>
    <mergeCell ref="B81:C81"/>
    <mergeCell ref="B80:C80"/>
    <mergeCell ref="B36:C36"/>
    <mergeCell ref="B37:C37"/>
    <mergeCell ref="B72:C72"/>
    <mergeCell ref="B60:C60"/>
    <mergeCell ref="B59:C59"/>
    <mergeCell ref="B58:C58"/>
    <mergeCell ref="B69:C69"/>
    <mergeCell ref="B71:C71"/>
    <mergeCell ref="B39:C39"/>
    <mergeCell ref="B40:C40"/>
    <mergeCell ref="B41:C41"/>
    <mergeCell ref="B42:C42"/>
    <mergeCell ref="B56:C56"/>
    <mergeCell ref="B43:C43"/>
    <mergeCell ref="B55:C55"/>
    <mergeCell ref="B62:C62"/>
    <mergeCell ref="B61:C61"/>
    <mergeCell ref="B38:C38"/>
    <mergeCell ref="B20:C20"/>
    <mergeCell ref="B21:C21"/>
    <mergeCell ref="B22:C22"/>
    <mergeCell ref="B23:C23"/>
    <mergeCell ref="B24:C24"/>
    <mergeCell ref="B33:C33"/>
    <mergeCell ref="B34:C34"/>
    <mergeCell ref="B35:C35"/>
    <mergeCell ref="B26:C26"/>
    <mergeCell ref="B15:C15"/>
    <mergeCell ref="B16:C16"/>
    <mergeCell ref="B17:C17"/>
    <mergeCell ref="B18:C18"/>
    <mergeCell ref="B19:C19"/>
    <mergeCell ref="B13:C13"/>
    <mergeCell ref="A2:A4"/>
    <mergeCell ref="B2:C4"/>
    <mergeCell ref="B5:C5"/>
    <mergeCell ref="B6:C6"/>
    <mergeCell ref="B7:C7"/>
    <mergeCell ref="B8:C8"/>
    <mergeCell ref="B9:C9"/>
    <mergeCell ref="B10:C10"/>
    <mergeCell ref="B11:C11"/>
    <mergeCell ref="B12:C12"/>
    <mergeCell ref="B14:C14"/>
    <mergeCell ref="B86:C86"/>
    <mergeCell ref="B44:C44"/>
    <mergeCell ref="B63:C63"/>
    <mergeCell ref="B65:C65"/>
    <mergeCell ref="B68:C68"/>
    <mergeCell ref="B75:C75"/>
    <mergeCell ref="B57:C57"/>
    <mergeCell ref="B47:C47"/>
    <mergeCell ref="B48:C48"/>
    <mergeCell ref="B49:C49"/>
    <mergeCell ref="B50:C50"/>
    <mergeCell ref="B51:C51"/>
    <mergeCell ref="B52:C52"/>
    <mergeCell ref="B53:C53"/>
    <mergeCell ref="B54:C54"/>
  </mergeCells>
  <pageMargins left="0.31496062992125984" right="0.11811023622047245" top="0.74803149606299213" bottom="0.74803149606299213" header="0.31496062992125984" footer="0.31496062992125984"/>
  <pageSetup paperSize="9" scale="81" fitToHeight="3" orientation="landscape" cellComments="asDisplayed" r:id="rId1"/>
  <headerFooter>
    <oddHeader>&amp;C&amp;"Times New Roman,Félkövér"&amp;12Martonvásár Város Önkormányzatának kiadásai 2015. 
Brunszvik Teréz Óvoda&amp;R&amp;"Times New Roman,Normál"&amp;10&amp;K000000
 6/b. melléklet</oddHeader>
  </headerFooter>
  <rowBreaks count="1" manualBreakCount="1">
    <brk id="3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129"/>
  <sheetViews>
    <sheetView tabSelected="1" topLeftCell="A25" workbookViewId="0">
      <selection activeCell="A52" sqref="A52"/>
    </sheetView>
  </sheetViews>
  <sheetFormatPr defaultRowHeight="15.75"/>
  <cols>
    <col min="1" max="1" width="5.42578125" style="218" customWidth="1"/>
    <col min="2" max="2" width="54.85546875" style="212" customWidth="1"/>
    <col min="3" max="3" width="12.28515625" style="212" customWidth="1"/>
    <col min="4" max="4" width="11.5703125" style="212" customWidth="1"/>
    <col min="5" max="5" width="11.85546875" style="212" customWidth="1"/>
    <col min="6" max="21" width="9.140625" style="104"/>
    <col min="22" max="16384" width="9.140625" style="212"/>
  </cols>
  <sheetData>
    <row r="1" spans="1:21" ht="15.95" customHeight="1">
      <c r="A1" s="98" t="s">
        <v>303</v>
      </c>
      <c r="B1" s="99"/>
      <c r="C1" s="99"/>
      <c r="D1" s="99"/>
      <c r="E1" s="99"/>
    </row>
    <row r="2" spans="1:21" ht="15.95" customHeight="1">
      <c r="A2" s="955" t="s">
        <v>304</v>
      </c>
      <c r="B2" s="955"/>
      <c r="C2" s="956" t="s">
        <v>401</v>
      </c>
      <c r="D2" s="956"/>
      <c r="E2" s="956"/>
    </row>
    <row r="3" spans="1:21" ht="35.25" customHeight="1">
      <c r="A3" s="219"/>
      <c r="B3" s="219" t="s">
        <v>181</v>
      </c>
      <c r="C3" s="75" t="s">
        <v>730</v>
      </c>
      <c r="D3" s="75" t="s">
        <v>685</v>
      </c>
      <c r="E3" s="75" t="s">
        <v>1255</v>
      </c>
      <c r="P3" s="212"/>
      <c r="Q3" s="212"/>
      <c r="R3" s="212"/>
      <c r="S3" s="212"/>
      <c r="T3" s="212"/>
      <c r="U3" s="212"/>
    </row>
    <row r="4" spans="1:21" s="234" customFormat="1">
      <c r="A4" s="232" t="s">
        <v>414</v>
      </c>
      <c r="B4" s="223" t="s">
        <v>413</v>
      </c>
      <c r="C4" s="238">
        <f>+C7+C8+C13+C14</f>
        <v>927730</v>
      </c>
      <c r="D4" s="238">
        <f>+D7+D8+D13+D14</f>
        <v>45986</v>
      </c>
      <c r="E4" s="476">
        <f>+C4+D4</f>
        <v>973716</v>
      </c>
      <c r="F4" s="233"/>
      <c r="G4" s="233"/>
      <c r="H4" s="233"/>
      <c r="I4" s="233"/>
      <c r="J4" s="233"/>
      <c r="K4" s="233"/>
      <c r="L4" s="233"/>
      <c r="M4" s="233"/>
      <c r="N4" s="233"/>
      <c r="O4" s="233"/>
    </row>
    <row r="5" spans="1:21" s="213" customFormat="1" ht="12" customHeight="1">
      <c r="A5" s="110" t="s">
        <v>411</v>
      </c>
      <c r="B5" s="237" t="s">
        <v>332</v>
      </c>
      <c r="C5" s="108">
        <f>+'3.mell. Bevétel'!C10</f>
        <v>560633</v>
      </c>
      <c r="D5" s="108">
        <f>+'3.mell. Bevétel'!D10</f>
        <v>9880</v>
      </c>
      <c r="E5" s="240">
        <f t="shared" ref="E5:E25" si="0">+C5+D5</f>
        <v>570513</v>
      </c>
      <c r="F5" s="104"/>
      <c r="G5" s="104"/>
      <c r="H5" s="104"/>
      <c r="I5" s="104"/>
      <c r="J5" s="104"/>
      <c r="K5" s="104"/>
      <c r="L5" s="104"/>
      <c r="M5" s="104"/>
      <c r="N5" s="104"/>
      <c r="O5" s="104"/>
    </row>
    <row r="6" spans="1:21" s="213" customFormat="1" ht="13.5" customHeight="1">
      <c r="A6" s="236" t="s">
        <v>412</v>
      </c>
      <c r="B6" s="237" t="s">
        <v>206</v>
      </c>
      <c r="C6" s="108">
        <f>+'3.mell. Bevétel'!C11+'6. mell. Int.összesen'!D4</f>
        <v>55481</v>
      </c>
      <c r="D6" s="108">
        <f>+'3.mell. Bevétel'!D11+'6. mell. Int.összesen'!E4</f>
        <v>-2341</v>
      </c>
      <c r="E6" s="240">
        <f t="shared" si="0"/>
        <v>53140</v>
      </c>
      <c r="F6" s="104"/>
      <c r="G6" s="104"/>
      <c r="H6" s="104"/>
      <c r="I6" s="104"/>
      <c r="J6" s="104"/>
      <c r="K6" s="104"/>
      <c r="L6" s="104"/>
      <c r="M6" s="104"/>
      <c r="N6" s="104"/>
      <c r="O6" s="104"/>
    </row>
    <row r="7" spans="1:21" s="235" customFormat="1" ht="12" customHeight="1">
      <c r="A7" s="80" t="s">
        <v>309</v>
      </c>
      <c r="B7" s="66" t="s">
        <v>330</v>
      </c>
      <c r="C7" s="91">
        <f>+C5+C6</f>
        <v>616114</v>
      </c>
      <c r="D7" s="91">
        <f>+D5+D6</f>
        <v>7539</v>
      </c>
      <c r="E7" s="240">
        <f t="shared" si="0"/>
        <v>623653</v>
      </c>
      <c r="F7" s="233"/>
      <c r="G7" s="233"/>
      <c r="H7" s="233"/>
      <c r="I7" s="233"/>
      <c r="J7" s="233"/>
      <c r="K7" s="233"/>
      <c r="L7" s="233"/>
      <c r="M7" s="233"/>
      <c r="N7" s="233"/>
      <c r="O7" s="233"/>
    </row>
    <row r="8" spans="1:21" s="213" customFormat="1" ht="12" customHeight="1">
      <c r="A8" s="225" t="s">
        <v>415</v>
      </c>
      <c r="B8" s="66" t="s">
        <v>336</v>
      </c>
      <c r="C8" s="91">
        <f>SUM(C9:C12)</f>
        <v>238100</v>
      </c>
      <c r="D8" s="91">
        <f>SUM(D9:D12)</f>
        <v>26030</v>
      </c>
      <c r="E8" s="240">
        <f t="shared" si="0"/>
        <v>264130</v>
      </c>
      <c r="F8" s="104"/>
      <c r="G8" s="104"/>
      <c r="H8" s="104"/>
      <c r="I8" s="104"/>
      <c r="J8" s="104"/>
      <c r="K8" s="104"/>
      <c r="L8" s="104"/>
      <c r="M8" s="104"/>
      <c r="N8" s="104"/>
      <c r="O8" s="104"/>
    </row>
    <row r="9" spans="1:21" s="213" customFormat="1" ht="12" customHeight="1">
      <c r="A9" s="110" t="s">
        <v>416</v>
      </c>
      <c r="B9" s="237" t="s">
        <v>334</v>
      </c>
      <c r="C9" s="91">
        <f>+'3.mell. Bevétel'!C39</f>
        <v>0</v>
      </c>
      <c r="D9" s="91">
        <f>+'3.mell. Bevétel'!D39</f>
        <v>0</v>
      </c>
      <c r="E9" s="476">
        <f t="shared" si="0"/>
        <v>0</v>
      </c>
      <c r="F9" s="104"/>
      <c r="G9" s="104"/>
      <c r="H9" s="104"/>
      <c r="I9" s="104"/>
      <c r="J9" s="104"/>
      <c r="K9" s="104"/>
      <c r="L9" s="104"/>
      <c r="M9" s="104"/>
      <c r="N9" s="104"/>
      <c r="O9" s="104"/>
    </row>
    <row r="10" spans="1:21" s="213" customFormat="1" ht="12" customHeight="1">
      <c r="A10" s="236" t="s">
        <v>417</v>
      </c>
      <c r="B10" s="237" t="s">
        <v>221</v>
      </c>
      <c r="C10" s="91">
        <f>+'3.mell. Bevétel'!C42</f>
        <v>122000</v>
      </c>
      <c r="D10" s="91">
        <f>+'3.mell. Bevétel'!D42</f>
        <v>12000</v>
      </c>
      <c r="E10" s="240">
        <f t="shared" si="0"/>
        <v>134000</v>
      </c>
      <c r="F10" s="104"/>
      <c r="G10" s="104"/>
      <c r="H10" s="104"/>
      <c r="I10" s="104"/>
      <c r="J10" s="104"/>
      <c r="K10" s="104"/>
      <c r="L10" s="104"/>
      <c r="M10" s="104"/>
      <c r="N10" s="104"/>
      <c r="O10" s="104"/>
    </row>
    <row r="11" spans="1:21" s="213" customFormat="1" ht="12" customHeight="1">
      <c r="A11" s="110" t="s">
        <v>418</v>
      </c>
      <c r="B11" s="237" t="s">
        <v>335</v>
      </c>
      <c r="C11" s="91">
        <f>+'3.mell. Bevétel'!C51</f>
        <v>114400</v>
      </c>
      <c r="D11" s="91">
        <f>+'3.mell. Bevétel'!D51</f>
        <v>14000</v>
      </c>
      <c r="E11" s="240">
        <f t="shared" si="0"/>
        <v>128400</v>
      </c>
      <c r="F11" s="104"/>
      <c r="G11" s="104"/>
      <c r="H11" s="104"/>
      <c r="I11" s="104"/>
      <c r="J11" s="104"/>
      <c r="K11" s="104"/>
      <c r="L11" s="104"/>
      <c r="M11" s="104"/>
      <c r="N11" s="104"/>
      <c r="O11" s="104"/>
    </row>
    <row r="12" spans="1:21" s="213" customFormat="1" ht="12" customHeight="1">
      <c r="A12" s="236" t="s">
        <v>419</v>
      </c>
      <c r="B12" s="237" t="s">
        <v>234</v>
      </c>
      <c r="C12" s="91">
        <f>+'3.mell. Bevétel'!C52</f>
        <v>1700</v>
      </c>
      <c r="D12" s="91">
        <f>+'3.mell. Bevétel'!D52+'6. mell. Int.összesen'!F28</f>
        <v>30</v>
      </c>
      <c r="E12" s="240">
        <f t="shared" si="0"/>
        <v>1730</v>
      </c>
      <c r="F12" s="104"/>
      <c r="G12" s="104"/>
      <c r="H12" s="104"/>
      <c r="I12" s="104"/>
      <c r="J12" s="104"/>
      <c r="K12" s="104"/>
      <c r="L12" s="104"/>
      <c r="M12" s="104"/>
      <c r="N12" s="104"/>
      <c r="O12" s="104"/>
    </row>
    <row r="13" spans="1:21" s="213" customFormat="1" ht="12" customHeight="1">
      <c r="A13" s="80">
        <v>3</v>
      </c>
      <c r="B13" s="66" t="s">
        <v>282</v>
      </c>
      <c r="C13" s="91">
        <f>+'3.mell. Bevétel'!C64+'6. mell. Int.összesen'!D36</f>
        <v>50474</v>
      </c>
      <c r="D13" s="91">
        <f>+'3.mell. Bevétel'!D64+'6. mell. Int.összesen'!E36</f>
        <v>10817</v>
      </c>
      <c r="E13" s="240">
        <f t="shared" si="0"/>
        <v>61291</v>
      </c>
      <c r="F13" s="104"/>
      <c r="G13" s="104"/>
      <c r="H13" s="104"/>
      <c r="I13" s="104"/>
      <c r="J13" s="104"/>
      <c r="K13" s="104"/>
      <c r="L13" s="104"/>
      <c r="M13" s="104"/>
      <c r="N13" s="104"/>
      <c r="O13" s="104"/>
    </row>
    <row r="14" spans="1:21" s="213" customFormat="1" ht="12" customHeight="1">
      <c r="A14" s="225">
        <v>4</v>
      </c>
      <c r="B14" s="66" t="s">
        <v>280</v>
      </c>
      <c r="C14" s="91">
        <f>+'3.mell. Bevétel'!C68</f>
        <v>23042</v>
      </c>
      <c r="D14" s="91">
        <f>+'3.mell. Bevétel'!D68</f>
        <v>1600</v>
      </c>
      <c r="E14" s="240">
        <f t="shared" si="0"/>
        <v>24642</v>
      </c>
      <c r="F14" s="104"/>
      <c r="G14" s="104"/>
      <c r="H14" s="104"/>
      <c r="I14" s="104"/>
      <c r="J14" s="104"/>
      <c r="K14" s="104"/>
      <c r="L14" s="104"/>
      <c r="M14" s="104"/>
      <c r="N14" s="104"/>
      <c r="O14" s="104"/>
    </row>
    <row r="15" spans="1:21" s="235" customFormat="1" ht="12" customHeight="1">
      <c r="A15" s="81" t="s">
        <v>420</v>
      </c>
      <c r="B15" s="223" t="s">
        <v>281</v>
      </c>
      <c r="C15" s="95">
        <f>SUM(C16:C18)</f>
        <v>64542</v>
      </c>
      <c r="D15" s="95">
        <f>SUM(D16:D18)</f>
        <v>405</v>
      </c>
      <c r="E15" s="476">
        <f t="shared" si="0"/>
        <v>64947</v>
      </c>
      <c r="F15" s="233"/>
      <c r="G15" s="233"/>
      <c r="H15" s="233"/>
      <c r="I15" s="233"/>
      <c r="J15" s="233"/>
      <c r="K15" s="233"/>
      <c r="L15" s="233"/>
      <c r="M15" s="233"/>
      <c r="N15" s="233"/>
      <c r="O15" s="233"/>
    </row>
    <row r="16" spans="1:21" s="213" customFormat="1" ht="12" customHeight="1">
      <c r="A16" s="225">
        <v>1</v>
      </c>
      <c r="B16" s="66" t="s">
        <v>331</v>
      </c>
      <c r="C16" s="91">
        <f>+'3.mell. Bevétel'!C36+'6. mell. Int.összesen'!D16</f>
        <v>28777</v>
      </c>
      <c r="D16" s="91">
        <f>+'3.mell. Bevétel'!D36+'6. mell. Int.összesen'!E16</f>
        <v>200</v>
      </c>
      <c r="E16" s="476">
        <f t="shared" si="0"/>
        <v>28977</v>
      </c>
      <c r="F16" s="104"/>
      <c r="G16" s="104"/>
      <c r="H16" s="104"/>
      <c r="I16" s="104"/>
      <c r="J16" s="104"/>
      <c r="K16" s="104"/>
      <c r="L16" s="104"/>
      <c r="M16" s="104"/>
      <c r="N16" s="104"/>
      <c r="O16" s="104"/>
    </row>
    <row r="17" spans="1:21" s="213" customFormat="1" ht="12" customHeight="1">
      <c r="A17" s="80">
        <v>2</v>
      </c>
      <c r="B17" s="66" t="s">
        <v>281</v>
      </c>
      <c r="C17" s="91">
        <f>+'3.mell. Bevétel'!C65</f>
        <v>0</v>
      </c>
      <c r="D17" s="91">
        <f>+'3.mell. Bevétel'!D65+'6. mell. Int.összesen'!E37</f>
        <v>205</v>
      </c>
      <c r="E17" s="476">
        <f t="shared" si="0"/>
        <v>205</v>
      </c>
      <c r="F17" s="104"/>
      <c r="G17" s="104"/>
      <c r="H17" s="104"/>
      <c r="I17" s="104"/>
      <c r="J17" s="104"/>
      <c r="K17" s="104"/>
      <c r="L17" s="104"/>
      <c r="M17" s="104"/>
      <c r="N17" s="104"/>
      <c r="O17" s="104"/>
    </row>
    <row r="18" spans="1:21" s="213" customFormat="1" ht="12" customHeight="1">
      <c r="A18" s="225">
        <v>3</v>
      </c>
      <c r="B18" s="66" t="s">
        <v>285</v>
      </c>
      <c r="C18" s="91">
        <f>+'3.mell. Bevétel'!C71</f>
        <v>35765</v>
      </c>
      <c r="D18" s="91">
        <f>+'3.mell. Bevétel'!D71</f>
        <v>0</v>
      </c>
      <c r="E18" s="476">
        <f t="shared" si="0"/>
        <v>35765</v>
      </c>
      <c r="F18" s="104"/>
      <c r="G18" s="104"/>
      <c r="H18" s="104"/>
      <c r="I18" s="104"/>
      <c r="J18" s="104"/>
      <c r="K18" s="104"/>
      <c r="L18" s="104"/>
      <c r="M18" s="104"/>
      <c r="N18" s="104"/>
      <c r="O18" s="104"/>
    </row>
    <row r="19" spans="1:21" s="213" customFormat="1" ht="12" customHeight="1">
      <c r="A19" s="80"/>
      <c r="B19" s="67" t="s">
        <v>398</v>
      </c>
      <c r="C19" s="95">
        <f>+C15+C4</f>
        <v>992272</v>
      </c>
      <c r="D19" s="95">
        <f>+D15+D4</f>
        <v>46391</v>
      </c>
      <c r="E19" s="476">
        <f t="shared" si="0"/>
        <v>1038663</v>
      </c>
      <c r="F19" s="104"/>
      <c r="G19" s="104"/>
      <c r="H19" s="104"/>
      <c r="I19" s="104"/>
      <c r="J19" s="104"/>
      <c r="K19" s="104"/>
      <c r="L19" s="104"/>
      <c r="M19" s="104"/>
      <c r="N19" s="104"/>
      <c r="O19" s="104"/>
    </row>
    <row r="20" spans="1:21" s="213" customFormat="1" ht="12" customHeight="1">
      <c r="A20" s="232" t="s">
        <v>421</v>
      </c>
      <c r="B20" s="67" t="s">
        <v>288</v>
      </c>
      <c r="C20" s="95">
        <f>+C22+C21</f>
        <v>476255</v>
      </c>
      <c r="D20" s="95">
        <f>+D22+D21</f>
        <v>0</v>
      </c>
      <c r="E20" s="476">
        <f t="shared" si="0"/>
        <v>476255</v>
      </c>
      <c r="F20" s="104"/>
      <c r="G20" s="104"/>
      <c r="H20" s="104"/>
      <c r="I20" s="104"/>
      <c r="J20" s="104"/>
      <c r="K20" s="104"/>
      <c r="L20" s="104"/>
      <c r="M20" s="104"/>
      <c r="N20" s="104"/>
      <c r="O20" s="104"/>
    </row>
    <row r="21" spans="1:21" s="213" customFormat="1" ht="12" customHeight="1">
      <c r="A21" s="80">
        <v>1</v>
      </c>
      <c r="B21" s="66" t="s">
        <v>395</v>
      </c>
      <c r="C21" s="91">
        <f>+'3.mell. Bevétel'!C74</f>
        <v>0</v>
      </c>
      <c r="D21" s="91">
        <f>+'3.mell. Bevétel'!D74</f>
        <v>0</v>
      </c>
      <c r="E21" s="476">
        <f t="shared" si="0"/>
        <v>0</v>
      </c>
      <c r="F21" s="104"/>
      <c r="G21" s="104"/>
      <c r="H21" s="104"/>
      <c r="I21" s="104"/>
      <c r="J21" s="104"/>
      <c r="K21" s="104"/>
      <c r="L21" s="104"/>
      <c r="M21" s="104"/>
      <c r="N21" s="104"/>
      <c r="O21" s="104"/>
    </row>
    <row r="22" spans="1:21" s="213" customFormat="1" ht="12" customHeight="1">
      <c r="A22" s="225">
        <v>2</v>
      </c>
      <c r="B22" s="66" t="s">
        <v>337</v>
      </c>
      <c r="C22" s="91">
        <f>SUM(C23:C24)</f>
        <v>476255</v>
      </c>
      <c r="D22" s="91">
        <f>SUM(D23:D24)</f>
        <v>0</v>
      </c>
      <c r="E22" s="476">
        <f t="shared" si="0"/>
        <v>476255</v>
      </c>
      <c r="F22" s="104"/>
      <c r="G22" s="104"/>
      <c r="H22" s="104"/>
      <c r="I22" s="104"/>
      <c r="J22" s="104"/>
      <c r="K22" s="104"/>
      <c r="L22" s="104"/>
      <c r="M22" s="104"/>
      <c r="N22" s="104"/>
      <c r="O22" s="104"/>
    </row>
    <row r="23" spans="1:21" s="213" customFormat="1" ht="12" customHeight="1">
      <c r="A23" s="80" t="s">
        <v>411</v>
      </c>
      <c r="B23" s="237" t="s">
        <v>396</v>
      </c>
      <c r="C23" s="108">
        <f>+'3.mell. Bevétel'!C76+'6. mell. Int.összesen'!D44</f>
        <v>60433</v>
      </c>
      <c r="D23" s="108">
        <f>+'3.mell. Bevétel'!D76+'6. mell. Int.összesen'!E44</f>
        <v>0</v>
      </c>
      <c r="E23" s="476">
        <f t="shared" si="0"/>
        <v>60433</v>
      </c>
      <c r="F23" s="104"/>
      <c r="G23" s="104"/>
      <c r="H23" s="104"/>
      <c r="I23" s="104"/>
      <c r="J23" s="104"/>
      <c r="K23" s="104"/>
      <c r="L23" s="104"/>
      <c r="M23" s="104"/>
      <c r="N23" s="104"/>
      <c r="O23" s="104"/>
    </row>
    <row r="24" spans="1:21" s="213" customFormat="1" ht="12" customHeight="1">
      <c r="A24" s="225" t="s">
        <v>412</v>
      </c>
      <c r="B24" s="237" t="s">
        <v>397</v>
      </c>
      <c r="C24" s="108">
        <f>+'3.mell. Bevétel'!C77+'6. mell. Int.összesen'!D45</f>
        <v>415822</v>
      </c>
      <c r="D24" s="108">
        <f>+'3.mell. Bevétel'!D77+'6. mell. Int.összesen'!E45</f>
        <v>0</v>
      </c>
      <c r="E24" s="476">
        <f t="shared" si="0"/>
        <v>415822</v>
      </c>
      <c r="F24" s="104"/>
      <c r="G24" s="104"/>
      <c r="H24" s="104"/>
      <c r="I24" s="104"/>
      <c r="J24" s="104"/>
      <c r="K24" s="104"/>
      <c r="L24" s="104"/>
      <c r="M24" s="104"/>
      <c r="N24" s="104"/>
      <c r="O24" s="104"/>
    </row>
    <row r="25" spans="1:21" s="213" customFormat="1" ht="12.75" customHeight="1">
      <c r="A25" s="950" t="s">
        <v>399</v>
      </c>
      <c r="B25" s="951"/>
      <c r="C25" s="239">
        <f>+C20+C15+C4</f>
        <v>1468527</v>
      </c>
      <c r="D25" s="239">
        <f>+D20+D15+D4</f>
        <v>46391</v>
      </c>
      <c r="E25" s="476">
        <f t="shared" si="0"/>
        <v>1514918</v>
      </c>
      <c r="F25" s="104"/>
      <c r="G25" s="104"/>
      <c r="H25" s="104"/>
      <c r="I25" s="104"/>
      <c r="J25" s="104"/>
      <c r="K25" s="104"/>
      <c r="L25" s="104"/>
      <c r="M25" s="104"/>
      <c r="N25" s="104"/>
      <c r="O25" s="104"/>
    </row>
    <row r="26" spans="1:21" s="213" customFormat="1" ht="12" customHeight="1">
      <c r="A26" s="211"/>
      <c r="B26" s="94"/>
      <c r="C26" s="226"/>
      <c r="D26" s="94"/>
      <c r="E26" s="94"/>
      <c r="F26" s="104"/>
      <c r="G26" s="104"/>
      <c r="H26" s="104"/>
      <c r="I26" s="104"/>
      <c r="J26" s="104"/>
      <c r="K26" s="104"/>
      <c r="L26" s="104"/>
      <c r="M26" s="104"/>
      <c r="N26" s="104"/>
      <c r="O26" s="104"/>
    </row>
    <row r="27" spans="1:21" s="213" customFormat="1" ht="16.5" customHeight="1">
      <c r="A27" s="957" t="s">
        <v>310</v>
      </c>
      <c r="B27" s="958"/>
      <c r="C27" s="958"/>
      <c r="D27" s="958"/>
      <c r="E27" s="958"/>
      <c r="F27" s="104"/>
      <c r="G27" s="104"/>
      <c r="H27" s="104"/>
      <c r="I27" s="104"/>
      <c r="J27" s="104"/>
      <c r="K27" s="104"/>
      <c r="L27" s="104"/>
      <c r="M27" s="104"/>
      <c r="N27" s="104"/>
      <c r="O27" s="104"/>
    </row>
    <row r="28" spans="1:21" s="213" customFormat="1" ht="15" customHeight="1">
      <c r="A28" s="955" t="s">
        <v>311</v>
      </c>
      <c r="B28" s="955"/>
      <c r="C28" s="214"/>
      <c r="D28" s="214"/>
      <c r="E28" s="214"/>
      <c r="F28" s="104"/>
      <c r="G28" s="104"/>
      <c r="H28" s="104"/>
      <c r="I28" s="104"/>
      <c r="J28" s="104"/>
      <c r="K28" s="104"/>
      <c r="L28" s="104"/>
      <c r="M28" s="104"/>
      <c r="N28" s="104"/>
      <c r="O28" s="104"/>
      <c r="P28" s="104"/>
      <c r="Q28" s="104"/>
      <c r="R28" s="104"/>
      <c r="S28" s="104"/>
      <c r="T28" s="104"/>
      <c r="U28" s="104"/>
    </row>
    <row r="29" spans="1:21" ht="16.5" customHeight="1">
      <c r="A29" s="220"/>
      <c r="B29" s="220" t="s">
        <v>181</v>
      </c>
      <c r="C29" s="75" t="s">
        <v>730</v>
      </c>
      <c r="D29" s="75" t="s">
        <v>685</v>
      </c>
      <c r="E29" s="75" t="s">
        <v>1255</v>
      </c>
    </row>
    <row r="30" spans="1:21" ht="16.5" customHeight="1">
      <c r="A30" s="232" t="s">
        <v>414</v>
      </c>
      <c r="B30" s="223" t="s">
        <v>425</v>
      </c>
      <c r="C30" s="238">
        <f>+C31+C32+C33+C34+C35+C36</f>
        <v>1413667</v>
      </c>
      <c r="D30" s="238">
        <f>+D31+D32+D33+D34+D35+D36</f>
        <v>-192166</v>
      </c>
      <c r="E30" s="930">
        <f>+C30+D30</f>
        <v>1221501</v>
      </c>
    </row>
    <row r="31" spans="1:21" ht="13.5" customHeight="1">
      <c r="A31" s="3">
        <v>1</v>
      </c>
      <c r="B31" s="205" t="s">
        <v>173</v>
      </c>
      <c r="C31" s="224">
        <f>+'5. mell. Önk.össz kiadás'!D7+'6. mell. Int.összesen'!D55</f>
        <v>260418</v>
      </c>
      <c r="D31" s="224">
        <f>+'5. mell. Önk.össz kiadás'!E7+'6. mell. Int.összesen'!E55</f>
        <v>-6185</v>
      </c>
      <c r="E31" s="240">
        <f t="shared" ref="E31:E43" si="1">+C31+D31</f>
        <v>254233</v>
      </c>
      <c r="P31" s="212"/>
      <c r="Q31" s="212"/>
      <c r="R31" s="212"/>
      <c r="S31" s="212"/>
      <c r="T31" s="212"/>
      <c r="U31" s="212"/>
    </row>
    <row r="32" spans="1:21" ht="12" customHeight="1">
      <c r="A32" s="3">
        <v>2</v>
      </c>
      <c r="B32" s="205" t="s">
        <v>172</v>
      </c>
      <c r="C32" s="224">
        <f>+'5. mell. Önk.össz kiadás'!D9+'6. mell. Int.összesen'!D56</f>
        <v>68857</v>
      </c>
      <c r="D32" s="224">
        <f>+'5. mell. Önk.össz kiadás'!E9+'6. mell. Int.összesen'!E56</f>
        <v>-386</v>
      </c>
      <c r="E32" s="240">
        <f t="shared" si="1"/>
        <v>68471</v>
      </c>
      <c r="P32" s="212"/>
      <c r="Q32" s="212"/>
      <c r="R32" s="212"/>
      <c r="S32" s="212"/>
      <c r="T32" s="212"/>
      <c r="U32" s="212"/>
    </row>
    <row r="33" spans="1:21" ht="12" customHeight="1">
      <c r="A33" s="3">
        <v>3</v>
      </c>
      <c r="B33" s="205" t="s">
        <v>152</v>
      </c>
      <c r="C33" s="224">
        <f>+'5. mell. Önk.össz kiadás'!D16+'6. mell. Int.összesen'!D63</f>
        <v>127263</v>
      </c>
      <c r="D33" s="224">
        <f>+'5. mell. Önk.össz kiadás'!E16+'6. mell. Int.összesen'!E63</f>
        <v>18459</v>
      </c>
      <c r="E33" s="240">
        <f t="shared" si="1"/>
        <v>145722</v>
      </c>
      <c r="P33" s="212"/>
      <c r="Q33" s="212"/>
      <c r="R33" s="212"/>
      <c r="S33" s="212"/>
      <c r="T33" s="212"/>
      <c r="U33" s="212"/>
    </row>
    <row r="34" spans="1:21" ht="12" customHeight="1">
      <c r="A34" s="3">
        <v>4</v>
      </c>
      <c r="B34" s="206" t="s">
        <v>151</v>
      </c>
      <c r="C34" s="224">
        <f>+'5. mell. Önk.össz kiadás'!D18</f>
        <v>21921</v>
      </c>
      <c r="D34" s="224">
        <f>+'5. mell. Önk.össz kiadás'!E18</f>
        <v>849</v>
      </c>
      <c r="E34" s="240">
        <f t="shared" si="1"/>
        <v>22770</v>
      </c>
      <c r="P34" s="212"/>
      <c r="Q34" s="212"/>
      <c r="R34" s="212"/>
      <c r="S34" s="212"/>
      <c r="T34" s="212"/>
      <c r="U34" s="212"/>
    </row>
    <row r="35" spans="1:21" ht="12" customHeight="1">
      <c r="A35" s="3">
        <v>5</v>
      </c>
      <c r="B35" s="205" t="s">
        <v>164</v>
      </c>
      <c r="C35" s="224">
        <f>+'5. mell. Önk.össz kiadás'!D20+'6. mell. Int.összesen'!D65-C36</f>
        <v>410089</v>
      </c>
      <c r="D35" s="224">
        <f>+'5. mell. Önk.össz kiadás'!E20+'6. mell. Int.összesen'!E65-D36</f>
        <v>28613</v>
      </c>
      <c r="E35" s="240">
        <f t="shared" si="1"/>
        <v>438702</v>
      </c>
      <c r="F35" s="212"/>
      <c r="G35" s="212"/>
      <c r="H35" s="212"/>
      <c r="I35" s="212"/>
      <c r="J35" s="212"/>
      <c r="K35" s="212"/>
      <c r="L35" s="212"/>
      <c r="M35" s="212"/>
      <c r="N35" s="212"/>
      <c r="O35" s="212"/>
      <c r="P35" s="212"/>
      <c r="Q35" s="212"/>
      <c r="R35" s="212"/>
      <c r="S35" s="212"/>
      <c r="T35" s="212"/>
      <c r="U35" s="212"/>
    </row>
    <row r="36" spans="1:21" ht="12" customHeight="1">
      <c r="A36" s="3">
        <v>6</v>
      </c>
      <c r="B36" s="205" t="s">
        <v>436</v>
      </c>
      <c r="C36" s="224">
        <f>+'5. mell. Önk.össz kiadás'!D21</f>
        <v>525119</v>
      </c>
      <c r="D36" s="224">
        <f>+'5. mell. Önk.össz kiadás'!E21</f>
        <v>-233516</v>
      </c>
      <c r="E36" s="240">
        <f t="shared" si="1"/>
        <v>291603</v>
      </c>
      <c r="F36" s="212"/>
      <c r="G36" s="212"/>
      <c r="H36" s="212"/>
      <c r="I36" s="212"/>
      <c r="J36" s="212"/>
      <c r="K36" s="212"/>
      <c r="L36" s="212"/>
      <c r="M36" s="212"/>
      <c r="N36" s="212"/>
      <c r="O36" s="212"/>
      <c r="P36" s="212"/>
      <c r="Q36" s="212"/>
      <c r="R36" s="212"/>
      <c r="S36" s="212"/>
      <c r="T36" s="212"/>
      <c r="U36" s="212"/>
    </row>
    <row r="37" spans="1:21" ht="12" customHeight="1">
      <c r="A37" s="5" t="s">
        <v>426</v>
      </c>
      <c r="B37" s="223" t="s">
        <v>427</v>
      </c>
      <c r="C37" s="239">
        <f>+C38+C39+C40</f>
        <v>31747</v>
      </c>
      <c r="D37" s="239">
        <f>+D38+D39+D40</f>
        <v>238044</v>
      </c>
      <c r="E37" s="930">
        <f t="shared" si="1"/>
        <v>269791</v>
      </c>
      <c r="F37" s="212"/>
      <c r="G37" s="212"/>
      <c r="H37" s="212"/>
      <c r="I37" s="212"/>
      <c r="J37" s="212"/>
      <c r="K37" s="212"/>
      <c r="L37" s="212"/>
      <c r="M37" s="212"/>
      <c r="N37" s="212"/>
      <c r="O37" s="212"/>
      <c r="P37" s="212"/>
      <c r="Q37" s="212"/>
      <c r="R37" s="212"/>
      <c r="S37" s="212"/>
      <c r="T37" s="212"/>
      <c r="U37" s="212"/>
    </row>
    <row r="38" spans="1:21" ht="12" customHeight="1">
      <c r="A38" s="3">
        <v>1</v>
      </c>
      <c r="B38" s="205" t="s">
        <v>162</v>
      </c>
      <c r="C38" s="224">
        <f>+'5. mell. Önk.össz kiadás'!D23+'6. mell. Int.összesen'!D67</f>
        <v>11247</v>
      </c>
      <c r="D38" s="224">
        <f>+'5. mell. Önk.össz kiadás'!E23+'6. mell. Int.összesen'!E67</f>
        <v>221969</v>
      </c>
      <c r="E38" s="240">
        <f t="shared" si="1"/>
        <v>233216</v>
      </c>
      <c r="F38" s="212"/>
      <c r="G38" s="212"/>
      <c r="H38" s="212"/>
      <c r="I38" s="212"/>
      <c r="J38" s="212"/>
      <c r="K38" s="212"/>
      <c r="L38" s="212"/>
      <c r="M38" s="212"/>
      <c r="N38" s="212"/>
      <c r="O38" s="212"/>
      <c r="P38" s="212"/>
      <c r="Q38" s="212"/>
      <c r="R38" s="212"/>
      <c r="S38" s="212"/>
      <c r="T38" s="212"/>
      <c r="U38" s="212"/>
    </row>
    <row r="39" spans="1:21" ht="12" customHeight="1">
      <c r="A39" s="3">
        <v>2</v>
      </c>
      <c r="B39" s="205" t="s">
        <v>161</v>
      </c>
      <c r="C39" s="224">
        <f>+'5. mell. Önk.össz kiadás'!D25</f>
        <v>400</v>
      </c>
      <c r="D39" s="224">
        <f>+'5. mell. Önk.össz kiadás'!E25</f>
        <v>8043</v>
      </c>
      <c r="E39" s="240">
        <f t="shared" si="1"/>
        <v>8443</v>
      </c>
      <c r="F39" s="212"/>
      <c r="G39" s="212"/>
      <c r="H39" s="212"/>
      <c r="I39" s="212"/>
      <c r="J39" s="212"/>
      <c r="K39" s="212"/>
      <c r="L39" s="212"/>
      <c r="M39" s="212"/>
      <c r="N39" s="212"/>
      <c r="O39" s="212"/>
      <c r="P39" s="212"/>
      <c r="Q39" s="212"/>
      <c r="R39" s="212"/>
      <c r="S39" s="212"/>
      <c r="T39" s="212"/>
      <c r="U39" s="212"/>
    </row>
    <row r="40" spans="1:21" ht="12" customHeight="1">
      <c r="A40" s="3">
        <v>3</v>
      </c>
      <c r="B40" s="205" t="s">
        <v>159</v>
      </c>
      <c r="C40" s="224">
        <f>+'5. mell. Önk.össz kiadás'!D27+'6. mell. Int.összesen'!D71</f>
        <v>20100</v>
      </c>
      <c r="D40" s="224">
        <f>+'5. mell. Önk.össz kiadás'!E27+'6. mell. Int.összesen'!E71</f>
        <v>8032</v>
      </c>
      <c r="E40" s="240">
        <f t="shared" si="1"/>
        <v>28132</v>
      </c>
      <c r="F40" s="212"/>
      <c r="G40" s="212"/>
      <c r="H40" s="212"/>
      <c r="I40" s="212"/>
      <c r="J40" s="212"/>
      <c r="K40" s="212"/>
      <c r="L40" s="212"/>
      <c r="M40" s="212"/>
      <c r="N40" s="212"/>
      <c r="O40" s="212"/>
      <c r="P40" s="212"/>
      <c r="Q40" s="212"/>
      <c r="R40" s="212"/>
      <c r="S40" s="212"/>
      <c r="T40" s="212"/>
      <c r="U40" s="212"/>
    </row>
    <row r="41" spans="1:21" s="234" customFormat="1" ht="12" customHeight="1">
      <c r="A41" s="5"/>
      <c r="B41" s="209" t="s">
        <v>423</v>
      </c>
      <c r="C41" s="239">
        <f>+C37+C30</f>
        <v>1445414</v>
      </c>
      <c r="D41" s="239">
        <f>+D37+D30</f>
        <v>45878</v>
      </c>
      <c r="E41" s="930">
        <f t="shared" si="1"/>
        <v>1491292</v>
      </c>
    </row>
    <row r="42" spans="1:21" ht="12" customHeight="1">
      <c r="A42" s="5" t="s">
        <v>428</v>
      </c>
      <c r="B42" s="241" t="s">
        <v>279</v>
      </c>
      <c r="C42" s="239">
        <f>+'5.g. mell. Egyéb tev.'!D96+'5.g. mell. Egyéb tev.'!D97</f>
        <v>23113</v>
      </c>
      <c r="D42" s="239">
        <f>+'5.g. mell. Egyéb tev.'!E96+'5.g. mell. Egyéb tev.'!E97</f>
        <v>513</v>
      </c>
      <c r="E42" s="930">
        <f t="shared" si="1"/>
        <v>23626</v>
      </c>
      <c r="F42" s="212"/>
      <c r="G42" s="212"/>
      <c r="H42" s="212"/>
      <c r="I42" s="212"/>
      <c r="J42" s="212"/>
      <c r="K42" s="212"/>
      <c r="L42" s="212"/>
      <c r="M42" s="212"/>
      <c r="N42" s="212"/>
      <c r="O42" s="212"/>
      <c r="P42" s="212"/>
      <c r="Q42" s="212"/>
      <c r="R42" s="212"/>
      <c r="S42" s="212"/>
      <c r="T42" s="212"/>
      <c r="U42" s="212"/>
    </row>
    <row r="43" spans="1:21" s="234" customFormat="1" ht="12" customHeight="1">
      <c r="A43" s="952" t="s">
        <v>424</v>
      </c>
      <c r="B43" s="953"/>
      <c r="C43" s="239">
        <f>C42+C41</f>
        <v>1468527</v>
      </c>
      <c r="D43" s="239">
        <f>D42+D41</f>
        <v>46391</v>
      </c>
      <c r="E43" s="930">
        <f t="shared" si="1"/>
        <v>1514918</v>
      </c>
    </row>
    <row r="44" spans="1:21" ht="15" customHeight="1">
      <c r="A44" s="215"/>
      <c r="B44" s="104"/>
      <c r="C44" s="104"/>
      <c r="D44" s="104"/>
      <c r="E44" s="104"/>
      <c r="P44" s="212"/>
      <c r="Q44" s="212"/>
      <c r="R44" s="212"/>
      <c r="S44" s="212"/>
      <c r="T44" s="212"/>
      <c r="U44" s="212"/>
    </row>
    <row r="45" spans="1:21" s="213" customFormat="1" ht="15.75" customHeight="1">
      <c r="A45" s="954" t="s">
        <v>316</v>
      </c>
      <c r="B45" s="954"/>
      <c r="C45" s="954"/>
      <c r="D45" s="954"/>
      <c r="E45" s="954"/>
      <c r="F45" s="104"/>
      <c r="G45" s="104"/>
      <c r="H45" s="104"/>
      <c r="I45" s="104"/>
      <c r="J45" s="104"/>
      <c r="K45" s="104"/>
      <c r="L45" s="104"/>
      <c r="M45" s="104"/>
      <c r="N45" s="104"/>
      <c r="O45" s="104"/>
      <c r="P45" s="104"/>
      <c r="Q45" s="104"/>
      <c r="R45" s="104"/>
      <c r="S45" s="104"/>
      <c r="T45" s="104"/>
      <c r="U45" s="104"/>
    </row>
    <row r="46" spans="1:21" s="104" customFormat="1">
      <c r="A46" s="216" t="s">
        <v>317</v>
      </c>
      <c r="B46" s="217"/>
      <c r="C46" s="212"/>
      <c r="D46" s="212"/>
      <c r="E46" s="212"/>
    </row>
    <row r="47" spans="1:21" ht="21">
      <c r="A47" s="221">
        <v>1</v>
      </c>
      <c r="B47" s="103" t="s">
        <v>429</v>
      </c>
      <c r="C47" s="100">
        <f>+C19-C41</f>
        <v>-453142</v>
      </c>
      <c r="D47" s="100">
        <f>+D19-D41</f>
        <v>513</v>
      </c>
      <c r="E47" s="100">
        <f>+E19-E41</f>
        <v>-452629</v>
      </c>
    </row>
    <row r="48" spans="1:21">
      <c r="A48" s="215"/>
      <c r="B48" s="104"/>
      <c r="C48" s="104"/>
      <c r="D48" s="104"/>
      <c r="E48" s="104"/>
    </row>
    <row r="49" spans="1:21">
      <c r="A49" s="954" t="s">
        <v>318</v>
      </c>
      <c r="B49" s="954"/>
      <c r="C49" s="954"/>
      <c r="D49" s="954"/>
      <c r="E49" s="954"/>
    </row>
    <row r="50" spans="1:21">
      <c r="A50" s="216" t="s">
        <v>319</v>
      </c>
      <c r="B50" s="217"/>
    </row>
    <row r="51" spans="1:21">
      <c r="A51" s="221" t="s">
        <v>309</v>
      </c>
      <c r="B51" s="103" t="s">
        <v>320</v>
      </c>
      <c r="C51" s="100">
        <f>+C52-C53</f>
        <v>453142</v>
      </c>
      <c r="D51" s="100">
        <f t="shared" ref="D51:E51" si="2">+D52-D53</f>
        <v>-513</v>
      </c>
      <c r="E51" s="100">
        <f t="shared" si="2"/>
        <v>452629</v>
      </c>
    </row>
    <row r="52" spans="1:21">
      <c r="A52" s="222" t="s">
        <v>313</v>
      </c>
      <c r="B52" s="101" t="s">
        <v>430</v>
      </c>
      <c r="C52" s="102">
        <f>+C20</f>
        <v>476255</v>
      </c>
      <c r="D52" s="102">
        <f t="shared" ref="D52:E52" si="3">+D20</f>
        <v>0</v>
      </c>
      <c r="E52" s="102">
        <f t="shared" si="3"/>
        <v>476255</v>
      </c>
    </row>
    <row r="53" spans="1:21">
      <c r="A53" s="222" t="s">
        <v>314</v>
      </c>
      <c r="B53" s="101" t="s">
        <v>431</v>
      </c>
      <c r="C53" s="102">
        <f>+C42</f>
        <v>23113</v>
      </c>
      <c r="D53" s="102">
        <f t="shared" ref="D53:E53" si="4">+D42</f>
        <v>513</v>
      </c>
      <c r="E53" s="102">
        <f t="shared" si="4"/>
        <v>23626</v>
      </c>
      <c r="F53" s="212"/>
      <c r="G53" s="212"/>
      <c r="H53" s="212"/>
      <c r="I53" s="212"/>
      <c r="J53" s="212"/>
      <c r="K53" s="212"/>
      <c r="L53" s="212"/>
      <c r="M53" s="212"/>
      <c r="N53" s="212"/>
      <c r="O53" s="212"/>
      <c r="P53" s="212"/>
      <c r="Q53" s="212"/>
      <c r="R53" s="212"/>
      <c r="S53" s="212"/>
      <c r="T53" s="212"/>
      <c r="U53" s="212"/>
    </row>
    <row r="54" spans="1:21">
      <c r="A54" s="215"/>
      <c r="B54" s="104"/>
      <c r="C54" s="104"/>
      <c r="D54" s="104"/>
      <c r="E54" s="104"/>
      <c r="F54" s="212"/>
      <c r="G54" s="212"/>
      <c r="H54" s="212"/>
      <c r="I54" s="212"/>
      <c r="J54" s="212"/>
      <c r="K54" s="212"/>
      <c r="L54" s="212"/>
      <c r="M54" s="212"/>
      <c r="N54" s="212"/>
      <c r="O54" s="212"/>
      <c r="P54" s="212"/>
      <c r="Q54" s="212"/>
      <c r="R54" s="212"/>
      <c r="S54" s="212"/>
      <c r="T54" s="212"/>
      <c r="U54" s="212"/>
    </row>
    <row r="55" spans="1:21">
      <c r="A55" s="216" t="s">
        <v>321</v>
      </c>
      <c r="B55" s="217"/>
      <c r="F55" s="212"/>
      <c r="G55" s="212"/>
      <c r="H55" s="212"/>
      <c r="I55" s="212"/>
      <c r="J55" s="212"/>
      <c r="K55" s="212"/>
      <c r="L55" s="212"/>
      <c r="M55" s="212"/>
      <c r="N55" s="212"/>
      <c r="O55" s="212"/>
      <c r="P55" s="212"/>
      <c r="Q55" s="212"/>
      <c r="R55" s="212"/>
      <c r="S55" s="212"/>
      <c r="T55" s="212"/>
      <c r="U55" s="212"/>
    </row>
    <row r="56" spans="1:21">
      <c r="A56" s="195"/>
      <c r="B56" s="103" t="s">
        <v>684</v>
      </c>
      <c r="C56" s="100">
        <f>+C25-C43</f>
        <v>0</v>
      </c>
      <c r="D56" s="100">
        <f>+D25-D43</f>
        <v>0</v>
      </c>
      <c r="E56" s="100">
        <f t="shared" ref="E56" si="5">+E25-E43</f>
        <v>0</v>
      </c>
      <c r="F56" s="212"/>
      <c r="G56" s="212"/>
      <c r="H56" s="212"/>
      <c r="I56" s="212"/>
      <c r="J56" s="212"/>
      <c r="K56" s="212"/>
      <c r="L56" s="212"/>
      <c r="M56" s="212"/>
      <c r="N56" s="212"/>
      <c r="O56" s="212"/>
      <c r="P56" s="212"/>
      <c r="Q56" s="212"/>
      <c r="R56" s="212"/>
      <c r="S56" s="212"/>
      <c r="T56" s="212"/>
      <c r="U56" s="212"/>
    </row>
    <row r="57" spans="1:21">
      <c r="A57" s="215"/>
      <c r="B57" s="104"/>
      <c r="C57" s="104"/>
      <c r="D57" s="104"/>
      <c r="E57" s="104"/>
      <c r="F57" s="212"/>
      <c r="G57" s="212"/>
      <c r="H57" s="212"/>
      <c r="I57" s="212"/>
      <c r="J57" s="212"/>
      <c r="K57" s="212"/>
      <c r="L57" s="212"/>
      <c r="M57" s="212"/>
      <c r="N57" s="212"/>
      <c r="O57" s="212"/>
      <c r="P57" s="212"/>
      <c r="Q57" s="212"/>
      <c r="R57" s="212"/>
      <c r="S57" s="212"/>
      <c r="T57" s="212"/>
      <c r="U57" s="212"/>
    </row>
    <row r="58" spans="1:21">
      <c r="A58" s="215"/>
      <c r="B58" s="104"/>
      <c r="C58" s="104"/>
      <c r="D58" s="104"/>
      <c r="E58" s="104"/>
      <c r="F58" s="212"/>
      <c r="G58" s="212"/>
      <c r="H58" s="212"/>
      <c r="I58" s="212"/>
      <c r="J58" s="212"/>
      <c r="K58" s="212"/>
      <c r="L58" s="212"/>
      <c r="M58" s="212"/>
      <c r="N58" s="212"/>
      <c r="O58" s="212"/>
      <c r="P58" s="212"/>
      <c r="Q58" s="212"/>
      <c r="R58" s="212"/>
      <c r="S58" s="212"/>
      <c r="T58" s="212"/>
      <c r="U58" s="212"/>
    </row>
    <row r="59" spans="1:21">
      <c r="A59" s="215"/>
      <c r="B59" s="104"/>
      <c r="C59" s="104"/>
      <c r="D59" s="104"/>
      <c r="E59" s="104"/>
      <c r="F59" s="212"/>
      <c r="G59" s="212"/>
      <c r="H59" s="212"/>
      <c r="I59" s="212"/>
      <c r="J59" s="212"/>
      <c r="K59" s="212"/>
      <c r="L59" s="212"/>
      <c r="M59" s="212"/>
      <c r="N59" s="212"/>
      <c r="O59" s="212"/>
      <c r="P59" s="212"/>
      <c r="Q59" s="212"/>
      <c r="R59" s="212"/>
      <c r="S59" s="212"/>
      <c r="T59" s="212"/>
      <c r="U59" s="212"/>
    </row>
    <row r="60" spans="1:21">
      <c r="A60" s="215"/>
      <c r="B60" s="104"/>
      <c r="C60" s="104"/>
      <c r="D60" s="104"/>
      <c r="E60" s="104"/>
      <c r="F60" s="212"/>
      <c r="G60" s="212"/>
      <c r="H60" s="212"/>
      <c r="I60" s="212"/>
      <c r="J60" s="212"/>
      <c r="K60" s="212"/>
      <c r="L60" s="212"/>
      <c r="M60" s="212"/>
      <c r="N60" s="212"/>
      <c r="O60" s="212"/>
      <c r="P60" s="212"/>
      <c r="Q60" s="212"/>
      <c r="R60" s="212"/>
      <c r="S60" s="212"/>
      <c r="T60" s="212"/>
      <c r="U60" s="212"/>
    </row>
    <row r="61" spans="1:21">
      <c r="A61" s="215"/>
      <c r="B61" s="104"/>
      <c r="C61" s="104"/>
      <c r="D61" s="104"/>
      <c r="E61" s="104"/>
      <c r="F61" s="212"/>
      <c r="G61" s="212"/>
      <c r="H61" s="212"/>
      <c r="I61" s="212"/>
      <c r="J61" s="212"/>
      <c r="K61" s="212"/>
      <c r="L61" s="212"/>
      <c r="M61" s="212"/>
      <c r="N61" s="212"/>
      <c r="O61" s="212"/>
      <c r="P61" s="212"/>
      <c r="Q61" s="212"/>
      <c r="R61" s="212"/>
      <c r="S61" s="212"/>
      <c r="T61" s="212"/>
      <c r="U61" s="212"/>
    </row>
    <row r="62" spans="1:21">
      <c r="A62" s="215"/>
      <c r="B62" s="104"/>
      <c r="C62" s="104"/>
      <c r="D62" s="104"/>
      <c r="E62" s="104"/>
      <c r="F62" s="212"/>
      <c r="G62" s="212"/>
      <c r="H62" s="212"/>
      <c r="I62" s="212"/>
      <c r="J62" s="212"/>
      <c r="K62" s="212"/>
      <c r="L62" s="212"/>
      <c r="M62" s="212"/>
      <c r="N62" s="212"/>
      <c r="O62" s="212"/>
      <c r="P62" s="212"/>
      <c r="Q62" s="212"/>
      <c r="R62" s="212"/>
      <c r="S62" s="212"/>
      <c r="T62" s="212"/>
      <c r="U62" s="212"/>
    </row>
    <row r="63" spans="1:21">
      <c r="A63" s="215"/>
      <c r="B63" s="104"/>
      <c r="C63" s="104"/>
      <c r="D63" s="104"/>
      <c r="E63" s="104"/>
      <c r="F63" s="212"/>
      <c r="G63" s="212"/>
      <c r="H63" s="212"/>
      <c r="I63" s="212"/>
      <c r="J63" s="212"/>
      <c r="K63" s="212"/>
      <c r="L63" s="212"/>
      <c r="M63" s="212"/>
      <c r="N63" s="212"/>
      <c r="O63" s="212"/>
      <c r="P63" s="212"/>
      <c r="Q63" s="212"/>
      <c r="R63" s="212"/>
      <c r="S63" s="212"/>
      <c r="T63" s="212"/>
      <c r="U63" s="212"/>
    </row>
    <row r="64" spans="1:21">
      <c r="A64" s="215"/>
      <c r="B64" s="104"/>
      <c r="C64" s="104"/>
      <c r="D64" s="104"/>
      <c r="E64" s="104"/>
      <c r="F64" s="212"/>
      <c r="G64" s="212"/>
      <c r="H64" s="212"/>
      <c r="I64" s="212"/>
      <c r="J64" s="212"/>
      <c r="K64" s="212"/>
      <c r="L64" s="212"/>
      <c r="M64" s="212"/>
      <c r="N64" s="212"/>
      <c r="O64" s="212"/>
      <c r="P64" s="212"/>
      <c r="Q64" s="212"/>
      <c r="R64" s="212"/>
      <c r="S64" s="212"/>
      <c r="T64" s="212"/>
      <c r="U64" s="212"/>
    </row>
    <row r="65" spans="1:21">
      <c r="A65" s="215"/>
      <c r="B65" s="104"/>
      <c r="C65" s="104"/>
      <c r="D65" s="104"/>
      <c r="E65" s="104"/>
      <c r="F65" s="212"/>
      <c r="G65" s="212"/>
      <c r="H65" s="212"/>
      <c r="I65" s="212"/>
      <c r="J65" s="212"/>
      <c r="K65" s="212"/>
      <c r="L65" s="212"/>
      <c r="M65" s="212"/>
      <c r="N65" s="212"/>
      <c r="O65" s="212"/>
      <c r="P65" s="212"/>
      <c r="Q65" s="212"/>
      <c r="R65" s="212"/>
      <c r="S65" s="212"/>
      <c r="T65" s="212"/>
      <c r="U65" s="212"/>
    </row>
    <row r="66" spans="1:21">
      <c r="A66" s="215"/>
      <c r="B66" s="104"/>
      <c r="C66" s="104"/>
      <c r="D66" s="104"/>
      <c r="E66" s="104"/>
      <c r="F66" s="212"/>
      <c r="G66" s="212"/>
      <c r="H66" s="212"/>
      <c r="I66" s="212"/>
      <c r="J66" s="212"/>
      <c r="K66" s="212"/>
      <c r="L66" s="212"/>
      <c r="M66" s="212"/>
      <c r="N66" s="212"/>
      <c r="O66" s="212"/>
      <c r="P66" s="212"/>
      <c r="Q66" s="212"/>
      <c r="R66" s="212"/>
      <c r="S66" s="212"/>
      <c r="T66" s="212"/>
      <c r="U66" s="212"/>
    </row>
    <row r="67" spans="1:21">
      <c r="A67" s="215"/>
      <c r="B67" s="104"/>
      <c r="C67" s="104"/>
      <c r="D67" s="104"/>
      <c r="E67" s="104"/>
      <c r="F67" s="212"/>
      <c r="G67" s="212"/>
      <c r="H67" s="212"/>
      <c r="I67" s="212"/>
      <c r="J67" s="212"/>
      <c r="K67" s="212"/>
      <c r="L67" s="212"/>
      <c r="M67" s="212"/>
      <c r="N67" s="212"/>
      <c r="O67" s="212"/>
      <c r="P67" s="212"/>
      <c r="Q67" s="212"/>
      <c r="R67" s="212"/>
      <c r="S67" s="212"/>
      <c r="T67" s="212"/>
      <c r="U67" s="212"/>
    </row>
    <row r="68" spans="1:21">
      <c r="A68" s="215"/>
      <c r="B68" s="104"/>
      <c r="C68" s="104"/>
      <c r="D68" s="104"/>
      <c r="E68" s="104"/>
      <c r="F68" s="212"/>
      <c r="G68" s="212"/>
      <c r="H68" s="212"/>
      <c r="I68" s="212"/>
      <c r="J68" s="212"/>
      <c r="K68" s="212"/>
      <c r="L68" s="212"/>
      <c r="M68" s="212"/>
      <c r="N68" s="212"/>
      <c r="O68" s="212"/>
      <c r="P68" s="212"/>
      <c r="Q68" s="212"/>
      <c r="R68" s="212"/>
      <c r="S68" s="212"/>
      <c r="T68" s="212"/>
      <c r="U68" s="212"/>
    </row>
    <row r="69" spans="1:21">
      <c r="A69" s="215"/>
      <c r="B69" s="104"/>
      <c r="C69" s="104"/>
      <c r="D69" s="104"/>
      <c r="E69" s="104"/>
      <c r="F69" s="212"/>
      <c r="G69" s="212"/>
      <c r="H69" s="212"/>
      <c r="I69" s="212"/>
      <c r="J69" s="212"/>
      <c r="K69" s="212"/>
      <c r="L69" s="212"/>
      <c r="M69" s="212"/>
      <c r="N69" s="212"/>
      <c r="O69" s="212"/>
      <c r="P69" s="212"/>
      <c r="Q69" s="212"/>
      <c r="R69" s="212"/>
      <c r="S69" s="212"/>
      <c r="T69" s="212"/>
      <c r="U69" s="212"/>
    </row>
    <row r="70" spans="1:21">
      <c r="A70" s="215"/>
      <c r="B70" s="104"/>
      <c r="C70" s="104"/>
      <c r="D70" s="104"/>
      <c r="E70" s="104"/>
      <c r="F70" s="212"/>
      <c r="G70" s="212"/>
      <c r="H70" s="212"/>
      <c r="I70" s="212"/>
      <c r="J70" s="212"/>
      <c r="K70" s="212"/>
      <c r="L70" s="212"/>
      <c r="M70" s="212"/>
      <c r="N70" s="212"/>
      <c r="O70" s="212"/>
      <c r="P70" s="212"/>
      <c r="Q70" s="212"/>
      <c r="R70" s="212"/>
      <c r="S70" s="212"/>
      <c r="T70" s="212"/>
      <c r="U70" s="212"/>
    </row>
    <row r="71" spans="1:21">
      <c r="A71" s="215"/>
      <c r="B71" s="104"/>
      <c r="C71" s="104"/>
      <c r="D71" s="104"/>
      <c r="E71" s="104"/>
      <c r="F71" s="212"/>
      <c r="G71" s="212"/>
      <c r="H71" s="212"/>
      <c r="I71" s="212"/>
      <c r="J71" s="212"/>
      <c r="K71" s="212"/>
      <c r="L71" s="212"/>
      <c r="M71" s="212"/>
      <c r="N71" s="212"/>
      <c r="O71" s="212"/>
      <c r="P71" s="212"/>
      <c r="Q71" s="212"/>
      <c r="R71" s="212"/>
      <c r="S71" s="212"/>
      <c r="T71" s="212"/>
      <c r="U71" s="212"/>
    </row>
    <row r="72" spans="1:21">
      <c r="A72" s="215"/>
      <c r="B72" s="104"/>
      <c r="C72" s="104"/>
      <c r="D72" s="104"/>
      <c r="E72" s="104"/>
      <c r="F72" s="212"/>
      <c r="G72" s="212"/>
      <c r="H72" s="212"/>
      <c r="I72" s="212"/>
      <c r="J72" s="212"/>
      <c r="K72" s="212"/>
      <c r="L72" s="212"/>
      <c r="M72" s="212"/>
      <c r="N72" s="212"/>
      <c r="O72" s="212"/>
      <c r="P72" s="212"/>
      <c r="Q72" s="212"/>
      <c r="R72" s="212"/>
      <c r="S72" s="212"/>
      <c r="T72" s="212"/>
      <c r="U72" s="212"/>
    </row>
    <row r="73" spans="1:21">
      <c r="A73" s="215"/>
      <c r="B73" s="104"/>
      <c r="C73" s="104"/>
      <c r="D73" s="104"/>
      <c r="E73" s="104"/>
      <c r="F73" s="212"/>
      <c r="G73" s="212"/>
      <c r="H73" s="212"/>
      <c r="I73" s="212"/>
      <c r="J73" s="212"/>
      <c r="K73" s="212"/>
      <c r="L73" s="212"/>
      <c r="M73" s="212"/>
      <c r="N73" s="212"/>
      <c r="O73" s="212"/>
      <c r="P73" s="212"/>
      <c r="Q73" s="212"/>
      <c r="R73" s="212"/>
      <c r="S73" s="212"/>
      <c r="T73" s="212"/>
      <c r="U73" s="212"/>
    </row>
    <row r="74" spans="1:21">
      <c r="A74" s="215"/>
      <c r="B74" s="104"/>
      <c r="C74" s="104"/>
      <c r="D74" s="104"/>
      <c r="E74" s="104"/>
      <c r="F74" s="212"/>
      <c r="G74" s="212"/>
      <c r="H74" s="212"/>
      <c r="I74" s="212"/>
      <c r="J74" s="212"/>
      <c r="K74" s="212"/>
      <c r="L74" s="212"/>
      <c r="M74" s="212"/>
      <c r="N74" s="212"/>
      <c r="O74" s="212"/>
      <c r="P74" s="212"/>
      <c r="Q74" s="212"/>
      <c r="R74" s="212"/>
      <c r="S74" s="212"/>
      <c r="T74" s="212"/>
      <c r="U74" s="212"/>
    </row>
    <row r="75" spans="1:21">
      <c r="A75" s="215"/>
      <c r="B75" s="104"/>
      <c r="C75" s="104"/>
      <c r="D75" s="104"/>
      <c r="E75" s="104"/>
      <c r="F75" s="212"/>
      <c r="G75" s="212"/>
      <c r="H75" s="212"/>
      <c r="I75" s="212"/>
      <c r="J75" s="212"/>
      <c r="K75" s="212"/>
      <c r="L75" s="212"/>
      <c r="M75" s="212"/>
      <c r="N75" s="212"/>
      <c r="O75" s="212"/>
      <c r="P75" s="212"/>
      <c r="Q75" s="212"/>
      <c r="R75" s="212"/>
      <c r="S75" s="212"/>
      <c r="T75" s="212"/>
      <c r="U75" s="212"/>
    </row>
    <row r="76" spans="1:21">
      <c r="A76" s="215"/>
      <c r="B76" s="104"/>
      <c r="C76" s="104"/>
      <c r="D76" s="104"/>
      <c r="E76" s="104"/>
      <c r="F76" s="212"/>
      <c r="G76" s="212"/>
      <c r="H76" s="212"/>
      <c r="I76" s="212"/>
      <c r="J76" s="212"/>
      <c r="K76" s="212"/>
      <c r="L76" s="212"/>
      <c r="M76" s="212"/>
      <c r="N76" s="212"/>
      <c r="O76" s="212"/>
      <c r="P76" s="212"/>
      <c r="Q76" s="212"/>
      <c r="R76" s="212"/>
      <c r="S76" s="212"/>
      <c r="T76" s="212"/>
      <c r="U76" s="212"/>
    </row>
    <row r="77" spans="1:21">
      <c r="A77" s="215"/>
      <c r="B77" s="104"/>
      <c r="C77" s="104"/>
      <c r="D77" s="104"/>
      <c r="E77" s="104"/>
      <c r="F77" s="212"/>
      <c r="G77" s="212"/>
      <c r="H77" s="212"/>
      <c r="I77" s="212"/>
      <c r="J77" s="212"/>
      <c r="K77" s="212"/>
      <c r="L77" s="212"/>
      <c r="M77" s="212"/>
      <c r="N77" s="212"/>
      <c r="O77" s="212"/>
      <c r="P77" s="212"/>
      <c r="Q77" s="212"/>
      <c r="R77" s="212"/>
      <c r="S77" s="212"/>
      <c r="T77" s="212"/>
      <c r="U77" s="212"/>
    </row>
    <row r="78" spans="1:21">
      <c r="A78" s="215"/>
      <c r="B78" s="104"/>
      <c r="C78" s="104"/>
      <c r="D78" s="104"/>
      <c r="E78" s="104"/>
      <c r="F78" s="212"/>
      <c r="G78" s="212"/>
      <c r="H78" s="212"/>
      <c r="I78" s="212"/>
      <c r="J78" s="212"/>
      <c r="K78" s="212"/>
      <c r="L78" s="212"/>
      <c r="M78" s="212"/>
      <c r="N78" s="212"/>
      <c r="O78" s="212"/>
      <c r="P78" s="212"/>
      <c r="Q78" s="212"/>
      <c r="R78" s="212"/>
      <c r="S78" s="212"/>
      <c r="T78" s="212"/>
      <c r="U78" s="212"/>
    </row>
    <row r="79" spans="1:21">
      <c r="A79" s="215"/>
      <c r="B79" s="104"/>
      <c r="C79" s="104"/>
      <c r="D79" s="104"/>
      <c r="E79" s="104"/>
      <c r="F79" s="212"/>
      <c r="G79" s="212"/>
      <c r="H79" s="212"/>
      <c r="I79" s="212"/>
      <c r="J79" s="212"/>
      <c r="K79" s="212"/>
      <c r="L79" s="212"/>
      <c r="M79" s="212"/>
      <c r="N79" s="212"/>
      <c r="O79" s="212"/>
      <c r="P79" s="212"/>
      <c r="Q79" s="212"/>
      <c r="R79" s="212"/>
      <c r="S79" s="212"/>
      <c r="T79" s="212"/>
      <c r="U79" s="212"/>
    </row>
    <row r="80" spans="1:21">
      <c r="A80" s="215"/>
      <c r="B80" s="104"/>
      <c r="C80" s="104"/>
      <c r="D80" s="104"/>
      <c r="E80" s="104"/>
      <c r="F80" s="212"/>
      <c r="G80" s="212"/>
      <c r="H80" s="212"/>
      <c r="I80" s="212"/>
      <c r="J80" s="212"/>
      <c r="K80" s="212"/>
      <c r="L80" s="212"/>
      <c r="M80" s="212"/>
      <c r="N80" s="212"/>
      <c r="O80" s="212"/>
      <c r="P80" s="212"/>
      <c r="Q80" s="212"/>
      <c r="R80" s="212"/>
      <c r="S80" s="212"/>
      <c r="T80" s="212"/>
      <c r="U80" s="212"/>
    </row>
    <row r="81" spans="1:21">
      <c r="A81" s="215"/>
      <c r="B81" s="104"/>
      <c r="C81" s="104"/>
      <c r="D81" s="104"/>
      <c r="E81" s="104"/>
      <c r="F81" s="212"/>
      <c r="G81" s="212"/>
      <c r="H81" s="212"/>
      <c r="I81" s="212"/>
      <c r="J81" s="212"/>
      <c r="K81" s="212"/>
      <c r="L81" s="212"/>
      <c r="M81" s="212"/>
      <c r="N81" s="212"/>
      <c r="O81" s="212"/>
      <c r="P81" s="212"/>
      <c r="Q81" s="212"/>
      <c r="R81" s="212"/>
      <c r="S81" s="212"/>
      <c r="T81" s="212"/>
      <c r="U81" s="212"/>
    </row>
    <row r="82" spans="1:21">
      <c r="A82" s="215"/>
      <c r="B82" s="104"/>
      <c r="C82" s="104"/>
      <c r="D82" s="104"/>
      <c r="E82" s="104"/>
      <c r="F82" s="212"/>
      <c r="G82" s="212"/>
      <c r="H82" s="212"/>
      <c r="I82" s="212"/>
      <c r="J82" s="212"/>
      <c r="K82" s="212"/>
      <c r="L82" s="212"/>
      <c r="M82" s="212"/>
      <c r="N82" s="212"/>
      <c r="O82" s="212"/>
      <c r="P82" s="212"/>
      <c r="Q82" s="212"/>
      <c r="R82" s="212"/>
      <c r="S82" s="212"/>
      <c r="T82" s="212"/>
      <c r="U82" s="212"/>
    </row>
    <row r="83" spans="1:21">
      <c r="A83" s="215"/>
      <c r="B83" s="104"/>
      <c r="C83" s="104"/>
      <c r="D83" s="104"/>
      <c r="E83" s="104"/>
      <c r="F83" s="212"/>
      <c r="G83" s="212"/>
      <c r="H83" s="212"/>
      <c r="I83" s="212"/>
      <c r="J83" s="212"/>
      <c r="K83" s="212"/>
      <c r="L83" s="212"/>
      <c r="M83" s="212"/>
      <c r="N83" s="212"/>
      <c r="O83" s="212"/>
      <c r="P83" s="212"/>
      <c r="Q83" s="212"/>
      <c r="R83" s="212"/>
      <c r="S83" s="212"/>
      <c r="T83" s="212"/>
      <c r="U83" s="212"/>
    </row>
    <row r="84" spans="1:21">
      <c r="A84" s="215"/>
      <c r="B84" s="104"/>
      <c r="C84" s="104"/>
      <c r="D84" s="104"/>
      <c r="E84" s="104"/>
      <c r="F84" s="212"/>
      <c r="G84" s="212"/>
      <c r="H84" s="212"/>
      <c r="I84" s="212"/>
      <c r="J84" s="212"/>
      <c r="K84" s="212"/>
      <c r="L84" s="212"/>
      <c r="M84" s="212"/>
      <c r="N84" s="212"/>
      <c r="O84" s="212"/>
      <c r="P84" s="212"/>
      <c r="Q84" s="212"/>
      <c r="R84" s="212"/>
      <c r="S84" s="212"/>
      <c r="T84" s="212"/>
      <c r="U84" s="212"/>
    </row>
    <row r="85" spans="1:21">
      <c r="A85" s="215"/>
      <c r="B85" s="104"/>
      <c r="C85" s="104"/>
      <c r="D85" s="104"/>
      <c r="E85" s="104"/>
      <c r="F85" s="212"/>
      <c r="G85" s="212"/>
      <c r="H85" s="212"/>
      <c r="I85" s="212"/>
      <c r="J85" s="212"/>
      <c r="K85" s="212"/>
      <c r="L85" s="212"/>
      <c r="M85" s="212"/>
      <c r="N85" s="212"/>
      <c r="O85" s="212"/>
      <c r="P85" s="212"/>
      <c r="Q85" s="212"/>
      <c r="R85" s="212"/>
      <c r="S85" s="212"/>
      <c r="T85" s="212"/>
      <c r="U85" s="212"/>
    </row>
    <row r="86" spans="1:21">
      <c r="A86" s="215"/>
      <c r="B86" s="104"/>
      <c r="C86" s="104"/>
      <c r="D86" s="104"/>
      <c r="E86" s="104"/>
      <c r="F86" s="212"/>
      <c r="G86" s="212"/>
      <c r="H86" s="212"/>
      <c r="I86" s="212"/>
      <c r="J86" s="212"/>
      <c r="K86" s="212"/>
      <c r="L86" s="212"/>
      <c r="M86" s="212"/>
      <c r="N86" s="212"/>
      <c r="O86" s="212"/>
      <c r="P86" s="212"/>
      <c r="Q86" s="212"/>
      <c r="R86" s="212"/>
      <c r="S86" s="212"/>
      <c r="T86" s="212"/>
      <c r="U86" s="212"/>
    </row>
    <row r="87" spans="1:21">
      <c r="A87" s="215"/>
      <c r="B87" s="104"/>
      <c r="C87" s="104"/>
      <c r="D87" s="104"/>
      <c r="E87" s="104"/>
      <c r="F87" s="212"/>
      <c r="G87" s="212"/>
      <c r="H87" s="212"/>
      <c r="I87" s="212"/>
      <c r="J87" s="212"/>
      <c r="K87" s="212"/>
      <c r="L87" s="212"/>
      <c r="M87" s="212"/>
      <c r="N87" s="212"/>
      <c r="O87" s="212"/>
      <c r="P87" s="212"/>
      <c r="Q87" s="212"/>
      <c r="R87" s="212"/>
      <c r="S87" s="212"/>
      <c r="T87" s="212"/>
      <c r="U87" s="212"/>
    </row>
    <row r="88" spans="1:21">
      <c r="A88" s="215"/>
      <c r="B88" s="104"/>
      <c r="C88" s="104"/>
      <c r="D88" s="104"/>
      <c r="E88" s="104"/>
      <c r="F88" s="212"/>
      <c r="G88" s="212"/>
      <c r="H88" s="212"/>
      <c r="I88" s="212"/>
      <c r="J88" s="212"/>
      <c r="K88" s="212"/>
      <c r="L88" s="212"/>
      <c r="M88" s="212"/>
      <c r="N88" s="212"/>
      <c r="O88" s="212"/>
      <c r="P88" s="212"/>
      <c r="Q88" s="212"/>
      <c r="R88" s="212"/>
      <c r="S88" s="212"/>
      <c r="T88" s="212"/>
      <c r="U88" s="212"/>
    </row>
    <row r="89" spans="1:21">
      <c r="A89" s="215"/>
      <c r="B89" s="104"/>
      <c r="C89" s="104"/>
      <c r="D89" s="104"/>
      <c r="E89" s="104"/>
      <c r="F89" s="212"/>
      <c r="G89" s="212"/>
      <c r="H89" s="212"/>
      <c r="I89" s="212"/>
      <c r="J89" s="212"/>
      <c r="K89" s="212"/>
      <c r="L89" s="212"/>
      <c r="M89" s="212"/>
      <c r="N89" s="212"/>
      <c r="O89" s="212"/>
      <c r="P89" s="212"/>
      <c r="Q89" s="212"/>
      <c r="R89" s="212"/>
      <c r="S89" s="212"/>
      <c r="T89" s="212"/>
      <c r="U89" s="212"/>
    </row>
    <row r="90" spans="1:21">
      <c r="A90" s="215"/>
      <c r="B90" s="104"/>
      <c r="C90" s="104"/>
      <c r="D90" s="104"/>
      <c r="E90" s="104"/>
      <c r="F90" s="212"/>
      <c r="G90" s="212"/>
      <c r="H90" s="212"/>
      <c r="I90" s="212"/>
      <c r="J90" s="212"/>
      <c r="K90" s="212"/>
      <c r="L90" s="212"/>
      <c r="M90" s="212"/>
      <c r="N90" s="212"/>
      <c r="O90" s="212"/>
      <c r="P90" s="212"/>
      <c r="Q90" s="212"/>
      <c r="R90" s="212"/>
      <c r="S90" s="212"/>
      <c r="T90" s="212"/>
      <c r="U90" s="212"/>
    </row>
    <row r="91" spans="1:21">
      <c r="A91" s="215"/>
      <c r="B91" s="104"/>
      <c r="C91" s="104"/>
      <c r="D91" s="104"/>
      <c r="E91" s="104"/>
      <c r="F91" s="212"/>
      <c r="G91" s="212"/>
      <c r="H91" s="212"/>
      <c r="I91" s="212"/>
      <c r="J91" s="212"/>
      <c r="K91" s="212"/>
      <c r="L91" s="212"/>
      <c r="M91" s="212"/>
      <c r="N91" s="212"/>
      <c r="O91" s="212"/>
      <c r="P91" s="212"/>
      <c r="Q91" s="212"/>
      <c r="R91" s="212"/>
      <c r="S91" s="212"/>
      <c r="T91" s="212"/>
      <c r="U91" s="212"/>
    </row>
    <row r="92" spans="1:21">
      <c r="A92" s="215"/>
      <c r="B92" s="104"/>
      <c r="C92" s="104"/>
      <c r="D92" s="104"/>
      <c r="E92" s="104"/>
      <c r="F92" s="212"/>
      <c r="G92" s="212"/>
      <c r="H92" s="212"/>
      <c r="I92" s="212"/>
      <c r="J92" s="212"/>
      <c r="K92" s="212"/>
      <c r="L92" s="212"/>
      <c r="M92" s="212"/>
      <c r="N92" s="212"/>
      <c r="O92" s="212"/>
      <c r="P92" s="212"/>
      <c r="Q92" s="212"/>
      <c r="R92" s="212"/>
      <c r="S92" s="212"/>
      <c r="T92" s="212"/>
      <c r="U92" s="212"/>
    </row>
    <row r="93" spans="1:21">
      <c r="A93" s="215"/>
      <c r="B93" s="104"/>
      <c r="C93" s="104"/>
      <c r="D93" s="104"/>
      <c r="E93" s="104"/>
      <c r="F93" s="212"/>
      <c r="G93" s="212"/>
      <c r="H93" s="212"/>
      <c r="I93" s="212"/>
      <c r="J93" s="212"/>
      <c r="K93" s="212"/>
      <c r="L93" s="212"/>
      <c r="M93" s="212"/>
      <c r="N93" s="212"/>
      <c r="O93" s="212"/>
      <c r="P93" s="212"/>
      <c r="Q93" s="212"/>
      <c r="R93" s="212"/>
      <c r="S93" s="212"/>
      <c r="T93" s="212"/>
      <c r="U93" s="212"/>
    </row>
    <row r="94" spans="1:21">
      <c r="A94" s="215"/>
      <c r="B94" s="104"/>
      <c r="C94" s="104"/>
      <c r="D94" s="104"/>
      <c r="E94" s="104"/>
      <c r="F94" s="212"/>
      <c r="G94" s="212"/>
      <c r="H94" s="212"/>
      <c r="I94" s="212"/>
      <c r="J94" s="212"/>
      <c r="K94" s="212"/>
      <c r="L94" s="212"/>
      <c r="M94" s="212"/>
      <c r="N94" s="212"/>
      <c r="O94" s="212"/>
      <c r="P94" s="212"/>
      <c r="Q94" s="212"/>
      <c r="R94" s="212"/>
      <c r="S94" s="212"/>
      <c r="T94" s="212"/>
      <c r="U94" s="212"/>
    </row>
    <row r="95" spans="1:21">
      <c r="A95" s="215"/>
      <c r="B95" s="104"/>
      <c r="C95" s="104"/>
      <c r="D95" s="104"/>
      <c r="E95" s="104"/>
      <c r="F95" s="212"/>
      <c r="G95" s="212"/>
      <c r="H95" s="212"/>
      <c r="I95" s="212"/>
      <c r="J95" s="212"/>
      <c r="K95" s="212"/>
      <c r="L95" s="212"/>
      <c r="M95" s="212"/>
      <c r="N95" s="212"/>
      <c r="O95" s="212"/>
      <c r="P95" s="212"/>
      <c r="Q95" s="212"/>
      <c r="R95" s="212"/>
      <c r="S95" s="212"/>
      <c r="T95" s="212"/>
      <c r="U95" s="212"/>
    </row>
    <row r="96" spans="1:21">
      <c r="A96" s="215"/>
      <c r="B96" s="104"/>
      <c r="C96" s="104"/>
      <c r="D96" s="104"/>
      <c r="E96" s="104"/>
      <c r="F96" s="212"/>
      <c r="G96" s="212"/>
      <c r="H96" s="212"/>
      <c r="I96" s="212"/>
      <c r="J96" s="212"/>
      <c r="K96" s="212"/>
      <c r="L96" s="212"/>
      <c r="M96" s="212"/>
      <c r="N96" s="212"/>
      <c r="O96" s="212"/>
      <c r="P96" s="212"/>
      <c r="Q96" s="212"/>
      <c r="R96" s="212"/>
      <c r="S96" s="212"/>
      <c r="T96" s="212"/>
      <c r="U96" s="212"/>
    </row>
    <row r="97" spans="1:21">
      <c r="A97" s="215"/>
      <c r="B97" s="104"/>
      <c r="C97" s="104"/>
      <c r="D97" s="104"/>
      <c r="E97" s="104"/>
      <c r="F97" s="212"/>
      <c r="G97" s="212"/>
      <c r="H97" s="212"/>
      <c r="I97" s="212"/>
      <c r="J97" s="212"/>
      <c r="K97" s="212"/>
      <c r="L97" s="212"/>
      <c r="M97" s="212"/>
      <c r="N97" s="212"/>
      <c r="O97" s="212"/>
      <c r="P97" s="212"/>
      <c r="Q97" s="212"/>
      <c r="R97" s="212"/>
      <c r="S97" s="212"/>
      <c r="T97" s="212"/>
      <c r="U97" s="212"/>
    </row>
    <row r="98" spans="1:21">
      <c r="A98" s="215"/>
      <c r="B98" s="104"/>
      <c r="C98" s="104"/>
      <c r="D98" s="104"/>
      <c r="E98" s="104"/>
      <c r="F98" s="212"/>
      <c r="G98" s="212"/>
      <c r="H98" s="212"/>
      <c r="I98" s="212"/>
      <c r="J98" s="212"/>
      <c r="K98" s="212"/>
      <c r="L98" s="212"/>
      <c r="M98" s="212"/>
      <c r="N98" s="212"/>
      <c r="O98" s="212"/>
      <c r="P98" s="212"/>
      <c r="Q98" s="212"/>
      <c r="R98" s="212"/>
      <c r="S98" s="212"/>
      <c r="T98" s="212"/>
      <c r="U98" s="212"/>
    </row>
    <row r="99" spans="1:21">
      <c r="A99" s="215"/>
      <c r="B99" s="104"/>
      <c r="C99" s="104"/>
      <c r="D99" s="104"/>
      <c r="E99" s="104"/>
      <c r="F99" s="212"/>
      <c r="G99" s="212"/>
      <c r="H99" s="212"/>
      <c r="I99" s="212"/>
      <c r="J99" s="212"/>
      <c r="K99" s="212"/>
      <c r="L99" s="212"/>
      <c r="M99" s="212"/>
      <c r="N99" s="212"/>
      <c r="O99" s="212"/>
      <c r="P99" s="212"/>
      <c r="Q99" s="212"/>
      <c r="R99" s="212"/>
      <c r="S99" s="212"/>
      <c r="T99" s="212"/>
      <c r="U99" s="212"/>
    </row>
    <row r="100" spans="1:21">
      <c r="A100" s="215"/>
      <c r="B100" s="104"/>
      <c r="C100" s="104"/>
      <c r="D100" s="104"/>
      <c r="E100" s="104"/>
      <c r="F100" s="212"/>
      <c r="G100" s="212"/>
      <c r="H100" s="212"/>
      <c r="I100" s="212"/>
      <c r="J100" s="212"/>
      <c r="K100" s="212"/>
      <c r="L100" s="212"/>
      <c r="M100" s="212"/>
      <c r="N100" s="212"/>
      <c r="O100" s="212"/>
      <c r="P100" s="212"/>
      <c r="Q100" s="212"/>
      <c r="R100" s="212"/>
      <c r="S100" s="212"/>
      <c r="T100" s="212"/>
      <c r="U100" s="212"/>
    </row>
    <row r="101" spans="1:21">
      <c r="A101" s="215"/>
      <c r="B101" s="104"/>
      <c r="C101" s="104"/>
      <c r="D101" s="104"/>
      <c r="E101" s="104"/>
      <c r="F101" s="212"/>
      <c r="G101" s="212"/>
      <c r="H101" s="212"/>
      <c r="I101" s="212"/>
      <c r="J101" s="212"/>
      <c r="K101" s="212"/>
      <c r="L101" s="212"/>
      <c r="M101" s="212"/>
      <c r="N101" s="212"/>
      <c r="O101" s="212"/>
      <c r="P101" s="212"/>
      <c r="Q101" s="212"/>
      <c r="R101" s="212"/>
      <c r="S101" s="212"/>
      <c r="T101" s="212"/>
      <c r="U101" s="212"/>
    </row>
    <row r="102" spans="1:21">
      <c r="A102" s="215"/>
      <c r="B102" s="104"/>
      <c r="C102" s="104"/>
      <c r="D102" s="104"/>
      <c r="E102" s="104"/>
      <c r="F102" s="212"/>
      <c r="G102" s="212"/>
      <c r="H102" s="212"/>
      <c r="I102" s="212"/>
      <c r="J102" s="212"/>
      <c r="K102" s="212"/>
      <c r="L102" s="212"/>
      <c r="M102" s="212"/>
      <c r="N102" s="212"/>
      <c r="O102" s="212"/>
      <c r="P102" s="212"/>
      <c r="Q102" s="212"/>
      <c r="R102" s="212"/>
      <c r="S102" s="212"/>
      <c r="T102" s="212"/>
      <c r="U102" s="212"/>
    </row>
    <row r="103" spans="1:21">
      <c r="A103" s="215"/>
      <c r="B103" s="104"/>
      <c r="C103" s="104"/>
      <c r="D103" s="104"/>
      <c r="E103" s="104"/>
      <c r="F103" s="212"/>
      <c r="G103" s="212"/>
      <c r="H103" s="212"/>
      <c r="I103" s="212"/>
      <c r="J103" s="212"/>
      <c r="K103" s="212"/>
      <c r="L103" s="212"/>
      <c r="M103" s="212"/>
      <c r="N103" s="212"/>
      <c r="O103" s="212"/>
      <c r="P103" s="212"/>
      <c r="Q103" s="212"/>
      <c r="R103" s="212"/>
      <c r="S103" s="212"/>
      <c r="T103" s="212"/>
      <c r="U103" s="212"/>
    </row>
    <row r="104" spans="1:21">
      <c r="A104" s="215"/>
      <c r="B104" s="104"/>
      <c r="C104" s="104"/>
      <c r="D104" s="104"/>
      <c r="E104" s="104"/>
      <c r="F104" s="212"/>
      <c r="G104" s="212"/>
      <c r="H104" s="212"/>
      <c r="I104" s="212"/>
      <c r="J104" s="212"/>
      <c r="K104" s="212"/>
      <c r="L104" s="212"/>
      <c r="M104" s="212"/>
      <c r="N104" s="212"/>
      <c r="O104" s="212"/>
      <c r="P104" s="212"/>
      <c r="Q104" s="212"/>
      <c r="R104" s="212"/>
      <c r="S104" s="212"/>
      <c r="T104" s="212"/>
      <c r="U104" s="212"/>
    </row>
    <row r="105" spans="1:21">
      <c r="A105" s="215"/>
      <c r="B105" s="104"/>
      <c r="C105" s="104"/>
      <c r="D105" s="104"/>
      <c r="E105" s="104"/>
      <c r="F105" s="212"/>
      <c r="G105" s="212"/>
      <c r="H105" s="212"/>
      <c r="I105" s="212"/>
      <c r="J105" s="212"/>
      <c r="K105" s="212"/>
      <c r="L105" s="212"/>
      <c r="M105" s="212"/>
      <c r="N105" s="212"/>
      <c r="O105" s="212"/>
      <c r="P105" s="212"/>
      <c r="Q105" s="212"/>
      <c r="R105" s="212"/>
      <c r="S105" s="212"/>
      <c r="T105" s="212"/>
      <c r="U105" s="212"/>
    </row>
    <row r="106" spans="1:21">
      <c r="A106" s="215"/>
      <c r="B106" s="104"/>
      <c r="C106" s="104"/>
      <c r="D106" s="104"/>
      <c r="E106" s="104"/>
      <c r="F106" s="212"/>
      <c r="G106" s="212"/>
      <c r="H106" s="212"/>
      <c r="I106" s="212"/>
      <c r="J106" s="212"/>
      <c r="K106" s="212"/>
      <c r="L106" s="212"/>
      <c r="M106" s="212"/>
      <c r="N106" s="212"/>
      <c r="O106" s="212"/>
      <c r="P106" s="212"/>
      <c r="Q106" s="212"/>
      <c r="R106" s="212"/>
      <c r="S106" s="212"/>
      <c r="T106" s="212"/>
      <c r="U106" s="212"/>
    </row>
    <row r="107" spans="1:21">
      <c r="A107" s="215"/>
      <c r="B107" s="104"/>
      <c r="C107" s="104"/>
      <c r="D107" s="104"/>
      <c r="E107" s="104"/>
      <c r="F107" s="212"/>
      <c r="G107" s="212"/>
      <c r="H107" s="212"/>
      <c r="I107" s="212"/>
      <c r="J107" s="212"/>
      <c r="K107" s="212"/>
      <c r="L107" s="212"/>
      <c r="M107" s="212"/>
      <c r="N107" s="212"/>
      <c r="O107" s="212"/>
      <c r="P107" s="212"/>
      <c r="Q107" s="212"/>
      <c r="R107" s="212"/>
      <c r="S107" s="212"/>
      <c r="T107" s="212"/>
      <c r="U107" s="212"/>
    </row>
    <row r="108" spans="1:21">
      <c r="A108" s="215"/>
      <c r="B108" s="104"/>
      <c r="C108" s="104"/>
      <c r="D108" s="104"/>
      <c r="E108" s="104"/>
      <c r="F108" s="212"/>
      <c r="G108" s="212"/>
      <c r="H108" s="212"/>
      <c r="I108" s="212"/>
      <c r="J108" s="212"/>
      <c r="K108" s="212"/>
      <c r="L108" s="212"/>
      <c r="M108" s="212"/>
      <c r="N108" s="212"/>
      <c r="O108" s="212"/>
      <c r="P108" s="212"/>
      <c r="Q108" s="212"/>
      <c r="R108" s="212"/>
      <c r="S108" s="212"/>
      <c r="T108" s="212"/>
      <c r="U108" s="212"/>
    </row>
    <row r="109" spans="1:21">
      <c r="A109" s="215"/>
      <c r="B109" s="104"/>
      <c r="C109" s="104"/>
      <c r="D109" s="104"/>
      <c r="E109" s="104"/>
      <c r="F109" s="212"/>
      <c r="G109" s="212"/>
      <c r="H109" s="212"/>
      <c r="I109" s="212"/>
      <c r="J109" s="212"/>
      <c r="K109" s="212"/>
      <c r="L109" s="212"/>
      <c r="M109" s="212"/>
      <c r="N109" s="212"/>
      <c r="O109" s="212"/>
      <c r="P109" s="212"/>
      <c r="Q109" s="212"/>
      <c r="R109" s="212"/>
      <c r="S109" s="212"/>
      <c r="T109" s="212"/>
      <c r="U109" s="212"/>
    </row>
    <row r="110" spans="1:21">
      <c r="A110" s="215"/>
      <c r="B110" s="104"/>
      <c r="C110" s="104"/>
      <c r="D110" s="104"/>
      <c r="E110" s="104"/>
      <c r="F110" s="212"/>
      <c r="G110" s="212"/>
      <c r="H110" s="212"/>
      <c r="I110" s="212"/>
      <c r="J110" s="212"/>
      <c r="K110" s="212"/>
      <c r="L110" s="212"/>
      <c r="M110" s="212"/>
      <c r="N110" s="212"/>
      <c r="O110" s="212"/>
      <c r="P110" s="212"/>
      <c r="Q110" s="212"/>
      <c r="R110" s="212"/>
      <c r="S110" s="212"/>
      <c r="T110" s="212"/>
      <c r="U110" s="212"/>
    </row>
    <row r="111" spans="1:21">
      <c r="A111" s="215"/>
      <c r="B111" s="104"/>
      <c r="C111" s="104"/>
      <c r="D111" s="104"/>
      <c r="E111" s="104"/>
      <c r="F111" s="212"/>
      <c r="G111" s="212"/>
      <c r="H111" s="212"/>
      <c r="I111" s="212"/>
      <c r="J111" s="212"/>
      <c r="K111" s="212"/>
      <c r="L111" s="212"/>
      <c r="M111" s="212"/>
      <c r="N111" s="212"/>
      <c r="O111" s="212"/>
      <c r="P111" s="212"/>
      <c r="Q111" s="212"/>
      <c r="R111" s="212"/>
      <c r="S111" s="212"/>
      <c r="T111" s="212"/>
      <c r="U111" s="212"/>
    </row>
    <row r="112" spans="1:21">
      <c r="A112" s="215"/>
      <c r="B112" s="104"/>
      <c r="C112" s="104"/>
      <c r="D112" s="104"/>
      <c r="E112" s="104"/>
      <c r="F112" s="212"/>
      <c r="G112" s="212"/>
      <c r="H112" s="212"/>
      <c r="I112" s="212"/>
      <c r="J112" s="212"/>
      <c r="K112" s="212"/>
      <c r="L112" s="212"/>
      <c r="M112" s="212"/>
      <c r="N112" s="212"/>
      <c r="O112" s="212"/>
      <c r="P112" s="212"/>
      <c r="Q112" s="212"/>
      <c r="R112" s="212"/>
      <c r="S112" s="212"/>
      <c r="T112" s="212"/>
      <c r="U112" s="212"/>
    </row>
    <row r="113" spans="1:21">
      <c r="A113" s="215"/>
      <c r="B113" s="104"/>
      <c r="C113" s="104"/>
      <c r="D113" s="104"/>
      <c r="E113" s="104"/>
      <c r="F113" s="212"/>
      <c r="G113" s="212"/>
      <c r="H113" s="212"/>
      <c r="I113" s="212"/>
      <c r="J113" s="212"/>
      <c r="K113" s="212"/>
      <c r="L113" s="212"/>
      <c r="M113" s="212"/>
      <c r="N113" s="212"/>
      <c r="O113" s="212"/>
      <c r="P113" s="212"/>
      <c r="Q113" s="212"/>
      <c r="R113" s="212"/>
      <c r="S113" s="212"/>
      <c r="T113" s="212"/>
      <c r="U113" s="212"/>
    </row>
    <row r="114" spans="1:21">
      <c r="A114" s="215"/>
      <c r="B114" s="104"/>
      <c r="C114" s="104"/>
      <c r="D114" s="104"/>
      <c r="E114" s="104"/>
      <c r="F114" s="212"/>
      <c r="G114" s="212"/>
      <c r="H114" s="212"/>
      <c r="I114" s="212"/>
      <c r="J114" s="212"/>
      <c r="K114" s="212"/>
      <c r="L114" s="212"/>
      <c r="M114" s="212"/>
      <c r="N114" s="212"/>
      <c r="O114" s="212"/>
      <c r="P114" s="212"/>
      <c r="Q114" s="212"/>
      <c r="R114" s="212"/>
      <c r="S114" s="212"/>
      <c r="T114" s="212"/>
      <c r="U114" s="212"/>
    </row>
    <row r="115" spans="1:21">
      <c r="A115" s="215"/>
      <c r="B115" s="104"/>
      <c r="C115" s="104"/>
      <c r="D115" s="104"/>
      <c r="E115" s="104"/>
      <c r="F115" s="212"/>
      <c r="G115" s="212"/>
      <c r="H115" s="212"/>
      <c r="I115" s="212"/>
      <c r="J115" s="212"/>
      <c r="K115" s="212"/>
      <c r="L115" s="212"/>
      <c r="M115" s="212"/>
      <c r="N115" s="212"/>
      <c r="O115" s="212"/>
      <c r="P115" s="212"/>
      <c r="Q115" s="212"/>
      <c r="R115" s="212"/>
      <c r="S115" s="212"/>
      <c r="T115" s="212"/>
      <c r="U115" s="212"/>
    </row>
    <row r="116" spans="1:21">
      <c r="A116" s="215"/>
      <c r="B116" s="104"/>
      <c r="C116" s="104"/>
      <c r="D116" s="104"/>
      <c r="E116" s="104"/>
      <c r="F116" s="212"/>
      <c r="G116" s="212"/>
      <c r="H116" s="212"/>
      <c r="I116" s="212"/>
      <c r="J116" s="212"/>
      <c r="K116" s="212"/>
      <c r="L116" s="212"/>
      <c r="M116" s="212"/>
      <c r="N116" s="212"/>
      <c r="O116" s="212"/>
      <c r="P116" s="212"/>
      <c r="Q116" s="212"/>
      <c r="R116" s="212"/>
      <c r="S116" s="212"/>
      <c r="T116" s="212"/>
      <c r="U116" s="212"/>
    </row>
    <row r="117" spans="1:21" s="104" customFormat="1" ht="11.25">
      <c r="A117" s="215"/>
    </row>
    <row r="118" spans="1:21" s="104" customFormat="1" ht="11.25">
      <c r="A118" s="215"/>
    </row>
    <row r="119" spans="1:21" s="104" customFormat="1" ht="11.25">
      <c r="A119" s="215"/>
    </row>
    <row r="120" spans="1:21" s="104" customFormat="1" ht="11.25">
      <c r="A120" s="215"/>
    </row>
    <row r="121" spans="1:21" s="104" customFormat="1" ht="11.25">
      <c r="A121" s="215"/>
    </row>
    <row r="122" spans="1:21" s="104" customFormat="1" ht="11.25">
      <c r="A122" s="215"/>
    </row>
    <row r="123" spans="1:21" s="104" customFormat="1" ht="11.25">
      <c r="A123" s="215"/>
    </row>
    <row r="124" spans="1:21" s="104" customFormat="1" ht="11.25">
      <c r="A124" s="215"/>
    </row>
    <row r="125" spans="1:21" s="104" customFormat="1" ht="11.25">
      <c r="A125" s="215"/>
    </row>
    <row r="126" spans="1:21" s="104" customFormat="1" ht="11.25">
      <c r="A126" s="215"/>
    </row>
    <row r="127" spans="1:21" s="104" customFormat="1" ht="11.25">
      <c r="A127" s="215"/>
    </row>
    <row r="128" spans="1:21" s="104" customFormat="1">
      <c r="A128" s="218"/>
      <c r="B128" s="212"/>
      <c r="C128" s="212"/>
      <c r="D128" s="212"/>
      <c r="E128" s="212"/>
    </row>
    <row r="129" spans="1:5" s="104" customFormat="1">
      <c r="A129" s="218"/>
      <c r="B129" s="212"/>
      <c r="C129" s="212"/>
      <c r="D129" s="212"/>
      <c r="E129" s="212"/>
    </row>
  </sheetData>
  <mergeCells count="8">
    <mergeCell ref="A25:B25"/>
    <mergeCell ref="A43:B43"/>
    <mergeCell ref="A45:E45"/>
    <mergeCell ref="A49:E49"/>
    <mergeCell ref="A2:B2"/>
    <mergeCell ref="C2:E2"/>
    <mergeCell ref="A27:E27"/>
    <mergeCell ref="A28:B2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0" orientation="portrait" r:id="rId1"/>
  <headerFooter>
    <oddHeader>&amp;C&amp;"Times New Roman,Félkövér"&amp;12Martonvásár Város Önkormányzatának
KÖLTSÉGVETÉSI PÉNZÜGYI MÉRLEGE I.&amp;R&amp;"Times New Roman,Normál"&amp;10 1.melléklet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>
  <dimension ref="A1:X88"/>
  <sheetViews>
    <sheetView workbookViewId="0">
      <selection activeCell="K57" sqref="K57"/>
    </sheetView>
  </sheetViews>
  <sheetFormatPr defaultColWidth="8.7109375" defaultRowHeight="15"/>
  <cols>
    <col min="1" max="1" width="7.140625" style="297" customWidth="1"/>
    <col min="2" max="2" width="7.140625" style="298" customWidth="1"/>
    <col min="3" max="3" width="19.7109375" style="298" customWidth="1"/>
    <col min="4" max="4" width="7.7109375" style="299" customWidth="1"/>
    <col min="5" max="5" width="7.140625" style="299" customWidth="1"/>
    <col min="6" max="7" width="7.7109375" style="299" customWidth="1"/>
    <col min="8" max="8" width="6.42578125" style="299" customWidth="1"/>
    <col min="9" max="9" width="7.42578125" style="299" customWidth="1"/>
    <col min="10" max="10" width="6.85546875" style="299" customWidth="1"/>
    <col min="11" max="11" width="6.42578125" style="299" customWidth="1"/>
    <col min="12" max="12" width="7.28515625" style="299" customWidth="1"/>
    <col min="13" max="13" width="7" style="299" customWidth="1"/>
    <col min="14" max="14" width="6.5703125" style="299" customWidth="1"/>
    <col min="15" max="15" width="7" style="299" customWidth="1"/>
    <col min="16" max="16" width="7.42578125" style="299" customWidth="1"/>
    <col min="17" max="17" width="6.7109375" style="299" customWidth="1"/>
    <col min="18" max="18" width="7" style="299" customWidth="1"/>
    <col min="19" max="19" width="7.7109375" style="299" customWidth="1"/>
    <col min="20" max="20" width="6.7109375" style="299" customWidth="1"/>
    <col min="21" max="21" width="7" style="299" customWidth="1"/>
    <col min="22" max="22" width="7.7109375" style="299" customWidth="1"/>
    <col min="23" max="23" width="6.42578125" style="299" customWidth="1"/>
    <col min="24" max="24" width="6.5703125" style="299" customWidth="1"/>
    <col min="25" max="16384" width="8.7109375" style="255"/>
  </cols>
  <sheetData>
    <row r="1" spans="1:24">
      <c r="A1" s="256"/>
      <c r="B1" s="257"/>
      <c r="C1" s="257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8"/>
      <c r="O1" s="258"/>
      <c r="P1" s="258"/>
      <c r="Q1" s="258"/>
      <c r="R1" s="258"/>
      <c r="S1" s="258"/>
      <c r="T1" s="258"/>
      <c r="U1" s="258"/>
      <c r="V1" s="1128" t="s">
        <v>405</v>
      </c>
      <c r="W1" s="1128"/>
      <c r="X1" s="1128"/>
    </row>
    <row r="2" spans="1:24" ht="42" customHeight="1">
      <c r="A2" s="1121" t="s">
        <v>0</v>
      </c>
      <c r="B2" s="1121" t="s">
        <v>181</v>
      </c>
      <c r="C2" s="1121"/>
      <c r="D2" s="1124" t="s">
        <v>179</v>
      </c>
      <c r="E2" s="1125"/>
      <c r="F2" s="1126"/>
      <c r="G2" s="1122" t="s">
        <v>297</v>
      </c>
      <c r="H2" s="1122"/>
      <c r="I2" s="1122"/>
      <c r="J2" s="1122" t="s">
        <v>298</v>
      </c>
      <c r="K2" s="1122"/>
      <c r="L2" s="1122"/>
      <c r="M2" s="1122" t="s">
        <v>299</v>
      </c>
      <c r="N2" s="1122"/>
      <c r="O2" s="1122"/>
      <c r="P2" s="1122" t="s">
        <v>300</v>
      </c>
      <c r="Q2" s="1122"/>
      <c r="R2" s="1122"/>
      <c r="S2" s="1122" t="s">
        <v>300</v>
      </c>
      <c r="T2" s="1122"/>
      <c r="U2" s="1122"/>
      <c r="V2" s="1122" t="s">
        <v>302</v>
      </c>
      <c r="W2" s="1122"/>
      <c r="X2" s="1122"/>
    </row>
    <row r="3" spans="1:24">
      <c r="A3" s="1121"/>
      <c r="B3" s="1121"/>
      <c r="C3" s="1121"/>
      <c r="D3" s="1124"/>
      <c r="E3" s="1125"/>
      <c r="F3" s="1126"/>
      <c r="G3" s="1122" t="s">
        <v>188</v>
      </c>
      <c r="H3" s="1122"/>
      <c r="I3" s="1122"/>
      <c r="J3" s="1122" t="s">
        <v>188</v>
      </c>
      <c r="K3" s="1122"/>
      <c r="L3" s="1122"/>
      <c r="M3" s="1122" t="s">
        <v>188</v>
      </c>
      <c r="N3" s="1122"/>
      <c r="O3" s="1122"/>
      <c r="P3" s="1122" t="s">
        <v>188</v>
      </c>
      <c r="Q3" s="1122"/>
      <c r="R3" s="1122"/>
      <c r="S3" s="1122" t="s">
        <v>295</v>
      </c>
      <c r="T3" s="1122"/>
      <c r="U3" s="1122"/>
      <c r="V3" s="1122" t="s">
        <v>189</v>
      </c>
      <c r="W3" s="1122"/>
      <c r="X3" s="1122"/>
    </row>
    <row r="4" spans="1:24" s="259" customFormat="1" ht="25.5" customHeight="1">
      <c r="A4" s="1121"/>
      <c r="B4" s="1121"/>
      <c r="C4" s="1121"/>
      <c r="D4" s="637" t="s">
        <v>865</v>
      </c>
      <c r="E4" s="637" t="s">
        <v>685</v>
      </c>
      <c r="F4" s="637" t="s">
        <v>870</v>
      </c>
      <c r="G4" s="637" t="s">
        <v>865</v>
      </c>
      <c r="H4" s="637" t="s">
        <v>685</v>
      </c>
      <c r="I4" s="637" t="s">
        <v>870</v>
      </c>
      <c r="J4" s="637" t="s">
        <v>865</v>
      </c>
      <c r="K4" s="637" t="s">
        <v>685</v>
      </c>
      <c r="L4" s="637" t="s">
        <v>870</v>
      </c>
      <c r="M4" s="637" t="s">
        <v>865</v>
      </c>
      <c r="N4" s="637" t="s">
        <v>685</v>
      </c>
      <c r="O4" s="637" t="s">
        <v>870</v>
      </c>
      <c r="P4" s="637" t="s">
        <v>865</v>
      </c>
      <c r="Q4" s="637" t="s">
        <v>685</v>
      </c>
      <c r="R4" s="637" t="s">
        <v>870</v>
      </c>
      <c r="S4" s="637" t="s">
        <v>865</v>
      </c>
      <c r="T4" s="637" t="s">
        <v>685</v>
      </c>
      <c r="U4" s="637" t="s">
        <v>870</v>
      </c>
      <c r="V4" s="637" t="s">
        <v>865</v>
      </c>
      <c r="W4" s="637" t="s">
        <v>685</v>
      </c>
      <c r="X4" s="637" t="s">
        <v>870</v>
      </c>
    </row>
    <row r="5" spans="1:24">
      <c r="A5" s="260" t="s">
        <v>2</v>
      </c>
      <c r="B5" s="1118" t="s">
        <v>1</v>
      </c>
      <c r="C5" s="1118"/>
      <c r="D5" s="261">
        <f>+G5+J5+M5+S5+V5+P5</f>
        <v>13134</v>
      </c>
      <c r="E5" s="344">
        <f t="shared" ref="E5:F18" si="0">+H5+K5+N5+T5+W5+Q5</f>
        <v>0</v>
      </c>
      <c r="F5" s="344">
        <f t="shared" si="0"/>
        <v>13134</v>
      </c>
      <c r="G5" s="261">
        <v>6635</v>
      </c>
      <c r="H5" s="261"/>
      <c r="I5" s="261">
        <f>+G5+H5</f>
        <v>6635</v>
      </c>
      <c r="J5" s="261">
        <v>3397</v>
      </c>
      <c r="K5" s="261"/>
      <c r="L5" s="261">
        <f>+J5+K5</f>
        <v>3397</v>
      </c>
      <c r="M5" s="261">
        <v>1069</v>
      </c>
      <c r="N5" s="261"/>
      <c r="O5" s="261">
        <f>+M5+N5</f>
        <v>1069</v>
      </c>
      <c r="P5" s="261">
        <v>2033</v>
      </c>
      <c r="Q5" s="261"/>
      <c r="R5" s="261">
        <f>+P5+Q5</f>
        <v>2033</v>
      </c>
      <c r="S5" s="261"/>
      <c r="T5" s="261"/>
      <c r="U5" s="261"/>
      <c r="V5" s="261"/>
      <c r="W5" s="261"/>
      <c r="X5" s="261"/>
    </row>
    <row r="6" spans="1:24">
      <c r="A6" s="260" t="s">
        <v>4</v>
      </c>
      <c r="B6" s="1118" t="s">
        <v>3</v>
      </c>
      <c r="C6" s="1118"/>
      <c r="D6" s="261">
        <f t="shared" ref="D6:D23" si="1">+G6+J6+M6+S6+V6+P6</f>
        <v>0</v>
      </c>
      <c r="E6" s="344">
        <f t="shared" si="0"/>
        <v>0</v>
      </c>
      <c r="F6" s="344">
        <f t="shared" si="0"/>
        <v>0</v>
      </c>
      <c r="G6" s="261"/>
      <c r="H6" s="261"/>
      <c r="I6" s="344">
        <f t="shared" ref="I6:I18" si="2">+G6+H6</f>
        <v>0</v>
      </c>
      <c r="J6" s="261"/>
      <c r="K6" s="261"/>
      <c r="L6" s="344">
        <f t="shared" ref="L6:L18" si="3">+J6+K6</f>
        <v>0</v>
      </c>
      <c r="M6" s="261"/>
      <c r="N6" s="261"/>
      <c r="O6" s="344">
        <f t="shared" ref="O6:O18" si="4">+M6+N6</f>
        <v>0</v>
      </c>
      <c r="P6" s="261"/>
      <c r="Q6" s="261"/>
      <c r="R6" s="344">
        <f t="shared" ref="R6:R24" si="5">+P6+Q6</f>
        <v>0</v>
      </c>
      <c r="S6" s="261"/>
      <c r="T6" s="261"/>
      <c r="U6" s="261"/>
      <c r="V6" s="261"/>
      <c r="W6" s="261"/>
      <c r="X6" s="261"/>
    </row>
    <row r="7" spans="1:24">
      <c r="A7" s="260" t="s">
        <v>6</v>
      </c>
      <c r="B7" s="1118" t="s">
        <v>5</v>
      </c>
      <c r="C7" s="1118"/>
      <c r="D7" s="261">
        <f t="shared" si="1"/>
        <v>0</v>
      </c>
      <c r="E7" s="344">
        <f t="shared" si="0"/>
        <v>0</v>
      </c>
      <c r="F7" s="344">
        <f t="shared" si="0"/>
        <v>0</v>
      </c>
      <c r="G7" s="261"/>
      <c r="H7" s="261"/>
      <c r="I7" s="344">
        <f t="shared" si="2"/>
        <v>0</v>
      </c>
      <c r="J7" s="261"/>
      <c r="K7" s="261"/>
      <c r="L7" s="344">
        <f t="shared" si="3"/>
        <v>0</v>
      </c>
      <c r="M7" s="261"/>
      <c r="N7" s="261"/>
      <c r="O7" s="344">
        <f t="shared" si="4"/>
        <v>0</v>
      </c>
      <c r="P7" s="261"/>
      <c r="Q7" s="261"/>
      <c r="R7" s="344">
        <f t="shared" si="5"/>
        <v>0</v>
      </c>
      <c r="S7" s="261"/>
      <c r="T7" s="261"/>
      <c r="U7" s="261"/>
      <c r="V7" s="261"/>
      <c r="W7" s="261"/>
      <c r="X7" s="261"/>
    </row>
    <row r="8" spans="1:24">
      <c r="A8" s="260" t="s">
        <v>8</v>
      </c>
      <c r="B8" s="1118" t="s">
        <v>7</v>
      </c>
      <c r="C8" s="1118"/>
      <c r="D8" s="261">
        <f t="shared" si="1"/>
        <v>0</v>
      </c>
      <c r="E8" s="344">
        <f t="shared" si="0"/>
        <v>0</v>
      </c>
      <c r="F8" s="344">
        <f t="shared" si="0"/>
        <v>0</v>
      </c>
      <c r="G8" s="261"/>
      <c r="H8" s="261"/>
      <c r="I8" s="344">
        <f t="shared" si="2"/>
        <v>0</v>
      </c>
      <c r="J8" s="261"/>
      <c r="K8" s="261"/>
      <c r="L8" s="344">
        <f t="shared" si="3"/>
        <v>0</v>
      </c>
      <c r="M8" s="261"/>
      <c r="N8" s="261"/>
      <c r="O8" s="344">
        <f t="shared" si="4"/>
        <v>0</v>
      </c>
      <c r="P8" s="261"/>
      <c r="Q8" s="261"/>
      <c r="R8" s="344">
        <f t="shared" si="5"/>
        <v>0</v>
      </c>
      <c r="S8" s="261"/>
      <c r="T8" s="261"/>
      <c r="U8" s="261"/>
      <c r="V8" s="261"/>
      <c r="W8" s="261"/>
      <c r="X8" s="261"/>
    </row>
    <row r="9" spans="1:24">
      <c r="A9" s="260" t="s">
        <v>10</v>
      </c>
      <c r="B9" s="1118" t="s">
        <v>9</v>
      </c>
      <c r="C9" s="1118"/>
      <c r="D9" s="261">
        <f t="shared" si="1"/>
        <v>0</v>
      </c>
      <c r="E9" s="344">
        <f t="shared" si="0"/>
        <v>0</v>
      </c>
      <c r="F9" s="344">
        <f t="shared" si="0"/>
        <v>0</v>
      </c>
      <c r="G9" s="261"/>
      <c r="H9" s="261"/>
      <c r="I9" s="344">
        <f t="shared" si="2"/>
        <v>0</v>
      </c>
      <c r="J9" s="261"/>
      <c r="K9" s="261"/>
      <c r="L9" s="344">
        <f t="shared" si="3"/>
        <v>0</v>
      </c>
      <c r="M9" s="261"/>
      <c r="N9" s="261"/>
      <c r="O9" s="344">
        <f t="shared" si="4"/>
        <v>0</v>
      </c>
      <c r="P9" s="261"/>
      <c r="Q9" s="261"/>
      <c r="R9" s="344">
        <f t="shared" si="5"/>
        <v>0</v>
      </c>
      <c r="S9" s="261"/>
      <c r="T9" s="261"/>
      <c r="U9" s="261"/>
      <c r="V9" s="261"/>
      <c r="W9" s="261"/>
      <c r="X9" s="261"/>
    </row>
    <row r="10" spans="1:24">
      <c r="A10" s="260" t="s">
        <v>12</v>
      </c>
      <c r="B10" s="1118" t="s">
        <v>11</v>
      </c>
      <c r="C10" s="1118"/>
      <c r="D10" s="261">
        <f t="shared" si="1"/>
        <v>0</v>
      </c>
      <c r="E10" s="344">
        <f t="shared" si="0"/>
        <v>0</v>
      </c>
      <c r="F10" s="344">
        <f t="shared" si="0"/>
        <v>0</v>
      </c>
      <c r="G10" s="261"/>
      <c r="H10" s="261"/>
      <c r="I10" s="344">
        <f t="shared" si="2"/>
        <v>0</v>
      </c>
      <c r="J10" s="261"/>
      <c r="K10" s="261"/>
      <c r="L10" s="344">
        <f t="shared" si="3"/>
        <v>0</v>
      </c>
      <c r="M10" s="261"/>
      <c r="N10" s="261"/>
      <c r="O10" s="344">
        <f t="shared" si="4"/>
        <v>0</v>
      </c>
      <c r="P10" s="261"/>
      <c r="Q10" s="261"/>
      <c r="R10" s="344">
        <f t="shared" si="5"/>
        <v>0</v>
      </c>
      <c r="S10" s="261"/>
      <c r="T10" s="261"/>
      <c r="U10" s="261"/>
      <c r="V10" s="261"/>
      <c r="W10" s="261"/>
      <c r="X10" s="261"/>
    </row>
    <row r="11" spans="1:24">
      <c r="A11" s="260" t="s">
        <v>14</v>
      </c>
      <c r="B11" s="1118" t="s">
        <v>13</v>
      </c>
      <c r="C11" s="1118"/>
      <c r="D11" s="261">
        <f t="shared" si="1"/>
        <v>436</v>
      </c>
      <c r="E11" s="344">
        <f t="shared" si="0"/>
        <v>0</v>
      </c>
      <c r="F11" s="344">
        <f t="shared" si="0"/>
        <v>436</v>
      </c>
      <c r="G11" s="261">
        <v>195</v>
      </c>
      <c r="H11" s="261"/>
      <c r="I11" s="344">
        <f t="shared" si="2"/>
        <v>195</v>
      </c>
      <c r="J11" s="261">
        <v>105</v>
      </c>
      <c r="K11" s="261"/>
      <c r="L11" s="344">
        <f t="shared" si="3"/>
        <v>105</v>
      </c>
      <c r="M11" s="261">
        <v>40</v>
      </c>
      <c r="N11" s="261"/>
      <c r="O11" s="344">
        <f t="shared" si="4"/>
        <v>40</v>
      </c>
      <c r="P11" s="261">
        <v>96</v>
      </c>
      <c r="Q11" s="261"/>
      <c r="R11" s="344">
        <f t="shared" si="5"/>
        <v>96</v>
      </c>
      <c r="S11" s="261"/>
      <c r="T11" s="261"/>
      <c r="U11" s="261"/>
      <c r="V11" s="261"/>
      <c r="W11" s="261"/>
      <c r="X11" s="261"/>
    </row>
    <row r="12" spans="1:24">
      <c r="A12" s="260" t="s">
        <v>16</v>
      </c>
      <c r="B12" s="1118" t="s">
        <v>15</v>
      </c>
      <c r="C12" s="1118"/>
      <c r="D12" s="261">
        <f t="shared" si="1"/>
        <v>0</v>
      </c>
      <c r="E12" s="344">
        <f t="shared" si="0"/>
        <v>0</v>
      </c>
      <c r="F12" s="344">
        <f t="shared" si="0"/>
        <v>0</v>
      </c>
      <c r="G12" s="261"/>
      <c r="H12" s="261"/>
      <c r="I12" s="344">
        <f t="shared" si="2"/>
        <v>0</v>
      </c>
      <c r="J12" s="261"/>
      <c r="K12" s="261"/>
      <c r="L12" s="344">
        <f t="shared" si="3"/>
        <v>0</v>
      </c>
      <c r="M12" s="261"/>
      <c r="N12" s="261"/>
      <c r="O12" s="344">
        <f t="shared" si="4"/>
        <v>0</v>
      </c>
      <c r="P12" s="261"/>
      <c r="Q12" s="261"/>
      <c r="R12" s="344">
        <f t="shared" si="5"/>
        <v>0</v>
      </c>
      <c r="S12" s="261"/>
      <c r="T12" s="261"/>
      <c r="U12" s="261"/>
      <c r="V12" s="261"/>
      <c r="W12" s="261"/>
      <c r="X12" s="261"/>
    </row>
    <row r="13" spans="1:24">
      <c r="A13" s="260" t="s">
        <v>18</v>
      </c>
      <c r="B13" s="1118" t="s">
        <v>17</v>
      </c>
      <c r="C13" s="1118"/>
      <c r="D13" s="261">
        <f t="shared" si="1"/>
        <v>354</v>
      </c>
      <c r="E13" s="344">
        <f t="shared" si="0"/>
        <v>0</v>
      </c>
      <c r="F13" s="344">
        <f t="shared" si="0"/>
        <v>354</v>
      </c>
      <c r="G13" s="261">
        <v>10</v>
      </c>
      <c r="H13" s="261"/>
      <c r="I13" s="344">
        <f t="shared" si="2"/>
        <v>10</v>
      </c>
      <c r="J13" s="261"/>
      <c r="K13" s="261"/>
      <c r="L13" s="344">
        <f t="shared" si="3"/>
        <v>0</v>
      </c>
      <c r="M13" s="261">
        <v>214</v>
      </c>
      <c r="N13" s="261"/>
      <c r="O13" s="344">
        <f t="shared" si="4"/>
        <v>214</v>
      </c>
      <c r="P13" s="261">
        <v>130</v>
      </c>
      <c r="Q13" s="261"/>
      <c r="R13" s="344">
        <f t="shared" si="5"/>
        <v>130</v>
      </c>
      <c r="S13" s="261"/>
      <c r="T13" s="261"/>
      <c r="U13" s="261"/>
      <c r="V13" s="261"/>
      <c r="W13" s="261"/>
      <c r="X13" s="261"/>
    </row>
    <row r="14" spans="1:24">
      <c r="A14" s="260" t="s">
        <v>20</v>
      </c>
      <c r="B14" s="1118" t="s">
        <v>19</v>
      </c>
      <c r="C14" s="1118"/>
      <c r="D14" s="261">
        <f t="shared" si="1"/>
        <v>0</v>
      </c>
      <c r="E14" s="344">
        <f t="shared" si="0"/>
        <v>0</v>
      </c>
      <c r="F14" s="344">
        <f t="shared" si="0"/>
        <v>0</v>
      </c>
      <c r="G14" s="261"/>
      <c r="H14" s="261"/>
      <c r="I14" s="344">
        <f t="shared" si="2"/>
        <v>0</v>
      </c>
      <c r="J14" s="261"/>
      <c r="K14" s="261"/>
      <c r="L14" s="344">
        <f t="shared" si="3"/>
        <v>0</v>
      </c>
      <c r="M14" s="261"/>
      <c r="N14" s="261"/>
      <c r="O14" s="344">
        <f t="shared" si="4"/>
        <v>0</v>
      </c>
      <c r="P14" s="261"/>
      <c r="Q14" s="261"/>
      <c r="R14" s="344">
        <f t="shared" si="5"/>
        <v>0</v>
      </c>
      <c r="S14" s="261"/>
      <c r="T14" s="261"/>
      <c r="U14" s="261"/>
      <c r="V14" s="261"/>
      <c r="W14" s="261"/>
      <c r="X14" s="261"/>
    </row>
    <row r="15" spans="1:24">
      <c r="A15" s="260" t="s">
        <v>22</v>
      </c>
      <c r="B15" s="1118" t="s">
        <v>21</v>
      </c>
      <c r="C15" s="1118"/>
      <c r="D15" s="261">
        <f t="shared" si="1"/>
        <v>733</v>
      </c>
      <c r="E15" s="344">
        <f t="shared" si="0"/>
        <v>0</v>
      </c>
      <c r="F15" s="344">
        <f t="shared" si="0"/>
        <v>733</v>
      </c>
      <c r="G15" s="261">
        <v>733</v>
      </c>
      <c r="H15" s="261"/>
      <c r="I15" s="344">
        <f t="shared" si="2"/>
        <v>733</v>
      </c>
      <c r="J15" s="261"/>
      <c r="K15" s="261"/>
      <c r="L15" s="344">
        <f t="shared" si="3"/>
        <v>0</v>
      </c>
      <c r="M15" s="261"/>
      <c r="N15" s="261"/>
      <c r="O15" s="344">
        <f t="shared" si="4"/>
        <v>0</v>
      </c>
      <c r="P15" s="261"/>
      <c r="Q15" s="261"/>
      <c r="R15" s="344">
        <f t="shared" si="5"/>
        <v>0</v>
      </c>
      <c r="S15" s="261"/>
      <c r="T15" s="261"/>
      <c r="U15" s="261"/>
      <c r="V15" s="261"/>
      <c r="W15" s="261"/>
      <c r="X15" s="261"/>
    </row>
    <row r="16" spans="1:24">
      <c r="A16" s="260" t="s">
        <v>24</v>
      </c>
      <c r="B16" s="1118" t="s">
        <v>23</v>
      </c>
      <c r="C16" s="1118"/>
      <c r="D16" s="261">
        <f t="shared" si="1"/>
        <v>0</v>
      </c>
      <c r="E16" s="344">
        <f t="shared" si="0"/>
        <v>0</v>
      </c>
      <c r="F16" s="344">
        <f t="shared" si="0"/>
        <v>0</v>
      </c>
      <c r="G16" s="261"/>
      <c r="H16" s="261"/>
      <c r="I16" s="344">
        <f t="shared" si="2"/>
        <v>0</v>
      </c>
      <c r="J16" s="261"/>
      <c r="K16" s="261"/>
      <c r="L16" s="344">
        <f t="shared" si="3"/>
        <v>0</v>
      </c>
      <c r="M16" s="261"/>
      <c r="N16" s="261"/>
      <c r="O16" s="344">
        <f t="shared" si="4"/>
        <v>0</v>
      </c>
      <c r="P16" s="261"/>
      <c r="Q16" s="261"/>
      <c r="R16" s="344">
        <f t="shared" si="5"/>
        <v>0</v>
      </c>
      <c r="S16" s="261"/>
      <c r="T16" s="261"/>
      <c r="U16" s="261"/>
      <c r="V16" s="261"/>
      <c r="W16" s="261"/>
      <c r="X16" s="261"/>
    </row>
    <row r="17" spans="1:24">
      <c r="A17" s="260" t="s">
        <v>25</v>
      </c>
      <c r="B17" s="1118" t="s">
        <v>176</v>
      </c>
      <c r="C17" s="1118"/>
      <c r="D17" s="261">
        <f t="shared" si="1"/>
        <v>281</v>
      </c>
      <c r="E17" s="344">
        <f t="shared" si="0"/>
        <v>14</v>
      </c>
      <c r="F17" s="344">
        <f t="shared" si="0"/>
        <v>295</v>
      </c>
      <c r="G17" s="261">
        <v>18</v>
      </c>
      <c r="H17" s="261"/>
      <c r="I17" s="344">
        <f t="shared" si="2"/>
        <v>18</v>
      </c>
      <c r="J17" s="261">
        <v>23</v>
      </c>
      <c r="K17" s="261">
        <v>14</v>
      </c>
      <c r="L17" s="344">
        <f t="shared" si="3"/>
        <v>37</v>
      </c>
      <c r="M17" s="261"/>
      <c r="N17" s="261"/>
      <c r="O17" s="344">
        <f t="shared" si="4"/>
        <v>0</v>
      </c>
      <c r="P17" s="261">
        <v>240</v>
      </c>
      <c r="Q17" s="261"/>
      <c r="R17" s="344">
        <f t="shared" si="5"/>
        <v>240</v>
      </c>
      <c r="S17" s="262"/>
      <c r="T17" s="261"/>
      <c r="U17" s="261"/>
      <c r="V17" s="262"/>
      <c r="W17" s="261"/>
      <c r="X17" s="261"/>
    </row>
    <row r="18" spans="1:24">
      <c r="A18" s="260" t="s">
        <v>25</v>
      </c>
      <c r="B18" s="1118" t="s">
        <v>26</v>
      </c>
      <c r="C18" s="1118"/>
      <c r="D18" s="261">
        <f t="shared" si="1"/>
        <v>0</v>
      </c>
      <c r="E18" s="344">
        <f t="shared" si="0"/>
        <v>0</v>
      </c>
      <c r="F18" s="344">
        <f t="shared" si="0"/>
        <v>0</v>
      </c>
      <c r="G18" s="261"/>
      <c r="H18" s="261"/>
      <c r="I18" s="344">
        <f t="shared" si="2"/>
        <v>0</v>
      </c>
      <c r="J18" s="261"/>
      <c r="K18" s="261"/>
      <c r="L18" s="344">
        <f t="shared" si="3"/>
        <v>0</v>
      </c>
      <c r="M18" s="261"/>
      <c r="N18" s="261"/>
      <c r="O18" s="344">
        <f t="shared" si="4"/>
        <v>0</v>
      </c>
      <c r="P18" s="261"/>
      <c r="Q18" s="261"/>
      <c r="R18" s="344">
        <f t="shared" si="5"/>
        <v>0</v>
      </c>
      <c r="S18" s="261"/>
      <c r="T18" s="261"/>
      <c r="U18" s="261"/>
      <c r="V18" s="261"/>
      <c r="W18" s="261"/>
      <c r="X18" s="261"/>
    </row>
    <row r="19" spans="1:24" s="348" customFormat="1">
      <c r="A19" s="345" t="s">
        <v>27</v>
      </c>
      <c r="B19" s="1120" t="s">
        <v>440</v>
      </c>
      <c r="C19" s="1120"/>
      <c r="D19" s="346">
        <f>SUM(D5:D18)</f>
        <v>14938</v>
      </c>
      <c r="E19" s="346">
        <f t="shared" ref="E19:X19" si="6">SUM(E5:E18)</f>
        <v>14</v>
      </c>
      <c r="F19" s="346">
        <f t="shared" si="6"/>
        <v>14952</v>
      </c>
      <c r="G19" s="346">
        <f t="shared" si="6"/>
        <v>7591</v>
      </c>
      <c r="H19" s="346">
        <f t="shared" si="6"/>
        <v>0</v>
      </c>
      <c r="I19" s="346">
        <f t="shared" si="6"/>
        <v>7591</v>
      </c>
      <c r="J19" s="346">
        <f t="shared" si="6"/>
        <v>3525</v>
      </c>
      <c r="K19" s="346">
        <f t="shared" si="6"/>
        <v>14</v>
      </c>
      <c r="L19" s="346">
        <f t="shared" si="6"/>
        <v>3539</v>
      </c>
      <c r="M19" s="346">
        <f t="shared" si="6"/>
        <v>1323</v>
      </c>
      <c r="N19" s="346">
        <f t="shared" si="6"/>
        <v>0</v>
      </c>
      <c r="O19" s="346">
        <f t="shared" si="6"/>
        <v>1323</v>
      </c>
      <c r="P19" s="346">
        <f t="shared" si="6"/>
        <v>2499</v>
      </c>
      <c r="Q19" s="346">
        <f t="shared" si="6"/>
        <v>0</v>
      </c>
      <c r="R19" s="344">
        <f t="shared" si="5"/>
        <v>2499</v>
      </c>
      <c r="S19" s="346">
        <f t="shared" si="6"/>
        <v>0</v>
      </c>
      <c r="T19" s="346">
        <f t="shared" si="6"/>
        <v>0</v>
      </c>
      <c r="U19" s="346">
        <f t="shared" si="6"/>
        <v>0</v>
      </c>
      <c r="V19" s="346">
        <f t="shared" si="6"/>
        <v>0</v>
      </c>
      <c r="W19" s="346">
        <f t="shared" si="6"/>
        <v>0</v>
      </c>
      <c r="X19" s="346">
        <f t="shared" si="6"/>
        <v>0</v>
      </c>
    </row>
    <row r="20" spans="1:24">
      <c r="A20" s="260" t="s">
        <v>29</v>
      </c>
      <c r="B20" s="1118" t="s">
        <v>28</v>
      </c>
      <c r="C20" s="1118"/>
      <c r="D20" s="261">
        <f t="shared" si="1"/>
        <v>0</v>
      </c>
      <c r="E20" s="344">
        <f t="shared" ref="E20:E22" si="7">+H20+K20+N20+T20+W20+Q20</f>
        <v>0</v>
      </c>
      <c r="F20" s="344">
        <f t="shared" ref="F20:F22" si="8">+I20+L20+O20+U20+X20+R20</f>
        <v>0</v>
      </c>
      <c r="G20" s="261"/>
      <c r="H20" s="261"/>
      <c r="I20" s="261">
        <f>+G20+H20</f>
        <v>0</v>
      </c>
      <c r="J20" s="261"/>
      <c r="K20" s="261"/>
      <c r="L20" s="261">
        <f>+J20+K20</f>
        <v>0</v>
      </c>
      <c r="M20" s="261"/>
      <c r="N20" s="261"/>
      <c r="O20" s="261">
        <f>+M20+N20</f>
        <v>0</v>
      </c>
      <c r="P20" s="261"/>
      <c r="Q20" s="261"/>
      <c r="R20" s="344">
        <f t="shared" si="5"/>
        <v>0</v>
      </c>
      <c r="S20" s="261"/>
      <c r="T20" s="261"/>
      <c r="U20" s="261"/>
      <c r="V20" s="261"/>
      <c r="W20" s="261"/>
      <c r="X20" s="261"/>
    </row>
    <row r="21" spans="1:24" ht="23.25" customHeight="1">
      <c r="A21" s="260" t="s">
        <v>31</v>
      </c>
      <c r="B21" s="1118" t="s">
        <v>30</v>
      </c>
      <c r="C21" s="1118"/>
      <c r="D21" s="261">
        <f t="shared" si="1"/>
        <v>2016</v>
      </c>
      <c r="E21" s="344">
        <f t="shared" si="7"/>
        <v>0</v>
      </c>
      <c r="F21" s="344">
        <f t="shared" si="8"/>
        <v>2016</v>
      </c>
      <c r="G21" s="261">
        <v>1640</v>
      </c>
      <c r="H21" s="261"/>
      <c r="I21" s="344">
        <f t="shared" ref="I21:I22" si="9">+G21+H21</f>
        <v>1640</v>
      </c>
      <c r="J21" s="261"/>
      <c r="K21" s="261"/>
      <c r="L21" s="344">
        <f t="shared" ref="L21:L22" si="10">+J21+K21</f>
        <v>0</v>
      </c>
      <c r="M21" s="261"/>
      <c r="N21" s="261"/>
      <c r="O21" s="344">
        <f t="shared" ref="O21:O22" si="11">+M21+N21</f>
        <v>0</v>
      </c>
      <c r="P21" s="261">
        <v>376</v>
      </c>
      <c r="Q21" s="261"/>
      <c r="R21" s="344">
        <f t="shared" si="5"/>
        <v>376</v>
      </c>
      <c r="S21" s="261"/>
      <c r="T21" s="261"/>
      <c r="U21" s="261"/>
      <c r="V21" s="261"/>
      <c r="W21" s="261"/>
      <c r="X21" s="261"/>
    </row>
    <row r="22" spans="1:24">
      <c r="A22" s="260" t="s">
        <v>33</v>
      </c>
      <c r="B22" s="1118" t="s">
        <v>32</v>
      </c>
      <c r="C22" s="1118"/>
      <c r="D22" s="261">
        <f t="shared" si="1"/>
        <v>87</v>
      </c>
      <c r="E22" s="344">
        <f t="shared" si="7"/>
        <v>4</v>
      </c>
      <c r="F22" s="344">
        <f t="shared" si="8"/>
        <v>91</v>
      </c>
      <c r="G22" s="261">
        <v>87</v>
      </c>
      <c r="H22" s="261">
        <v>4</v>
      </c>
      <c r="I22" s="344">
        <f t="shared" si="9"/>
        <v>91</v>
      </c>
      <c r="J22" s="261"/>
      <c r="K22" s="261"/>
      <c r="L22" s="344">
        <f t="shared" si="10"/>
        <v>0</v>
      </c>
      <c r="M22" s="261"/>
      <c r="N22" s="261"/>
      <c r="O22" s="344">
        <f t="shared" si="11"/>
        <v>0</v>
      </c>
      <c r="P22" s="261"/>
      <c r="Q22" s="261"/>
      <c r="R22" s="344">
        <f t="shared" si="5"/>
        <v>0</v>
      </c>
      <c r="S22" s="261"/>
      <c r="T22" s="261"/>
      <c r="U22" s="261"/>
      <c r="V22" s="261"/>
      <c r="W22" s="261"/>
      <c r="X22" s="261"/>
    </row>
    <row r="23" spans="1:24" s="348" customFormat="1">
      <c r="A23" s="345" t="s">
        <v>34</v>
      </c>
      <c r="B23" s="1120" t="s">
        <v>441</v>
      </c>
      <c r="C23" s="1120"/>
      <c r="D23" s="346">
        <f t="shared" si="1"/>
        <v>2103</v>
      </c>
      <c r="E23" s="346">
        <f t="shared" ref="E23:X23" si="12">SUM(E20:E22)</f>
        <v>4</v>
      </c>
      <c r="F23" s="346">
        <f t="shared" si="12"/>
        <v>2107</v>
      </c>
      <c r="G23" s="346">
        <f t="shared" si="12"/>
        <v>1727</v>
      </c>
      <c r="H23" s="346">
        <f t="shared" si="12"/>
        <v>4</v>
      </c>
      <c r="I23" s="346">
        <f t="shared" si="12"/>
        <v>1731</v>
      </c>
      <c r="J23" s="346">
        <f t="shared" si="12"/>
        <v>0</v>
      </c>
      <c r="K23" s="346">
        <f t="shared" si="12"/>
        <v>0</v>
      </c>
      <c r="L23" s="346">
        <f t="shared" si="12"/>
        <v>0</v>
      </c>
      <c r="M23" s="346">
        <f t="shared" si="12"/>
        <v>0</v>
      </c>
      <c r="N23" s="346">
        <f t="shared" si="12"/>
        <v>0</v>
      </c>
      <c r="O23" s="346">
        <f t="shared" si="12"/>
        <v>0</v>
      </c>
      <c r="P23" s="346">
        <f t="shared" si="12"/>
        <v>376</v>
      </c>
      <c r="Q23" s="346">
        <f t="shared" si="12"/>
        <v>0</v>
      </c>
      <c r="R23" s="344">
        <f t="shared" si="5"/>
        <v>376</v>
      </c>
      <c r="S23" s="346">
        <f t="shared" si="12"/>
        <v>0</v>
      </c>
      <c r="T23" s="346">
        <f t="shared" si="12"/>
        <v>0</v>
      </c>
      <c r="U23" s="346">
        <f t="shared" si="12"/>
        <v>0</v>
      </c>
      <c r="V23" s="346">
        <f t="shared" si="12"/>
        <v>0</v>
      </c>
      <c r="W23" s="346">
        <f t="shared" si="12"/>
        <v>0</v>
      </c>
      <c r="X23" s="346">
        <f t="shared" si="12"/>
        <v>0</v>
      </c>
    </row>
    <row r="24" spans="1:24" s="265" customFormat="1">
      <c r="A24" s="263" t="s">
        <v>35</v>
      </c>
      <c r="B24" s="1120" t="s">
        <v>442</v>
      </c>
      <c r="C24" s="1120"/>
      <c r="D24" s="264">
        <f>+D23+D19</f>
        <v>17041</v>
      </c>
      <c r="E24" s="264">
        <f t="shared" ref="E24:X24" si="13">+E23+E19</f>
        <v>18</v>
      </c>
      <c r="F24" s="264">
        <f t="shared" si="13"/>
        <v>17059</v>
      </c>
      <c r="G24" s="264">
        <f t="shared" si="13"/>
        <v>9318</v>
      </c>
      <c r="H24" s="264">
        <f t="shared" si="13"/>
        <v>4</v>
      </c>
      <c r="I24" s="264">
        <f t="shared" si="13"/>
        <v>9322</v>
      </c>
      <c r="J24" s="264">
        <f t="shared" si="13"/>
        <v>3525</v>
      </c>
      <c r="K24" s="264">
        <f t="shared" si="13"/>
        <v>14</v>
      </c>
      <c r="L24" s="264">
        <f t="shared" si="13"/>
        <v>3539</v>
      </c>
      <c r="M24" s="264">
        <f t="shared" si="13"/>
        <v>1323</v>
      </c>
      <c r="N24" s="264">
        <f t="shared" si="13"/>
        <v>0</v>
      </c>
      <c r="O24" s="264">
        <f t="shared" si="13"/>
        <v>1323</v>
      </c>
      <c r="P24" s="264">
        <f t="shared" si="13"/>
        <v>2875</v>
      </c>
      <c r="Q24" s="264">
        <f t="shared" si="13"/>
        <v>0</v>
      </c>
      <c r="R24" s="344">
        <f t="shared" si="5"/>
        <v>2875</v>
      </c>
      <c r="S24" s="264">
        <f t="shared" si="13"/>
        <v>0</v>
      </c>
      <c r="T24" s="264">
        <f t="shared" si="13"/>
        <v>0</v>
      </c>
      <c r="U24" s="264">
        <f t="shared" si="13"/>
        <v>0</v>
      </c>
      <c r="V24" s="264">
        <f t="shared" si="13"/>
        <v>0</v>
      </c>
      <c r="W24" s="264">
        <f t="shared" si="13"/>
        <v>0</v>
      </c>
      <c r="X24" s="264">
        <f t="shared" si="13"/>
        <v>0</v>
      </c>
    </row>
    <row r="25" spans="1:24">
      <c r="A25" s="266"/>
      <c r="B25" s="267"/>
      <c r="C25" s="267"/>
      <c r="D25" s="268"/>
      <c r="E25" s="268"/>
      <c r="F25" s="269"/>
      <c r="G25" s="270"/>
      <c r="H25" s="268"/>
      <c r="I25" s="269"/>
      <c r="J25" s="270"/>
      <c r="K25" s="268"/>
      <c r="L25" s="269"/>
      <c r="M25" s="270"/>
      <c r="N25" s="268"/>
      <c r="O25" s="269"/>
      <c r="P25" s="270"/>
      <c r="Q25" s="268"/>
      <c r="R25" s="269"/>
      <c r="S25" s="270"/>
      <c r="T25" s="268"/>
      <c r="U25" s="269"/>
      <c r="V25" s="270"/>
      <c r="W25" s="268"/>
      <c r="X25" s="269"/>
    </row>
    <row r="26" spans="1:24" s="265" customFormat="1">
      <c r="A26" s="263" t="s">
        <v>36</v>
      </c>
      <c r="B26" s="1120" t="s">
        <v>443</v>
      </c>
      <c r="C26" s="1120"/>
      <c r="D26" s="264">
        <f>+G26+J26+M26+S26+V26+P26</f>
        <v>4553</v>
      </c>
      <c r="E26" s="346">
        <f t="shared" ref="E26:F26" si="14">+H26+K26+N26+T26+W26+Q26</f>
        <v>5</v>
      </c>
      <c r="F26" s="346">
        <f t="shared" si="14"/>
        <v>4558</v>
      </c>
      <c r="G26" s="264">
        <f>SUM(G27:G32)</f>
        <v>2551</v>
      </c>
      <c r="H26" s="346">
        <f t="shared" ref="H26:W26" si="15">SUM(H27:H32)</f>
        <v>1</v>
      </c>
      <c r="I26" s="346">
        <f t="shared" si="15"/>
        <v>2552</v>
      </c>
      <c r="J26" s="346">
        <f t="shared" si="15"/>
        <v>961</v>
      </c>
      <c r="K26" s="346">
        <f t="shared" si="15"/>
        <v>4</v>
      </c>
      <c r="L26" s="346">
        <f t="shared" si="15"/>
        <v>965</v>
      </c>
      <c r="M26" s="346">
        <f t="shared" si="15"/>
        <v>303</v>
      </c>
      <c r="N26" s="346">
        <f t="shared" si="15"/>
        <v>0</v>
      </c>
      <c r="O26" s="346">
        <f t="shared" si="15"/>
        <v>303</v>
      </c>
      <c r="P26" s="346">
        <f t="shared" si="15"/>
        <v>738</v>
      </c>
      <c r="Q26" s="346">
        <f t="shared" si="15"/>
        <v>0</v>
      </c>
      <c r="R26" s="346">
        <f t="shared" si="15"/>
        <v>738</v>
      </c>
      <c r="S26" s="346">
        <f t="shared" si="15"/>
        <v>0</v>
      </c>
      <c r="T26" s="346">
        <f t="shared" si="15"/>
        <v>0</v>
      </c>
      <c r="U26" s="346">
        <f t="shared" si="15"/>
        <v>0</v>
      </c>
      <c r="V26" s="346">
        <f t="shared" si="15"/>
        <v>0</v>
      </c>
      <c r="W26" s="346">
        <f t="shared" si="15"/>
        <v>0</v>
      </c>
      <c r="X26" s="346">
        <f>SUM(X27:X32)</f>
        <v>0</v>
      </c>
    </row>
    <row r="27" spans="1:24" ht="25.5" customHeight="1">
      <c r="A27" s="271" t="s">
        <v>36</v>
      </c>
      <c r="B27" s="272"/>
      <c r="C27" s="273" t="s">
        <v>37</v>
      </c>
      <c r="D27" s="344">
        <f t="shared" ref="D27:D32" si="16">+G27+J27+M27+S27+V27+P27</f>
        <v>4352</v>
      </c>
      <c r="E27" s="344">
        <f t="shared" ref="E27:E32" si="17">+H27+K27+N27+T27+W27+Q27</f>
        <v>4</v>
      </c>
      <c r="F27" s="344">
        <f t="shared" ref="F27:F32" si="18">+I27+L27+O27+U27+X27+R27</f>
        <v>4356</v>
      </c>
      <c r="G27" s="261">
        <v>2435</v>
      </c>
      <c r="H27" s="261"/>
      <c r="I27" s="261">
        <f>+G27+H27</f>
        <v>2435</v>
      </c>
      <c r="J27" s="261">
        <v>924</v>
      </c>
      <c r="K27" s="261">
        <v>4</v>
      </c>
      <c r="L27" s="261">
        <f>+J27+K27</f>
        <v>928</v>
      </c>
      <c r="M27" s="261">
        <v>289</v>
      </c>
      <c r="N27" s="261"/>
      <c r="O27" s="261">
        <f>+M27+N27</f>
        <v>289</v>
      </c>
      <c r="P27" s="261">
        <v>704</v>
      </c>
      <c r="Q27" s="261"/>
      <c r="R27" s="261">
        <f>+P27+Q27</f>
        <v>704</v>
      </c>
      <c r="S27" s="261"/>
      <c r="T27" s="261"/>
      <c r="U27" s="261"/>
      <c r="V27" s="261"/>
      <c r="W27" s="261"/>
      <c r="X27" s="261"/>
    </row>
    <row r="28" spans="1:24" ht="25.5" customHeight="1">
      <c r="A28" s="271" t="s">
        <v>36</v>
      </c>
      <c r="B28" s="272"/>
      <c r="C28" s="273" t="s">
        <v>38</v>
      </c>
      <c r="D28" s="344">
        <f t="shared" si="16"/>
        <v>0</v>
      </c>
      <c r="E28" s="344">
        <f t="shared" si="17"/>
        <v>0</v>
      </c>
      <c r="F28" s="344">
        <f t="shared" si="18"/>
        <v>0</v>
      </c>
      <c r="G28" s="261"/>
      <c r="H28" s="261"/>
      <c r="I28" s="344">
        <f t="shared" ref="I28:I32" si="19">+G28+H28</f>
        <v>0</v>
      </c>
      <c r="J28" s="261"/>
      <c r="K28" s="261"/>
      <c r="L28" s="344">
        <f t="shared" ref="L28:L32" si="20">+J28+K28</f>
        <v>0</v>
      </c>
      <c r="M28" s="261"/>
      <c r="N28" s="261"/>
      <c r="O28" s="344">
        <f t="shared" ref="O28:O32" si="21">+M28+N28</f>
        <v>0</v>
      </c>
      <c r="P28" s="261"/>
      <c r="Q28" s="261"/>
      <c r="R28" s="344">
        <f t="shared" ref="R28:R32" si="22">+P28+Q28</f>
        <v>0</v>
      </c>
      <c r="S28" s="261"/>
      <c r="T28" s="261"/>
      <c r="U28" s="261"/>
      <c r="V28" s="261"/>
      <c r="W28" s="261"/>
      <c r="X28" s="261"/>
    </row>
    <row r="29" spans="1:24" ht="25.5" customHeight="1">
      <c r="A29" s="271" t="s">
        <v>36</v>
      </c>
      <c r="B29" s="272"/>
      <c r="C29" s="273" t="s">
        <v>39</v>
      </c>
      <c r="D29" s="344">
        <f t="shared" si="16"/>
        <v>100</v>
      </c>
      <c r="E29" s="344">
        <f t="shared" si="17"/>
        <v>1</v>
      </c>
      <c r="F29" s="344">
        <f t="shared" si="18"/>
        <v>101</v>
      </c>
      <c r="G29" s="261">
        <v>60</v>
      </c>
      <c r="H29" s="261">
        <v>1</v>
      </c>
      <c r="I29" s="344">
        <f t="shared" si="19"/>
        <v>61</v>
      </c>
      <c r="J29" s="261">
        <v>17</v>
      </c>
      <c r="K29" s="261"/>
      <c r="L29" s="344">
        <f t="shared" si="20"/>
        <v>17</v>
      </c>
      <c r="M29" s="261">
        <v>7</v>
      </c>
      <c r="N29" s="261"/>
      <c r="O29" s="344">
        <f t="shared" si="21"/>
        <v>7</v>
      </c>
      <c r="P29" s="261">
        <v>16</v>
      </c>
      <c r="Q29" s="261"/>
      <c r="R29" s="344">
        <f t="shared" si="22"/>
        <v>16</v>
      </c>
      <c r="S29" s="261"/>
      <c r="T29" s="261"/>
      <c r="U29" s="261"/>
      <c r="V29" s="261"/>
      <c r="W29" s="261"/>
      <c r="X29" s="261"/>
    </row>
    <row r="30" spans="1:24" ht="25.5" customHeight="1">
      <c r="A30" s="271" t="s">
        <v>36</v>
      </c>
      <c r="B30" s="272"/>
      <c r="C30" s="273" t="s">
        <v>444</v>
      </c>
      <c r="D30" s="344">
        <f t="shared" si="16"/>
        <v>0</v>
      </c>
      <c r="E30" s="344">
        <f t="shared" si="17"/>
        <v>0</v>
      </c>
      <c r="F30" s="344">
        <f t="shared" si="18"/>
        <v>0</v>
      </c>
      <c r="G30" s="261"/>
      <c r="H30" s="261"/>
      <c r="I30" s="344">
        <f t="shared" si="19"/>
        <v>0</v>
      </c>
      <c r="J30" s="261"/>
      <c r="K30" s="261"/>
      <c r="L30" s="344">
        <f t="shared" si="20"/>
        <v>0</v>
      </c>
      <c r="M30" s="261"/>
      <c r="N30" s="261"/>
      <c r="O30" s="344">
        <f t="shared" si="21"/>
        <v>0</v>
      </c>
      <c r="P30" s="261"/>
      <c r="Q30" s="261"/>
      <c r="R30" s="344">
        <f t="shared" si="22"/>
        <v>0</v>
      </c>
      <c r="S30" s="261"/>
      <c r="T30" s="261"/>
      <c r="U30" s="261"/>
      <c r="V30" s="261"/>
      <c r="W30" s="261"/>
      <c r="X30" s="261"/>
    </row>
    <row r="31" spans="1:24" ht="38.25">
      <c r="A31" s="271" t="s">
        <v>36</v>
      </c>
      <c r="B31" s="272"/>
      <c r="C31" s="273" t="s">
        <v>41</v>
      </c>
      <c r="D31" s="344">
        <f t="shared" ref="D31" si="23">+G31+J31+M31+S31+V31+P31</f>
        <v>84</v>
      </c>
      <c r="E31" s="344">
        <f t="shared" ref="E31" si="24">+H31+K31+N31+T31+W31+Q31</f>
        <v>0</v>
      </c>
      <c r="F31" s="344">
        <f t="shared" ref="F31" si="25">+I31+L31+O31+U31+X31+R31</f>
        <v>84</v>
      </c>
      <c r="G31" s="344">
        <v>39</v>
      </c>
      <c r="H31" s="344"/>
      <c r="I31" s="344">
        <f t="shared" ref="I31" si="26">+G31+H31</f>
        <v>39</v>
      </c>
      <c r="J31" s="344">
        <v>20</v>
      </c>
      <c r="K31" s="344"/>
      <c r="L31" s="344">
        <f t="shared" ref="L31" si="27">+J31+K31</f>
        <v>20</v>
      </c>
      <c r="M31" s="344">
        <v>7</v>
      </c>
      <c r="N31" s="344"/>
      <c r="O31" s="344">
        <f t="shared" ref="O31" si="28">+M31+N31</f>
        <v>7</v>
      </c>
      <c r="P31" s="344">
        <v>18</v>
      </c>
      <c r="Q31" s="344"/>
      <c r="R31" s="344">
        <f t="shared" ref="R31" si="29">+P31+Q31</f>
        <v>18</v>
      </c>
      <c r="S31" s="344"/>
      <c r="T31" s="344"/>
      <c r="U31" s="344"/>
      <c r="V31" s="344"/>
      <c r="W31" s="344"/>
      <c r="X31" s="344"/>
    </row>
    <row r="32" spans="1:24">
      <c r="A32" s="271" t="s">
        <v>36</v>
      </c>
      <c r="B32" s="272"/>
      <c r="C32" s="273" t="s">
        <v>754</v>
      </c>
      <c r="D32" s="344">
        <f t="shared" si="16"/>
        <v>17</v>
      </c>
      <c r="E32" s="344">
        <f t="shared" si="17"/>
        <v>0</v>
      </c>
      <c r="F32" s="344">
        <f t="shared" si="18"/>
        <v>17</v>
      </c>
      <c r="G32" s="261">
        <v>17</v>
      </c>
      <c r="H32" s="261"/>
      <c r="I32" s="344">
        <f t="shared" si="19"/>
        <v>17</v>
      </c>
      <c r="J32" s="261"/>
      <c r="K32" s="261"/>
      <c r="L32" s="344">
        <f t="shared" si="20"/>
        <v>0</v>
      </c>
      <c r="M32" s="261"/>
      <c r="N32" s="261"/>
      <c r="O32" s="344">
        <f t="shared" si="21"/>
        <v>0</v>
      </c>
      <c r="P32" s="261"/>
      <c r="Q32" s="261"/>
      <c r="R32" s="344">
        <f t="shared" si="22"/>
        <v>0</v>
      </c>
      <c r="S32" s="261"/>
      <c r="T32" s="261"/>
      <c r="U32" s="261"/>
      <c r="V32" s="261"/>
      <c r="W32" s="261"/>
      <c r="X32" s="261"/>
    </row>
    <row r="33" spans="1:24" ht="9.75" customHeight="1">
      <c r="A33" s="274"/>
      <c r="B33" s="275"/>
      <c r="C33" s="276"/>
      <c r="D33" s="277"/>
      <c r="E33" s="277"/>
      <c r="F33" s="277"/>
      <c r="G33" s="277"/>
      <c r="H33" s="277"/>
      <c r="I33" s="277"/>
      <c r="J33" s="277"/>
      <c r="K33" s="277"/>
      <c r="L33" s="277"/>
      <c r="M33" s="277"/>
      <c r="N33" s="277"/>
      <c r="O33" s="277"/>
      <c r="P33" s="277"/>
      <c r="Q33" s="277"/>
      <c r="R33" s="277"/>
      <c r="S33" s="277"/>
      <c r="T33" s="277"/>
      <c r="U33" s="277"/>
      <c r="V33" s="277"/>
      <c r="W33" s="277"/>
      <c r="X33" s="277"/>
    </row>
    <row r="34" spans="1:24" ht="9" customHeight="1">
      <c r="A34" s="278"/>
      <c r="B34" s="279"/>
      <c r="C34" s="280"/>
      <c r="D34" s="281"/>
      <c r="E34" s="281"/>
      <c r="F34" s="281"/>
      <c r="G34" s="281"/>
      <c r="H34" s="281"/>
      <c r="I34" s="281"/>
      <c r="J34" s="281"/>
      <c r="K34" s="281"/>
      <c r="L34" s="281"/>
      <c r="M34" s="281"/>
      <c r="N34" s="281"/>
      <c r="O34" s="281"/>
      <c r="P34" s="281"/>
      <c r="Q34" s="281"/>
      <c r="R34" s="281"/>
      <c r="S34" s="281"/>
      <c r="T34" s="281"/>
      <c r="U34" s="281"/>
      <c r="V34" s="281"/>
      <c r="W34" s="281"/>
      <c r="X34" s="281"/>
    </row>
    <row r="35" spans="1:24">
      <c r="A35" s="260" t="s">
        <v>43</v>
      </c>
      <c r="B35" s="1118" t="s">
        <v>42</v>
      </c>
      <c r="C35" s="1118"/>
      <c r="D35" s="261">
        <f>+G35+J35+M35+P35+S35+V35</f>
        <v>1864</v>
      </c>
      <c r="E35" s="344">
        <f t="shared" ref="E35:F37" si="30">+H35+K35+N35+Q35+T35+W35</f>
        <v>218</v>
      </c>
      <c r="F35" s="344">
        <f t="shared" si="30"/>
        <v>2082</v>
      </c>
      <c r="G35" s="261">
        <v>489</v>
      </c>
      <c r="H35" s="261">
        <v>218</v>
      </c>
      <c r="I35" s="261">
        <f>+G35+H35</f>
        <v>707</v>
      </c>
      <c r="J35" s="261">
        <v>200</v>
      </c>
      <c r="K35" s="261"/>
      <c r="L35" s="261">
        <f>+J35+K35</f>
        <v>200</v>
      </c>
      <c r="M35" s="261">
        <v>13</v>
      </c>
      <c r="N35" s="261"/>
      <c r="O35" s="261">
        <f>+M35+N35</f>
        <v>13</v>
      </c>
      <c r="P35" s="261">
        <v>1162</v>
      </c>
      <c r="Q35" s="261"/>
      <c r="R35" s="261">
        <f>+P35+Q35</f>
        <v>1162</v>
      </c>
      <c r="S35" s="261"/>
      <c r="T35" s="261"/>
      <c r="U35" s="261"/>
      <c r="V35" s="261"/>
      <c r="W35" s="261"/>
      <c r="X35" s="261">
        <f>+V35+W35</f>
        <v>0</v>
      </c>
    </row>
    <row r="36" spans="1:24">
      <c r="A36" s="260" t="s">
        <v>45</v>
      </c>
      <c r="B36" s="1118" t="s">
        <v>44</v>
      </c>
      <c r="C36" s="1118"/>
      <c r="D36" s="261">
        <f t="shared" ref="D36:D59" si="31">+G36+J36+M36+P36+S36+V36</f>
        <v>660</v>
      </c>
      <c r="E36" s="344">
        <f t="shared" si="30"/>
        <v>9</v>
      </c>
      <c r="F36" s="344">
        <f t="shared" si="30"/>
        <v>669</v>
      </c>
      <c r="G36" s="261">
        <v>220</v>
      </c>
      <c r="H36" s="261">
        <v>9</v>
      </c>
      <c r="I36" s="344">
        <f t="shared" ref="I36:I37" si="32">+G36+H36</f>
        <v>229</v>
      </c>
      <c r="J36" s="261">
        <v>250</v>
      </c>
      <c r="K36" s="261"/>
      <c r="L36" s="344">
        <f t="shared" ref="L36:L37" si="33">+J36+K36</f>
        <v>250</v>
      </c>
      <c r="M36" s="261"/>
      <c r="N36" s="261"/>
      <c r="O36" s="344">
        <f t="shared" ref="O36:O59" si="34">+M36+N36</f>
        <v>0</v>
      </c>
      <c r="P36" s="261">
        <v>190</v>
      </c>
      <c r="Q36" s="261"/>
      <c r="R36" s="344">
        <f t="shared" ref="R36:R59" si="35">+P36+Q36</f>
        <v>190</v>
      </c>
      <c r="S36" s="261"/>
      <c r="T36" s="261"/>
      <c r="U36" s="261"/>
      <c r="V36" s="261"/>
      <c r="W36" s="261"/>
      <c r="X36" s="344">
        <f t="shared" ref="X36:X59" si="36">+V36+W36</f>
        <v>0</v>
      </c>
    </row>
    <row r="37" spans="1:24">
      <c r="A37" s="260" t="s">
        <v>47</v>
      </c>
      <c r="B37" s="1118" t="s">
        <v>46</v>
      </c>
      <c r="C37" s="1118"/>
      <c r="D37" s="261">
        <f t="shared" si="31"/>
        <v>0</v>
      </c>
      <c r="E37" s="344">
        <f t="shared" si="30"/>
        <v>0</v>
      </c>
      <c r="F37" s="344">
        <f t="shared" si="30"/>
        <v>0</v>
      </c>
      <c r="G37" s="261"/>
      <c r="H37" s="261"/>
      <c r="I37" s="344">
        <f t="shared" si="32"/>
        <v>0</v>
      </c>
      <c r="J37" s="261"/>
      <c r="K37" s="261"/>
      <c r="L37" s="344">
        <f t="shared" si="33"/>
        <v>0</v>
      </c>
      <c r="M37" s="261"/>
      <c r="N37" s="261"/>
      <c r="O37" s="344">
        <f t="shared" si="34"/>
        <v>0</v>
      </c>
      <c r="P37" s="261"/>
      <c r="Q37" s="261"/>
      <c r="R37" s="344">
        <f t="shared" si="35"/>
        <v>0</v>
      </c>
      <c r="S37" s="261"/>
      <c r="T37" s="261"/>
      <c r="U37" s="261"/>
      <c r="V37" s="261"/>
      <c r="W37" s="261"/>
      <c r="X37" s="344">
        <f t="shared" si="36"/>
        <v>0</v>
      </c>
    </row>
    <row r="38" spans="1:24" s="348" customFormat="1">
      <c r="A38" s="345" t="s">
        <v>48</v>
      </c>
      <c r="B38" s="1120" t="s">
        <v>445</v>
      </c>
      <c r="C38" s="1120"/>
      <c r="D38" s="346">
        <f>SUM(D35:D37)</f>
        <v>2524</v>
      </c>
      <c r="E38" s="346">
        <f t="shared" ref="E38:X38" si="37">SUM(E35:E37)</f>
        <v>227</v>
      </c>
      <c r="F38" s="346">
        <f t="shared" si="37"/>
        <v>2751</v>
      </c>
      <c r="G38" s="346">
        <f t="shared" si="37"/>
        <v>709</v>
      </c>
      <c r="H38" s="346">
        <f t="shared" si="37"/>
        <v>227</v>
      </c>
      <c r="I38" s="346">
        <f t="shared" si="37"/>
        <v>936</v>
      </c>
      <c r="J38" s="346">
        <f t="shared" si="37"/>
        <v>450</v>
      </c>
      <c r="K38" s="346">
        <f t="shared" si="37"/>
        <v>0</v>
      </c>
      <c r="L38" s="346">
        <f t="shared" si="37"/>
        <v>450</v>
      </c>
      <c r="M38" s="346">
        <f t="shared" si="37"/>
        <v>13</v>
      </c>
      <c r="N38" s="346">
        <f t="shared" si="37"/>
        <v>0</v>
      </c>
      <c r="O38" s="346">
        <f t="shared" si="37"/>
        <v>13</v>
      </c>
      <c r="P38" s="346">
        <f t="shared" si="37"/>
        <v>1352</v>
      </c>
      <c r="Q38" s="346">
        <f t="shared" si="37"/>
        <v>0</v>
      </c>
      <c r="R38" s="346">
        <f t="shared" si="37"/>
        <v>1352</v>
      </c>
      <c r="S38" s="346">
        <f t="shared" si="37"/>
        <v>0</v>
      </c>
      <c r="T38" s="346">
        <f t="shared" si="37"/>
        <v>0</v>
      </c>
      <c r="U38" s="346">
        <f t="shared" si="37"/>
        <v>0</v>
      </c>
      <c r="V38" s="346">
        <f t="shared" si="37"/>
        <v>0</v>
      </c>
      <c r="W38" s="346">
        <f t="shared" si="37"/>
        <v>0</v>
      </c>
      <c r="X38" s="346">
        <f t="shared" si="37"/>
        <v>0</v>
      </c>
    </row>
    <row r="39" spans="1:24">
      <c r="A39" s="260" t="s">
        <v>50</v>
      </c>
      <c r="B39" s="1118" t="s">
        <v>49</v>
      </c>
      <c r="C39" s="1118"/>
      <c r="D39" s="261">
        <f t="shared" si="31"/>
        <v>450</v>
      </c>
      <c r="E39" s="344">
        <f t="shared" ref="E39:E40" si="38">+H39+K39+N39+Q39+T39+W39</f>
        <v>0</v>
      </c>
      <c r="F39" s="344">
        <f t="shared" ref="F39:F40" si="39">+I39+L39+O39+R39+U39+X39</f>
        <v>450</v>
      </c>
      <c r="G39" s="261">
        <v>180</v>
      </c>
      <c r="H39" s="261"/>
      <c r="I39" s="261">
        <f>+G39+H39</f>
        <v>180</v>
      </c>
      <c r="J39" s="261"/>
      <c r="K39" s="261"/>
      <c r="L39" s="261">
        <f>+J39+K39</f>
        <v>0</v>
      </c>
      <c r="M39" s="261"/>
      <c r="N39" s="261"/>
      <c r="O39" s="344">
        <f t="shared" si="34"/>
        <v>0</v>
      </c>
      <c r="P39" s="261">
        <v>270</v>
      </c>
      <c r="Q39" s="261"/>
      <c r="R39" s="344">
        <f t="shared" si="35"/>
        <v>270</v>
      </c>
      <c r="S39" s="261"/>
      <c r="T39" s="261"/>
      <c r="U39" s="261"/>
      <c r="V39" s="261"/>
      <c r="W39" s="261"/>
      <c r="X39" s="344">
        <f t="shared" si="36"/>
        <v>0</v>
      </c>
    </row>
    <row r="40" spans="1:24">
      <c r="A40" s="260" t="s">
        <v>52</v>
      </c>
      <c r="B40" s="1118" t="s">
        <v>51</v>
      </c>
      <c r="C40" s="1118"/>
      <c r="D40" s="261">
        <f t="shared" si="31"/>
        <v>351</v>
      </c>
      <c r="E40" s="344">
        <f t="shared" si="38"/>
        <v>0</v>
      </c>
      <c r="F40" s="344">
        <f t="shared" si="39"/>
        <v>351</v>
      </c>
      <c r="G40" s="261">
        <v>240</v>
      </c>
      <c r="H40" s="261"/>
      <c r="I40" s="344">
        <f>+G40+H40</f>
        <v>240</v>
      </c>
      <c r="J40" s="261">
        <v>51</v>
      </c>
      <c r="K40" s="261"/>
      <c r="L40" s="344">
        <f>+J40+K40</f>
        <v>51</v>
      </c>
      <c r="M40" s="261"/>
      <c r="N40" s="261"/>
      <c r="O40" s="344">
        <f t="shared" si="34"/>
        <v>0</v>
      </c>
      <c r="P40" s="261">
        <v>60</v>
      </c>
      <c r="Q40" s="261"/>
      <c r="R40" s="344">
        <f t="shared" si="35"/>
        <v>60</v>
      </c>
      <c r="S40" s="261"/>
      <c r="T40" s="261"/>
      <c r="U40" s="261"/>
      <c r="V40" s="261"/>
      <c r="W40" s="261"/>
      <c r="X40" s="344">
        <f t="shared" si="36"/>
        <v>0</v>
      </c>
    </row>
    <row r="41" spans="1:24" s="265" customFormat="1">
      <c r="A41" s="263" t="s">
        <v>53</v>
      </c>
      <c r="B41" s="1120" t="s">
        <v>446</v>
      </c>
      <c r="C41" s="1120"/>
      <c r="D41" s="346">
        <f>SUM(D39:D40)</f>
        <v>801</v>
      </c>
      <c r="E41" s="346">
        <f t="shared" ref="E41:X41" si="40">SUM(E39:E40)</f>
        <v>0</v>
      </c>
      <c r="F41" s="346">
        <f t="shared" si="40"/>
        <v>801</v>
      </c>
      <c r="G41" s="346">
        <f t="shared" si="40"/>
        <v>420</v>
      </c>
      <c r="H41" s="346">
        <f t="shared" si="40"/>
        <v>0</v>
      </c>
      <c r="I41" s="346">
        <f t="shared" si="40"/>
        <v>420</v>
      </c>
      <c r="J41" s="346">
        <f t="shared" si="40"/>
        <v>51</v>
      </c>
      <c r="K41" s="346">
        <f t="shared" si="40"/>
        <v>0</v>
      </c>
      <c r="L41" s="346">
        <f t="shared" si="40"/>
        <v>51</v>
      </c>
      <c r="M41" s="346">
        <f t="shared" si="40"/>
        <v>0</v>
      </c>
      <c r="N41" s="346">
        <f t="shared" si="40"/>
        <v>0</v>
      </c>
      <c r="O41" s="346">
        <f t="shared" si="40"/>
        <v>0</v>
      </c>
      <c r="P41" s="346">
        <f t="shared" si="40"/>
        <v>330</v>
      </c>
      <c r="Q41" s="346">
        <f t="shared" si="40"/>
        <v>0</v>
      </c>
      <c r="R41" s="346">
        <f t="shared" si="40"/>
        <v>330</v>
      </c>
      <c r="S41" s="346">
        <f t="shared" si="40"/>
        <v>0</v>
      </c>
      <c r="T41" s="346">
        <f t="shared" si="40"/>
        <v>0</v>
      </c>
      <c r="U41" s="346">
        <f t="shared" si="40"/>
        <v>0</v>
      </c>
      <c r="V41" s="346">
        <f t="shared" si="40"/>
        <v>0</v>
      </c>
      <c r="W41" s="346">
        <f t="shared" si="40"/>
        <v>0</v>
      </c>
      <c r="X41" s="346">
        <f t="shared" si="40"/>
        <v>0</v>
      </c>
    </row>
    <row r="42" spans="1:24">
      <c r="A42" s="260" t="s">
        <v>55</v>
      </c>
      <c r="B42" s="1118" t="s">
        <v>54</v>
      </c>
      <c r="C42" s="1118"/>
      <c r="D42" s="261">
        <f t="shared" si="31"/>
        <v>0</v>
      </c>
      <c r="E42" s="344">
        <f t="shared" ref="E42:E50" si="41">+H42+K42+N42+Q42+T42+W42</f>
        <v>0</v>
      </c>
      <c r="F42" s="344">
        <f t="shared" ref="F42:F50" si="42">+I42+L42+O42+R42+U42+X42</f>
        <v>0</v>
      </c>
      <c r="G42" s="261"/>
      <c r="H42" s="261"/>
      <c r="I42" s="261">
        <f>+G42+H42</f>
        <v>0</v>
      </c>
      <c r="J42" s="261"/>
      <c r="K42" s="261"/>
      <c r="L42" s="261">
        <f>+J42+K42</f>
        <v>0</v>
      </c>
      <c r="M42" s="261"/>
      <c r="N42" s="261"/>
      <c r="O42" s="344">
        <f t="shared" si="34"/>
        <v>0</v>
      </c>
      <c r="P42" s="261"/>
      <c r="Q42" s="261"/>
      <c r="R42" s="344">
        <f t="shared" si="35"/>
        <v>0</v>
      </c>
      <c r="S42" s="261"/>
      <c r="T42" s="261"/>
      <c r="U42" s="261"/>
      <c r="V42" s="261"/>
      <c r="W42" s="261"/>
      <c r="X42" s="344">
        <f t="shared" si="36"/>
        <v>0</v>
      </c>
    </row>
    <row r="43" spans="1:24">
      <c r="A43" s="260" t="s">
        <v>57</v>
      </c>
      <c r="B43" s="1118" t="s">
        <v>56</v>
      </c>
      <c r="C43" s="1118"/>
      <c r="D43" s="261">
        <f t="shared" si="31"/>
        <v>0</v>
      </c>
      <c r="E43" s="344">
        <f t="shared" si="41"/>
        <v>479</v>
      </c>
      <c r="F43" s="344">
        <f t="shared" si="42"/>
        <v>479</v>
      </c>
      <c r="G43" s="261"/>
      <c r="H43" s="261">
        <v>479</v>
      </c>
      <c r="I43" s="344">
        <f t="shared" ref="I43:I50" si="43">+G43+H43</f>
        <v>479</v>
      </c>
      <c r="J43" s="261"/>
      <c r="K43" s="261"/>
      <c r="L43" s="344">
        <f t="shared" ref="L43:L50" si="44">+J43+K43</f>
        <v>0</v>
      </c>
      <c r="M43" s="261"/>
      <c r="N43" s="261"/>
      <c r="O43" s="344">
        <f t="shared" si="34"/>
        <v>0</v>
      </c>
      <c r="P43" s="261"/>
      <c r="Q43" s="261"/>
      <c r="R43" s="344">
        <f t="shared" si="35"/>
        <v>0</v>
      </c>
      <c r="S43" s="261"/>
      <c r="T43" s="261"/>
      <c r="U43" s="261"/>
      <c r="V43" s="261"/>
      <c r="W43" s="261"/>
      <c r="X43" s="344">
        <f t="shared" si="36"/>
        <v>0</v>
      </c>
    </row>
    <row r="44" spans="1:24">
      <c r="A44" s="260" t="s">
        <v>58</v>
      </c>
      <c r="B44" s="1118" t="s">
        <v>447</v>
      </c>
      <c r="C44" s="1118"/>
      <c r="D44" s="261">
        <f t="shared" si="31"/>
        <v>440</v>
      </c>
      <c r="E44" s="344">
        <f t="shared" si="41"/>
        <v>-62</v>
      </c>
      <c r="F44" s="344">
        <f t="shared" si="42"/>
        <v>378</v>
      </c>
      <c r="G44" s="261">
        <v>440</v>
      </c>
      <c r="H44" s="261">
        <v>-62</v>
      </c>
      <c r="I44" s="344">
        <f t="shared" si="43"/>
        <v>378</v>
      </c>
      <c r="J44" s="261"/>
      <c r="K44" s="261"/>
      <c r="L44" s="344">
        <f t="shared" si="44"/>
        <v>0</v>
      </c>
      <c r="M44" s="261"/>
      <c r="N44" s="261"/>
      <c r="O44" s="344">
        <f t="shared" si="34"/>
        <v>0</v>
      </c>
      <c r="P44" s="261"/>
      <c r="Q44" s="261"/>
      <c r="R44" s="344">
        <f t="shared" si="35"/>
        <v>0</v>
      </c>
      <c r="S44" s="261"/>
      <c r="T44" s="261"/>
      <c r="U44" s="261"/>
      <c r="V44" s="261"/>
      <c r="W44" s="261"/>
      <c r="X44" s="344">
        <f t="shared" si="36"/>
        <v>0</v>
      </c>
    </row>
    <row r="45" spans="1:24">
      <c r="A45" s="260" t="s">
        <v>60</v>
      </c>
      <c r="B45" s="1118" t="s">
        <v>59</v>
      </c>
      <c r="C45" s="1118"/>
      <c r="D45" s="261">
        <f t="shared" si="31"/>
        <v>50</v>
      </c>
      <c r="E45" s="344">
        <f t="shared" si="41"/>
        <v>0</v>
      </c>
      <c r="F45" s="344">
        <f t="shared" si="42"/>
        <v>50</v>
      </c>
      <c r="G45" s="261">
        <v>50</v>
      </c>
      <c r="H45" s="261"/>
      <c r="I45" s="344">
        <f t="shared" si="43"/>
        <v>50</v>
      </c>
      <c r="J45" s="261"/>
      <c r="K45" s="261"/>
      <c r="L45" s="344">
        <f t="shared" si="44"/>
        <v>0</v>
      </c>
      <c r="M45" s="261"/>
      <c r="N45" s="261"/>
      <c r="O45" s="344">
        <f t="shared" si="34"/>
        <v>0</v>
      </c>
      <c r="P45" s="261"/>
      <c r="Q45" s="261"/>
      <c r="R45" s="344">
        <f t="shared" si="35"/>
        <v>0</v>
      </c>
      <c r="S45" s="261"/>
      <c r="T45" s="261"/>
      <c r="U45" s="261"/>
      <c r="V45" s="261"/>
      <c r="W45" s="261"/>
      <c r="X45" s="344">
        <f t="shared" si="36"/>
        <v>0</v>
      </c>
    </row>
    <row r="46" spans="1:24">
      <c r="A46" s="260" t="s">
        <v>61</v>
      </c>
      <c r="B46" s="1118" t="s">
        <v>167</v>
      </c>
      <c r="C46" s="1118"/>
      <c r="D46" s="261">
        <f t="shared" si="31"/>
        <v>8</v>
      </c>
      <c r="E46" s="344">
        <f t="shared" si="41"/>
        <v>6094</v>
      </c>
      <c r="F46" s="344">
        <f t="shared" si="42"/>
        <v>6102</v>
      </c>
      <c r="G46" s="261">
        <v>8</v>
      </c>
      <c r="H46" s="261">
        <v>6094</v>
      </c>
      <c r="I46" s="344">
        <f t="shared" si="43"/>
        <v>6102</v>
      </c>
      <c r="J46" s="261"/>
      <c r="K46" s="261"/>
      <c r="L46" s="344">
        <f t="shared" si="44"/>
        <v>0</v>
      </c>
      <c r="M46" s="261"/>
      <c r="N46" s="261"/>
      <c r="O46" s="344">
        <f t="shared" si="34"/>
        <v>0</v>
      </c>
      <c r="P46" s="261"/>
      <c r="Q46" s="261"/>
      <c r="R46" s="344">
        <f t="shared" si="35"/>
        <v>0</v>
      </c>
      <c r="S46" s="261"/>
      <c r="T46" s="261"/>
      <c r="U46" s="261"/>
      <c r="V46" s="261"/>
      <c r="W46" s="261"/>
      <c r="X46" s="344">
        <f t="shared" si="36"/>
        <v>0</v>
      </c>
    </row>
    <row r="47" spans="1:24" ht="25.5" customHeight="1">
      <c r="A47" s="271" t="s">
        <v>61</v>
      </c>
      <c r="B47" s="272"/>
      <c r="C47" s="273" t="s">
        <v>62</v>
      </c>
      <c r="D47" s="261">
        <f t="shared" si="31"/>
        <v>0</v>
      </c>
      <c r="E47" s="344">
        <f t="shared" si="41"/>
        <v>0</v>
      </c>
      <c r="F47" s="344">
        <f t="shared" si="42"/>
        <v>0</v>
      </c>
      <c r="G47" s="261"/>
      <c r="H47" s="261"/>
      <c r="I47" s="344">
        <f t="shared" si="43"/>
        <v>0</v>
      </c>
      <c r="J47" s="261"/>
      <c r="K47" s="261"/>
      <c r="L47" s="344">
        <f t="shared" si="44"/>
        <v>0</v>
      </c>
      <c r="M47" s="261"/>
      <c r="N47" s="261"/>
      <c r="O47" s="344">
        <f t="shared" si="34"/>
        <v>0</v>
      </c>
      <c r="P47" s="261"/>
      <c r="Q47" s="261"/>
      <c r="R47" s="344">
        <f t="shared" si="35"/>
        <v>0</v>
      </c>
      <c r="S47" s="261"/>
      <c r="T47" s="261"/>
      <c r="U47" s="261"/>
      <c r="V47" s="261"/>
      <c r="W47" s="261"/>
      <c r="X47" s="344">
        <f t="shared" si="36"/>
        <v>0</v>
      </c>
    </row>
    <row r="48" spans="1:24" ht="25.5" customHeight="1">
      <c r="A48" s="271" t="s">
        <v>61</v>
      </c>
      <c r="B48" s="272"/>
      <c r="C48" s="273" t="s">
        <v>169</v>
      </c>
      <c r="D48" s="261">
        <f t="shared" si="31"/>
        <v>0</v>
      </c>
      <c r="E48" s="344">
        <f t="shared" si="41"/>
        <v>0</v>
      </c>
      <c r="F48" s="344">
        <f t="shared" si="42"/>
        <v>0</v>
      </c>
      <c r="G48" s="261"/>
      <c r="H48" s="261"/>
      <c r="I48" s="344">
        <f t="shared" si="43"/>
        <v>0</v>
      </c>
      <c r="J48" s="261"/>
      <c r="K48" s="261"/>
      <c r="L48" s="344">
        <f t="shared" si="44"/>
        <v>0</v>
      </c>
      <c r="M48" s="261"/>
      <c r="N48" s="261"/>
      <c r="O48" s="344">
        <f t="shared" si="34"/>
        <v>0</v>
      </c>
      <c r="P48" s="261"/>
      <c r="Q48" s="261"/>
      <c r="R48" s="344">
        <f t="shared" si="35"/>
        <v>0</v>
      </c>
      <c r="S48" s="261"/>
      <c r="T48" s="261"/>
      <c r="U48" s="261"/>
      <c r="V48" s="261"/>
      <c r="W48" s="261"/>
      <c r="X48" s="344">
        <f t="shared" si="36"/>
        <v>0</v>
      </c>
    </row>
    <row r="49" spans="1:24">
      <c r="A49" s="260" t="s">
        <v>64</v>
      </c>
      <c r="B49" s="1118" t="s">
        <v>448</v>
      </c>
      <c r="C49" s="1118"/>
      <c r="D49" s="261">
        <f t="shared" si="31"/>
        <v>200</v>
      </c>
      <c r="E49" s="344">
        <f t="shared" si="41"/>
        <v>0</v>
      </c>
      <c r="F49" s="344">
        <f t="shared" si="42"/>
        <v>200</v>
      </c>
      <c r="G49" s="261">
        <v>200</v>
      </c>
      <c r="H49" s="261"/>
      <c r="I49" s="344">
        <f t="shared" si="43"/>
        <v>200</v>
      </c>
      <c r="J49" s="261"/>
      <c r="K49" s="261"/>
      <c r="L49" s="344">
        <f t="shared" si="44"/>
        <v>0</v>
      </c>
      <c r="M49" s="261"/>
      <c r="N49" s="261"/>
      <c r="O49" s="344">
        <f t="shared" si="34"/>
        <v>0</v>
      </c>
      <c r="P49" s="261"/>
      <c r="Q49" s="261"/>
      <c r="R49" s="344">
        <f t="shared" si="35"/>
        <v>0</v>
      </c>
      <c r="S49" s="261"/>
      <c r="T49" s="261"/>
      <c r="U49" s="261"/>
      <c r="V49" s="261"/>
      <c r="W49" s="261"/>
      <c r="X49" s="344">
        <f t="shared" si="36"/>
        <v>0</v>
      </c>
    </row>
    <row r="50" spans="1:24">
      <c r="A50" s="260" t="s">
        <v>66</v>
      </c>
      <c r="B50" s="1118" t="s">
        <v>449</v>
      </c>
      <c r="C50" s="1118"/>
      <c r="D50" s="261">
        <f t="shared" si="31"/>
        <v>12249</v>
      </c>
      <c r="E50" s="344">
        <f t="shared" si="41"/>
        <v>1774</v>
      </c>
      <c r="F50" s="344">
        <f t="shared" si="42"/>
        <v>14023</v>
      </c>
      <c r="G50" s="261">
        <v>7268</v>
      </c>
      <c r="H50" s="261">
        <v>1774</v>
      </c>
      <c r="I50" s="344">
        <f t="shared" si="43"/>
        <v>9042</v>
      </c>
      <c r="J50" s="261"/>
      <c r="K50" s="261"/>
      <c r="L50" s="344">
        <f t="shared" si="44"/>
        <v>0</v>
      </c>
      <c r="M50" s="261">
        <v>1171</v>
      </c>
      <c r="N50" s="261"/>
      <c r="O50" s="344">
        <f t="shared" si="34"/>
        <v>1171</v>
      </c>
      <c r="P50" s="261">
        <v>390</v>
      </c>
      <c r="Q50" s="261"/>
      <c r="R50" s="344">
        <f t="shared" si="35"/>
        <v>390</v>
      </c>
      <c r="S50" s="261"/>
      <c r="T50" s="261"/>
      <c r="U50" s="261"/>
      <c r="V50" s="261">
        <v>3420</v>
      </c>
      <c r="W50" s="261"/>
      <c r="X50" s="344">
        <f t="shared" si="36"/>
        <v>3420</v>
      </c>
    </row>
    <row r="51" spans="1:24" s="265" customFormat="1">
      <c r="A51" s="263" t="s">
        <v>67</v>
      </c>
      <c r="B51" s="1120" t="s">
        <v>450</v>
      </c>
      <c r="C51" s="1120"/>
      <c r="D51" s="346">
        <f>SUM(D42:D50)</f>
        <v>12947</v>
      </c>
      <c r="E51" s="346">
        <f t="shared" ref="E51:X51" si="45">SUM(E42:E50)</f>
        <v>8285</v>
      </c>
      <c r="F51" s="346">
        <f t="shared" si="45"/>
        <v>21232</v>
      </c>
      <c r="G51" s="346">
        <f t="shared" si="45"/>
        <v>7966</v>
      </c>
      <c r="H51" s="346">
        <f t="shared" si="45"/>
        <v>8285</v>
      </c>
      <c r="I51" s="346">
        <f t="shared" si="45"/>
        <v>16251</v>
      </c>
      <c r="J51" s="346">
        <f t="shared" si="45"/>
        <v>0</v>
      </c>
      <c r="K51" s="346">
        <f t="shared" si="45"/>
        <v>0</v>
      </c>
      <c r="L51" s="346">
        <f t="shared" si="45"/>
        <v>0</v>
      </c>
      <c r="M51" s="346">
        <f t="shared" si="45"/>
        <v>1171</v>
      </c>
      <c r="N51" s="346">
        <f t="shared" si="45"/>
        <v>0</v>
      </c>
      <c r="O51" s="346">
        <f t="shared" si="45"/>
        <v>1171</v>
      </c>
      <c r="P51" s="346">
        <f t="shared" si="45"/>
        <v>390</v>
      </c>
      <c r="Q51" s="346">
        <f t="shared" si="45"/>
        <v>0</v>
      </c>
      <c r="R51" s="346">
        <f t="shared" si="45"/>
        <v>390</v>
      </c>
      <c r="S51" s="346">
        <f t="shared" si="45"/>
        <v>0</v>
      </c>
      <c r="T51" s="346">
        <f t="shared" si="45"/>
        <v>0</v>
      </c>
      <c r="U51" s="346">
        <f t="shared" si="45"/>
        <v>0</v>
      </c>
      <c r="V51" s="346">
        <f t="shared" si="45"/>
        <v>3420</v>
      </c>
      <c r="W51" s="346">
        <f t="shared" si="45"/>
        <v>0</v>
      </c>
      <c r="X51" s="346">
        <f t="shared" si="45"/>
        <v>3420</v>
      </c>
    </row>
    <row r="52" spans="1:24">
      <c r="A52" s="260" t="s">
        <v>69</v>
      </c>
      <c r="B52" s="1118" t="s">
        <v>68</v>
      </c>
      <c r="C52" s="1118"/>
      <c r="D52" s="261">
        <f t="shared" si="31"/>
        <v>225</v>
      </c>
      <c r="E52" s="344">
        <f t="shared" ref="E52:E53" si="46">+H52+K52+N52+Q52+T52+W52</f>
        <v>0</v>
      </c>
      <c r="F52" s="344">
        <f t="shared" ref="F52:F53" si="47">+I52+L52+O52+R52+U52+X52</f>
        <v>225</v>
      </c>
      <c r="G52" s="261">
        <v>200</v>
      </c>
      <c r="H52" s="261"/>
      <c r="I52" s="261">
        <f>+G52+H52</f>
        <v>200</v>
      </c>
      <c r="J52" s="261"/>
      <c r="K52" s="261"/>
      <c r="L52" s="261">
        <f>+J52+K52</f>
        <v>0</v>
      </c>
      <c r="M52" s="261"/>
      <c r="N52" s="261"/>
      <c r="O52" s="344">
        <f t="shared" si="34"/>
        <v>0</v>
      </c>
      <c r="P52" s="261">
        <v>25</v>
      </c>
      <c r="Q52" s="261"/>
      <c r="R52" s="344">
        <f t="shared" si="35"/>
        <v>25</v>
      </c>
      <c r="S52" s="261"/>
      <c r="T52" s="261"/>
      <c r="U52" s="261"/>
      <c r="V52" s="261"/>
      <c r="W52" s="261"/>
      <c r="X52" s="344">
        <f t="shared" si="36"/>
        <v>0</v>
      </c>
    </row>
    <row r="53" spans="1:24">
      <c r="A53" s="260" t="s">
        <v>71</v>
      </c>
      <c r="B53" s="1118" t="s">
        <v>70</v>
      </c>
      <c r="C53" s="1118"/>
      <c r="D53" s="261">
        <f t="shared" si="31"/>
        <v>700</v>
      </c>
      <c r="E53" s="344">
        <f t="shared" si="46"/>
        <v>709</v>
      </c>
      <c r="F53" s="344">
        <f t="shared" si="47"/>
        <v>1409</v>
      </c>
      <c r="G53" s="261">
        <v>700</v>
      </c>
      <c r="H53" s="261">
        <v>709</v>
      </c>
      <c r="I53" s="344">
        <f>+G53+H53</f>
        <v>1409</v>
      </c>
      <c r="J53" s="261"/>
      <c r="K53" s="261"/>
      <c r="L53" s="344">
        <f>+J53+K53</f>
        <v>0</v>
      </c>
      <c r="M53" s="261"/>
      <c r="N53" s="261"/>
      <c r="O53" s="344">
        <f t="shared" si="34"/>
        <v>0</v>
      </c>
      <c r="P53" s="261"/>
      <c r="Q53" s="261"/>
      <c r="R53" s="344">
        <f t="shared" si="35"/>
        <v>0</v>
      </c>
      <c r="S53" s="261"/>
      <c r="T53" s="261"/>
      <c r="U53" s="261"/>
      <c r="V53" s="261"/>
      <c r="W53" s="261"/>
      <c r="X53" s="344">
        <f t="shared" si="36"/>
        <v>0</v>
      </c>
    </row>
    <row r="54" spans="1:24" s="265" customFormat="1">
      <c r="A54" s="263" t="s">
        <v>72</v>
      </c>
      <c r="B54" s="1120" t="s">
        <v>156</v>
      </c>
      <c r="C54" s="1120"/>
      <c r="D54" s="346">
        <f>SUM(D52:D53)</f>
        <v>925</v>
      </c>
      <c r="E54" s="346">
        <f t="shared" ref="E54:X54" si="48">SUM(E52:E53)</f>
        <v>709</v>
      </c>
      <c r="F54" s="346">
        <f t="shared" si="48"/>
        <v>1634</v>
      </c>
      <c r="G54" s="346">
        <f t="shared" si="48"/>
        <v>900</v>
      </c>
      <c r="H54" s="346">
        <f t="shared" si="48"/>
        <v>709</v>
      </c>
      <c r="I54" s="346">
        <f t="shared" si="48"/>
        <v>1609</v>
      </c>
      <c r="J54" s="346">
        <f t="shared" si="48"/>
        <v>0</v>
      </c>
      <c r="K54" s="346">
        <f t="shared" si="48"/>
        <v>0</v>
      </c>
      <c r="L54" s="346">
        <f t="shared" si="48"/>
        <v>0</v>
      </c>
      <c r="M54" s="346">
        <f t="shared" si="48"/>
        <v>0</v>
      </c>
      <c r="N54" s="346">
        <f t="shared" si="48"/>
        <v>0</v>
      </c>
      <c r="O54" s="346">
        <f t="shared" si="48"/>
        <v>0</v>
      </c>
      <c r="P54" s="346">
        <f t="shared" si="48"/>
        <v>25</v>
      </c>
      <c r="Q54" s="346">
        <f t="shared" si="48"/>
        <v>0</v>
      </c>
      <c r="R54" s="346">
        <f t="shared" si="48"/>
        <v>25</v>
      </c>
      <c r="S54" s="346">
        <f t="shared" si="48"/>
        <v>0</v>
      </c>
      <c r="T54" s="346">
        <f t="shared" si="48"/>
        <v>0</v>
      </c>
      <c r="U54" s="346">
        <f t="shared" si="48"/>
        <v>0</v>
      </c>
      <c r="V54" s="346">
        <f t="shared" si="48"/>
        <v>0</v>
      </c>
      <c r="W54" s="346">
        <f t="shared" si="48"/>
        <v>0</v>
      </c>
      <c r="X54" s="346">
        <f t="shared" si="48"/>
        <v>0</v>
      </c>
    </row>
    <row r="55" spans="1:24">
      <c r="A55" s="260" t="s">
        <v>74</v>
      </c>
      <c r="B55" s="1118" t="s">
        <v>73</v>
      </c>
      <c r="C55" s="1118"/>
      <c r="D55" s="261">
        <f t="shared" si="31"/>
        <v>2213</v>
      </c>
      <c r="E55" s="344">
        <f t="shared" ref="E55:E59" si="49">+H55+K55+N55+Q55+T55+W55</f>
        <v>3074</v>
      </c>
      <c r="F55" s="344">
        <f t="shared" ref="F55:F59" si="50">+I55+L55+O55+R55+U55+X55</f>
        <v>5287</v>
      </c>
      <c r="G55" s="261">
        <v>1125</v>
      </c>
      <c r="H55" s="261">
        <v>3074</v>
      </c>
      <c r="I55" s="261">
        <f>+G55+H55</f>
        <v>4199</v>
      </c>
      <c r="J55" s="261">
        <v>122</v>
      </c>
      <c r="K55" s="261"/>
      <c r="L55" s="261">
        <f>+J55+K55</f>
        <v>122</v>
      </c>
      <c r="M55" s="261">
        <v>135</v>
      </c>
      <c r="N55" s="261"/>
      <c r="O55" s="344">
        <f t="shared" si="34"/>
        <v>135</v>
      </c>
      <c r="P55" s="261">
        <v>345</v>
      </c>
      <c r="Q55" s="261"/>
      <c r="R55" s="344">
        <f t="shared" si="35"/>
        <v>345</v>
      </c>
      <c r="S55" s="261"/>
      <c r="T55" s="261"/>
      <c r="U55" s="261"/>
      <c r="V55" s="261">
        <v>486</v>
      </c>
      <c r="W55" s="261"/>
      <c r="X55" s="344">
        <f t="shared" si="36"/>
        <v>486</v>
      </c>
    </row>
    <row r="56" spans="1:24">
      <c r="A56" s="260" t="s">
        <v>76</v>
      </c>
      <c r="B56" s="1118" t="s">
        <v>451</v>
      </c>
      <c r="C56" s="1118"/>
      <c r="D56" s="261">
        <f t="shared" si="31"/>
        <v>708</v>
      </c>
      <c r="E56" s="344">
        <f t="shared" si="49"/>
        <v>-414</v>
      </c>
      <c r="F56" s="344">
        <f t="shared" si="50"/>
        <v>294</v>
      </c>
      <c r="G56" s="261">
        <v>326</v>
      </c>
      <c r="H56" s="261">
        <v>-102</v>
      </c>
      <c r="I56" s="344">
        <f t="shared" ref="I56:I59" si="51">+G56+H56</f>
        <v>224</v>
      </c>
      <c r="J56" s="261">
        <v>261</v>
      </c>
      <c r="K56" s="261">
        <v>-312</v>
      </c>
      <c r="L56" s="344">
        <f t="shared" ref="L56:L59" si="52">+J56+K56</f>
        <v>-51</v>
      </c>
      <c r="M56" s="261"/>
      <c r="N56" s="261"/>
      <c r="O56" s="344">
        <f t="shared" si="34"/>
        <v>0</v>
      </c>
      <c r="P56" s="261">
        <v>24</v>
      </c>
      <c r="Q56" s="261"/>
      <c r="R56" s="344">
        <f t="shared" si="35"/>
        <v>24</v>
      </c>
      <c r="S56" s="261"/>
      <c r="T56" s="261"/>
      <c r="U56" s="261"/>
      <c r="V56" s="261">
        <v>97</v>
      </c>
      <c r="W56" s="261"/>
      <c r="X56" s="344">
        <f t="shared" si="36"/>
        <v>97</v>
      </c>
    </row>
    <row r="57" spans="1:24">
      <c r="A57" s="260" t="s">
        <v>77</v>
      </c>
      <c r="B57" s="1118" t="s">
        <v>452</v>
      </c>
      <c r="C57" s="1118"/>
      <c r="D57" s="261">
        <f t="shared" si="31"/>
        <v>0</v>
      </c>
      <c r="E57" s="344">
        <f t="shared" si="49"/>
        <v>0</v>
      </c>
      <c r="F57" s="344">
        <f t="shared" si="50"/>
        <v>0</v>
      </c>
      <c r="G57" s="261"/>
      <c r="H57" s="261"/>
      <c r="I57" s="344">
        <f t="shared" si="51"/>
        <v>0</v>
      </c>
      <c r="J57" s="261"/>
      <c r="K57" s="261"/>
      <c r="L57" s="344">
        <f t="shared" si="52"/>
        <v>0</v>
      </c>
      <c r="M57" s="261"/>
      <c r="N57" s="261"/>
      <c r="O57" s="344">
        <f t="shared" si="34"/>
        <v>0</v>
      </c>
      <c r="P57" s="261"/>
      <c r="Q57" s="261"/>
      <c r="R57" s="344">
        <f t="shared" si="35"/>
        <v>0</v>
      </c>
      <c r="S57" s="261"/>
      <c r="T57" s="261"/>
      <c r="U57" s="261"/>
      <c r="V57" s="261"/>
      <c r="W57" s="261"/>
      <c r="X57" s="344">
        <f t="shared" si="36"/>
        <v>0</v>
      </c>
    </row>
    <row r="58" spans="1:24">
      <c r="A58" s="260" t="s">
        <v>78</v>
      </c>
      <c r="B58" s="1118" t="s">
        <v>453</v>
      </c>
      <c r="C58" s="1118"/>
      <c r="D58" s="261">
        <f t="shared" si="31"/>
        <v>0</v>
      </c>
      <c r="E58" s="344">
        <f t="shared" si="49"/>
        <v>0</v>
      </c>
      <c r="F58" s="344">
        <f t="shared" si="50"/>
        <v>0</v>
      </c>
      <c r="G58" s="261"/>
      <c r="H58" s="261"/>
      <c r="I58" s="344">
        <f t="shared" si="51"/>
        <v>0</v>
      </c>
      <c r="J58" s="261"/>
      <c r="K58" s="261"/>
      <c r="L58" s="344">
        <f t="shared" si="52"/>
        <v>0</v>
      </c>
      <c r="M58" s="261"/>
      <c r="N58" s="261"/>
      <c r="O58" s="344">
        <f t="shared" si="34"/>
        <v>0</v>
      </c>
      <c r="P58" s="261"/>
      <c r="Q58" s="261"/>
      <c r="R58" s="344">
        <f t="shared" si="35"/>
        <v>0</v>
      </c>
      <c r="S58" s="261"/>
      <c r="T58" s="261"/>
      <c r="U58" s="261"/>
      <c r="V58" s="261"/>
      <c r="W58" s="261"/>
      <c r="X58" s="344">
        <f t="shared" si="36"/>
        <v>0</v>
      </c>
    </row>
    <row r="59" spans="1:24">
      <c r="A59" s="260" t="s">
        <v>80</v>
      </c>
      <c r="B59" s="1118" t="s">
        <v>79</v>
      </c>
      <c r="C59" s="1118"/>
      <c r="D59" s="261">
        <f t="shared" si="31"/>
        <v>107</v>
      </c>
      <c r="E59" s="344">
        <f t="shared" si="49"/>
        <v>497</v>
      </c>
      <c r="F59" s="344">
        <f t="shared" si="50"/>
        <v>604</v>
      </c>
      <c r="G59" s="261">
        <v>82</v>
      </c>
      <c r="H59" s="261">
        <v>497</v>
      </c>
      <c r="I59" s="344">
        <f t="shared" si="51"/>
        <v>579</v>
      </c>
      <c r="J59" s="261"/>
      <c r="K59" s="261"/>
      <c r="L59" s="344">
        <f t="shared" si="52"/>
        <v>0</v>
      </c>
      <c r="M59" s="261"/>
      <c r="N59" s="261"/>
      <c r="O59" s="344">
        <f t="shared" si="34"/>
        <v>0</v>
      </c>
      <c r="P59" s="261">
        <v>25</v>
      </c>
      <c r="Q59" s="261"/>
      <c r="R59" s="344">
        <f t="shared" si="35"/>
        <v>25</v>
      </c>
      <c r="S59" s="261"/>
      <c r="T59" s="261"/>
      <c r="U59" s="261"/>
      <c r="V59" s="261"/>
      <c r="W59" s="261"/>
      <c r="X59" s="344">
        <f t="shared" si="36"/>
        <v>0</v>
      </c>
    </row>
    <row r="60" spans="1:24">
      <c r="A60" s="263" t="s">
        <v>81</v>
      </c>
      <c r="B60" s="1120" t="s">
        <v>153</v>
      </c>
      <c r="C60" s="1120"/>
      <c r="D60" s="346">
        <f>SUM(D55:D59)</f>
        <v>3028</v>
      </c>
      <c r="E60" s="346">
        <f t="shared" ref="E60:X60" si="53">SUM(E55:E59)</f>
        <v>3157</v>
      </c>
      <c r="F60" s="346">
        <f t="shared" si="53"/>
        <v>6185</v>
      </c>
      <c r="G60" s="346">
        <f t="shared" si="53"/>
        <v>1533</v>
      </c>
      <c r="H60" s="346">
        <f t="shared" si="53"/>
        <v>3469</v>
      </c>
      <c r="I60" s="346">
        <f t="shared" si="53"/>
        <v>5002</v>
      </c>
      <c r="J60" s="346">
        <f t="shared" si="53"/>
        <v>383</v>
      </c>
      <c r="K60" s="346">
        <f t="shared" si="53"/>
        <v>-312</v>
      </c>
      <c r="L60" s="346">
        <f t="shared" si="53"/>
        <v>71</v>
      </c>
      <c r="M60" s="346">
        <f t="shared" si="53"/>
        <v>135</v>
      </c>
      <c r="N60" s="346">
        <f t="shared" si="53"/>
        <v>0</v>
      </c>
      <c r="O60" s="346">
        <f t="shared" si="53"/>
        <v>135</v>
      </c>
      <c r="P60" s="346">
        <f t="shared" si="53"/>
        <v>394</v>
      </c>
      <c r="Q60" s="346">
        <f t="shared" si="53"/>
        <v>0</v>
      </c>
      <c r="R60" s="346">
        <f t="shared" si="53"/>
        <v>394</v>
      </c>
      <c r="S60" s="346">
        <f t="shared" si="53"/>
        <v>0</v>
      </c>
      <c r="T60" s="346">
        <f t="shared" si="53"/>
        <v>0</v>
      </c>
      <c r="U60" s="346">
        <f t="shared" si="53"/>
        <v>0</v>
      </c>
      <c r="V60" s="346">
        <f t="shared" si="53"/>
        <v>583</v>
      </c>
      <c r="W60" s="346">
        <f t="shared" si="53"/>
        <v>0</v>
      </c>
      <c r="X60" s="346">
        <f t="shared" si="53"/>
        <v>583</v>
      </c>
    </row>
    <row r="61" spans="1:24">
      <c r="A61" s="263" t="s">
        <v>82</v>
      </c>
      <c r="B61" s="1120" t="s">
        <v>344</v>
      </c>
      <c r="C61" s="1120"/>
      <c r="D61" s="264">
        <f>+D60+D54+D51+D41+D38</f>
        <v>20225</v>
      </c>
      <c r="E61" s="346">
        <f t="shared" ref="E61:X61" si="54">+E60+E54+E51+E41+E38</f>
        <v>12378</v>
      </c>
      <c r="F61" s="346">
        <f t="shared" si="54"/>
        <v>32603</v>
      </c>
      <c r="G61" s="346">
        <f t="shared" si="54"/>
        <v>11528</v>
      </c>
      <c r="H61" s="346">
        <f t="shared" si="54"/>
        <v>12690</v>
      </c>
      <c r="I61" s="346">
        <f t="shared" si="54"/>
        <v>24218</v>
      </c>
      <c r="J61" s="346">
        <f t="shared" si="54"/>
        <v>884</v>
      </c>
      <c r="K61" s="346">
        <f t="shared" si="54"/>
        <v>-312</v>
      </c>
      <c r="L61" s="346">
        <f t="shared" si="54"/>
        <v>572</v>
      </c>
      <c r="M61" s="346">
        <f t="shared" si="54"/>
        <v>1319</v>
      </c>
      <c r="N61" s="346">
        <f t="shared" si="54"/>
        <v>0</v>
      </c>
      <c r="O61" s="346">
        <f t="shared" si="54"/>
        <v>1319</v>
      </c>
      <c r="P61" s="346">
        <f t="shared" si="54"/>
        <v>2491</v>
      </c>
      <c r="Q61" s="346">
        <f t="shared" si="54"/>
        <v>0</v>
      </c>
      <c r="R61" s="346">
        <f t="shared" si="54"/>
        <v>2491</v>
      </c>
      <c r="S61" s="346">
        <f t="shared" si="54"/>
        <v>0</v>
      </c>
      <c r="T61" s="346">
        <f t="shared" si="54"/>
        <v>0</v>
      </c>
      <c r="U61" s="346">
        <f t="shared" si="54"/>
        <v>0</v>
      </c>
      <c r="V61" s="346">
        <f t="shared" si="54"/>
        <v>4003</v>
      </c>
      <c r="W61" s="346">
        <f t="shared" si="54"/>
        <v>0</v>
      </c>
      <c r="X61" s="346">
        <f t="shared" si="54"/>
        <v>4003</v>
      </c>
    </row>
    <row r="62" spans="1:24">
      <c r="A62" s="266"/>
      <c r="B62" s="1123"/>
      <c r="C62" s="1123"/>
      <c r="D62" s="268"/>
      <c r="E62" s="268"/>
      <c r="F62" s="269"/>
      <c r="G62" s="270"/>
      <c r="H62" s="268"/>
      <c r="I62" s="269"/>
      <c r="J62" s="270"/>
      <c r="K62" s="268"/>
      <c r="L62" s="269"/>
      <c r="M62" s="270"/>
      <c r="N62" s="268"/>
      <c r="O62" s="269"/>
      <c r="P62" s="270"/>
      <c r="Q62" s="268"/>
      <c r="R62" s="269"/>
      <c r="S62" s="270"/>
      <c r="T62" s="268"/>
      <c r="U62" s="269"/>
      <c r="V62" s="270"/>
      <c r="W62" s="268"/>
      <c r="X62" s="269"/>
    </row>
    <row r="63" spans="1:24" ht="15.75" customHeight="1">
      <c r="A63" s="260" t="s">
        <v>97</v>
      </c>
      <c r="B63" s="1010" t="s">
        <v>757</v>
      </c>
      <c r="C63" s="1010"/>
      <c r="D63" s="344">
        <f>+G63+J63+M63+P63+S63+V63</f>
        <v>11</v>
      </c>
      <c r="E63" s="344">
        <f t="shared" ref="E63:F63" si="55">+H63+K63+N63+Q63+T63+W63</f>
        <v>0</v>
      </c>
      <c r="F63" s="344">
        <f t="shared" si="55"/>
        <v>11</v>
      </c>
      <c r="G63" s="344"/>
      <c r="H63" s="344"/>
      <c r="I63" s="344"/>
      <c r="J63" s="344"/>
      <c r="K63" s="344"/>
      <c r="L63" s="344"/>
      <c r="M63" s="344"/>
      <c r="N63" s="344"/>
      <c r="O63" s="344"/>
      <c r="P63" s="344">
        <v>11</v>
      </c>
      <c r="Q63" s="344"/>
      <c r="R63" s="344">
        <f>+P63+Q63</f>
        <v>11</v>
      </c>
      <c r="S63" s="344"/>
      <c r="T63" s="344"/>
      <c r="U63" s="344"/>
      <c r="V63" s="344"/>
      <c r="W63" s="344"/>
      <c r="X63" s="344"/>
    </row>
    <row r="64" spans="1:24" ht="27" customHeight="1">
      <c r="A64" s="260" t="s">
        <v>102</v>
      </c>
      <c r="B64" s="1010" t="s">
        <v>758</v>
      </c>
      <c r="C64" s="1010"/>
      <c r="D64" s="344">
        <f>+G64+J64+M64+P64+S64+V64</f>
        <v>205</v>
      </c>
      <c r="E64" s="344">
        <f t="shared" ref="E64:F64" si="56">+H64+K64+N64+Q64+T64+W64</f>
        <v>0</v>
      </c>
      <c r="F64" s="344">
        <f t="shared" si="56"/>
        <v>205</v>
      </c>
      <c r="G64" s="344">
        <v>205</v>
      </c>
      <c r="H64" s="344"/>
      <c r="I64" s="344">
        <f>+G64+H64</f>
        <v>205</v>
      </c>
      <c r="J64" s="344"/>
      <c r="K64" s="344"/>
      <c r="L64" s="344">
        <f>+J64+K64</f>
        <v>0</v>
      </c>
      <c r="M64" s="344"/>
      <c r="N64" s="344"/>
      <c r="O64" s="344">
        <f>+M64+N64</f>
        <v>0</v>
      </c>
      <c r="P64" s="344"/>
      <c r="Q64" s="344"/>
      <c r="R64" s="344">
        <f>+P64+Q64</f>
        <v>0</v>
      </c>
      <c r="S64" s="344"/>
      <c r="T64" s="344"/>
      <c r="U64" s="344"/>
      <c r="V64" s="344"/>
      <c r="W64" s="344"/>
      <c r="X64" s="344"/>
    </row>
    <row r="65" spans="1:24">
      <c r="A65" s="260" t="s">
        <v>106</v>
      </c>
      <c r="B65" s="1118" t="s">
        <v>165</v>
      </c>
      <c r="C65" s="1118"/>
      <c r="D65" s="344">
        <f t="shared" ref="D65:D66" si="57">+G65+J65+M65+P65+S65+V65</f>
        <v>13359</v>
      </c>
      <c r="E65" s="344">
        <f t="shared" ref="E65:E66" si="58">+H65+K65+N65+Q65+T65+W65</f>
        <v>0</v>
      </c>
      <c r="F65" s="344">
        <f t="shared" ref="F65:F66" si="59">+I65+L65+O65+R65+U65+X65</f>
        <v>13359</v>
      </c>
      <c r="G65" s="261">
        <v>9030</v>
      </c>
      <c r="H65" s="261"/>
      <c r="I65" s="344">
        <f t="shared" ref="I65:I66" si="60">+G65+H65</f>
        <v>9030</v>
      </c>
      <c r="J65" s="261"/>
      <c r="K65" s="261"/>
      <c r="L65" s="344">
        <f t="shared" ref="L65:L66" si="61">+J65+K65</f>
        <v>0</v>
      </c>
      <c r="M65" s="261"/>
      <c r="N65" s="261"/>
      <c r="O65" s="344">
        <f t="shared" ref="O65:O66" si="62">+M65+N65</f>
        <v>0</v>
      </c>
      <c r="P65" s="261">
        <v>4329</v>
      </c>
      <c r="Q65" s="261"/>
      <c r="R65" s="344">
        <f t="shared" ref="R65:R66" si="63">+P65+Q65</f>
        <v>4329</v>
      </c>
      <c r="S65" s="261"/>
      <c r="T65" s="261"/>
      <c r="U65" s="261"/>
      <c r="V65" s="261"/>
      <c r="W65" s="261"/>
      <c r="X65" s="261"/>
    </row>
    <row r="66" spans="1:24" ht="38.25" customHeight="1">
      <c r="A66" s="282" t="s">
        <v>106</v>
      </c>
      <c r="B66" s="272"/>
      <c r="C66" s="283" t="s">
        <v>105</v>
      </c>
      <c r="D66" s="344">
        <f t="shared" si="57"/>
        <v>13359</v>
      </c>
      <c r="E66" s="344">
        <f t="shared" si="58"/>
        <v>0</v>
      </c>
      <c r="F66" s="344">
        <f t="shared" si="59"/>
        <v>13359</v>
      </c>
      <c r="G66" s="261">
        <v>9030</v>
      </c>
      <c r="H66" s="261"/>
      <c r="I66" s="344">
        <f t="shared" si="60"/>
        <v>9030</v>
      </c>
      <c r="J66" s="261"/>
      <c r="K66" s="261"/>
      <c r="L66" s="344">
        <f t="shared" si="61"/>
        <v>0</v>
      </c>
      <c r="M66" s="261"/>
      <c r="N66" s="261"/>
      <c r="O66" s="344">
        <f t="shared" si="62"/>
        <v>0</v>
      </c>
      <c r="P66" s="261">
        <v>4329</v>
      </c>
      <c r="Q66" s="261"/>
      <c r="R66" s="344">
        <f t="shared" si="63"/>
        <v>4329</v>
      </c>
      <c r="S66" s="261"/>
      <c r="T66" s="261"/>
      <c r="U66" s="261"/>
      <c r="V66" s="261"/>
      <c r="W66" s="261"/>
      <c r="X66" s="261"/>
    </row>
    <row r="67" spans="1:24">
      <c r="A67" s="263" t="s">
        <v>109</v>
      </c>
      <c r="B67" s="1120" t="s">
        <v>164</v>
      </c>
      <c r="C67" s="1120"/>
      <c r="D67" s="264">
        <f>+D65+D64+D63</f>
        <v>13575</v>
      </c>
      <c r="E67" s="346">
        <f t="shared" ref="E67:X67" si="64">+E65+E64+E63</f>
        <v>0</v>
      </c>
      <c r="F67" s="346">
        <f t="shared" si="64"/>
        <v>13575</v>
      </c>
      <c r="G67" s="346">
        <f t="shared" si="64"/>
        <v>9235</v>
      </c>
      <c r="H67" s="346">
        <f t="shared" si="64"/>
        <v>0</v>
      </c>
      <c r="I67" s="346">
        <f t="shared" si="64"/>
        <v>9235</v>
      </c>
      <c r="J67" s="346">
        <f t="shared" si="64"/>
        <v>0</v>
      </c>
      <c r="K67" s="346">
        <f t="shared" si="64"/>
        <v>0</v>
      </c>
      <c r="L67" s="346">
        <f t="shared" si="64"/>
        <v>0</v>
      </c>
      <c r="M67" s="346">
        <f t="shared" si="64"/>
        <v>0</v>
      </c>
      <c r="N67" s="346">
        <f t="shared" si="64"/>
        <v>0</v>
      </c>
      <c r="O67" s="346">
        <f t="shared" si="64"/>
        <v>0</v>
      </c>
      <c r="P67" s="346">
        <f t="shared" si="64"/>
        <v>4340</v>
      </c>
      <c r="Q67" s="346">
        <f t="shared" si="64"/>
        <v>0</v>
      </c>
      <c r="R67" s="346">
        <f t="shared" si="64"/>
        <v>4340</v>
      </c>
      <c r="S67" s="346">
        <f t="shared" si="64"/>
        <v>0</v>
      </c>
      <c r="T67" s="346">
        <f t="shared" si="64"/>
        <v>0</v>
      </c>
      <c r="U67" s="346">
        <f t="shared" si="64"/>
        <v>0</v>
      </c>
      <c r="V67" s="346">
        <f t="shared" si="64"/>
        <v>0</v>
      </c>
      <c r="W67" s="346">
        <f t="shared" si="64"/>
        <v>0</v>
      </c>
      <c r="X67" s="346">
        <f t="shared" si="64"/>
        <v>0</v>
      </c>
    </row>
    <row r="68" spans="1:24" ht="27.75" customHeight="1">
      <c r="A68" s="284"/>
      <c r="B68" s="285"/>
      <c r="C68" s="285"/>
      <c r="D68" s="286"/>
      <c r="E68" s="286"/>
      <c r="F68" s="286"/>
      <c r="G68" s="286"/>
      <c r="H68" s="286"/>
      <c r="I68" s="286"/>
      <c r="J68" s="286"/>
      <c r="K68" s="286"/>
      <c r="L68" s="286"/>
      <c r="M68" s="286"/>
      <c r="N68" s="286"/>
      <c r="O68" s="286"/>
      <c r="P68" s="286"/>
      <c r="Q68" s="286"/>
      <c r="R68" s="286"/>
      <c r="S68" s="286"/>
      <c r="T68" s="286"/>
      <c r="U68" s="286"/>
      <c r="V68" s="286"/>
      <c r="W68" s="286"/>
      <c r="X68" s="286"/>
    </row>
    <row r="69" spans="1:24" ht="21.75" customHeight="1">
      <c r="A69" s="287"/>
      <c r="B69" s="288"/>
      <c r="C69" s="288"/>
      <c r="D69" s="281"/>
      <c r="E69" s="281"/>
      <c r="F69" s="281"/>
      <c r="G69" s="281"/>
      <c r="H69" s="281"/>
      <c r="I69" s="281"/>
      <c r="J69" s="281"/>
      <c r="K69" s="281"/>
      <c r="L69" s="281"/>
      <c r="M69" s="281"/>
      <c r="N69" s="281"/>
      <c r="O69" s="281"/>
      <c r="P69" s="281"/>
      <c r="Q69" s="281"/>
      <c r="R69" s="281"/>
      <c r="S69" s="281"/>
      <c r="T69" s="281"/>
      <c r="U69" s="281"/>
      <c r="V69" s="281"/>
      <c r="W69" s="281"/>
      <c r="X69" s="281"/>
    </row>
    <row r="70" spans="1:24">
      <c r="A70" s="260" t="s">
        <v>111</v>
      </c>
      <c r="B70" s="1118" t="s">
        <v>110</v>
      </c>
      <c r="C70" s="1118"/>
      <c r="D70" s="261">
        <f>+G70+J70+M70+P70+S70+V70</f>
        <v>0</v>
      </c>
      <c r="E70" s="344">
        <f t="shared" ref="E70:F77" si="65">+H70+K70+N70+Q70+T70+W70</f>
        <v>0</v>
      </c>
      <c r="F70" s="344">
        <f t="shared" si="65"/>
        <v>0</v>
      </c>
      <c r="G70" s="261"/>
      <c r="H70" s="261"/>
      <c r="I70" s="261">
        <f>+G70+H70</f>
        <v>0</v>
      </c>
      <c r="J70" s="261"/>
      <c r="K70" s="261"/>
      <c r="L70" s="261"/>
      <c r="M70" s="261"/>
      <c r="N70" s="261"/>
      <c r="O70" s="261"/>
      <c r="P70" s="261"/>
      <c r="Q70" s="261"/>
      <c r="R70" s="261"/>
      <c r="S70" s="261"/>
      <c r="T70" s="261"/>
      <c r="U70" s="261"/>
      <c r="V70" s="261"/>
      <c r="W70" s="261"/>
      <c r="X70" s="261"/>
    </row>
    <row r="71" spans="1:24">
      <c r="A71" s="260" t="s">
        <v>112</v>
      </c>
      <c r="B71" s="1118" t="s">
        <v>454</v>
      </c>
      <c r="C71" s="1118"/>
      <c r="D71" s="261">
        <f t="shared" ref="D71:D77" si="66">+G71+J71+M71+P71+S71+V71</f>
        <v>0</v>
      </c>
      <c r="E71" s="344">
        <f t="shared" si="65"/>
        <v>0</v>
      </c>
      <c r="F71" s="344">
        <f t="shared" si="65"/>
        <v>0</v>
      </c>
      <c r="G71" s="261"/>
      <c r="H71" s="261"/>
      <c r="I71" s="344">
        <f t="shared" ref="I71:I77" si="67">+G71+H71</f>
        <v>0</v>
      </c>
      <c r="J71" s="261"/>
      <c r="K71" s="261"/>
      <c r="L71" s="261"/>
      <c r="M71" s="261"/>
      <c r="N71" s="261"/>
      <c r="O71" s="261"/>
      <c r="P71" s="261"/>
      <c r="Q71" s="261"/>
      <c r="R71" s="261"/>
      <c r="S71" s="261"/>
      <c r="T71" s="261"/>
      <c r="U71" s="261"/>
      <c r="V71" s="261"/>
      <c r="W71" s="261"/>
      <c r="X71" s="261"/>
    </row>
    <row r="72" spans="1:24" ht="25.5" customHeight="1">
      <c r="A72" s="271" t="s">
        <v>112</v>
      </c>
      <c r="B72" s="272"/>
      <c r="C72" s="283" t="s">
        <v>113</v>
      </c>
      <c r="D72" s="261">
        <f t="shared" si="66"/>
        <v>0</v>
      </c>
      <c r="E72" s="344">
        <f t="shared" si="65"/>
        <v>0</v>
      </c>
      <c r="F72" s="344">
        <f t="shared" si="65"/>
        <v>0</v>
      </c>
      <c r="G72" s="261"/>
      <c r="H72" s="261"/>
      <c r="I72" s="344">
        <f t="shared" si="67"/>
        <v>0</v>
      </c>
      <c r="J72" s="261"/>
      <c r="K72" s="261"/>
      <c r="L72" s="261"/>
      <c r="M72" s="261"/>
      <c r="N72" s="261"/>
      <c r="O72" s="261"/>
      <c r="P72" s="261"/>
      <c r="Q72" s="261"/>
      <c r="R72" s="261"/>
      <c r="S72" s="261"/>
      <c r="T72" s="261"/>
      <c r="U72" s="261"/>
      <c r="V72" s="261"/>
      <c r="W72" s="261"/>
      <c r="X72" s="261"/>
    </row>
    <row r="73" spans="1:24">
      <c r="A73" s="260" t="s">
        <v>115</v>
      </c>
      <c r="B73" s="1118" t="s">
        <v>114</v>
      </c>
      <c r="C73" s="1118"/>
      <c r="D73" s="261">
        <f t="shared" si="66"/>
        <v>0</v>
      </c>
      <c r="E73" s="344">
        <f t="shared" si="65"/>
        <v>0</v>
      </c>
      <c r="F73" s="344">
        <f t="shared" si="65"/>
        <v>0</v>
      </c>
      <c r="G73" s="261"/>
      <c r="H73" s="261"/>
      <c r="I73" s="344">
        <f t="shared" si="67"/>
        <v>0</v>
      </c>
      <c r="J73" s="261"/>
      <c r="K73" s="261"/>
      <c r="L73" s="261"/>
      <c r="M73" s="261"/>
      <c r="N73" s="261"/>
      <c r="O73" s="261"/>
      <c r="P73" s="261"/>
      <c r="Q73" s="261"/>
      <c r="R73" s="261"/>
      <c r="S73" s="261"/>
      <c r="T73" s="261"/>
      <c r="U73" s="261"/>
      <c r="V73" s="261"/>
      <c r="W73" s="261"/>
      <c r="X73" s="261"/>
    </row>
    <row r="74" spans="1:24">
      <c r="A74" s="260" t="s">
        <v>117</v>
      </c>
      <c r="B74" s="1118" t="s">
        <v>116</v>
      </c>
      <c r="C74" s="1118"/>
      <c r="D74" s="261">
        <f t="shared" si="66"/>
        <v>79</v>
      </c>
      <c r="E74" s="344">
        <f t="shared" si="65"/>
        <v>2530</v>
      </c>
      <c r="F74" s="344">
        <f t="shared" si="65"/>
        <v>2609</v>
      </c>
      <c r="G74" s="261">
        <v>79</v>
      </c>
      <c r="H74" s="261">
        <v>2530</v>
      </c>
      <c r="I74" s="344">
        <f t="shared" si="67"/>
        <v>2609</v>
      </c>
      <c r="J74" s="261"/>
      <c r="K74" s="261"/>
      <c r="L74" s="261"/>
      <c r="M74" s="261"/>
      <c r="N74" s="261"/>
      <c r="O74" s="261"/>
      <c r="P74" s="261"/>
      <c r="Q74" s="261"/>
      <c r="R74" s="261"/>
      <c r="S74" s="261"/>
      <c r="T74" s="261"/>
      <c r="U74" s="261"/>
      <c r="V74" s="261"/>
      <c r="W74" s="261"/>
      <c r="X74" s="261"/>
    </row>
    <row r="75" spans="1:24">
      <c r="A75" s="260" t="s">
        <v>119</v>
      </c>
      <c r="B75" s="1118" t="s">
        <v>118</v>
      </c>
      <c r="C75" s="1118"/>
      <c r="D75" s="261">
        <f t="shared" si="66"/>
        <v>0</v>
      </c>
      <c r="E75" s="344">
        <f t="shared" si="65"/>
        <v>0</v>
      </c>
      <c r="F75" s="344">
        <f t="shared" si="65"/>
        <v>0</v>
      </c>
      <c r="G75" s="261"/>
      <c r="H75" s="261"/>
      <c r="I75" s="344">
        <f t="shared" si="67"/>
        <v>0</v>
      </c>
      <c r="J75" s="261"/>
      <c r="K75" s="261"/>
      <c r="L75" s="261"/>
      <c r="M75" s="261"/>
      <c r="N75" s="261"/>
      <c r="O75" s="261"/>
      <c r="P75" s="261"/>
      <c r="Q75" s="261"/>
      <c r="R75" s="261"/>
      <c r="S75" s="261"/>
      <c r="T75" s="261"/>
      <c r="U75" s="261"/>
      <c r="V75" s="261"/>
      <c r="W75" s="261"/>
      <c r="X75" s="261"/>
    </row>
    <row r="76" spans="1:24">
      <c r="A76" s="260" t="s">
        <v>121</v>
      </c>
      <c r="B76" s="1118" t="s">
        <v>120</v>
      </c>
      <c r="C76" s="1118"/>
      <c r="D76" s="261">
        <f t="shared" si="66"/>
        <v>0</v>
      </c>
      <c r="E76" s="344">
        <f t="shared" si="65"/>
        <v>0</v>
      </c>
      <c r="F76" s="344">
        <f t="shared" si="65"/>
        <v>0</v>
      </c>
      <c r="G76" s="261"/>
      <c r="H76" s="261"/>
      <c r="I76" s="344">
        <f t="shared" si="67"/>
        <v>0</v>
      </c>
      <c r="J76" s="261"/>
      <c r="K76" s="261"/>
      <c r="L76" s="261"/>
      <c r="M76" s="261"/>
      <c r="N76" s="261"/>
      <c r="O76" s="261"/>
      <c r="P76" s="261"/>
      <c r="Q76" s="261"/>
      <c r="R76" s="261"/>
      <c r="S76" s="261"/>
      <c r="T76" s="261"/>
      <c r="U76" s="261"/>
      <c r="V76" s="261"/>
      <c r="W76" s="261"/>
      <c r="X76" s="261"/>
    </row>
    <row r="77" spans="1:24">
      <c r="A77" s="260" t="s">
        <v>123</v>
      </c>
      <c r="B77" s="1118" t="s">
        <v>122</v>
      </c>
      <c r="C77" s="1118"/>
      <c r="D77" s="261">
        <f t="shared" si="66"/>
        <v>21</v>
      </c>
      <c r="E77" s="344">
        <f t="shared" si="65"/>
        <v>683</v>
      </c>
      <c r="F77" s="344">
        <f t="shared" si="65"/>
        <v>704</v>
      </c>
      <c r="G77" s="261">
        <v>21</v>
      </c>
      <c r="H77" s="261">
        <v>683</v>
      </c>
      <c r="I77" s="344">
        <f t="shared" si="67"/>
        <v>704</v>
      </c>
      <c r="J77" s="261"/>
      <c r="K77" s="261"/>
      <c r="L77" s="261"/>
      <c r="M77" s="261"/>
      <c r="N77" s="261"/>
      <c r="O77" s="261"/>
      <c r="P77" s="261"/>
      <c r="Q77" s="261"/>
      <c r="R77" s="261"/>
      <c r="S77" s="261"/>
      <c r="T77" s="261"/>
      <c r="U77" s="261"/>
      <c r="V77" s="261"/>
      <c r="W77" s="261"/>
      <c r="X77" s="261"/>
    </row>
    <row r="78" spans="1:24">
      <c r="A78" s="263" t="s">
        <v>124</v>
      </c>
      <c r="B78" s="1120" t="s">
        <v>162</v>
      </c>
      <c r="C78" s="1120"/>
      <c r="D78" s="264">
        <f>SUM(D70:D77)</f>
        <v>100</v>
      </c>
      <c r="E78" s="264">
        <f t="shared" ref="E78:X78" si="68">SUM(E70:E77)</f>
        <v>3213</v>
      </c>
      <c r="F78" s="264">
        <f t="shared" si="68"/>
        <v>3313</v>
      </c>
      <c r="G78" s="264">
        <f t="shared" si="68"/>
        <v>100</v>
      </c>
      <c r="H78" s="264">
        <f t="shared" si="68"/>
        <v>3213</v>
      </c>
      <c r="I78" s="264">
        <f t="shared" si="68"/>
        <v>3313</v>
      </c>
      <c r="J78" s="264">
        <f t="shared" si="68"/>
        <v>0</v>
      </c>
      <c r="K78" s="264">
        <f t="shared" si="68"/>
        <v>0</v>
      </c>
      <c r="L78" s="264">
        <f t="shared" si="68"/>
        <v>0</v>
      </c>
      <c r="M78" s="264">
        <f t="shared" si="68"/>
        <v>0</v>
      </c>
      <c r="N78" s="264">
        <f t="shared" si="68"/>
        <v>0</v>
      </c>
      <c r="O78" s="264">
        <f t="shared" si="68"/>
        <v>0</v>
      </c>
      <c r="P78" s="264">
        <f t="shared" si="68"/>
        <v>0</v>
      </c>
      <c r="Q78" s="264">
        <f t="shared" si="68"/>
        <v>0</v>
      </c>
      <c r="R78" s="264">
        <f t="shared" si="68"/>
        <v>0</v>
      </c>
      <c r="S78" s="264">
        <f t="shared" si="68"/>
        <v>0</v>
      </c>
      <c r="T78" s="264">
        <f t="shared" si="68"/>
        <v>0</v>
      </c>
      <c r="U78" s="264">
        <f t="shared" si="68"/>
        <v>0</v>
      </c>
      <c r="V78" s="264">
        <f t="shared" si="68"/>
        <v>0</v>
      </c>
      <c r="W78" s="264">
        <f t="shared" si="68"/>
        <v>0</v>
      </c>
      <c r="X78" s="264">
        <f t="shared" si="68"/>
        <v>0</v>
      </c>
    </row>
    <row r="79" spans="1:24">
      <c r="A79" s="266"/>
      <c r="B79" s="267"/>
      <c r="C79" s="267"/>
      <c r="D79" s="268"/>
      <c r="E79" s="268"/>
      <c r="F79" s="269"/>
      <c r="G79" s="270"/>
      <c r="H79" s="268"/>
      <c r="I79" s="269"/>
      <c r="J79" s="270"/>
      <c r="K79" s="268"/>
      <c r="L79" s="269"/>
      <c r="M79" s="270"/>
      <c r="N79" s="268"/>
      <c r="O79" s="269"/>
      <c r="P79" s="270"/>
      <c r="Q79" s="268"/>
      <c r="R79" s="269"/>
      <c r="S79" s="270"/>
      <c r="T79" s="268"/>
      <c r="U79" s="269"/>
      <c r="V79" s="270"/>
      <c r="W79" s="268"/>
      <c r="X79" s="269"/>
    </row>
    <row r="80" spans="1:24" hidden="1">
      <c r="A80" s="260" t="s">
        <v>126</v>
      </c>
      <c r="B80" s="1118" t="s">
        <v>125</v>
      </c>
      <c r="C80" s="1118"/>
      <c r="D80" s="261">
        <f>(((+G80+J80)+M80)+P80)+S80</f>
        <v>0</v>
      </c>
      <c r="E80" s="261"/>
      <c r="F80" s="261"/>
      <c r="G80" s="261"/>
      <c r="H80" s="261"/>
      <c r="I80" s="261"/>
      <c r="J80" s="261"/>
      <c r="K80" s="261"/>
      <c r="L80" s="261"/>
      <c r="M80" s="261"/>
      <c r="N80" s="261"/>
      <c r="O80" s="261"/>
      <c r="P80" s="261"/>
      <c r="Q80" s="261"/>
      <c r="R80" s="261"/>
      <c r="S80" s="261"/>
      <c r="T80" s="261"/>
      <c r="U80" s="261"/>
      <c r="V80" s="261"/>
      <c r="W80" s="261"/>
      <c r="X80" s="261"/>
    </row>
    <row r="81" spans="1:24" hidden="1">
      <c r="A81" s="260" t="s">
        <v>128</v>
      </c>
      <c r="B81" s="1118" t="s">
        <v>127</v>
      </c>
      <c r="C81" s="1118"/>
      <c r="D81" s="261">
        <f>(((+G81+J81)+M81)+P81)+S81</f>
        <v>0</v>
      </c>
      <c r="E81" s="261"/>
      <c r="F81" s="261"/>
      <c r="G81" s="261"/>
      <c r="H81" s="261"/>
      <c r="I81" s="261"/>
      <c r="J81" s="261"/>
      <c r="K81" s="261"/>
      <c r="L81" s="261"/>
      <c r="M81" s="261"/>
      <c r="N81" s="261"/>
      <c r="O81" s="261"/>
      <c r="P81" s="261"/>
      <c r="Q81" s="261"/>
      <c r="R81" s="261"/>
      <c r="S81" s="261"/>
      <c r="T81" s="261"/>
      <c r="U81" s="261"/>
      <c r="V81" s="261"/>
      <c r="W81" s="261"/>
      <c r="X81" s="261"/>
    </row>
    <row r="82" spans="1:24" hidden="1">
      <c r="A82" s="260" t="s">
        <v>130</v>
      </c>
      <c r="B82" s="1118" t="s">
        <v>455</v>
      </c>
      <c r="C82" s="1118"/>
      <c r="D82" s="261">
        <f>(((+G82+J82)+M82)+P82)+S82</f>
        <v>0</v>
      </c>
      <c r="E82" s="261"/>
      <c r="F82" s="261"/>
      <c r="G82" s="261"/>
      <c r="H82" s="261"/>
      <c r="I82" s="261"/>
      <c r="J82" s="261"/>
      <c r="K82" s="261"/>
      <c r="L82" s="261"/>
      <c r="M82" s="261"/>
      <c r="N82" s="261"/>
      <c r="O82" s="261"/>
      <c r="P82" s="261"/>
      <c r="Q82" s="261"/>
      <c r="R82" s="261"/>
      <c r="S82" s="261"/>
      <c r="T82" s="261"/>
      <c r="U82" s="261"/>
      <c r="V82" s="261"/>
      <c r="W82" s="261"/>
      <c r="X82" s="261"/>
    </row>
    <row r="83" spans="1:24" hidden="1">
      <c r="A83" s="260" t="s">
        <v>132</v>
      </c>
      <c r="B83" s="1118" t="s">
        <v>131</v>
      </c>
      <c r="C83" s="1118"/>
      <c r="D83" s="261">
        <f>(((+G83+J83)+M83)+P83)+S83</f>
        <v>0</v>
      </c>
      <c r="E83" s="261"/>
      <c r="F83" s="261"/>
      <c r="G83" s="261"/>
      <c r="H83" s="261"/>
      <c r="I83" s="261"/>
      <c r="J83" s="261"/>
      <c r="K83" s="261"/>
      <c r="L83" s="261"/>
      <c r="M83" s="261"/>
      <c r="N83" s="261"/>
      <c r="O83" s="261"/>
      <c r="P83" s="261"/>
      <c r="Q83" s="261"/>
      <c r="R83" s="261"/>
      <c r="S83" s="261"/>
      <c r="T83" s="261"/>
      <c r="U83" s="261"/>
      <c r="V83" s="261"/>
      <c r="W83" s="261"/>
      <c r="X83" s="261"/>
    </row>
    <row r="84" spans="1:24">
      <c r="A84" s="263" t="s">
        <v>133</v>
      </c>
      <c r="B84" s="1120" t="s">
        <v>315</v>
      </c>
      <c r="C84" s="1120"/>
      <c r="D84" s="264">
        <f t="shared" ref="D84:X84" si="69">SUM(D80:D83)</f>
        <v>0</v>
      </c>
      <c r="E84" s="264">
        <f t="shared" si="69"/>
        <v>0</v>
      </c>
      <c r="F84" s="264">
        <f t="shared" si="69"/>
        <v>0</v>
      </c>
      <c r="G84" s="264">
        <f t="shared" si="69"/>
        <v>0</v>
      </c>
      <c r="H84" s="264">
        <f t="shared" si="69"/>
        <v>0</v>
      </c>
      <c r="I84" s="264">
        <f t="shared" si="69"/>
        <v>0</v>
      </c>
      <c r="J84" s="264">
        <f t="shared" si="69"/>
        <v>0</v>
      </c>
      <c r="K84" s="264">
        <f t="shared" si="69"/>
        <v>0</v>
      </c>
      <c r="L84" s="264">
        <f t="shared" si="69"/>
        <v>0</v>
      </c>
      <c r="M84" s="264">
        <f t="shared" si="69"/>
        <v>0</v>
      </c>
      <c r="N84" s="264">
        <f t="shared" si="69"/>
        <v>0</v>
      </c>
      <c r="O84" s="264">
        <f t="shared" si="69"/>
        <v>0</v>
      </c>
      <c r="P84" s="264">
        <f t="shared" si="69"/>
        <v>0</v>
      </c>
      <c r="Q84" s="264">
        <f t="shared" si="69"/>
        <v>0</v>
      </c>
      <c r="R84" s="264">
        <f t="shared" si="69"/>
        <v>0</v>
      </c>
      <c r="S84" s="264">
        <f t="shared" si="69"/>
        <v>0</v>
      </c>
      <c r="T84" s="264">
        <f t="shared" si="69"/>
        <v>0</v>
      </c>
      <c r="U84" s="264">
        <f t="shared" si="69"/>
        <v>0</v>
      </c>
      <c r="V84" s="264">
        <f t="shared" si="69"/>
        <v>0</v>
      </c>
      <c r="W84" s="264">
        <f t="shared" si="69"/>
        <v>0</v>
      </c>
      <c r="X84" s="264">
        <f t="shared" si="69"/>
        <v>0</v>
      </c>
    </row>
    <row r="85" spans="1:24">
      <c r="A85" s="266"/>
      <c r="B85" s="289"/>
      <c r="C85" s="289"/>
      <c r="D85" s="268"/>
      <c r="E85" s="268"/>
      <c r="F85" s="269"/>
      <c r="G85" s="270"/>
      <c r="H85" s="268"/>
      <c r="I85" s="269"/>
      <c r="J85" s="270"/>
      <c r="K85" s="268"/>
      <c r="L85" s="269"/>
      <c r="M85" s="270"/>
      <c r="N85" s="268"/>
      <c r="O85" s="269"/>
      <c r="P85" s="270"/>
      <c r="Q85" s="268"/>
      <c r="R85" s="269"/>
      <c r="S85" s="270"/>
      <c r="T85" s="268"/>
      <c r="U85" s="269"/>
      <c r="V85" s="270"/>
      <c r="W85" s="268"/>
      <c r="X85" s="269"/>
    </row>
    <row r="86" spans="1:24">
      <c r="A86" s="263" t="s">
        <v>135</v>
      </c>
      <c r="B86" s="1120" t="s">
        <v>159</v>
      </c>
      <c r="C86" s="1120"/>
      <c r="D86" s="261"/>
      <c r="E86" s="261"/>
      <c r="F86" s="261"/>
      <c r="G86" s="261"/>
      <c r="H86" s="261"/>
      <c r="I86" s="261"/>
      <c r="J86" s="261"/>
      <c r="K86" s="261"/>
      <c r="L86" s="261"/>
      <c r="M86" s="261"/>
      <c r="N86" s="261"/>
      <c r="O86" s="261"/>
      <c r="P86" s="261"/>
      <c r="Q86" s="261"/>
      <c r="R86" s="261"/>
      <c r="S86" s="261"/>
      <c r="T86" s="261"/>
      <c r="U86" s="261"/>
      <c r="V86" s="261"/>
      <c r="W86" s="261"/>
      <c r="X86" s="261"/>
    </row>
    <row r="87" spans="1:24" ht="15.75" customHeight="1" thickBot="1">
      <c r="A87" s="290"/>
      <c r="B87" s="291"/>
      <c r="C87" s="291"/>
      <c r="D87" s="292"/>
      <c r="E87" s="292"/>
      <c r="F87" s="293"/>
      <c r="G87" s="294"/>
      <c r="H87" s="292"/>
      <c r="I87" s="293"/>
      <c r="J87" s="294"/>
      <c r="K87" s="292"/>
      <c r="L87" s="293"/>
      <c r="M87" s="294"/>
      <c r="N87" s="292"/>
      <c r="O87" s="293"/>
      <c r="P87" s="294"/>
      <c r="Q87" s="292"/>
      <c r="R87" s="293"/>
      <c r="S87" s="294"/>
      <c r="T87" s="292"/>
      <c r="U87" s="293"/>
      <c r="V87" s="294"/>
      <c r="W87" s="292"/>
      <c r="X87" s="293"/>
    </row>
    <row r="88" spans="1:24" ht="15.75" customHeight="1" thickBot="1">
      <c r="A88" s="295" t="s">
        <v>136</v>
      </c>
      <c r="B88" s="1119" t="s">
        <v>456</v>
      </c>
      <c r="C88" s="1119"/>
      <c r="D88" s="296">
        <f>+D86+D84+D78+D67+D61+D26+D24</f>
        <v>55494</v>
      </c>
      <c r="E88" s="296">
        <f t="shared" ref="E88:X88" si="70">+E86+E84+E78+E67+E61+E26+E24</f>
        <v>15614</v>
      </c>
      <c r="F88" s="296">
        <f t="shared" si="70"/>
        <v>71108</v>
      </c>
      <c r="G88" s="296">
        <f t="shared" si="70"/>
        <v>32732</v>
      </c>
      <c r="H88" s="296">
        <f t="shared" si="70"/>
        <v>15908</v>
      </c>
      <c r="I88" s="296">
        <f t="shared" si="70"/>
        <v>48640</v>
      </c>
      <c r="J88" s="296">
        <f t="shared" si="70"/>
        <v>5370</v>
      </c>
      <c r="K88" s="296">
        <f t="shared" si="70"/>
        <v>-294</v>
      </c>
      <c r="L88" s="296">
        <f t="shared" si="70"/>
        <v>5076</v>
      </c>
      <c r="M88" s="296">
        <f t="shared" si="70"/>
        <v>2945</v>
      </c>
      <c r="N88" s="296">
        <f t="shared" si="70"/>
        <v>0</v>
      </c>
      <c r="O88" s="296">
        <f t="shared" si="70"/>
        <v>2945</v>
      </c>
      <c r="P88" s="296">
        <f t="shared" si="70"/>
        <v>10444</v>
      </c>
      <c r="Q88" s="296">
        <f t="shared" si="70"/>
        <v>0</v>
      </c>
      <c r="R88" s="296">
        <f t="shared" si="70"/>
        <v>10444</v>
      </c>
      <c r="S88" s="296">
        <f t="shared" si="70"/>
        <v>0</v>
      </c>
      <c r="T88" s="296">
        <f t="shared" si="70"/>
        <v>0</v>
      </c>
      <c r="U88" s="296">
        <f t="shared" si="70"/>
        <v>0</v>
      </c>
      <c r="V88" s="296">
        <f t="shared" si="70"/>
        <v>4003</v>
      </c>
      <c r="W88" s="296">
        <f t="shared" si="70"/>
        <v>0</v>
      </c>
      <c r="X88" s="296">
        <f t="shared" si="70"/>
        <v>4003</v>
      </c>
    </row>
  </sheetData>
  <mergeCells count="82">
    <mergeCell ref="A2:A4"/>
    <mergeCell ref="D2:F3"/>
    <mergeCell ref="B2:C4"/>
    <mergeCell ref="J3:L3"/>
    <mergeCell ref="M3:O3"/>
    <mergeCell ref="G3:I3"/>
    <mergeCell ref="B54:C54"/>
    <mergeCell ref="B55:C55"/>
    <mergeCell ref="B56:C56"/>
    <mergeCell ref="B57:C57"/>
    <mergeCell ref="V1:X1"/>
    <mergeCell ref="G2:I2"/>
    <mergeCell ref="J2:L2"/>
    <mergeCell ref="M2:O2"/>
    <mergeCell ref="P2:R2"/>
    <mergeCell ref="S3:U3"/>
    <mergeCell ref="V2:X2"/>
    <mergeCell ref="V3:X3"/>
    <mergeCell ref="S2:U2"/>
    <mergeCell ref="P3:R3"/>
    <mergeCell ref="B26:C26"/>
    <mergeCell ref="B21:C21"/>
    <mergeCell ref="B45:C45"/>
    <mergeCell ref="B10:C10"/>
    <mergeCell ref="B11:C11"/>
    <mergeCell ref="B9:C9"/>
    <mergeCell ref="B6:C6"/>
    <mergeCell ref="B7:C7"/>
    <mergeCell ref="B8:C8"/>
    <mergeCell ref="B14:C14"/>
    <mergeCell ref="B15:C15"/>
    <mergeCell ref="B24:C24"/>
    <mergeCell ref="B12:C12"/>
    <mergeCell ref="B13:C13"/>
    <mergeCell ref="B23:C23"/>
    <mergeCell ref="B41:C41"/>
    <mergeCell ref="B20:C20"/>
    <mergeCell ref="B16:C16"/>
    <mergeCell ref="B74:C74"/>
    <mergeCell ref="B80:C80"/>
    <mergeCell ref="B5:C5"/>
    <mergeCell ref="B17:C17"/>
    <mergeCell ref="B18:C18"/>
    <mergeCell ref="B19:C19"/>
    <mergeCell ref="B35:C35"/>
    <mergeCell ref="B40:C40"/>
    <mergeCell ref="B36:C36"/>
    <mergeCell ref="B37:C37"/>
    <mergeCell ref="B38:C38"/>
    <mergeCell ref="B39:C39"/>
    <mergeCell ref="B22:C22"/>
    <mergeCell ref="B42:C42"/>
    <mergeCell ref="B43:C43"/>
    <mergeCell ref="B44:C44"/>
    <mergeCell ref="B58:C58"/>
    <mergeCell ref="B67:C67"/>
    <mergeCell ref="B70:C70"/>
    <mergeCell ref="B73:C73"/>
    <mergeCell ref="B64:C64"/>
    <mergeCell ref="B63:C63"/>
    <mergeCell ref="B52:C52"/>
    <mergeCell ref="B46:C46"/>
    <mergeCell ref="B49:C49"/>
    <mergeCell ref="B51:C51"/>
    <mergeCell ref="B53:C53"/>
    <mergeCell ref="B50:C50"/>
    <mergeCell ref="B88:C88"/>
    <mergeCell ref="B59:C59"/>
    <mergeCell ref="B60:C60"/>
    <mergeCell ref="B78:C78"/>
    <mergeCell ref="B71:C71"/>
    <mergeCell ref="B61:C61"/>
    <mergeCell ref="B62:C62"/>
    <mergeCell ref="B86:C86"/>
    <mergeCell ref="B77:C77"/>
    <mergeCell ref="B81:C81"/>
    <mergeCell ref="B82:C82"/>
    <mergeCell ref="B84:C84"/>
    <mergeCell ref="B75:C75"/>
    <mergeCell ref="B83:C83"/>
    <mergeCell ref="B65:C65"/>
    <mergeCell ref="B76:C76"/>
  </mergeCells>
  <printOptions horizontalCentered="1"/>
  <pageMargins left="0.31496062992125984" right="0.11811023622047245" top="0.74803149606299213" bottom="0.74803149606299213" header="0.31496062992125984" footer="0.31496062992125984"/>
  <pageSetup paperSize="9" scale="70" orientation="landscape" cellComments="asDisplayed" r:id="rId1"/>
  <headerFooter>
    <oddHeader>&amp;C&amp;"Times New Roman,Normál"&amp;12Martonvásár Város Önkormányzatának kiadásai 2015. 
Brunszvik-Beethoven Kulturális Központ&amp;R&amp;"Times New Roman,Normál"&amp;10&amp;K000000
 6.c melléklet</oddHeader>
  </headerFooter>
  <rowBreaks count="1" manualBreakCount="1">
    <brk id="32" max="16383" man="1"/>
  </rowBreaks>
</worksheet>
</file>

<file path=xl/worksheets/sheet2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58"/>
  <sheetViews>
    <sheetView topLeftCell="A13" workbookViewId="0">
      <selection activeCell="H49" sqref="H49"/>
    </sheetView>
  </sheetViews>
  <sheetFormatPr defaultRowHeight="12.75"/>
  <cols>
    <col min="1" max="1" width="6.85546875" style="245" customWidth="1"/>
    <col min="2" max="2" width="50.140625" style="245" customWidth="1"/>
    <col min="3" max="3" width="10.42578125" style="245" customWidth="1"/>
    <col min="4" max="4" width="9.5703125" style="247" bestFit="1" customWidth="1"/>
    <col min="5" max="5" width="11.140625" style="247" customWidth="1"/>
    <col min="6" max="16384" width="9.140625" style="245"/>
  </cols>
  <sheetData>
    <row r="1" spans="1:5" ht="14.25" customHeight="1" thickBot="1">
      <c r="B1" s="246"/>
      <c r="C1" s="1128" t="s">
        <v>405</v>
      </c>
      <c r="D1" s="1128"/>
      <c r="E1" s="1128"/>
    </row>
    <row r="2" spans="1:5" s="246" customFormat="1" ht="38.25">
      <c r="A2" s="797" t="s">
        <v>350</v>
      </c>
      <c r="B2" s="782" t="s">
        <v>351</v>
      </c>
      <c r="C2" s="767" t="s">
        <v>867</v>
      </c>
      <c r="D2" s="766" t="s">
        <v>685</v>
      </c>
      <c r="E2" s="767" t="s">
        <v>1274</v>
      </c>
    </row>
    <row r="3" spans="1:5">
      <c r="A3" s="798">
        <v>1</v>
      </c>
      <c r="B3" s="783"/>
      <c r="C3" s="248"/>
      <c r="D3" s="249"/>
      <c r="E3" s="768"/>
    </row>
    <row r="4" spans="1:5" ht="12.75" customHeight="1">
      <c r="A4" s="798">
        <v>2</v>
      </c>
      <c r="B4" s="784"/>
      <c r="C4" s="250"/>
      <c r="D4" s="242"/>
      <c r="E4" s="769"/>
    </row>
    <row r="5" spans="1:5" ht="12.75" customHeight="1">
      <c r="A5" s="798">
        <v>3</v>
      </c>
      <c r="B5" s="785"/>
      <c r="C5" s="201"/>
      <c r="D5" s="201"/>
      <c r="E5" s="770"/>
    </row>
    <row r="6" spans="1:5" s="251" customFormat="1" ht="12.75" customHeight="1">
      <c r="A6" s="798">
        <v>4</v>
      </c>
      <c r="B6" s="784" t="s">
        <v>438</v>
      </c>
      <c r="C6" s="243"/>
      <c r="D6" s="243"/>
      <c r="E6" s="771"/>
    </row>
    <row r="7" spans="1:5" ht="12.75" customHeight="1">
      <c r="A7" s="798">
        <v>5</v>
      </c>
      <c r="B7" s="786"/>
      <c r="C7" s="199"/>
      <c r="D7" s="202"/>
      <c r="E7" s="772"/>
    </row>
    <row r="8" spans="1:5" ht="12.75" customHeight="1">
      <c r="A8" s="798">
        <v>6</v>
      </c>
      <c r="B8" s="787"/>
      <c r="C8" s="199"/>
      <c r="D8" s="202"/>
      <c r="E8" s="772"/>
    </row>
    <row r="9" spans="1:5" s="251" customFormat="1" ht="12.75" customHeight="1">
      <c r="A9" s="798">
        <v>7</v>
      </c>
      <c r="B9" s="788" t="s">
        <v>352</v>
      </c>
      <c r="C9" s="243"/>
      <c r="D9" s="243"/>
      <c r="E9" s="771"/>
    </row>
    <row r="10" spans="1:5" s="251" customFormat="1" ht="12.75" customHeight="1" thickBot="1">
      <c r="A10" s="798">
        <v>8</v>
      </c>
      <c r="B10" s="789"/>
      <c r="C10" s="540"/>
      <c r="D10" s="540"/>
      <c r="E10" s="773"/>
    </row>
    <row r="11" spans="1:5" ht="12.75" customHeight="1" thickBot="1">
      <c r="A11" s="798">
        <v>9</v>
      </c>
      <c r="B11" s="790" t="s">
        <v>437</v>
      </c>
      <c r="C11" s="543"/>
      <c r="D11" s="539"/>
      <c r="E11" s="774"/>
    </row>
    <row r="12" spans="1:5" ht="12.75" customHeight="1">
      <c r="A12" s="798">
        <v>10</v>
      </c>
      <c r="B12" s="775"/>
      <c r="C12" s="541"/>
      <c r="D12" s="542"/>
      <c r="E12" s="776"/>
    </row>
    <row r="13" spans="1:5" ht="12.75" customHeight="1">
      <c r="A13" s="798">
        <v>11</v>
      </c>
      <c r="B13" s="788" t="s">
        <v>353</v>
      </c>
      <c r="C13" s="688">
        <f>SUM(C14:C34)</f>
        <v>9266</v>
      </c>
      <c r="D13" s="688">
        <f>SUM(D14:D34)</f>
        <v>218429</v>
      </c>
      <c r="E13" s="777">
        <f>SUM(E14:E34)</f>
        <v>227695</v>
      </c>
    </row>
    <row r="14" spans="1:5" ht="12.75" customHeight="1">
      <c r="A14" s="798">
        <v>12</v>
      </c>
      <c r="B14" s="786" t="s">
        <v>661</v>
      </c>
      <c r="C14" s="201">
        <v>0</v>
      </c>
      <c r="D14" s="202"/>
      <c r="E14" s="770">
        <f t="shared" ref="E14:E38" si="0">+C14+D14</f>
        <v>0</v>
      </c>
    </row>
    <row r="15" spans="1:5" ht="12.75" customHeight="1">
      <c r="A15" s="798">
        <v>13</v>
      </c>
      <c r="B15" s="791" t="s">
        <v>668</v>
      </c>
      <c r="C15" s="201">
        <v>380</v>
      </c>
      <c r="D15" s="202"/>
      <c r="E15" s="770">
        <f t="shared" si="0"/>
        <v>380</v>
      </c>
    </row>
    <row r="16" spans="1:5" ht="12.75" customHeight="1">
      <c r="A16" s="798">
        <v>14</v>
      </c>
      <c r="B16" s="791" t="s">
        <v>746</v>
      </c>
      <c r="C16" s="201">
        <v>120</v>
      </c>
      <c r="D16" s="202"/>
      <c r="E16" s="770">
        <f t="shared" si="0"/>
        <v>120</v>
      </c>
    </row>
    <row r="17" spans="1:5" ht="12.75" customHeight="1">
      <c r="A17" s="798">
        <v>15</v>
      </c>
      <c r="B17" s="791" t="s">
        <v>747</v>
      </c>
      <c r="C17" s="201">
        <v>6350</v>
      </c>
      <c r="D17" s="202"/>
      <c r="E17" s="770">
        <f t="shared" si="0"/>
        <v>6350</v>
      </c>
    </row>
    <row r="18" spans="1:5" ht="12.75" customHeight="1">
      <c r="A18" s="798">
        <v>16</v>
      </c>
      <c r="B18" s="791" t="s">
        <v>748</v>
      </c>
      <c r="C18" s="201">
        <v>116</v>
      </c>
      <c r="D18" s="202"/>
      <c r="E18" s="770">
        <f t="shared" si="0"/>
        <v>116</v>
      </c>
    </row>
    <row r="19" spans="1:5" ht="12.75" customHeight="1">
      <c r="A19" s="798">
        <v>17</v>
      </c>
      <c r="B19" s="791" t="s">
        <v>749</v>
      </c>
      <c r="C19" s="201">
        <v>2300</v>
      </c>
      <c r="D19" s="202">
        <v>197900</v>
      </c>
      <c r="E19" s="770">
        <f t="shared" si="0"/>
        <v>200200</v>
      </c>
    </row>
    <row r="20" spans="1:5" ht="12.75" customHeight="1">
      <c r="A20" s="798">
        <v>18</v>
      </c>
      <c r="B20" s="791" t="s">
        <v>1276</v>
      </c>
      <c r="C20" s="201"/>
      <c r="D20" s="202">
        <v>762</v>
      </c>
      <c r="E20" s="770">
        <f t="shared" si="0"/>
        <v>762</v>
      </c>
    </row>
    <row r="21" spans="1:5" ht="12.75" customHeight="1">
      <c r="A21" s="798">
        <v>19</v>
      </c>
      <c r="B21" s="791" t="s">
        <v>934</v>
      </c>
      <c r="C21" s="201"/>
      <c r="D21" s="202">
        <v>539</v>
      </c>
      <c r="E21" s="770">
        <f t="shared" si="0"/>
        <v>539</v>
      </c>
    </row>
    <row r="22" spans="1:5" ht="12.75" customHeight="1">
      <c r="A22" s="798">
        <v>20</v>
      </c>
      <c r="B22" s="791" t="s">
        <v>1277</v>
      </c>
      <c r="C22" s="201"/>
      <c r="D22" s="202">
        <v>5773</v>
      </c>
      <c r="E22" s="770">
        <f t="shared" si="0"/>
        <v>5773</v>
      </c>
    </row>
    <row r="23" spans="1:5" ht="12.75" customHeight="1">
      <c r="A23" s="798">
        <v>21</v>
      </c>
      <c r="B23" s="791" t="s">
        <v>1278</v>
      </c>
      <c r="C23" s="201"/>
      <c r="D23" s="202">
        <v>1559</v>
      </c>
      <c r="E23" s="770">
        <f t="shared" si="0"/>
        <v>1559</v>
      </c>
    </row>
    <row r="24" spans="1:5" ht="12.75" customHeight="1">
      <c r="A24" s="798">
        <v>22</v>
      </c>
      <c r="B24" s="791" t="s">
        <v>1279</v>
      </c>
      <c r="C24" s="201"/>
      <c r="D24" s="202">
        <v>222</v>
      </c>
      <c r="E24" s="770">
        <f t="shared" si="0"/>
        <v>222</v>
      </c>
    </row>
    <row r="25" spans="1:5" ht="12.75" customHeight="1">
      <c r="A25" s="798">
        <v>23</v>
      </c>
      <c r="B25" s="791" t="s">
        <v>1280</v>
      </c>
      <c r="C25" s="201"/>
      <c r="D25" s="202">
        <v>1905</v>
      </c>
      <c r="E25" s="770">
        <f t="shared" si="0"/>
        <v>1905</v>
      </c>
    </row>
    <row r="26" spans="1:5" ht="12.75" customHeight="1">
      <c r="A26" s="798">
        <v>24</v>
      </c>
      <c r="B26" s="791" t="s">
        <v>1281</v>
      </c>
      <c r="C26" s="201"/>
      <c r="D26" s="202">
        <v>2801</v>
      </c>
      <c r="E26" s="770">
        <f t="shared" si="0"/>
        <v>2801</v>
      </c>
    </row>
    <row r="27" spans="1:5" ht="12.75" customHeight="1">
      <c r="A27" s="798">
        <v>25</v>
      </c>
      <c r="B27" s="791" t="s">
        <v>1282</v>
      </c>
      <c r="C27" s="201"/>
      <c r="D27" s="202">
        <v>572</v>
      </c>
      <c r="E27" s="770">
        <f t="shared" si="0"/>
        <v>572</v>
      </c>
    </row>
    <row r="28" spans="1:5" ht="12.75" customHeight="1">
      <c r="A28" s="798">
        <v>26</v>
      </c>
      <c r="B28" s="791" t="s">
        <v>1283</v>
      </c>
      <c r="C28" s="201"/>
      <c r="D28" s="202">
        <v>1300</v>
      </c>
      <c r="E28" s="770">
        <f t="shared" si="0"/>
        <v>1300</v>
      </c>
    </row>
    <row r="29" spans="1:5" ht="12.75" customHeight="1">
      <c r="A29" s="798">
        <v>27</v>
      </c>
      <c r="B29" s="791" t="s">
        <v>1284</v>
      </c>
      <c r="C29" s="201"/>
      <c r="D29" s="202">
        <v>119</v>
      </c>
      <c r="E29" s="770">
        <f t="shared" si="0"/>
        <v>119</v>
      </c>
    </row>
    <row r="30" spans="1:5" ht="12.75" customHeight="1">
      <c r="A30" s="798">
        <v>28</v>
      </c>
      <c r="B30" s="791" t="s">
        <v>1285</v>
      </c>
      <c r="C30" s="201"/>
      <c r="D30" s="202">
        <v>2762</v>
      </c>
      <c r="E30" s="770">
        <f t="shared" si="0"/>
        <v>2762</v>
      </c>
    </row>
    <row r="31" spans="1:5" ht="12.75" customHeight="1">
      <c r="A31" s="798">
        <v>29</v>
      </c>
      <c r="B31" s="791" t="s">
        <v>1286</v>
      </c>
      <c r="C31" s="201"/>
      <c r="D31" s="202">
        <v>537</v>
      </c>
      <c r="E31" s="770">
        <f t="shared" si="0"/>
        <v>537</v>
      </c>
    </row>
    <row r="32" spans="1:5" ht="12.75" customHeight="1">
      <c r="A32" s="798">
        <v>30</v>
      </c>
      <c r="B32" s="791" t="s">
        <v>1058</v>
      </c>
      <c r="C32" s="201"/>
      <c r="D32" s="202">
        <v>1678</v>
      </c>
      <c r="E32" s="770">
        <f t="shared" si="0"/>
        <v>1678</v>
      </c>
    </row>
    <row r="33" spans="1:5" ht="12.75" customHeight="1">
      <c r="A33" s="798">
        <v>31</v>
      </c>
      <c r="B33" s="791"/>
      <c r="C33" s="201"/>
      <c r="D33" s="202"/>
      <c r="E33" s="770"/>
    </row>
    <row r="34" spans="1:5" ht="12.75" customHeight="1">
      <c r="A34" s="798">
        <v>32</v>
      </c>
      <c r="B34" s="791"/>
      <c r="C34" s="201"/>
      <c r="D34" s="202"/>
      <c r="E34" s="770">
        <f t="shared" si="0"/>
        <v>0</v>
      </c>
    </row>
    <row r="35" spans="1:5" ht="12.75" customHeight="1">
      <c r="A35" s="798">
        <v>33</v>
      </c>
      <c r="B35" s="788" t="s">
        <v>354</v>
      </c>
      <c r="C35" s="199"/>
      <c r="D35" s="203"/>
      <c r="E35" s="770">
        <f t="shared" si="0"/>
        <v>0</v>
      </c>
    </row>
    <row r="36" spans="1:5" ht="12.75" customHeight="1">
      <c r="A36" s="798">
        <v>34</v>
      </c>
      <c r="B36" s="791"/>
      <c r="C36" s="201"/>
      <c r="D36" s="202"/>
      <c r="E36" s="770">
        <f t="shared" si="0"/>
        <v>0</v>
      </c>
    </row>
    <row r="37" spans="1:5" ht="12.75" customHeight="1">
      <c r="A37" s="798">
        <v>35</v>
      </c>
      <c r="B37" s="791"/>
      <c r="C37" s="201"/>
      <c r="D37" s="202"/>
      <c r="E37" s="770">
        <f t="shared" si="0"/>
        <v>0</v>
      </c>
    </row>
    <row r="38" spans="1:5" ht="12.75" customHeight="1" thickBot="1">
      <c r="A38" s="798">
        <v>36</v>
      </c>
      <c r="B38" s="792"/>
      <c r="C38" s="534"/>
      <c r="D38" s="535"/>
      <c r="E38" s="770">
        <f t="shared" si="0"/>
        <v>0</v>
      </c>
    </row>
    <row r="39" spans="1:5" s="251" customFormat="1" ht="12.75" customHeight="1" thickBot="1">
      <c r="A39" s="798">
        <v>37</v>
      </c>
      <c r="B39" s="790" t="s">
        <v>355</v>
      </c>
      <c r="C39" s="538">
        <f>+C35+C13</f>
        <v>9266</v>
      </c>
      <c r="D39" s="538">
        <f>+D35+D13</f>
        <v>218429</v>
      </c>
      <c r="E39" s="778">
        <f>+E35+E13</f>
        <v>227695</v>
      </c>
    </row>
    <row r="40" spans="1:5" ht="12.75" customHeight="1">
      <c r="A40" s="798">
        <v>38</v>
      </c>
      <c r="B40" s="793"/>
      <c r="C40" s="536"/>
      <c r="D40" s="537"/>
      <c r="E40" s="779"/>
    </row>
    <row r="41" spans="1:5" ht="12.75" customHeight="1">
      <c r="A41" s="798">
        <v>39</v>
      </c>
      <c r="B41" s="794" t="s">
        <v>356</v>
      </c>
      <c r="C41" s="199"/>
      <c r="D41" s="203"/>
      <c r="E41" s="780"/>
    </row>
    <row r="42" spans="1:5" ht="12.75" customHeight="1">
      <c r="A42" s="798">
        <v>40</v>
      </c>
      <c r="B42" s="795"/>
      <c r="C42" s="201"/>
      <c r="D42" s="202"/>
      <c r="E42" s="772"/>
    </row>
    <row r="43" spans="1:5" ht="12.75" customHeight="1">
      <c r="A43" s="798">
        <v>41</v>
      </c>
      <c r="B43" s="794" t="s">
        <v>358</v>
      </c>
      <c r="C43" s="199"/>
      <c r="D43" s="243"/>
      <c r="E43" s="771"/>
    </row>
    <row r="44" spans="1:5" ht="12.75" customHeight="1">
      <c r="A44" s="798">
        <v>42</v>
      </c>
      <c r="B44" s="794"/>
      <c r="C44" s="199"/>
      <c r="D44" s="203"/>
      <c r="E44" s="780"/>
    </row>
    <row r="45" spans="1:5" ht="12.75" customHeight="1">
      <c r="A45" s="798">
        <v>43</v>
      </c>
      <c r="B45" s="794" t="s">
        <v>660</v>
      </c>
      <c r="C45" s="199"/>
      <c r="D45" s="203"/>
      <c r="E45" s="780"/>
    </row>
    <row r="46" spans="1:5" ht="12.75" customHeight="1">
      <c r="A46" s="798">
        <v>44</v>
      </c>
      <c r="B46" s="791" t="s">
        <v>662</v>
      </c>
      <c r="C46" s="201">
        <v>100</v>
      </c>
      <c r="D46" s="202"/>
      <c r="E46" s="772">
        <f>+C46+D46</f>
        <v>100</v>
      </c>
    </row>
    <row r="47" spans="1:5" ht="12.75" customHeight="1">
      <c r="A47" s="798">
        <v>45</v>
      </c>
      <c r="B47" s="791" t="s">
        <v>663</v>
      </c>
      <c r="C47" s="201">
        <v>200</v>
      </c>
      <c r="D47" s="202"/>
      <c r="E47" s="772">
        <f t="shared" ref="E47:E55" si="1">+C47+D47</f>
        <v>200</v>
      </c>
    </row>
    <row r="48" spans="1:5" ht="12.75" customHeight="1">
      <c r="A48" s="798">
        <v>46</v>
      </c>
      <c r="B48" s="791" t="s">
        <v>664</v>
      </c>
      <c r="C48" s="201">
        <v>400</v>
      </c>
      <c r="D48" s="202"/>
      <c r="E48" s="772">
        <f t="shared" si="1"/>
        <v>400</v>
      </c>
    </row>
    <row r="49" spans="1:5" ht="12.75" customHeight="1">
      <c r="A49" s="798">
        <v>47</v>
      </c>
      <c r="B49" s="792" t="s">
        <v>665</v>
      </c>
      <c r="C49" s="534">
        <v>127</v>
      </c>
      <c r="D49" s="535"/>
      <c r="E49" s="772">
        <f t="shared" si="1"/>
        <v>127</v>
      </c>
    </row>
    <row r="50" spans="1:5" ht="12.75" customHeight="1">
      <c r="A50" s="798">
        <v>48</v>
      </c>
      <c r="B50" s="792" t="s">
        <v>666</v>
      </c>
      <c r="C50" s="534">
        <v>819</v>
      </c>
      <c r="D50" s="535"/>
      <c r="E50" s="772">
        <f t="shared" si="1"/>
        <v>819</v>
      </c>
    </row>
    <row r="51" spans="1:5" ht="12.75" customHeight="1">
      <c r="A51" s="798">
        <v>49</v>
      </c>
      <c r="B51" s="792" t="s">
        <v>667</v>
      </c>
      <c r="C51" s="201">
        <v>335</v>
      </c>
      <c r="D51" s="202"/>
      <c r="E51" s="772">
        <f t="shared" si="1"/>
        <v>335</v>
      </c>
    </row>
    <row r="52" spans="1:5" ht="12.75" customHeight="1">
      <c r="A52" s="798">
        <v>50</v>
      </c>
      <c r="B52" s="945" t="s">
        <v>1287</v>
      </c>
      <c r="C52" s="201"/>
      <c r="D52" s="202">
        <v>350</v>
      </c>
      <c r="E52" s="772">
        <f t="shared" si="1"/>
        <v>350</v>
      </c>
    </row>
    <row r="53" spans="1:5" ht="12.75" customHeight="1">
      <c r="A53" s="798">
        <v>51</v>
      </c>
      <c r="B53" s="945" t="s">
        <v>1290</v>
      </c>
      <c r="C53" s="201"/>
      <c r="D53" s="202">
        <v>-23</v>
      </c>
      <c r="E53" s="772">
        <f t="shared" si="1"/>
        <v>-23</v>
      </c>
    </row>
    <row r="54" spans="1:5" ht="12.75" customHeight="1">
      <c r="A54" s="798">
        <v>52</v>
      </c>
      <c r="B54" s="945" t="s">
        <v>1288</v>
      </c>
      <c r="C54" s="201"/>
      <c r="D54" s="202">
        <v>13</v>
      </c>
      <c r="E54" s="772">
        <f t="shared" si="1"/>
        <v>13</v>
      </c>
    </row>
    <row r="55" spans="1:5" ht="12.75" customHeight="1" thickBot="1">
      <c r="A55" s="798">
        <v>53</v>
      </c>
      <c r="B55" s="945" t="s">
        <v>1289</v>
      </c>
      <c r="C55" s="946"/>
      <c r="D55" s="947">
        <v>3200</v>
      </c>
      <c r="E55" s="772">
        <f t="shared" si="1"/>
        <v>3200</v>
      </c>
    </row>
    <row r="56" spans="1:5" s="251" customFormat="1" ht="12.75" customHeight="1" thickBot="1">
      <c r="A56" s="798">
        <v>54</v>
      </c>
      <c r="B56" s="790" t="s">
        <v>359</v>
      </c>
      <c r="C56" s="538">
        <f>SUM(C46:C51)</f>
        <v>1981</v>
      </c>
      <c r="D56" s="538">
        <f>SUM(D46:D55)</f>
        <v>3540</v>
      </c>
      <c r="E56" s="778">
        <f>SUM(E46:E55)</f>
        <v>5521</v>
      </c>
    </row>
    <row r="57" spans="1:5" s="251" customFormat="1" ht="13.5" customHeight="1" thickBot="1">
      <c r="A57" s="799">
        <v>55</v>
      </c>
      <c r="B57" s="796" t="s">
        <v>362</v>
      </c>
      <c r="C57" s="544">
        <f>+C56+C39</f>
        <v>11247</v>
      </c>
      <c r="D57" s="544">
        <f>+D56+D39</f>
        <v>221969</v>
      </c>
      <c r="E57" s="781">
        <f>+E56+E39</f>
        <v>233216</v>
      </c>
    </row>
    <row r="58" spans="1:5" ht="13.5" customHeight="1">
      <c r="B58" s="204"/>
      <c r="C58" s="252"/>
      <c r="D58" s="253"/>
      <c r="E58" s="253"/>
    </row>
  </sheetData>
  <mergeCells count="1">
    <mergeCell ref="C1:E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8" orientation="portrait" r:id="rId1"/>
  <headerFooter>
    <oddHeader>&amp;C&amp;"Times New Roman,Félkövér"&amp;12Martonvásár Város Önkormányzat beruházási (felhalmozási) célú kiadásai
előirányzata feladatonként&amp;R&amp;"Times New Roman,Normál"&amp;10
 7.melléklet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33"/>
  <sheetViews>
    <sheetView workbookViewId="0">
      <selection activeCell="B2" sqref="B2"/>
    </sheetView>
  </sheetViews>
  <sheetFormatPr defaultColWidth="53.140625" defaultRowHeight="15"/>
  <cols>
    <col min="1" max="1" width="5.5703125" style="114" customWidth="1"/>
    <col min="2" max="2" width="47.85546875" style="115" customWidth="1"/>
    <col min="3" max="3" width="12.5703125" style="114" customWidth="1"/>
    <col min="4" max="4" width="8.5703125" style="114" customWidth="1"/>
    <col min="5" max="5" width="12.5703125" style="114" customWidth="1"/>
    <col min="6" max="16384" width="53.140625" style="114"/>
  </cols>
  <sheetData>
    <row r="1" spans="1:5" ht="12.75" customHeight="1" thickBot="1">
      <c r="C1" s="1128" t="s">
        <v>405</v>
      </c>
      <c r="D1" s="1128"/>
      <c r="E1" s="1128"/>
    </row>
    <row r="2" spans="1:5" s="137" customFormat="1" ht="39.75" customHeight="1" thickBot="1">
      <c r="A2" s="136" t="s">
        <v>363</v>
      </c>
      <c r="B2" s="116" t="s">
        <v>364</v>
      </c>
      <c r="C2" s="116" t="s">
        <v>868</v>
      </c>
      <c r="D2" s="116" t="s">
        <v>685</v>
      </c>
      <c r="E2" s="116" t="s">
        <v>1275</v>
      </c>
    </row>
    <row r="3" spans="1:5" s="140" customFormat="1" ht="12.75" customHeight="1">
      <c r="A3" s="138">
        <v>1</v>
      </c>
      <c r="B3" s="139" t="s">
        <v>305</v>
      </c>
      <c r="C3" s="139" t="s">
        <v>312</v>
      </c>
      <c r="D3" s="139" t="s">
        <v>306</v>
      </c>
      <c r="E3" s="139" t="s">
        <v>307</v>
      </c>
    </row>
    <row r="4" spans="1:5" s="140" customFormat="1" ht="12.75" customHeight="1">
      <c r="A4" s="141">
        <v>2</v>
      </c>
      <c r="B4" s="142" t="s">
        <v>365</v>
      </c>
      <c r="C4" s="143"/>
      <c r="D4" s="143"/>
      <c r="E4" s="143"/>
    </row>
    <row r="5" spans="1:5" ht="13.5" customHeight="1">
      <c r="A5" s="141">
        <v>3</v>
      </c>
      <c r="B5" s="128"/>
      <c r="C5" s="144"/>
      <c r="D5" s="145"/>
      <c r="E5" s="146"/>
    </row>
    <row r="6" spans="1:5" ht="12.75" customHeight="1">
      <c r="A6" s="141">
        <v>4</v>
      </c>
      <c r="B6" s="147"/>
      <c r="C6" s="144"/>
      <c r="D6" s="145"/>
      <c r="E6" s="146"/>
    </row>
    <row r="7" spans="1:5" ht="12.75" customHeight="1" thickBot="1">
      <c r="A7" s="148">
        <v>5</v>
      </c>
      <c r="B7" s="129"/>
      <c r="C7" s="149"/>
      <c r="D7" s="150"/>
      <c r="E7" s="151"/>
    </row>
    <row r="8" spans="1:5" ht="12.75" customHeight="1" thickBot="1">
      <c r="A8" s="152">
        <v>6</v>
      </c>
      <c r="B8" s="117" t="s">
        <v>366</v>
      </c>
      <c r="C8" s="153"/>
      <c r="D8" s="154"/>
      <c r="E8" s="123"/>
    </row>
    <row r="9" spans="1:5" ht="12.75" customHeight="1">
      <c r="A9" s="138">
        <v>7</v>
      </c>
      <c r="B9" s="155" t="s">
        <v>439</v>
      </c>
      <c r="C9" s="156"/>
      <c r="D9" s="157"/>
      <c r="E9" s="124"/>
    </row>
    <row r="10" spans="1:5" ht="12.75" customHeight="1" thickBot="1">
      <c r="A10" s="148">
        <v>8</v>
      </c>
      <c r="B10" s="129"/>
      <c r="C10" s="149"/>
      <c r="D10" s="150"/>
      <c r="E10" s="151"/>
    </row>
    <row r="11" spans="1:5" ht="12.75" customHeight="1" thickBot="1">
      <c r="A11" s="152">
        <v>9</v>
      </c>
      <c r="B11" s="127" t="s">
        <v>352</v>
      </c>
      <c r="C11" s="153"/>
      <c r="D11" s="154"/>
      <c r="E11" s="123"/>
    </row>
    <row r="12" spans="1:5" ht="12.75" customHeight="1">
      <c r="A12" s="138">
        <v>10</v>
      </c>
      <c r="B12" s="155" t="s">
        <v>367</v>
      </c>
      <c r="C12" s="124">
        <f>+C13</f>
        <v>400</v>
      </c>
      <c r="D12" s="124">
        <f t="shared" ref="D12:E12" si="0">+D13</f>
        <v>0</v>
      </c>
      <c r="E12" s="124">
        <f t="shared" si="0"/>
        <v>400</v>
      </c>
    </row>
    <row r="13" spans="1:5" ht="12.75" customHeight="1">
      <c r="A13" s="141">
        <v>11</v>
      </c>
      <c r="B13" s="200" t="s">
        <v>750</v>
      </c>
      <c r="C13" s="201">
        <v>400</v>
      </c>
      <c r="D13" s="202"/>
      <c r="E13" s="201">
        <f>+C13+D13</f>
        <v>400</v>
      </c>
    </row>
    <row r="14" spans="1:5" ht="12.75" customHeight="1">
      <c r="A14" s="141">
        <v>12</v>
      </c>
      <c r="B14" s="200" t="s">
        <v>1291</v>
      </c>
      <c r="C14" s="201"/>
      <c r="D14" s="202">
        <v>7502</v>
      </c>
      <c r="E14" s="201">
        <f t="shared" ref="E14:E15" si="1">+C14+D14</f>
        <v>7502</v>
      </c>
    </row>
    <row r="15" spans="1:5" ht="12.75" customHeight="1">
      <c r="A15" s="141">
        <v>13</v>
      </c>
      <c r="B15" s="125" t="s">
        <v>1292</v>
      </c>
      <c r="C15" s="126"/>
      <c r="D15" s="146">
        <v>541</v>
      </c>
      <c r="E15" s="201">
        <f t="shared" si="1"/>
        <v>541</v>
      </c>
    </row>
    <row r="16" spans="1:5" ht="12.75" customHeight="1" thickBot="1">
      <c r="A16" s="141">
        <v>14</v>
      </c>
      <c r="B16" s="200"/>
      <c r="C16" s="201"/>
      <c r="D16" s="689"/>
      <c r="E16" s="201"/>
    </row>
    <row r="17" spans="1:5" ht="12.75" customHeight="1" thickBot="1">
      <c r="A17" s="141">
        <v>15</v>
      </c>
      <c r="B17" s="130" t="s">
        <v>368</v>
      </c>
      <c r="C17" s="131">
        <f>SUM(C13:C15)</f>
        <v>400</v>
      </c>
      <c r="D17" s="131">
        <f>SUM(D13:D15)</f>
        <v>8043</v>
      </c>
      <c r="E17" s="131">
        <f>SUM(E13:E15)</f>
        <v>8443</v>
      </c>
    </row>
    <row r="18" spans="1:5" ht="12.75" customHeight="1">
      <c r="A18" s="141">
        <v>16</v>
      </c>
      <c r="B18" s="132" t="s">
        <v>356</v>
      </c>
      <c r="C18" s="133"/>
      <c r="D18" s="163"/>
      <c r="E18" s="133"/>
    </row>
    <row r="19" spans="1:5" ht="12.75" customHeight="1">
      <c r="A19" s="141">
        <v>17</v>
      </c>
      <c r="B19" s="128"/>
      <c r="C19" s="118"/>
      <c r="D19" s="159"/>
      <c r="E19" s="118"/>
    </row>
    <row r="20" spans="1:5" ht="12.75" customHeight="1">
      <c r="A20" s="141">
        <v>18</v>
      </c>
      <c r="B20" s="125" t="s">
        <v>357</v>
      </c>
      <c r="C20" s="160"/>
      <c r="D20" s="161"/>
      <c r="E20" s="126"/>
    </row>
    <row r="21" spans="1:5" ht="12.75" customHeight="1">
      <c r="A21" s="141">
        <v>19</v>
      </c>
      <c r="B21" s="125"/>
      <c r="C21" s="160"/>
      <c r="D21" s="161"/>
      <c r="E21" s="126"/>
    </row>
    <row r="22" spans="1:5" ht="12.75" customHeight="1" thickBot="1">
      <c r="A22" s="141">
        <v>20</v>
      </c>
      <c r="B22" s="120"/>
      <c r="C22" s="121"/>
      <c r="D22" s="162"/>
      <c r="E22" s="121"/>
    </row>
    <row r="23" spans="1:5" ht="12.75" customHeight="1" thickBot="1">
      <c r="A23" s="141">
        <v>21</v>
      </c>
      <c r="B23" s="130" t="s">
        <v>358</v>
      </c>
      <c r="C23" s="131"/>
      <c r="D23" s="135">
        <f>SUM(D21:D22)</f>
        <v>0</v>
      </c>
      <c r="E23" s="135">
        <f>SUM(E21:E22)</f>
        <v>0</v>
      </c>
    </row>
    <row r="24" spans="1:5" ht="12.75" customHeight="1">
      <c r="A24" s="141">
        <v>22</v>
      </c>
      <c r="B24" s="132" t="s">
        <v>369</v>
      </c>
      <c r="C24" s="133"/>
      <c r="D24" s="163"/>
      <c r="E24" s="133"/>
    </row>
    <row r="25" spans="1:5" ht="12.75" customHeight="1" thickBot="1">
      <c r="A25" s="141">
        <v>23</v>
      </c>
      <c r="B25" s="164"/>
      <c r="C25" s="121"/>
      <c r="D25" s="165"/>
      <c r="E25" s="121"/>
    </row>
    <row r="26" spans="1:5" ht="12.75" customHeight="1" thickBot="1">
      <c r="A26" s="141">
        <v>24</v>
      </c>
      <c r="B26" s="130" t="s">
        <v>370</v>
      </c>
      <c r="C26" s="131"/>
      <c r="D26" s="135">
        <f>SUM(D25:D25)</f>
        <v>0</v>
      </c>
      <c r="E26" s="135">
        <f>SUM(E25:E25)</f>
        <v>0</v>
      </c>
    </row>
    <row r="27" spans="1:5" ht="12.75" customHeight="1">
      <c r="A27" s="141">
        <v>25</v>
      </c>
      <c r="B27" s="132" t="s">
        <v>360</v>
      </c>
      <c r="C27" s="133"/>
      <c r="D27" s="134"/>
      <c r="E27" s="134"/>
    </row>
    <row r="28" spans="1:5" ht="12.75" customHeight="1">
      <c r="A28" s="141">
        <v>26</v>
      </c>
      <c r="B28" s="158"/>
      <c r="C28" s="118"/>
      <c r="D28" s="119"/>
      <c r="E28" s="119"/>
    </row>
    <row r="29" spans="1:5" ht="12.75" customHeight="1" thickBot="1">
      <c r="A29" s="141">
        <v>27</v>
      </c>
      <c r="B29" s="164"/>
      <c r="C29" s="121"/>
      <c r="D29" s="122"/>
      <c r="E29" s="122"/>
    </row>
    <row r="30" spans="1:5" s="166" customFormat="1" ht="12.75" customHeight="1" thickBot="1">
      <c r="A30" s="141">
        <v>28</v>
      </c>
      <c r="B30" s="130" t="s">
        <v>361</v>
      </c>
      <c r="C30" s="131"/>
      <c r="D30" s="135"/>
      <c r="E30" s="135"/>
    </row>
    <row r="31" spans="1:5" ht="12.75" customHeight="1">
      <c r="A31" s="141">
        <v>29</v>
      </c>
      <c r="B31" s="167"/>
      <c r="C31" s="168"/>
      <c r="D31" s="169"/>
      <c r="E31" s="169"/>
    </row>
    <row r="32" spans="1:5" s="166" customFormat="1" ht="12.75" customHeight="1" thickBot="1">
      <c r="A32" s="141">
        <v>30</v>
      </c>
      <c r="B32" s="170"/>
      <c r="C32" s="171"/>
      <c r="D32" s="172"/>
      <c r="E32" s="172"/>
    </row>
    <row r="33" spans="1:5" s="166" customFormat="1" ht="12.75" customHeight="1" thickBot="1">
      <c r="A33" s="948">
        <v>31</v>
      </c>
      <c r="B33" s="173" t="s">
        <v>371</v>
      </c>
      <c r="C33" s="174">
        <f t="shared" ref="C33:E33" si="2">+C30+C26+C23+C20+C17</f>
        <v>400</v>
      </c>
      <c r="D33" s="174">
        <f t="shared" si="2"/>
        <v>8043</v>
      </c>
      <c r="E33" s="174">
        <f t="shared" si="2"/>
        <v>8443</v>
      </c>
    </row>
  </sheetData>
  <mergeCells count="1">
    <mergeCell ref="C1:E1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&amp;C&amp;"Times New Roman,Félkövér"&amp;12Martonvásár Város Önkormányzat felújítási (felhalmozási) célú kiadásai
előirányzata feladatonként&amp;R&amp;"Times New Roman,Normál"&amp;10
 8.melléklet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>
  <dimension ref="A1:E16"/>
  <sheetViews>
    <sheetView workbookViewId="0">
      <selection activeCell="C18" sqref="C18"/>
    </sheetView>
  </sheetViews>
  <sheetFormatPr defaultRowHeight="15"/>
  <cols>
    <col min="1" max="1" width="7.85546875" bestFit="1" customWidth="1"/>
    <col min="2" max="2" width="28.42578125" customWidth="1"/>
    <col min="3" max="3" width="13" customWidth="1"/>
    <col min="4" max="4" width="13.5703125" customWidth="1"/>
    <col min="5" max="5" width="13.7109375" customWidth="1"/>
  </cols>
  <sheetData>
    <row r="1" spans="1:5" ht="28.5" customHeight="1" thickBot="1">
      <c r="A1" s="175"/>
      <c r="B1" s="176"/>
      <c r="C1" s="177"/>
      <c r="D1" s="176"/>
      <c r="E1" s="176"/>
    </row>
    <row r="2" spans="1:5">
      <c r="A2" s="1129" t="s">
        <v>372</v>
      </c>
      <c r="B2" s="1131" t="s">
        <v>284</v>
      </c>
      <c r="C2" s="1133" t="s">
        <v>689</v>
      </c>
      <c r="D2" s="1133" t="s">
        <v>685</v>
      </c>
      <c r="E2" s="1135" t="s">
        <v>690</v>
      </c>
    </row>
    <row r="3" spans="1:5">
      <c r="A3" s="1130"/>
      <c r="B3" s="1132"/>
      <c r="C3" s="1134"/>
      <c r="D3" s="1134"/>
      <c r="E3" s="1136"/>
    </row>
    <row r="4" spans="1:5">
      <c r="A4" s="1130"/>
      <c r="B4" s="1132"/>
      <c r="C4" s="1134"/>
      <c r="D4" s="1134"/>
      <c r="E4" s="1136"/>
    </row>
    <row r="5" spans="1:5">
      <c r="A5" s="1130"/>
      <c r="B5" s="1132"/>
      <c r="C5" s="1134"/>
      <c r="D5" s="1134"/>
      <c r="E5" s="1136"/>
    </row>
    <row r="6" spans="1:5">
      <c r="A6" s="178" t="s">
        <v>305</v>
      </c>
      <c r="B6" s="179" t="s">
        <v>312</v>
      </c>
      <c r="C6" s="180" t="s">
        <v>306</v>
      </c>
      <c r="D6" s="181" t="s">
        <v>307</v>
      </c>
      <c r="E6" s="182" t="s">
        <v>308</v>
      </c>
    </row>
    <row r="7" spans="1:5">
      <c r="A7" s="183">
        <v>1</v>
      </c>
      <c r="B7" s="184" t="s">
        <v>266</v>
      </c>
      <c r="C7" s="185">
        <v>1</v>
      </c>
      <c r="D7" s="184"/>
      <c r="E7" s="185">
        <v>1</v>
      </c>
    </row>
    <row r="8" spans="1:5">
      <c r="A8" s="183">
        <v>2</v>
      </c>
      <c r="B8" s="184" t="s">
        <v>373</v>
      </c>
      <c r="C8" s="185"/>
      <c r="D8" s="184"/>
      <c r="E8" s="185"/>
    </row>
    <row r="9" spans="1:5">
      <c r="A9" s="183">
        <v>3</v>
      </c>
      <c r="B9" s="186" t="s">
        <v>294</v>
      </c>
      <c r="C9" s="187">
        <v>35</v>
      </c>
      <c r="D9" s="186"/>
      <c r="E9" s="187">
        <v>35</v>
      </c>
    </row>
    <row r="10" spans="1:5">
      <c r="A10" s="183">
        <v>4</v>
      </c>
      <c r="B10" s="186" t="s">
        <v>374</v>
      </c>
      <c r="C10" s="187">
        <v>7.4</v>
      </c>
      <c r="D10" s="186"/>
      <c r="E10" s="187">
        <v>7.4</v>
      </c>
    </row>
    <row r="11" spans="1:5">
      <c r="A11" s="183">
        <v>5</v>
      </c>
      <c r="B11" s="184" t="s">
        <v>375</v>
      </c>
      <c r="C11" s="188">
        <f t="shared" ref="C11" si="0">SUM(C9:C10)</f>
        <v>42.4</v>
      </c>
      <c r="D11" s="188"/>
      <c r="E11" s="188">
        <f t="shared" ref="E11" si="1">SUM(E9:E10)</f>
        <v>42.4</v>
      </c>
    </row>
    <row r="12" spans="1:5">
      <c r="A12" s="183">
        <v>6</v>
      </c>
      <c r="B12" s="184" t="s">
        <v>400</v>
      </c>
      <c r="C12" s="185">
        <v>28</v>
      </c>
      <c r="D12" s="184"/>
      <c r="E12" s="185">
        <v>28</v>
      </c>
    </row>
    <row r="13" spans="1:5">
      <c r="A13" s="183">
        <v>7</v>
      </c>
      <c r="B13" s="184" t="s">
        <v>376</v>
      </c>
      <c r="C13" s="185">
        <v>3</v>
      </c>
      <c r="D13" s="184"/>
      <c r="E13" s="185">
        <v>3</v>
      </c>
    </row>
    <row r="14" spans="1:5">
      <c r="A14" s="183">
        <v>8</v>
      </c>
      <c r="B14" s="184" t="s">
        <v>377</v>
      </c>
      <c r="C14" s="185">
        <v>1</v>
      </c>
      <c r="D14" s="184"/>
      <c r="E14" s="185">
        <v>1</v>
      </c>
    </row>
    <row r="15" spans="1:5">
      <c r="A15" s="183">
        <v>9</v>
      </c>
      <c r="B15" s="189" t="s">
        <v>378</v>
      </c>
      <c r="C15" s="185">
        <v>24</v>
      </c>
      <c r="D15" s="184"/>
      <c r="E15" s="185">
        <v>24</v>
      </c>
    </row>
    <row r="16" spans="1:5" ht="15.75" thickBot="1">
      <c r="A16" s="190">
        <v>10</v>
      </c>
      <c r="B16" s="191" t="s">
        <v>379</v>
      </c>
      <c r="C16" s="192">
        <f>SUM(C11:C15)+C7</f>
        <v>99.4</v>
      </c>
      <c r="D16" s="192"/>
      <c r="E16" s="192">
        <f>SUM(E11:E15)+E7</f>
        <v>99.4</v>
      </c>
    </row>
  </sheetData>
  <mergeCells count="5">
    <mergeCell ref="A2:A5"/>
    <mergeCell ref="B2:B5"/>
    <mergeCell ref="C2:C5"/>
    <mergeCell ref="D2:D5"/>
    <mergeCell ref="E2:E5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&amp;C&amp;"Times New Roman,Normál"&amp;12Martonvásár Város Önkormányzata és Intézményei  2015. évi létszámkerete&amp;R&amp;"Times New Roman,Normál"&amp;10
 9. melléklet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19"/>
  <sheetViews>
    <sheetView workbookViewId="0">
      <selection activeCell="D18" sqref="D18"/>
    </sheetView>
  </sheetViews>
  <sheetFormatPr defaultRowHeight="15"/>
  <cols>
    <col min="1" max="1" width="5.85546875" style="366" customWidth="1"/>
    <col min="2" max="2" width="42.5703125" style="367" customWidth="1"/>
    <col min="3" max="8" width="11" style="367" customWidth="1"/>
    <col min="9" max="9" width="12.140625" style="367" customWidth="1"/>
    <col min="10" max="10" width="13.28515625" style="367" customWidth="1"/>
    <col min="11" max="16384" width="9.140625" style="367"/>
  </cols>
  <sheetData>
    <row r="1" spans="1:11" ht="15.75">
      <c r="A1" s="412"/>
      <c r="B1" s="413"/>
      <c r="C1" s="413"/>
      <c r="D1" s="413"/>
      <c r="E1" s="413"/>
      <c r="F1" s="413"/>
      <c r="G1" s="413"/>
      <c r="H1" s="413"/>
      <c r="I1" s="1139"/>
      <c r="J1" s="1139"/>
    </row>
    <row r="2" spans="1:11">
      <c r="A2" s="1140"/>
      <c r="B2" s="1140"/>
      <c r="C2" s="1140"/>
      <c r="D2" s="1140"/>
      <c r="E2" s="1140"/>
      <c r="F2" s="1140"/>
      <c r="G2" s="1140"/>
      <c r="H2" s="1140"/>
      <c r="I2" s="1140"/>
      <c r="J2" s="1140"/>
    </row>
    <row r="3" spans="1:11" s="415" customFormat="1" ht="26.25" customHeight="1" thickBot="1">
      <c r="A3" s="366"/>
      <c r="B3" s="367"/>
      <c r="C3" s="367"/>
      <c r="D3" s="367"/>
      <c r="E3" s="367"/>
      <c r="F3" s="367"/>
      <c r="G3" s="367"/>
      <c r="H3" s="367"/>
      <c r="I3" s="367"/>
      <c r="J3" s="414" t="s">
        <v>473</v>
      </c>
    </row>
    <row r="4" spans="1:11" s="416" customFormat="1" ht="32.25" customHeight="1" thickBot="1">
      <c r="A4" s="1141" t="s">
        <v>490</v>
      </c>
      <c r="B4" s="1143" t="s">
        <v>491</v>
      </c>
      <c r="C4" s="1141" t="s">
        <v>492</v>
      </c>
      <c r="D4" s="1141" t="s">
        <v>493</v>
      </c>
      <c r="E4" s="1146" t="s">
        <v>494</v>
      </c>
      <c r="F4" s="1147"/>
      <c r="G4" s="1147"/>
      <c r="H4" s="1147"/>
      <c r="I4" s="1148"/>
      <c r="J4" s="1149" t="s">
        <v>179</v>
      </c>
    </row>
    <row r="5" spans="1:11" s="420" customFormat="1" ht="37.5" customHeight="1" thickBot="1">
      <c r="A5" s="1142"/>
      <c r="B5" s="1144"/>
      <c r="C5" s="1145"/>
      <c r="D5" s="1142"/>
      <c r="E5" s="417" t="s">
        <v>495</v>
      </c>
      <c r="F5" s="418" t="s">
        <v>496</v>
      </c>
      <c r="G5" s="418" t="s">
        <v>497</v>
      </c>
      <c r="H5" s="418" t="s">
        <v>498</v>
      </c>
      <c r="I5" s="419" t="s">
        <v>680</v>
      </c>
      <c r="J5" s="1145"/>
    </row>
    <row r="6" spans="1:11" ht="20.100000000000001" customHeight="1">
      <c r="A6" s="421">
        <v>1</v>
      </c>
      <c r="B6" s="422">
        <v>2</v>
      </c>
      <c r="C6" s="421">
        <v>3</v>
      </c>
      <c r="D6" s="421">
        <v>4</v>
      </c>
      <c r="E6" s="423">
        <v>5</v>
      </c>
      <c r="F6" s="424">
        <v>6</v>
      </c>
      <c r="G6" s="424">
        <v>7</v>
      </c>
      <c r="H6" s="424">
        <v>8</v>
      </c>
      <c r="I6" s="425">
        <v>9</v>
      </c>
      <c r="J6" s="421" t="s">
        <v>499</v>
      </c>
    </row>
    <row r="7" spans="1:11" s="434" customFormat="1" ht="20.100000000000001" customHeight="1">
      <c r="A7" s="426" t="s">
        <v>309</v>
      </c>
      <c r="B7" s="427" t="s">
        <v>500</v>
      </c>
      <c r="C7" s="428"/>
      <c r="D7" s="429"/>
      <c r="E7" s="430">
        <f>SUM(E8:E8)</f>
        <v>0</v>
      </c>
      <c r="F7" s="431"/>
      <c r="G7" s="431"/>
      <c r="H7" s="431"/>
      <c r="I7" s="432"/>
      <c r="J7" s="433"/>
    </row>
    <row r="8" spans="1:11" ht="20.100000000000001" customHeight="1">
      <c r="A8" s="426" t="s">
        <v>415</v>
      </c>
      <c r="B8" s="435"/>
      <c r="C8" s="436"/>
      <c r="D8" s="437"/>
      <c r="E8" s="438"/>
      <c r="F8" s="439"/>
      <c r="G8" s="439"/>
      <c r="H8" s="439"/>
      <c r="I8" s="440"/>
      <c r="J8" s="433"/>
    </row>
    <row r="9" spans="1:11" ht="20.100000000000001" customHeight="1">
      <c r="A9" s="426" t="s">
        <v>475</v>
      </c>
      <c r="B9" s="441"/>
      <c r="C9" s="442"/>
      <c r="D9" s="437"/>
      <c r="E9" s="438"/>
      <c r="F9" s="439"/>
      <c r="G9" s="439"/>
      <c r="H9" s="439"/>
      <c r="I9" s="440"/>
      <c r="J9" s="433"/>
    </row>
    <row r="10" spans="1:11" ht="20.100000000000001" customHeight="1">
      <c r="A10" s="426" t="s">
        <v>476</v>
      </c>
      <c r="B10" s="441"/>
      <c r="C10" s="442"/>
      <c r="D10" s="437"/>
      <c r="E10" s="438"/>
      <c r="F10" s="439"/>
      <c r="G10" s="439"/>
      <c r="H10" s="439"/>
      <c r="I10" s="440"/>
      <c r="J10" s="433"/>
    </row>
    <row r="11" spans="1:11" s="434" customFormat="1" ht="20.100000000000001" customHeight="1">
      <c r="A11" s="426" t="s">
        <v>477</v>
      </c>
      <c r="B11" s="443" t="s">
        <v>501</v>
      </c>
      <c r="C11" s="444"/>
      <c r="D11" s="429">
        <f t="shared" ref="D11:J11" si="0">SUM(D12:D13)</f>
        <v>0</v>
      </c>
      <c r="E11" s="430">
        <f t="shared" si="0"/>
        <v>0</v>
      </c>
      <c r="F11" s="431">
        <f t="shared" si="0"/>
        <v>0</v>
      </c>
      <c r="G11" s="431">
        <f t="shared" si="0"/>
        <v>0</v>
      </c>
      <c r="H11" s="431">
        <f t="shared" si="0"/>
        <v>15700</v>
      </c>
      <c r="I11" s="432">
        <f t="shared" si="0"/>
        <v>134300</v>
      </c>
      <c r="J11" s="429">
        <f t="shared" si="0"/>
        <v>150000</v>
      </c>
    </row>
    <row r="12" spans="1:11" ht="20.100000000000001" customHeight="1">
      <c r="A12" s="426" t="s">
        <v>478</v>
      </c>
      <c r="B12" s="435" t="s">
        <v>679</v>
      </c>
      <c r="C12" s="436">
        <v>2015</v>
      </c>
      <c r="D12" s="437">
        <v>0</v>
      </c>
      <c r="E12" s="438">
        <v>0</v>
      </c>
      <c r="F12" s="439">
        <v>0</v>
      </c>
      <c r="G12" s="439">
        <v>0</v>
      </c>
      <c r="H12" s="439">
        <v>15700</v>
      </c>
      <c r="I12" s="440">
        <v>134300</v>
      </c>
      <c r="J12" s="433">
        <f>SUM(D12:I12)</f>
        <v>150000</v>
      </c>
    </row>
    <row r="13" spans="1:11" ht="20.100000000000001" customHeight="1">
      <c r="A13" s="426" t="s">
        <v>479</v>
      </c>
      <c r="B13" s="435"/>
      <c r="C13" s="436"/>
      <c r="D13" s="437"/>
      <c r="E13" s="438"/>
      <c r="F13" s="439"/>
      <c r="G13" s="439"/>
      <c r="H13" s="439"/>
      <c r="I13" s="440"/>
      <c r="J13" s="433">
        <f>SUM(D13:I13)</f>
        <v>0</v>
      </c>
      <c r="K13" s="445"/>
    </row>
    <row r="14" spans="1:11" ht="19.5" customHeight="1">
      <c r="A14" s="426" t="s">
        <v>480</v>
      </c>
      <c r="B14" s="435"/>
      <c r="C14" s="436"/>
      <c r="D14" s="437"/>
      <c r="E14" s="438"/>
      <c r="F14" s="439"/>
      <c r="G14" s="439"/>
      <c r="H14" s="439"/>
      <c r="I14" s="440"/>
      <c r="J14" s="433"/>
    </row>
    <row r="15" spans="1:11" ht="20.100000000000001" customHeight="1">
      <c r="A15" s="426" t="s">
        <v>481</v>
      </c>
      <c r="B15" s="446"/>
      <c r="C15" s="447"/>
      <c r="D15" s="448"/>
      <c r="E15" s="449"/>
      <c r="F15" s="450"/>
      <c r="G15" s="450"/>
      <c r="H15" s="450"/>
      <c r="I15" s="451"/>
      <c r="J15" s="433"/>
    </row>
    <row r="16" spans="1:11" s="434" customFormat="1" ht="12.75">
      <c r="A16" s="426" t="s">
        <v>482</v>
      </c>
      <c r="B16" s="452" t="s">
        <v>502</v>
      </c>
      <c r="C16" s="444"/>
      <c r="D16" s="453">
        <f>D17</f>
        <v>17454</v>
      </c>
      <c r="E16" s="454">
        <f>E17</f>
        <v>6673</v>
      </c>
      <c r="F16" s="455"/>
      <c r="G16" s="455">
        <f>G17</f>
        <v>5873</v>
      </c>
      <c r="H16" s="455">
        <f>H17</f>
        <v>0</v>
      </c>
      <c r="I16" s="456">
        <f>I17</f>
        <v>0</v>
      </c>
      <c r="J16" s="433">
        <f>J17</f>
        <v>30000</v>
      </c>
    </row>
    <row r="17" spans="1:10" s="462" customFormat="1">
      <c r="A17" s="426" t="s">
        <v>483</v>
      </c>
      <c r="B17" s="457" t="s">
        <v>503</v>
      </c>
      <c r="C17" s="458">
        <v>2012</v>
      </c>
      <c r="D17" s="459">
        <v>17454</v>
      </c>
      <c r="E17" s="460">
        <v>6673</v>
      </c>
      <c r="F17" s="368"/>
      <c r="G17" s="368">
        <v>5873</v>
      </c>
      <c r="H17" s="368"/>
      <c r="I17" s="461"/>
      <c r="J17" s="433">
        <f>SUM(E17+G17+H17+I17)+D17</f>
        <v>30000</v>
      </c>
    </row>
    <row r="18" spans="1:10" ht="15.75" thickBot="1">
      <c r="A18" s="463" t="s">
        <v>484</v>
      </c>
      <c r="B18" s="464"/>
      <c r="C18" s="465"/>
      <c r="D18" s="466"/>
      <c r="E18" s="467"/>
      <c r="F18" s="468"/>
      <c r="G18" s="468"/>
      <c r="H18" s="468"/>
      <c r="I18" s="469"/>
      <c r="J18" s="470"/>
    </row>
    <row r="19" spans="1:10" s="434" customFormat="1" ht="13.5" thickBot="1">
      <c r="A19" s="1137" t="s">
        <v>504</v>
      </c>
      <c r="B19" s="1138"/>
      <c r="C19" s="471"/>
      <c r="D19" s="472">
        <f>+D16+D11</f>
        <v>17454</v>
      </c>
      <c r="E19" s="473">
        <f t="shared" ref="E19:J19" si="1">+E16+E11</f>
        <v>6673</v>
      </c>
      <c r="F19" s="474">
        <f t="shared" si="1"/>
        <v>0</v>
      </c>
      <c r="G19" s="474">
        <f t="shared" si="1"/>
        <v>5873</v>
      </c>
      <c r="H19" s="474">
        <f t="shared" si="1"/>
        <v>15700</v>
      </c>
      <c r="I19" s="475">
        <f t="shared" si="1"/>
        <v>134300</v>
      </c>
      <c r="J19" s="472">
        <f t="shared" si="1"/>
        <v>180000</v>
      </c>
    </row>
  </sheetData>
  <mergeCells count="9">
    <mergeCell ref="A19:B19"/>
    <mergeCell ref="I1:J1"/>
    <mergeCell ref="A2:J2"/>
    <mergeCell ref="A4:A5"/>
    <mergeCell ref="B4:B5"/>
    <mergeCell ref="C4:C5"/>
    <mergeCell ref="D4:D5"/>
    <mergeCell ref="E4:I4"/>
    <mergeCell ref="J4:J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3" orientation="landscape" r:id="rId1"/>
  <headerFooter>
    <oddHeader>&amp;C&amp;"Times New Roman,Félkövér"&amp;12Többéves kihatással járó döntésekből származó kötelezettségek célok szerint, évenkénti bontásban&amp;R&amp;"Times New Roman,Normál"&amp;10
10. melléklet</oddHeader>
  </headerFooter>
</worksheet>
</file>

<file path=xl/worksheets/sheet2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41"/>
  <sheetViews>
    <sheetView topLeftCell="A10" workbookViewId="0">
      <selection activeCell="E35" sqref="E35"/>
    </sheetView>
  </sheetViews>
  <sheetFormatPr defaultRowHeight="12.75"/>
  <cols>
    <col min="1" max="1" width="4.140625" style="369" customWidth="1"/>
    <col min="2" max="2" width="31.42578125" style="370" customWidth="1"/>
    <col min="3" max="3" width="10" style="370" customWidth="1"/>
    <col min="4" max="4" width="11.42578125" style="370" customWidth="1"/>
    <col min="5" max="6" width="7.7109375" style="370" customWidth="1"/>
    <col min="7" max="7" width="8.140625" style="370" customWidth="1"/>
    <col min="8" max="8" width="7.5703125" style="370" customWidth="1"/>
    <col min="9" max="9" width="7.42578125" style="370" customWidth="1"/>
    <col min="10" max="10" width="7.5703125" style="370" customWidth="1"/>
    <col min="11" max="11" width="8.5703125" style="370" customWidth="1"/>
    <col min="12" max="12" width="8.140625" style="370" customWidth="1"/>
    <col min="13" max="13" width="10.42578125" style="370" customWidth="1"/>
    <col min="14" max="14" width="8.140625" style="370" customWidth="1"/>
    <col min="15" max="15" width="8.5703125" style="370" customWidth="1"/>
    <col min="16" max="16" width="9.140625" style="370" customWidth="1"/>
    <col min="17" max="17" width="10.85546875" style="369" customWidth="1"/>
    <col min="18" max="16384" width="9.140625" style="370"/>
  </cols>
  <sheetData>
    <row r="1" spans="1:17">
      <c r="Q1" s="371"/>
    </row>
    <row r="2" spans="1:17" ht="13.5" thickBot="1">
      <c r="Q2" s="371" t="s">
        <v>486</v>
      </c>
    </row>
    <row r="3" spans="1:17" s="369" customFormat="1" ht="38.25">
      <c r="A3" s="372" t="s">
        <v>474</v>
      </c>
      <c r="B3" s="373" t="s">
        <v>284</v>
      </c>
      <c r="C3" s="374" t="s">
        <v>868</v>
      </c>
      <c r="D3" s="374" t="s">
        <v>1275</v>
      </c>
      <c r="E3" s="373" t="s">
        <v>459</v>
      </c>
      <c r="F3" s="373" t="s">
        <v>460</v>
      </c>
      <c r="G3" s="373" t="s">
        <v>461</v>
      </c>
      <c r="H3" s="373" t="s">
        <v>462</v>
      </c>
      <c r="I3" s="373" t="s">
        <v>463</v>
      </c>
      <c r="J3" s="373" t="s">
        <v>464</v>
      </c>
      <c r="K3" s="373" t="s">
        <v>465</v>
      </c>
      <c r="L3" s="373" t="s">
        <v>487</v>
      </c>
      <c r="M3" s="373" t="s">
        <v>466</v>
      </c>
      <c r="N3" s="373" t="s">
        <v>467</v>
      </c>
      <c r="O3" s="373" t="s">
        <v>468</v>
      </c>
      <c r="P3" s="373" t="s">
        <v>469</v>
      </c>
      <c r="Q3" s="375" t="s">
        <v>485</v>
      </c>
    </row>
    <row r="4" spans="1:17" s="377" customFormat="1">
      <c r="A4" s="376"/>
      <c r="B4" s="1150" t="s">
        <v>339</v>
      </c>
      <c r="C4" s="1150"/>
      <c r="D4" s="1150"/>
      <c r="E4" s="1150"/>
      <c r="F4" s="1150"/>
      <c r="G4" s="1150"/>
      <c r="H4" s="1150"/>
      <c r="I4" s="1150"/>
      <c r="J4" s="1150"/>
      <c r="K4" s="1150"/>
      <c r="L4" s="1150"/>
      <c r="M4" s="1150"/>
      <c r="N4" s="1150"/>
      <c r="O4" s="1150"/>
      <c r="P4" s="1150"/>
      <c r="Q4" s="1151"/>
    </row>
    <row r="5" spans="1:17" s="380" customFormat="1" ht="15" customHeight="1">
      <c r="A5" s="376"/>
      <c r="B5" s="66" t="s">
        <v>332</v>
      </c>
      <c r="C5" s="91">
        <f>+'1.mell. Mérleg'!C5</f>
        <v>560633</v>
      </c>
      <c r="D5" s="91">
        <f>+'1.mell. Mérleg'!E5</f>
        <v>570513</v>
      </c>
      <c r="E5" s="378">
        <v>46719</v>
      </c>
      <c r="F5" s="378">
        <v>46719</v>
      </c>
      <c r="G5" s="378">
        <v>46719</v>
      </c>
      <c r="H5" s="378">
        <v>46721</v>
      </c>
      <c r="I5" s="378">
        <v>46719</v>
      </c>
      <c r="J5" s="378">
        <v>46721</v>
      </c>
      <c r="K5" s="378">
        <v>46719</v>
      </c>
      <c r="L5" s="378">
        <v>46720</v>
      </c>
      <c r="M5" s="378">
        <v>49189</v>
      </c>
      <c r="N5" s="378">
        <v>49189</v>
      </c>
      <c r="O5" s="378">
        <v>49189</v>
      </c>
      <c r="P5" s="378">
        <v>49189</v>
      </c>
      <c r="Q5" s="379">
        <f>SUM(E5:P5)</f>
        <v>570513</v>
      </c>
    </row>
    <row r="6" spans="1:17" s="380" customFormat="1" ht="25.5">
      <c r="A6" s="376"/>
      <c r="B6" s="66" t="s">
        <v>206</v>
      </c>
      <c r="C6" s="91">
        <f>+'1.mell. Mérleg'!C6</f>
        <v>55481</v>
      </c>
      <c r="D6" s="91">
        <f>+'1.mell. Mérleg'!E6</f>
        <v>53140</v>
      </c>
      <c r="E6" s="378">
        <v>4623</v>
      </c>
      <c r="F6" s="378">
        <v>4623</v>
      </c>
      <c r="G6" s="378">
        <v>4623</v>
      </c>
      <c r="H6" s="378">
        <v>4623</v>
      </c>
      <c r="I6" s="378">
        <v>4623</v>
      </c>
      <c r="J6" s="378">
        <v>4625</v>
      </c>
      <c r="K6" s="378">
        <v>4233</v>
      </c>
      <c r="L6" s="378">
        <v>4233</v>
      </c>
      <c r="M6" s="378">
        <v>4235</v>
      </c>
      <c r="N6" s="378">
        <v>4233</v>
      </c>
      <c r="O6" s="378">
        <v>4233</v>
      </c>
      <c r="P6" s="378">
        <v>4233</v>
      </c>
      <c r="Q6" s="379">
        <f>SUM(E6:P6)</f>
        <v>53140</v>
      </c>
    </row>
    <row r="7" spans="1:17" s="384" customFormat="1" ht="25.5">
      <c r="A7" s="381"/>
      <c r="B7" s="67" t="s">
        <v>330</v>
      </c>
      <c r="C7" s="95">
        <f>+C5+C6</f>
        <v>616114</v>
      </c>
      <c r="D7" s="95">
        <f>+D5+D6</f>
        <v>623653</v>
      </c>
      <c r="E7" s="382">
        <f>SUM(E5:E6)</f>
        <v>51342</v>
      </c>
      <c r="F7" s="382">
        <f t="shared" ref="F7:Q7" si="0">SUM(F5:F6)</f>
        <v>51342</v>
      </c>
      <c r="G7" s="382">
        <f t="shared" si="0"/>
        <v>51342</v>
      </c>
      <c r="H7" s="382">
        <f t="shared" si="0"/>
        <v>51344</v>
      </c>
      <c r="I7" s="382">
        <f t="shared" si="0"/>
        <v>51342</v>
      </c>
      <c r="J7" s="382">
        <f t="shared" si="0"/>
        <v>51346</v>
      </c>
      <c r="K7" s="382">
        <f t="shared" si="0"/>
        <v>50952</v>
      </c>
      <c r="L7" s="382">
        <f t="shared" si="0"/>
        <v>50953</v>
      </c>
      <c r="M7" s="382">
        <f t="shared" si="0"/>
        <v>53424</v>
      </c>
      <c r="N7" s="382">
        <f t="shared" si="0"/>
        <v>53422</v>
      </c>
      <c r="O7" s="382">
        <f t="shared" si="0"/>
        <v>53422</v>
      </c>
      <c r="P7" s="382">
        <f t="shared" si="0"/>
        <v>53422</v>
      </c>
      <c r="Q7" s="383">
        <f t="shared" si="0"/>
        <v>623653</v>
      </c>
    </row>
    <row r="8" spans="1:17" s="380" customFormat="1">
      <c r="A8" s="376"/>
      <c r="B8" s="66" t="s">
        <v>221</v>
      </c>
      <c r="C8" s="91">
        <f>+'1.mell. Mérleg'!C10</f>
        <v>122000</v>
      </c>
      <c r="D8" s="91">
        <f>+'1.mell. Mérleg'!E10</f>
        <v>134000</v>
      </c>
      <c r="E8" s="378">
        <v>10166</v>
      </c>
      <c r="F8" s="378">
        <v>10166</v>
      </c>
      <c r="G8" s="378">
        <v>10166</v>
      </c>
      <c r="H8" s="378">
        <v>10167</v>
      </c>
      <c r="I8" s="378">
        <v>10168</v>
      </c>
      <c r="J8" s="378">
        <v>10168</v>
      </c>
      <c r="K8" s="378">
        <v>10169</v>
      </c>
      <c r="L8" s="378">
        <v>10166</v>
      </c>
      <c r="M8" s="378">
        <v>16166</v>
      </c>
      <c r="N8" s="378">
        <v>12166</v>
      </c>
      <c r="O8" s="378">
        <v>12166</v>
      </c>
      <c r="P8" s="378">
        <v>12166</v>
      </c>
      <c r="Q8" s="379">
        <f t="shared" ref="Q8:Q13" si="1">SUM(E8:P8)</f>
        <v>134000</v>
      </c>
    </row>
    <row r="9" spans="1:17" s="380" customFormat="1">
      <c r="A9" s="376"/>
      <c r="B9" s="66" t="s">
        <v>335</v>
      </c>
      <c r="C9" s="91">
        <f>+'1.mell. Mérleg'!C11</f>
        <v>114400</v>
      </c>
      <c r="D9" s="91">
        <f>+'1.mell. Mérleg'!E11</f>
        <v>128400</v>
      </c>
      <c r="E9" s="378">
        <v>9533</v>
      </c>
      <c r="F9" s="378">
        <v>9533</v>
      </c>
      <c r="G9" s="378">
        <v>9533</v>
      </c>
      <c r="H9" s="378">
        <v>9533</v>
      </c>
      <c r="I9" s="378">
        <v>9534</v>
      </c>
      <c r="J9" s="378">
        <v>9533</v>
      </c>
      <c r="K9" s="378">
        <v>10534</v>
      </c>
      <c r="L9" s="378">
        <v>10533</v>
      </c>
      <c r="M9" s="378">
        <v>17534</v>
      </c>
      <c r="N9" s="378">
        <v>10533</v>
      </c>
      <c r="O9" s="378">
        <v>10534</v>
      </c>
      <c r="P9" s="378">
        <v>11533</v>
      </c>
      <c r="Q9" s="379">
        <f t="shared" si="1"/>
        <v>128400</v>
      </c>
    </row>
    <row r="10" spans="1:17" s="380" customFormat="1">
      <c r="A10" s="376"/>
      <c r="B10" s="66" t="s">
        <v>234</v>
      </c>
      <c r="C10" s="91">
        <f>+'1.mell. Mérleg'!C12</f>
        <v>1700</v>
      </c>
      <c r="D10" s="91">
        <f>+'1.mell. Mérleg'!E12</f>
        <v>1730</v>
      </c>
      <c r="E10" s="378">
        <v>142</v>
      </c>
      <c r="F10" s="378">
        <v>142</v>
      </c>
      <c r="G10" s="378">
        <v>142</v>
      </c>
      <c r="H10" s="378">
        <v>142</v>
      </c>
      <c r="I10" s="378">
        <v>142</v>
      </c>
      <c r="J10" s="378">
        <v>142</v>
      </c>
      <c r="K10" s="378">
        <v>142</v>
      </c>
      <c r="L10" s="378">
        <v>172</v>
      </c>
      <c r="M10" s="378">
        <v>141</v>
      </c>
      <c r="N10" s="378">
        <v>141</v>
      </c>
      <c r="O10" s="378">
        <v>141</v>
      </c>
      <c r="P10" s="378">
        <v>141</v>
      </c>
      <c r="Q10" s="379">
        <f t="shared" si="1"/>
        <v>1730</v>
      </c>
    </row>
    <row r="11" spans="1:17" s="384" customFormat="1">
      <c r="A11" s="381"/>
      <c r="B11" s="67" t="s">
        <v>336</v>
      </c>
      <c r="C11" s="95">
        <f>SUM(C8:C10)</f>
        <v>238100</v>
      </c>
      <c r="D11" s="95">
        <f>SUM(D8:D10)</f>
        <v>264130</v>
      </c>
      <c r="E11" s="382">
        <f>SUM(E8:E10)</f>
        <v>19841</v>
      </c>
      <c r="F11" s="382">
        <f t="shared" ref="F11:Q11" si="2">SUM(F8:F10)</f>
        <v>19841</v>
      </c>
      <c r="G11" s="382">
        <f t="shared" si="2"/>
        <v>19841</v>
      </c>
      <c r="H11" s="382">
        <f t="shared" si="2"/>
        <v>19842</v>
      </c>
      <c r="I11" s="382">
        <f t="shared" si="2"/>
        <v>19844</v>
      </c>
      <c r="J11" s="382">
        <f t="shared" si="2"/>
        <v>19843</v>
      </c>
      <c r="K11" s="382">
        <f t="shared" si="2"/>
        <v>20845</v>
      </c>
      <c r="L11" s="382">
        <f t="shared" si="2"/>
        <v>20871</v>
      </c>
      <c r="M11" s="382">
        <f t="shared" si="2"/>
        <v>33841</v>
      </c>
      <c r="N11" s="382">
        <f t="shared" si="2"/>
        <v>22840</v>
      </c>
      <c r="O11" s="382">
        <f t="shared" si="2"/>
        <v>22841</v>
      </c>
      <c r="P11" s="382">
        <f t="shared" si="2"/>
        <v>23840</v>
      </c>
      <c r="Q11" s="383">
        <f t="shared" si="2"/>
        <v>264130</v>
      </c>
    </row>
    <row r="12" spans="1:17" s="380" customFormat="1">
      <c r="A12" s="376"/>
      <c r="B12" s="66" t="s">
        <v>282</v>
      </c>
      <c r="C12" s="91">
        <f>+'1.mell. Mérleg'!C13</f>
        <v>50474</v>
      </c>
      <c r="D12" s="91">
        <f>+'1.mell. Mérleg'!E13</f>
        <v>61291</v>
      </c>
      <c r="E12" s="378">
        <v>4206</v>
      </c>
      <c r="F12" s="378">
        <v>4206</v>
      </c>
      <c r="G12" s="378">
        <v>4206</v>
      </c>
      <c r="H12" s="378">
        <v>4206</v>
      </c>
      <c r="I12" s="378">
        <v>4206</v>
      </c>
      <c r="J12" s="378">
        <v>4207</v>
      </c>
      <c r="K12" s="378">
        <v>6006</v>
      </c>
      <c r="L12" s="378">
        <v>6006</v>
      </c>
      <c r="M12" s="378">
        <v>6007</v>
      </c>
      <c r="N12" s="378">
        <v>6006</v>
      </c>
      <c r="O12" s="378">
        <v>6006</v>
      </c>
      <c r="P12" s="378">
        <v>6023</v>
      </c>
      <c r="Q12" s="379">
        <f t="shared" si="1"/>
        <v>61291</v>
      </c>
    </row>
    <row r="13" spans="1:17" s="380" customFormat="1">
      <c r="A13" s="376"/>
      <c r="B13" s="66" t="s">
        <v>280</v>
      </c>
      <c r="C13" s="91">
        <f>+'1.mell. Mérleg'!C14</f>
        <v>23042</v>
      </c>
      <c r="D13" s="91">
        <f>+'1.mell. Mérleg'!E14</f>
        <v>24642</v>
      </c>
      <c r="E13" s="378">
        <v>1920</v>
      </c>
      <c r="F13" s="378">
        <v>1920</v>
      </c>
      <c r="G13" s="378">
        <v>1920</v>
      </c>
      <c r="H13" s="378">
        <v>1920</v>
      </c>
      <c r="I13" s="378">
        <v>1920</v>
      </c>
      <c r="J13" s="378">
        <v>1920</v>
      </c>
      <c r="K13" s="378">
        <v>1920</v>
      </c>
      <c r="L13" s="378">
        <v>1920</v>
      </c>
      <c r="M13" s="378">
        <v>3520</v>
      </c>
      <c r="N13" s="378">
        <v>1921</v>
      </c>
      <c r="O13" s="378">
        <v>1921</v>
      </c>
      <c r="P13" s="378">
        <v>1920</v>
      </c>
      <c r="Q13" s="379">
        <f t="shared" si="1"/>
        <v>24642</v>
      </c>
    </row>
    <row r="14" spans="1:17" s="384" customFormat="1">
      <c r="A14" s="385"/>
      <c r="B14" s="386" t="s">
        <v>413</v>
      </c>
      <c r="C14" s="387">
        <f>+C13+C12+C11+C7</f>
        <v>927730</v>
      </c>
      <c r="D14" s="387">
        <f>+D13+D12+D11+D7</f>
        <v>973716</v>
      </c>
      <c r="E14" s="387">
        <f t="shared" ref="E14:P14" si="3">+E13+E12+E11+E7</f>
        <v>77309</v>
      </c>
      <c r="F14" s="387">
        <f t="shared" si="3"/>
        <v>77309</v>
      </c>
      <c r="G14" s="387">
        <f t="shared" si="3"/>
        <v>77309</v>
      </c>
      <c r="H14" s="387">
        <f t="shared" si="3"/>
        <v>77312</v>
      </c>
      <c r="I14" s="387">
        <f t="shared" si="3"/>
        <v>77312</v>
      </c>
      <c r="J14" s="387">
        <f t="shared" si="3"/>
        <v>77316</v>
      </c>
      <c r="K14" s="387">
        <f t="shared" si="3"/>
        <v>79723</v>
      </c>
      <c r="L14" s="387">
        <f t="shared" si="3"/>
        <v>79750</v>
      </c>
      <c r="M14" s="387">
        <f t="shared" si="3"/>
        <v>96792</v>
      </c>
      <c r="N14" s="387">
        <f t="shared" si="3"/>
        <v>84189</v>
      </c>
      <c r="O14" s="387">
        <f t="shared" si="3"/>
        <v>84190</v>
      </c>
      <c r="P14" s="387">
        <f t="shared" si="3"/>
        <v>85205</v>
      </c>
      <c r="Q14" s="388">
        <f>+Q13+Q12+Q11+Q7</f>
        <v>973716</v>
      </c>
    </row>
    <row r="15" spans="1:17" s="380" customFormat="1" ht="25.5">
      <c r="A15" s="376"/>
      <c r="B15" s="66" t="s">
        <v>331</v>
      </c>
      <c r="C15" s="91">
        <f>+'1.mell. Mérleg'!C16</f>
        <v>28777</v>
      </c>
      <c r="D15" s="91">
        <f>+'1.mell. Mérleg'!E16</f>
        <v>28977</v>
      </c>
      <c r="E15" s="378">
        <v>2398</v>
      </c>
      <c r="F15" s="378">
        <v>2398</v>
      </c>
      <c r="G15" s="378">
        <v>2398</v>
      </c>
      <c r="H15" s="378">
        <v>2398</v>
      </c>
      <c r="I15" s="378">
        <v>2398</v>
      </c>
      <c r="J15" s="378">
        <v>2398</v>
      </c>
      <c r="K15" s="378">
        <v>2398</v>
      </c>
      <c r="L15" s="378">
        <v>2398</v>
      </c>
      <c r="M15" s="378">
        <v>2598</v>
      </c>
      <c r="N15" s="378">
        <v>2398</v>
      </c>
      <c r="O15" s="378">
        <v>2398</v>
      </c>
      <c r="P15" s="378">
        <v>2399</v>
      </c>
      <c r="Q15" s="383">
        <f>SUM(E15:P15)</f>
        <v>28977</v>
      </c>
    </row>
    <row r="16" spans="1:17" s="380" customFormat="1" ht="14.1" customHeight="1">
      <c r="A16" s="376"/>
      <c r="B16" s="66" t="s">
        <v>281</v>
      </c>
      <c r="C16" s="91"/>
      <c r="D16" s="91">
        <f>'1.mell. Mérleg'!E17</f>
        <v>205</v>
      </c>
      <c r="E16" s="378"/>
      <c r="F16" s="378"/>
      <c r="G16" s="378"/>
      <c r="H16" s="378"/>
      <c r="I16" s="378"/>
      <c r="J16" s="378"/>
      <c r="K16" s="378">
        <v>60</v>
      </c>
      <c r="L16" s="378"/>
      <c r="M16" s="378">
        <v>145</v>
      </c>
      <c r="N16" s="378"/>
      <c r="O16" s="378"/>
      <c r="P16" s="378"/>
      <c r="Q16" s="383">
        <f>SUM(E16:P16)</f>
        <v>205</v>
      </c>
    </row>
    <row r="17" spans="1:18" s="380" customFormat="1" ht="14.1" customHeight="1">
      <c r="A17" s="376"/>
      <c r="B17" s="66" t="s">
        <v>285</v>
      </c>
      <c r="C17" s="91">
        <f>+'1.mell. Mérleg'!C18</f>
        <v>35765</v>
      </c>
      <c r="D17" s="91">
        <f>+'1.mell. Mérleg'!E18</f>
        <v>35765</v>
      </c>
      <c r="E17" s="378">
        <v>2980</v>
      </c>
      <c r="F17" s="378">
        <v>2980</v>
      </c>
      <c r="G17" s="378">
        <v>2980</v>
      </c>
      <c r="H17" s="378">
        <v>2982</v>
      </c>
      <c r="I17" s="378">
        <v>2980</v>
      </c>
      <c r="J17" s="378">
        <v>2980</v>
      </c>
      <c r="K17" s="378">
        <v>2981</v>
      </c>
      <c r="L17" s="378">
        <v>2980</v>
      </c>
      <c r="M17" s="378">
        <v>2982</v>
      </c>
      <c r="N17" s="378">
        <v>2980</v>
      </c>
      <c r="O17" s="378">
        <v>2980</v>
      </c>
      <c r="P17" s="378">
        <v>2980</v>
      </c>
      <c r="Q17" s="383">
        <f>SUM(E17:P17)</f>
        <v>35765</v>
      </c>
    </row>
    <row r="18" spans="1:18" s="380" customFormat="1" ht="14.1" customHeight="1">
      <c r="A18" s="389"/>
      <c r="B18" s="386" t="s">
        <v>281</v>
      </c>
      <c r="C18" s="387">
        <f>+C17+C16+C15</f>
        <v>64542</v>
      </c>
      <c r="D18" s="387">
        <f>+D17+D16+D15</f>
        <v>64947</v>
      </c>
      <c r="E18" s="387">
        <f t="shared" ref="E18:Q18" si="4">+E17+E16+E15</f>
        <v>5378</v>
      </c>
      <c r="F18" s="387">
        <f t="shared" si="4"/>
        <v>5378</v>
      </c>
      <c r="G18" s="387">
        <f t="shared" si="4"/>
        <v>5378</v>
      </c>
      <c r="H18" s="387">
        <f t="shared" si="4"/>
        <v>5380</v>
      </c>
      <c r="I18" s="387">
        <f t="shared" si="4"/>
        <v>5378</v>
      </c>
      <c r="J18" s="387">
        <f t="shared" si="4"/>
        <v>5378</v>
      </c>
      <c r="K18" s="387">
        <f t="shared" si="4"/>
        <v>5439</v>
      </c>
      <c r="L18" s="387">
        <f t="shared" si="4"/>
        <v>5378</v>
      </c>
      <c r="M18" s="387">
        <f t="shared" si="4"/>
        <v>5725</v>
      </c>
      <c r="N18" s="387">
        <f t="shared" si="4"/>
        <v>5378</v>
      </c>
      <c r="O18" s="387">
        <f t="shared" si="4"/>
        <v>5378</v>
      </c>
      <c r="P18" s="387">
        <f t="shared" si="4"/>
        <v>5379</v>
      </c>
      <c r="Q18" s="388">
        <f t="shared" si="4"/>
        <v>64947</v>
      </c>
    </row>
    <row r="19" spans="1:18" s="380" customFormat="1" ht="14.1" customHeight="1">
      <c r="A19" s="376"/>
      <c r="B19" s="66" t="s">
        <v>395</v>
      </c>
      <c r="C19" s="91">
        <f>+'1.mell. Mérleg'!C21</f>
        <v>0</v>
      </c>
      <c r="D19" s="91">
        <f>+'1.mell. Mérleg'!E21</f>
        <v>0</v>
      </c>
      <c r="E19" s="378"/>
      <c r="F19" s="378"/>
      <c r="G19" s="378"/>
      <c r="H19" s="378"/>
      <c r="I19" s="378"/>
      <c r="J19" s="378"/>
      <c r="K19" s="378"/>
      <c r="L19" s="378"/>
      <c r="M19" s="378"/>
      <c r="N19" s="378"/>
      <c r="O19" s="378"/>
      <c r="P19" s="378"/>
      <c r="Q19" s="383">
        <f>SUM(E19:P19)</f>
        <v>0</v>
      </c>
    </row>
    <row r="20" spans="1:18" s="380" customFormat="1" ht="14.1" customHeight="1">
      <c r="A20" s="376"/>
      <c r="B20" s="66" t="s">
        <v>396</v>
      </c>
      <c r="C20" s="91">
        <f>+'1.mell. Mérleg'!C23</f>
        <v>60433</v>
      </c>
      <c r="D20" s="91">
        <f>+'1.mell. Mérleg'!E23</f>
        <v>60433</v>
      </c>
      <c r="E20" s="378">
        <v>5036</v>
      </c>
      <c r="F20" s="378">
        <v>5036</v>
      </c>
      <c r="G20" s="378">
        <v>5036</v>
      </c>
      <c r="H20" s="378">
        <v>5036</v>
      </c>
      <c r="I20" s="378">
        <v>5036</v>
      </c>
      <c r="J20" s="378">
        <v>5036</v>
      </c>
      <c r="K20" s="378">
        <v>5036</v>
      </c>
      <c r="L20" s="378">
        <v>5036</v>
      </c>
      <c r="M20" s="378">
        <v>5036</v>
      </c>
      <c r="N20" s="378">
        <v>5036</v>
      </c>
      <c r="O20" s="378">
        <v>5037</v>
      </c>
      <c r="P20" s="378">
        <v>5036</v>
      </c>
      <c r="Q20" s="383">
        <f>SUM(E20:P20)</f>
        <v>60433</v>
      </c>
    </row>
    <row r="21" spans="1:18" s="380" customFormat="1" ht="14.1" customHeight="1">
      <c r="A21" s="376"/>
      <c r="B21" s="66" t="s">
        <v>397</v>
      </c>
      <c r="C21" s="91">
        <f>+'1.mell. Mérleg'!C24</f>
        <v>415822</v>
      </c>
      <c r="D21" s="91">
        <f>+'1.mell. Mérleg'!E24</f>
        <v>415822</v>
      </c>
      <c r="E21" s="378">
        <v>34652</v>
      </c>
      <c r="F21" s="378">
        <v>34652</v>
      </c>
      <c r="G21" s="378">
        <v>34652</v>
      </c>
      <c r="H21" s="378">
        <v>34652</v>
      </c>
      <c r="I21" s="378">
        <v>34652</v>
      </c>
      <c r="J21" s="378">
        <v>34652</v>
      </c>
      <c r="K21" s="378">
        <v>34652</v>
      </c>
      <c r="L21" s="378">
        <v>34652</v>
      </c>
      <c r="M21" s="378">
        <v>34651</v>
      </c>
      <c r="N21" s="378">
        <v>34652</v>
      </c>
      <c r="O21" s="378">
        <v>34651</v>
      </c>
      <c r="P21" s="378">
        <v>34652</v>
      </c>
      <c r="Q21" s="383">
        <f>SUM(E21:P21)</f>
        <v>415822</v>
      </c>
    </row>
    <row r="22" spans="1:18" s="384" customFormat="1" ht="14.1" customHeight="1">
      <c r="A22" s="381"/>
      <c r="B22" s="67" t="s">
        <v>337</v>
      </c>
      <c r="C22" s="95">
        <f>+C21+C20</f>
        <v>476255</v>
      </c>
      <c r="D22" s="95">
        <f>+D21+D20</f>
        <v>476255</v>
      </c>
      <c r="E22" s="95">
        <f t="shared" ref="E22:Q22" si="5">+E21+E20</f>
        <v>39688</v>
      </c>
      <c r="F22" s="95">
        <f t="shared" si="5"/>
        <v>39688</v>
      </c>
      <c r="G22" s="95">
        <f t="shared" si="5"/>
        <v>39688</v>
      </c>
      <c r="H22" s="95">
        <f t="shared" si="5"/>
        <v>39688</v>
      </c>
      <c r="I22" s="95">
        <f t="shared" si="5"/>
        <v>39688</v>
      </c>
      <c r="J22" s="95">
        <f t="shared" si="5"/>
        <v>39688</v>
      </c>
      <c r="K22" s="95">
        <f t="shared" si="5"/>
        <v>39688</v>
      </c>
      <c r="L22" s="95">
        <f t="shared" si="5"/>
        <v>39688</v>
      </c>
      <c r="M22" s="95">
        <f t="shared" si="5"/>
        <v>39687</v>
      </c>
      <c r="N22" s="95">
        <f t="shared" si="5"/>
        <v>39688</v>
      </c>
      <c r="O22" s="95">
        <f t="shared" si="5"/>
        <v>39688</v>
      </c>
      <c r="P22" s="95">
        <f t="shared" si="5"/>
        <v>39688</v>
      </c>
      <c r="Q22" s="390">
        <f t="shared" si="5"/>
        <v>476255</v>
      </c>
    </row>
    <row r="23" spans="1:18" s="380" customFormat="1" ht="14.1" customHeight="1">
      <c r="A23" s="389"/>
      <c r="B23" s="391" t="s">
        <v>288</v>
      </c>
      <c r="C23" s="387">
        <f>+C22+C19</f>
        <v>476255</v>
      </c>
      <c r="D23" s="387">
        <f>+D22+D19</f>
        <v>476255</v>
      </c>
      <c r="E23" s="387">
        <f t="shared" ref="E23:Q23" si="6">+E22+E19</f>
        <v>39688</v>
      </c>
      <c r="F23" s="387">
        <f t="shared" si="6"/>
        <v>39688</v>
      </c>
      <c r="G23" s="387">
        <f t="shared" si="6"/>
        <v>39688</v>
      </c>
      <c r="H23" s="387">
        <f t="shared" si="6"/>
        <v>39688</v>
      </c>
      <c r="I23" s="387">
        <f t="shared" si="6"/>
        <v>39688</v>
      </c>
      <c r="J23" s="387">
        <f t="shared" si="6"/>
        <v>39688</v>
      </c>
      <c r="K23" s="387">
        <f t="shared" si="6"/>
        <v>39688</v>
      </c>
      <c r="L23" s="387">
        <f t="shared" si="6"/>
        <v>39688</v>
      </c>
      <c r="M23" s="387">
        <f t="shared" si="6"/>
        <v>39687</v>
      </c>
      <c r="N23" s="387">
        <f t="shared" si="6"/>
        <v>39688</v>
      </c>
      <c r="O23" s="387">
        <f t="shared" si="6"/>
        <v>39688</v>
      </c>
      <c r="P23" s="387">
        <f t="shared" si="6"/>
        <v>39688</v>
      </c>
      <c r="Q23" s="387">
        <f t="shared" si="6"/>
        <v>476255</v>
      </c>
    </row>
    <row r="24" spans="1:18" s="377" customFormat="1" ht="15.95" customHeight="1" thickBot="1">
      <c r="A24" s="392"/>
      <c r="B24" s="393" t="s">
        <v>399</v>
      </c>
      <c r="C24" s="394">
        <f>+C23+C18+C14</f>
        <v>1468527</v>
      </c>
      <c r="D24" s="394">
        <f>+D23+D18+D14</f>
        <v>1514918</v>
      </c>
      <c r="E24" s="394">
        <f t="shared" ref="E24:Q24" si="7">+E23+E18+E14</f>
        <v>122375</v>
      </c>
      <c r="F24" s="394">
        <f t="shared" si="7"/>
        <v>122375</v>
      </c>
      <c r="G24" s="394">
        <f t="shared" si="7"/>
        <v>122375</v>
      </c>
      <c r="H24" s="394">
        <f t="shared" si="7"/>
        <v>122380</v>
      </c>
      <c r="I24" s="394">
        <f t="shared" si="7"/>
        <v>122378</v>
      </c>
      <c r="J24" s="394">
        <f t="shared" si="7"/>
        <v>122382</v>
      </c>
      <c r="K24" s="394">
        <f t="shared" si="7"/>
        <v>124850</v>
      </c>
      <c r="L24" s="394">
        <f t="shared" si="7"/>
        <v>124816</v>
      </c>
      <c r="M24" s="394">
        <f t="shared" si="7"/>
        <v>142204</v>
      </c>
      <c r="N24" s="394">
        <f t="shared" si="7"/>
        <v>129255</v>
      </c>
      <c r="O24" s="394">
        <f t="shared" si="7"/>
        <v>129256</v>
      </c>
      <c r="P24" s="394">
        <f t="shared" si="7"/>
        <v>130272</v>
      </c>
      <c r="Q24" s="395">
        <f t="shared" si="7"/>
        <v>1514918</v>
      </c>
      <c r="R24" s="380"/>
    </row>
    <row r="25" spans="1:18" s="377" customFormat="1" ht="15" customHeight="1" thickBot="1">
      <c r="A25" s="396"/>
      <c r="B25" s="1152"/>
      <c r="C25" s="1152"/>
      <c r="D25" s="1152"/>
      <c r="E25" s="1152"/>
      <c r="F25" s="1152"/>
      <c r="G25" s="1152"/>
      <c r="H25" s="1152"/>
      <c r="I25" s="1152"/>
      <c r="J25" s="1152"/>
      <c r="K25" s="1152"/>
      <c r="L25" s="1152"/>
      <c r="M25" s="1152"/>
      <c r="N25" s="1152"/>
      <c r="O25" s="1152"/>
      <c r="P25" s="1152"/>
      <c r="Q25" s="1152"/>
      <c r="R25" s="380"/>
    </row>
    <row r="26" spans="1:18" s="369" customFormat="1" ht="26.1" customHeight="1">
      <c r="A26" s="372" t="s">
        <v>474</v>
      </c>
      <c r="B26" s="373" t="s">
        <v>284</v>
      </c>
      <c r="C26" s="374" t="s">
        <v>868</v>
      </c>
      <c r="D26" s="374" t="s">
        <v>1275</v>
      </c>
      <c r="E26" s="373" t="s">
        <v>459</v>
      </c>
      <c r="F26" s="373" t="s">
        <v>460</v>
      </c>
      <c r="G26" s="373" t="s">
        <v>461</v>
      </c>
      <c r="H26" s="373" t="s">
        <v>462</v>
      </c>
      <c r="I26" s="373" t="s">
        <v>463</v>
      </c>
      <c r="J26" s="373" t="s">
        <v>464</v>
      </c>
      <c r="K26" s="373" t="s">
        <v>465</v>
      </c>
      <c r="L26" s="373" t="s">
        <v>487</v>
      </c>
      <c r="M26" s="373" t="s">
        <v>466</v>
      </c>
      <c r="N26" s="373" t="s">
        <v>467</v>
      </c>
      <c r="O26" s="373" t="s">
        <v>468</v>
      </c>
      <c r="P26" s="373" t="s">
        <v>469</v>
      </c>
      <c r="Q26" s="375" t="s">
        <v>485</v>
      </c>
    </row>
    <row r="27" spans="1:18" s="380" customFormat="1" ht="14.1" customHeight="1">
      <c r="A27" s="376"/>
      <c r="B27" s="205" t="s">
        <v>173</v>
      </c>
      <c r="C27" s="224">
        <f>+'1.mell. Mérleg'!C31</f>
        <v>260418</v>
      </c>
      <c r="D27" s="224">
        <f>+'1.mell. Mérleg'!E31</f>
        <v>254233</v>
      </c>
      <c r="E27" s="378">
        <v>21701</v>
      </c>
      <c r="F27" s="378">
        <v>21701</v>
      </c>
      <c r="G27" s="378">
        <v>21701</v>
      </c>
      <c r="H27" s="378">
        <v>21701</v>
      </c>
      <c r="I27" s="378">
        <v>21702</v>
      </c>
      <c r="J27" s="378">
        <v>21702</v>
      </c>
      <c r="K27" s="378">
        <v>20672</v>
      </c>
      <c r="L27" s="378">
        <v>20672</v>
      </c>
      <c r="M27" s="378">
        <v>20672</v>
      </c>
      <c r="N27" s="378">
        <v>20665</v>
      </c>
      <c r="O27" s="378">
        <v>20672</v>
      </c>
      <c r="P27" s="378">
        <v>20672</v>
      </c>
      <c r="Q27" s="379">
        <f t="shared" ref="Q27:Q32" si="8">SUM(E27:P27)</f>
        <v>254233</v>
      </c>
    </row>
    <row r="28" spans="1:18" s="380" customFormat="1" ht="14.1" customHeight="1">
      <c r="A28" s="376"/>
      <c r="B28" s="205" t="s">
        <v>172</v>
      </c>
      <c r="C28" s="224">
        <f>+'1.mell. Mérleg'!C32</f>
        <v>68857</v>
      </c>
      <c r="D28" s="224">
        <f>+'1.mell. Mérleg'!E32</f>
        <v>68471</v>
      </c>
      <c r="E28" s="378">
        <v>5738</v>
      </c>
      <c r="F28" s="378">
        <v>5738</v>
      </c>
      <c r="G28" s="378">
        <v>5738</v>
      </c>
      <c r="H28" s="378">
        <v>5738</v>
      </c>
      <c r="I28" s="378">
        <v>5738</v>
      </c>
      <c r="J28" s="378">
        <v>5738</v>
      </c>
      <c r="K28" s="378">
        <v>5674</v>
      </c>
      <c r="L28" s="378">
        <v>5674</v>
      </c>
      <c r="M28" s="378">
        <v>5674</v>
      </c>
      <c r="N28" s="378">
        <v>5674</v>
      </c>
      <c r="O28" s="378">
        <v>5674</v>
      </c>
      <c r="P28" s="378">
        <v>5673</v>
      </c>
      <c r="Q28" s="379">
        <f t="shared" si="8"/>
        <v>68471</v>
      </c>
    </row>
    <row r="29" spans="1:18" s="380" customFormat="1" ht="14.1" customHeight="1">
      <c r="A29" s="376"/>
      <c r="B29" s="205" t="s">
        <v>152</v>
      </c>
      <c r="C29" s="224">
        <f>+'1.mell. Mérleg'!C33</f>
        <v>127263</v>
      </c>
      <c r="D29" s="224">
        <f>+'1.mell. Mérleg'!E33</f>
        <v>145722</v>
      </c>
      <c r="E29" s="378">
        <v>10602</v>
      </c>
      <c r="F29" s="378">
        <v>10602</v>
      </c>
      <c r="G29" s="378">
        <v>10602</v>
      </c>
      <c r="H29" s="378">
        <v>10602</v>
      </c>
      <c r="I29" s="378">
        <v>10602</v>
      </c>
      <c r="J29" s="378">
        <v>10643</v>
      </c>
      <c r="K29" s="378">
        <v>13680</v>
      </c>
      <c r="L29" s="378">
        <v>13679</v>
      </c>
      <c r="M29" s="378">
        <v>13678</v>
      </c>
      <c r="N29" s="378">
        <v>13679</v>
      </c>
      <c r="O29" s="378">
        <v>13675</v>
      </c>
      <c r="P29" s="378">
        <v>13678</v>
      </c>
      <c r="Q29" s="379">
        <f t="shared" si="8"/>
        <v>145722</v>
      </c>
    </row>
    <row r="30" spans="1:18" s="380" customFormat="1" ht="14.1" customHeight="1">
      <c r="A30" s="376"/>
      <c r="B30" s="206" t="s">
        <v>151</v>
      </c>
      <c r="C30" s="224">
        <f>+'1.mell. Mérleg'!C34</f>
        <v>21921</v>
      </c>
      <c r="D30" s="224">
        <f>+'1.mell. Mérleg'!E34</f>
        <v>22770</v>
      </c>
      <c r="E30" s="378">
        <v>1827</v>
      </c>
      <c r="F30" s="378">
        <v>1827</v>
      </c>
      <c r="G30" s="378">
        <v>1827</v>
      </c>
      <c r="H30" s="378">
        <v>1827</v>
      </c>
      <c r="I30" s="378">
        <v>1827</v>
      </c>
      <c r="J30" s="378">
        <v>1827</v>
      </c>
      <c r="K30" s="378">
        <v>1827</v>
      </c>
      <c r="L30" s="378">
        <v>2675</v>
      </c>
      <c r="M30" s="378">
        <v>1827</v>
      </c>
      <c r="N30" s="378">
        <v>1826</v>
      </c>
      <c r="O30" s="378">
        <v>1827</v>
      </c>
      <c r="P30" s="378">
        <v>1826</v>
      </c>
      <c r="Q30" s="379">
        <f t="shared" si="8"/>
        <v>22770</v>
      </c>
    </row>
    <row r="31" spans="1:18" s="380" customFormat="1" ht="14.1" customHeight="1">
      <c r="A31" s="376"/>
      <c r="B31" s="205" t="s">
        <v>164</v>
      </c>
      <c r="C31" s="224">
        <f>+'1.mell. Mérleg'!C35</f>
        <v>410089</v>
      </c>
      <c r="D31" s="224">
        <f>+'1.mell. Mérleg'!E35</f>
        <v>438702</v>
      </c>
      <c r="E31" s="378">
        <v>34174</v>
      </c>
      <c r="F31" s="378">
        <v>34174</v>
      </c>
      <c r="G31" s="378">
        <v>34174</v>
      </c>
      <c r="H31" s="378">
        <v>34174</v>
      </c>
      <c r="I31" s="378">
        <v>34174</v>
      </c>
      <c r="J31" s="378">
        <v>34174</v>
      </c>
      <c r="K31" s="378">
        <v>38942</v>
      </c>
      <c r="L31" s="378">
        <v>38942</v>
      </c>
      <c r="M31" s="378">
        <v>38942</v>
      </c>
      <c r="N31" s="378">
        <v>38942</v>
      </c>
      <c r="O31" s="378">
        <v>38942</v>
      </c>
      <c r="P31" s="378">
        <v>38948</v>
      </c>
      <c r="Q31" s="379">
        <f t="shared" si="8"/>
        <v>438702</v>
      </c>
    </row>
    <row r="32" spans="1:18" s="380" customFormat="1" ht="14.1" customHeight="1">
      <c r="A32" s="376"/>
      <c r="B32" s="205" t="s">
        <v>436</v>
      </c>
      <c r="C32" s="224">
        <f>+'1.mell. Mérleg'!C36</f>
        <v>525119</v>
      </c>
      <c r="D32" s="224">
        <f>+'1.mell. Mérleg'!E36</f>
        <v>291603</v>
      </c>
      <c r="E32" s="378">
        <v>43760</v>
      </c>
      <c r="F32" s="378">
        <v>43760</v>
      </c>
      <c r="G32" s="378">
        <v>43760</v>
      </c>
      <c r="H32" s="378">
        <v>43760</v>
      </c>
      <c r="I32" s="378">
        <v>43760</v>
      </c>
      <c r="J32" s="378">
        <v>43760</v>
      </c>
      <c r="K32" s="378">
        <v>-203700</v>
      </c>
      <c r="L32" s="378">
        <v>57704</v>
      </c>
      <c r="M32" s="378">
        <v>43760</v>
      </c>
      <c r="N32" s="378">
        <v>43760</v>
      </c>
      <c r="O32" s="378">
        <v>43759</v>
      </c>
      <c r="P32" s="378">
        <v>43760</v>
      </c>
      <c r="Q32" s="379">
        <f t="shared" si="8"/>
        <v>291603</v>
      </c>
    </row>
    <row r="33" spans="1:18" s="380" customFormat="1" ht="14.1" customHeight="1">
      <c r="A33" s="389"/>
      <c r="B33" s="386" t="s">
        <v>425</v>
      </c>
      <c r="C33" s="397">
        <f>SUM(C27:C32)</f>
        <v>1413667</v>
      </c>
      <c r="D33" s="397">
        <f>SUM(D27:D32)</f>
        <v>1221501</v>
      </c>
      <c r="E33" s="397">
        <f t="shared" ref="E33:Q33" si="9">SUM(E27:E32)</f>
        <v>117802</v>
      </c>
      <c r="F33" s="397">
        <f t="shared" si="9"/>
        <v>117802</v>
      </c>
      <c r="G33" s="397">
        <f t="shared" si="9"/>
        <v>117802</v>
      </c>
      <c r="H33" s="397">
        <f t="shared" si="9"/>
        <v>117802</v>
      </c>
      <c r="I33" s="397">
        <f t="shared" si="9"/>
        <v>117803</v>
      </c>
      <c r="J33" s="397">
        <f t="shared" si="9"/>
        <v>117844</v>
      </c>
      <c r="K33" s="397">
        <f t="shared" si="9"/>
        <v>-122905</v>
      </c>
      <c r="L33" s="397">
        <f t="shared" si="9"/>
        <v>139346</v>
      </c>
      <c r="M33" s="397">
        <f t="shared" si="9"/>
        <v>124553</v>
      </c>
      <c r="N33" s="397">
        <f t="shared" si="9"/>
        <v>124546</v>
      </c>
      <c r="O33" s="397">
        <f t="shared" si="9"/>
        <v>124549</v>
      </c>
      <c r="P33" s="397">
        <f t="shared" si="9"/>
        <v>124557</v>
      </c>
      <c r="Q33" s="398">
        <f t="shared" si="9"/>
        <v>1221501</v>
      </c>
    </row>
    <row r="34" spans="1:18" s="380" customFormat="1" ht="14.1" customHeight="1">
      <c r="A34" s="376"/>
      <c r="B34" s="205" t="s">
        <v>162</v>
      </c>
      <c r="C34" s="224">
        <f>+'1.mell. Mérleg'!C38</f>
        <v>11247</v>
      </c>
      <c r="D34" s="224">
        <f>+'1.mell. Mérleg'!E38</f>
        <v>233216</v>
      </c>
      <c r="E34" s="378">
        <v>78</v>
      </c>
      <c r="F34" s="378">
        <v>74</v>
      </c>
      <c r="G34" s="378">
        <v>374</v>
      </c>
      <c r="H34" s="378">
        <v>438</v>
      </c>
      <c r="I34" s="378">
        <v>1058</v>
      </c>
      <c r="J34" s="378">
        <v>939</v>
      </c>
      <c r="K34" s="378">
        <v>203700</v>
      </c>
      <c r="L34" s="378">
        <v>9380</v>
      </c>
      <c r="M34" s="378">
        <v>10875</v>
      </c>
      <c r="N34" s="378">
        <v>4430</v>
      </c>
      <c r="O34" s="378">
        <v>935</v>
      </c>
      <c r="P34" s="378">
        <v>935</v>
      </c>
      <c r="Q34" s="379">
        <f>SUM(E34:P34)</f>
        <v>233216</v>
      </c>
    </row>
    <row r="35" spans="1:18" s="380" customFormat="1" ht="14.1" customHeight="1">
      <c r="A35" s="376"/>
      <c r="B35" s="205" t="s">
        <v>161</v>
      </c>
      <c r="C35" s="224">
        <f>+'1.mell. Mérleg'!C39</f>
        <v>400</v>
      </c>
      <c r="D35" s="224">
        <f>+'1.mell. Mérleg'!E39</f>
        <v>8443</v>
      </c>
      <c r="E35" s="378">
        <v>400</v>
      </c>
      <c r="F35" s="378"/>
      <c r="G35" s="378"/>
      <c r="H35" s="378"/>
      <c r="I35" s="378"/>
      <c r="J35" s="378"/>
      <c r="K35" s="378"/>
      <c r="L35" s="378"/>
      <c r="M35" s="378">
        <v>4043</v>
      </c>
      <c r="N35" s="378">
        <v>4000</v>
      </c>
      <c r="O35" s="378"/>
      <c r="P35" s="378"/>
      <c r="Q35" s="379">
        <f>SUM(E35:P35)</f>
        <v>8443</v>
      </c>
    </row>
    <row r="36" spans="1:18" s="380" customFormat="1" ht="14.1" customHeight="1">
      <c r="A36" s="376"/>
      <c r="B36" s="205" t="s">
        <v>159</v>
      </c>
      <c r="C36" s="224">
        <f>+'1.mell. Mérleg'!C40</f>
        <v>20100</v>
      </c>
      <c r="D36" s="224">
        <f>+'1.mell. Mérleg'!E40</f>
        <v>28132</v>
      </c>
      <c r="E36" s="378">
        <v>2900</v>
      </c>
      <c r="F36" s="378">
        <v>3600</v>
      </c>
      <c r="G36" s="378">
        <v>3200</v>
      </c>
      <c r="H36" s="378">
        <v>3500</v>
      </c>
      <c r="I36" s="378">
        <v>2880</v>
      </c>
      <c r="J36" s="378">
        <v>2000</v>
      </c>
      <c r="K36" s="378">
        <v>2020</v>
      </c>
      <c r="L36" s="378"/>
      <c r="M36" s="378"/>
      <c r="N36" s="378">
        <v>8032</v>
      </c>
      <c r="O36" s="378"/>
      <c r="P36" s="378"/>
      <c r="Q36" s="379">
        <f>SUM(E36:P36)</f>
        <v>28132</v>
      </c>
    </row>
    <row r="37" spans="1:18" s="380" customFormat="1" ht="14.1" customHeight="1">
      <c r="A37" s="389"/>
      <c r="B37" s="386" t="s">
        <v>427</v>
      </c>
      <c r="C37" s="399">
        <f>SUM(C34:C36)</f>
        <v>31747</v>
      </c>
      <c r="D37" s="399">
        <f>SUM(D34:D36)</f>
        <v>269791</v>
      </c>
      <c r="E37" s="399">
        <f t="shared" ref="E37:Q37" si="10">SUM(E34:E36)</f>
        <v>3378</v>
      </c>
      <c r="F37" s="399">
        <f t="shared" si="10"/>
        <v>3674</v>
      </c>
      <c r="G37" s="399">
        <f t="shared" si="10"/>
        <v>3574</v>
      </c>
      <c r="H37" s="399">
        <f t="shared" si="10"/>
        <v>3938</v>
      </c>
      <c r="I37" s="399">
        <f t="shared" si="10"/>
        <v>3938</v>
      </c>
      <c r="J37" s="399">
        <f t="shared" si="10"/>
        <v>2939</v>
      </c>
      <c r="K37" s="399">
        <f t="shared" si="10"/>
        <v>205720</v>
      </c>
      <c r="L37" s="399">
        <f t="shared" si="10"/>
        <v>9380</v>
      </c>
      <c r="M37" s="399">
        <f t="shared" si="10"/>
        <v>14918</v>
      </c>
      <c r="N37" s="399">
        <f t="shared" si="10"/>
        <v>16462</v>
      </c>
      <c r="O37" s="399">
        <f t="shared" si="10"/>
        <v>935</v>
      </c>
      <c r="P37" s="399">
        <f t="shared" si="10"/>
        <v>935</v>
      </c>
      <c r="Q37" s="400">
        <f t="shared" si="10"/>
        <v>269791</v>
      </c>
    </row>
    <row r="38" spans="1:18" s="380" customFormat="1" ht="14.1" customHeight="1">
      <c r="A38" s="389"/>
      <c r="B38" s="401" t="s">
        <v>279</v>
      </c>
      <c r="C38" s="399">
        <f>+'1.mell. Mérleg'!C42</f>
        <v>23113</v>
      </c>
      <c r="D38" s="399">
        <f>+'1.mell. Mérleg'!E42</f>
        <v>23626</v>
      </c>
      <c r="E38" s="402">
        <v>1195</v>
      </c>
      <c r="F38" s="402">
        <v>899</v>
      </c>
      <c r="G38" s="402">
        <v>999</v>
      </c>
      <c r="H38" s="402">
        <v>640</v>
      </c>
      <c r="I38" s="402">
        <v>637</v>
      </c>
      <c r="J38" s="402">
        <v>1639</v>
      </c>
      <c r="K38" s="402">
        <v>1616</v>
      </c>
      <c r="L38" s="402">
        <v>3618</v>
      </c>
      <c r="M38" s="402">
        <v>1640</v>
      </c>
      <c r="N38" s="402">
        <v>3566</v>
      </c>
      <c r="O38" s="402">
        <v>3540</v>
      </c>
      <c r="P38" s="402">
        <v>3637</v>
      </c>
      <c r="Q38" s="403">
        <f>SUM(E38:P38)</f>
        <v>23626</v>
      </c>
    </row>
    <row r="39" spans="1:18" s="377" customFormat="1" ht="15.95" customHeight="1" thickBot="1">
      <c r="A39" s="392"/>
      <c r="B39" s="394" t="s">
        <v>424</v>
      </c>
      <c r="C39" s="394">
        <f>+C38+C37+C33</f>
        <v>1468527</v>
      </c>
      <c r="D39" s="394">
        <f>+D38+D37+D33</f>
        <v>1514918</v>
      </c>
      <c r="E39" s="394">
        <f>+E38+E37+E33</f>
        <v>122375</v>
      </c>
      <c r="F39" s="394">
        <f t="shared" ref="F39:Q39" si="11">+F38+F37+F33</f>
        <v>122375</v>
      </c>
      <c r="G39" s="394">
        <f t="shared" si="11"/>
        <v>122375</v>
      </c>
      <c r="H39" s="394">
        <f t="shared" si="11"/>
        <v>122380</v>
      </c>
      <c r="I39" s="394">
        <f t="shared" si="11"/>
        <v>122378</v>
      </c>
      <c r="J39" s="394">
        <f t="shared" si="11"/>
        <v>122422</v>
      </c>
      <c r="K39" s="394">
        <f t="shared" si="11"/>
        <v>84431</v>
      </c>
      <c r="L39" s="394">
        <f t="shared" si="11"/>
        <v>152344</v>
      </c>
      <c r="M39" s="394">
        <f t="shared" si="11"/>
        <v>141111</v>
      </c>
      <c r="N39" s="394">
        <f t="shared" si="11"/>
        <v>144574</v>
      </c>
      <c r="O39" s="394">
        <f t="shared" si="11"/>
        <v>129024</v>
      </c>
      <c r="P39" s="394">
        <f t="shared" si="11"/>
        <v>129129</v>
      </c>
      <c r="Q39" s="395">
        <f t="shared" si="11"/>
        <v>1514918</v>
      </c>
      <c r="R39" s="380"/>
    </row>
    <row r="40" spans="1:18" s="407" customFormat="1" ht="15.95" customHeight="1" thickBot="1">
      <c r="A40" s="404"/>
      <c r="B40" s="405"/>
      <c r="C40" s="405"/>
      <c r="D40" s="405"/>
      <c r="E40" s="405"/>
      <c r="F40" s="405"/>
      <c r="G40" s="405"/>
      <c r="H40" s="405"/>
      <c r="I40" s="405"/>
      <c r="J40" s="405"/>
      <c r="K40" s="405"/>
      <c r="L40" s="405"/>
      <c r="M40" s="405"/>
      <c r="N40" s="405"/>
      <c r="O40" s="405"/>
      <c r="P40" s="405"/>
      <c r="Q40" s="405"/>
      <c r="R40" s="406"/>
    </row>
    <row r="41" spans="1:18" ht="13.5" thickBot="1">
      <c r="A41" s="408"/>
      <c r="B41" s="409" t="s">
        <v>488</v>
      </c>
      <c r="C41" s="410">
        <f>+C24-C39</f>
        <v>0</v>
      </c>
      <c r="D41" s="410">
        <f>+D24-D39</f>
        <v>0</v>
      </c>
      <c r="E41" s="410">
        <f t="shared" ref="E41:Q41" si="12">+E24-E39</f>
        <v>0</v>
      </c>
      <c r="F41" s="410">
        <f t="shared" si="12"/>
        <v>0</v>
      </c>
      <c r="G41" s="410">
        <f t="shared" si="12"/>
        <v>0</v>
      </c>
      <c r="H41" s="410">
        <f t="shared" si="12"/>
        <v>0</v>
      </c>
      <c r="I41" s="410">
        <f t="shared" si="12"/>
        <v>0</v>
      </c>
      <c r="J41" s="410">
        <f t="shared" si="12"/>
        <v>-40</v>
      </c>
      <c r="K41" s="410">
        <f t="shared" si="12"/>
        <v>40419</v>
      </c>
      <c r="L41" s="410">
        <f t="shared" si="12"/>
        <v>-27528</v>
      </c>
      <c r="M41" s="410">
        <f t="shared" si="12"/>
        <v>1093</v>
      </c>
      <c r="N41" s="410">
        <f t="shared" si="12"/>
        <v>-15319</v>
      </c>
      <c r="O41" s="410">
        <f t="shared" si="12"/>
        <v>232</v>
      </c>
      <c r="P41" s="410">
        <f t="shared" si="12"/>
        <v>1143</v>
      </c>
      <c r="Q41" s="411">
        <f t="shared" si="12"/>
        <v>0</v>
      </c>
      <c r="R41" s="380"/>
    </row>
  </sheetData>
  <mergeCells count="2">
    <mergeCell ref="B4:Q4"/>
    <mergeCell ref="B25:Q2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8" orientation="landscape" r:id="rId1"/>
  <headerFooter>
    <oddHeader>&amp;C&amp;"Times New Roman,Félkövér"&amp;12Előirányzat-felhasználási ütemterv 2015. évre &amp;"-,Normál"&amp;11
&amp;"Times New Roman,Normál"&amp;10(Módosított adatok alapján)          &amp;"-,Normál"&amp;11      
&amp;R&amp;"Times New Roman,Normál"&amp;10&amp;K000000
 11. melléklet</oddHeader>
  </headerFooter>
</worksheet>
</file>

<file path=xl/worksheets/sheet26.xml><?xml version="1.0" encoding="utf-8"?>
<worksheet xmlns="http://schemas.openxmlformats.org/spreadsheetml/2006/main" xmlns:r="http://schemas.openxmlformats.org/officeDocument/2006/relationships">
  <sheetPr>
    <pageSetUpPr fitToPage="1"/>
  </sheetPr>
  <dimension ref="A3:AK175"/>
  <sheetViews>
    <sheetView zoomScaleSheetLayoutView="70" workbookViewId="0">
      <pane xSplit="2" ySplit="7" topLeftCell="X62" activePane="bottomRight" state="frozen"/>
      <selection pane="topRight" activeCell="C1" sqref="C1"/>
      <selection pane="bottomLeft" activeCell="A8" sqref="A8"/>
      <selection pane="bottomRight" activeCell="B103" sqref="B103:D103"/>
    </sheetView>
  </sheetViews>
  <sheetFormatPr defaultRowHeight="12.75"/>
  <cols>
    <col min="1" max="1" width="5.7109375" style="812" customWidth="1"/>
    <col min="2" max="2" width="45" style="812" customWidth="1"/>
    <col min="3" max="3" width="8.7109375" style="812" customWidth="1"/>
    <col min="4" max="4" width="7.7109375" style="812" customWidth="1"/>
    <col min="5" max="5" width="7.5703125" style="812" customWidth="1"/>
    <col min="6" max="6" width="8.28515625" style="812" customWidth="1"/>
    <col min="7" max="7" width="7.42578125" style="812" customWidth="1"/>
    <col min="8" max="8" width="6.42578125" style="812" customWidth="1"/>
    <col min="9" max="9" width="6.5703125" style="812" customWidth="1"/>
    <col min="10" max="10" width="7.85546875" style="812" customWidth="1"/>
    <col min="11" max="11" width="6.85546875" style="812" customWidth="1"/>
    <col min="12" max="12" width="9.140625" style="812" customWidth="1"/>
    <col min="13" max="13" width="7.28515625" style="812" customWidth="1"/>
    <col min="14" max="14" width="8.140625" style="812" customWidth="1"/>
    <col min="15" max="16" width="7.28515625" style="812" customWidth="1"/>
    <col min="17" max="17" width="8.42578125" style="812" customWidth="1"/>
    <col min="18" max="18" width="9.85546875" style="812" customWidth="1"/>
    <col min="19" max="19" width="8" style="812" customWidth="1"/>
    <col min="20" max="20" width="10.140625" style="812" customWidth="1"/>
    <col min="21" max="21" width="9" style="825" customWidth="1"/>
    <col min="22" max="22" width="7.85546875" style="812" customWidth="1"/>
    <col min="23" max="23" width="10.5703125" style="812" customWidth="1"/>
    <col min="24" max="24" width="8.7109375" style="812" customWidth="1"/>
    <col min="25" max="25" width="9.140625" style="812"/>
    <col min="26" max="26" width="9.7109375" style="812" customWidth="1"/>
    <col min="27" max="27" width="8" style="812" customWidth="1"/>
    <col min="28" max="28" width="9.5703125" style="812" customWidth="1"/>
    <col min="29" max="29" width="9.28515625" style="812" customWidth="1"/>
    <col min="30" max="30" width="7.7109375" style="812" customWidth="1"/>
    <col min="31" max="31" width="9" style="812" customWidth="1"/>
    <col min="32" max="32" width="9.28515625" style="812" customWidth="1"/>
    <col min="33" max="16384" width="9.140625" style="812"/>
  </cols>
  <sheetData>
    <row r="3" spans="1:37" ht="15.75">
      <c r="A3" s="824"/>
      <c r="B3" s="824"/>
      <c r="C3" s="824"/>
      <c r="D3" s="824"/>
      <c r="E3" s="824"/>
      <c r="F3" s="824"/>
      <c r="G3" s="824"/>
      <c r="H3" s="824"/>
      <c r="I3" s="824"/>
      <c r="J3" s="824"/>
      <c r="K3" s="824"/>
      <c r="L3" s="824"/>
      <c r="M3" s="824"/>
      <c r="N3" s="824"/>
      <c r="O3" s="824"/>
      <c r="P3" s="824"/>
      <c r="Q3" s="824"/>
      <c r="R3" s="824"/>
      <c r="S3" s="824"/>
      <c r="T3" s="824"/>
      <c r="U3" s="824"/>
      <c r="V3" s="824"/>
      <c r="W3" s="824"/>
      <c r="X3" s="824"/>
      <c r="Y3" s="824"/>
      <c r="Z3" s="824"/>
      <c r="AA3" s="824"/>
      <c r="AB3" s="824"/>
      <c r="AC3" s="824"/>
      <c r="AD3" s="824"/>
      <c r="AE3" s="824"/>
      <c r="AF3" s="824"/>
    </row>
    <row r="4" spans="1:37" ht="13.5" thickBot="1">
      <c r="AD4" s="1128" t="s">
        <v>405</v>
      </c>
      <c r="AE4" s="1128"/>
      <c r="AF4" s="1128"/>
    </row>
    <row r="5" spans="1:37" ht="16.5" customHeight="1">
      <c r="A5" s="1171" t="s">
        <v>350</v>
      </c>
      <c r="B5" s="1173" t="s">
        <v>814</v>
      </c>
      <c r="C5" s="1175" t="s">
        <v>813</v>
      </c>
      <c r="D5" s="1162" t="s">
        <v>310</v>
      </c>
      <c r="E5" s="1163"/>
      <c r="F5" s="1163"/>
      <c r="G5" s="1163"/>
      <c r="H5" s="1163"/>
      <c r="I5" s="1163"/>
      <c r="J5" s="1163"/>
      <c r="K5" s="1163"/>
      <c r="L5" s="1163"/>
      <c r="M5" s="1163"/>
      <c r="N5" s="1163"/>
      <c r="O5" s="1163"/>
      <c r="P5" s="1163"/>
      <c r="Q5" s="1163"/>
      <c r="R5" s="1163"/>
      <c r="S5" s="1164"/>
      <c r="T5" s="1165" t="s">
        <v>290</v>
      </c>
      <c r="U5" s="1168" t="s">
        <v>303</v>
      </c>
      <c r="V5" s="1169"/>
      <c r="W5" s="1169"/>
      <c r="X5" s="1169"/>
      <c r="Y5" s="1169"/>
      <c r="Z5" s="1169"/>
      <c r="AA5" s="1169"/>
      <c r="AB5" s="1169"/>
      <c r="AC5" s="1169"/>
      <c r="AD5" s="1169"/>
      <c r="AE5" s="1170"/>
      <c r="AF5" s="1158" t="s">
        <v>812</v>
      </c>
      <c r="AK5" s="814"/>
    </row>
    <row r="6" spans="1:37" ht="25.5" customHeight="1">
      <c r="A6" s="1172"/>
      <c r="B6" s="1174"/>
      <c r="C6" s="1176"/>
      <c r="D6" s="1153" t="s">
        <v>811</v>
      </c>
      <c r="E6" s="1153" t="s">
        <v>810</v>
      </c>
      <c r="F6" s="1153" t="s">
        <v>152</v>
      </c>
      <c r="G6" s="1153" t="s">
        <v>809</v>
      </c>
      <c r="H6" s="1174" t="s">
        <v>164</v>
      </c>
      <c r="I6" s="1178"/>
      <c r="J6" s="1153" t="s">
        <v>808</v>
      </c>
      <c r="K6" s="1155" t="s">
        <v>807</v>
      </c>
      <c r="L6" s="1153" t="s">
        <v>806</v>
      </c>
      <c r="M6" s="1153" t="s">
        <v>805</v>
      </c>
      <c r="N6" s="1153" t="s">
        <v>804</v>
      </c>
      <c r="O6" s="1153" t="s">
        <v>803</v>
      </c>
      <c r="P6" s="1153" t="s">
        <v>648</v>
      </c>
      <c r="Q6" s="1153" t="s">
        <v>802</v>
      </c>
      <c r="R6" s="1153" t="s">
        <v>769</v>
      </c>
      <c r="S6" s="1153" t="s">
        <v>869</v>
      </c>
      <c r="T6" s="1166"/>
      <c r="U6" s="1153" t="s">
        <v>801</v>
      </c>
      <c r="V6" s="1153" t="s">
        <v>800</v>
      </c>
      <c r="W6" s="1153" t="s">
        <v>799</v>
      </c>
      <c r="X6" s="1153" t="s">
        <v>798</v>
      </c>
      <c r="Y6" s="1153" t="s">
        <v>797</v>
      </c>
      <c r="Z6" s="1153" t="s">
        <v>796</v>
      </c>
      <c r="AA6" s="1153" t="s">
        <v>795</v>
      </c>
      <c r="AB6" s="1153" t="s">
        <v>794</v>
      </c>
      <c r="AC6" s="1153" t="s">
        <v>793</v>
      </c>
      <c r="AD6" s="1153" t="s">
        <v>792</v>
      </c>
      <c r="AE6" s="1153" t="s">
        <v>791</v>
      </c>
      <c r="AF6" s="1159"/>
    </row>
    <row r="7" spans="1:37" ht="35.25" customHeight="1">
      <c r="A7" s="1172"/>
      <c r="B7" s="1174"/>
      <c r="C7" s="1177"/>
      <c r="D7" s="1154"/>
      <c r="E7" s="1154"/>
      <c r="F7" s="1154"/>
      <c r="G7" s="1154"/>
      <c r="H7" s="826" t="s">
        <v>790</v>
      </c>
      <c r="I7" s="826" t="s">
        <v>789</v>
      </c>
      <c r="J7" s="1154"/>
      <c r="K7" s="1156"/>
      <c r="L7" s="1154"/>
      <c r="M7" s="1161"/>
      <c r="N7" s="1154"/>
      <c r="O7" s="1154"/>
      <c r="P7" s="1154"/>
      <c r="Q7" s="1154"/>
      <c r="R7" s="1154"/>
      <c r="S7" s="1161"/>
      <c r="T7" s="1167"/>
      <c r="U7" s="1154"/>
      <c r="V7" s="1154"/>
      <c r="W7" s="1157"/>
      <c r="X7" s="1157"/>
      <c r="Y7" s="1154"/>
      <c r="Z7" s="1157"/>
      <c r="AA7" s="1157"/>
      <c r="AB7" s="1157"/>
      <c r="AC7" s="1154"/>
      <c r="AD7" s="1154"/>
      <c r="AE7" s="1154"/>
      <c r="AF7" s="1160"/>
    </row>
    <row r="8" spans="1:37" s="825" customFormat="1" ht="12.75" customHeight="1">
      <c r="A8" s="828">
        <v>1</v>
      </c>
      <c r="B8" s="874" t="s">
        <v>929</v>
      </c>
      <c r="C8" s="829" t="s">
        <v>507</v>
      </c>
      <c r="D8" s="830"/>
      <c r="E8" s="830"/>
      <c r="F8" s="830">
        <v>392</v>
      </c>
      <c r="G8" s="827"/>
      <c r="H8" s="827"/>
      <c r="I8" s="827"/>
      <c r="J8" s="830"/>
      <c r="K8" s="827"/>
      <c r="L8" s="827"/>
      <c r="M8" s="827"/>
      <c r="N8" s="827"/>
      <c r="O8" s="827"/>
      <c r="P8" s="827"/>
      <c r="Q8" s="827"/>
      <c r="R8" s="867"/>
      <c r="S8" s="827"/>
      <c r="T8" s="831">
        <f>SUM(D8:S8)</f>
        <v>392</v>
      </c>
      <c r="U8" s="832"/>
      <c r="V8" s="833"/>
      <c r="W8" s="833"/>
      <c r="X8" s="833"/>
      <c r="Y8" s="833"/>
      <c r="Z8" s="833"/>
      <c r="AA8" s="833"/>
      <c r="AB8" s="833"/>
      <c r="AC8" s="833"/>
      <c r="AD8" s="834"/>
      <c r="AE8" s="834"/>
      <c r="AF8" s="818">
        <f>SUM(U8:AE8)</f>
        <v>0</v>
      </c>
    </row>
    <row r="9" spans="1:37" s="825" customFormat="1" ht="12.75" customHeight="1">
      <c r="A9" s="828">
        <v>2</v>
      </c>
      <c r="B9" s="874" t="s">
        <v>930</v>
      </c>
      <c r="C9" s="835" t="s">
        <v>506</v>
      </c>
      <c r="D9" s="830"/>
      <c r="E9" s="830"/>
      <c r="F9" s="830"/>
      <c r="G9" s="836"/>
      <c r="H9" s="836"/>
      <c r="I9" s="836"/>
      <c r="J9" s="830">
        <v>762</v>
      </c>
      <c r="K9" s="837"/>
      <c r="L9" s="837"/>
      <c r="M9" s="837"/>
      <c r="N9" s="830"/>
      <c r="O9" s="837"/>
      <c r="P9" s="830"/>
      <c r="Q9" s="837"/>
      <c r="R9" s="868"/>
      <c r="S9" s="837"/>
      <c r="T9" s="831">
        <f t="shared" ref="T9:T72" si="0">SUM(D9:S9)</f>
        <v>762</v>
      </c>
      <c r="U9" s="838"/>
      <c r="V9" s="833"/>
      <c r="W9" s="833"/>
      <c r="X9" s="833"/>
      <c r="Y9" s="833"/>
      <c r="Z9" s="833"/>
      <c r="AA9" s="833"/>
      <c r="AB9" s="833"/>
      <c r="AC9" s="833"/>
      <c r="AD9" s="833"/>
      <c r="AE9" s="833"/>
      <c r="AF9" s="818">
        <f t="shared" ref="AF9:AF72" si="1">SUM(U9:AE9)</f>
        <v>0</v>
      </c>
    </row>
    <row r="10" spans="1:37" s="825" customFormat="1" ht="12.75" customHeight="1">
      <c r="A10" s="828">
        <v>3</v>
      </c>
      <c r="B10" s="874" t="s">
        <v>1016</v>
      </c>
      <c r="C10" s="835" t="s">
        <v>766</v>
      </c>
      <c r="D10" s="830"/>
      <c r="E10" s="830"/>
      <c r="F10" s="830"/>
      <c r="G10" s="836"/>
      <c r="H10" s="836"/>
      <c r="I10" s="836"/>
      <c r="J10" s="830"/>
      <c r="K10" s="837"/>
      <c r="L10" s="837"/>
      <c r="M10" s="837"/>
      <c r="N10" s="830"/>
      <c r="O10" s="837"/>
      <c r="P10" s="830">
        <v>-1154</v>
      </c>
      <c r="Q10" s="837"/>
      <c r="R10" s="868"/>
      <c r="S10" s="837"/>
      <c r="T10" s="831">
        <f t="shared" si="0"/>
        <v>-1154</v>
      </c>
      <c r="U10" s="838"/>
      <c r="V10" s="833"/>
      <c r="W10" s="833"/>
      <c r="X10" s="833"/>
      <c r="Y10" s="833"/>
      <c r="Z10" s="833"/>
      <c r="AA10" s="833"/>
      <c r="AB10" s="833"/>
      <c r="AC10" s="833"/>
      <c r="AD10" s="833"/>
      <c r="AE10" s="833"/>
      <c r="AF10" s="818">
        <f t="shared" si="1"/>
        <v>0</v>
      </c>
    </row>
    <row r="11" spans="1:37" s="825" customFormat="1" ht="12.75" customHeight="1">
      <c r="A11" s="828">
        <v>4</v>
      </c>
      <c r="B11" s="874" t="s">
        <v>939</v>
      </c>
      <c r="C11" s="835" t="s">
        <v>1017</v>
      </c>
      <c r="D11" s="830">
        <v>-226</v>
      </c>
      <c r="E11" s="834"/>
      <c r="F11" s="834"/>
      <c r="G11" s="839"/>
      <c r="H11" s="839"/>
      <c r="I11" s="839"/>
      <c r="J11" s="834"/>
      <c r="K11" s="833"/>
      <c r="L11" s="833"/>
      <c r="M11" s="833"/>
      <c r="N11" s="834"/>
      <c r="O11" s="833"/>
      <c r="P11" s="834"/>
      <c r="Q11" s="833"/>
      <c r="R11" s="841"/>
      <c r="S11" s="833"/>
      <c r="T11" s="831">
        <f t="shared" si="0"/>
        <v>-226</v>
      </c>
      <c r="U11" s="838"/>
      <c r="V11" s="833"/>
      <c r="W11" s="833"/>
      <c r="X11" s="833"/>
      <c r="Y11" s="833"/>
      <c r="Z11" s="833"/>
      <c r="AA11" s="833"/>
      <c r="AB11" s="833"/>
      <c r="AC11" s="833"/>
      <c r="AD11" s="833"/>
      <c r="AE11" s="833"/>
      <c r="AF11" s="818">
        <f t="shared" si="1"/>
        <v>0</v>
      </c>
    </row>
    <row r="12" spans="1:37" s="825" customFormat="1" ht="12.75" customHeight="1">
      <c r="A12" s="828">
        <v>5</v>
      </c>
      <c r="B12" s="874" t="s">
        <v>1018</v>
      </c>
      <c r="C12" s="835" t="s">
        <v>1017</v>
      </c>
      <c r="D12" s="830">
        <v>226</v>
      </c>
      <c r="E12" s="834"/>
      <c r="F12" s="834"/>
      <c r="G12" s="839"/>
      <c r="H12" s="839"/>
      <c r="I12" s="834"/>
      <c r="J12" s="839"/>
      <c r="K12" s="833"/>
      <c r="L12" s="833"/>
      <c r="M12" s="833"/>
      <c r="N12" s="834"/>
      <c r="O12" s="833"/>
      <c r="P12" s="834"/>
      <c r="Q12" s="833"/>
      <c r="R12" s="841"/>
      <c r="S12" s="833"/>
      <c r="T12" s="831">
        <f t="shared" si="0"/>
        <v>226</v>
      </c>
      <c r="U12" s="838"/>
      <c r="V12" s="833"/>
      <c r="W12" s="833"/>
      <c r="X12" s="833"/>
      <c r="Y12" s="833"/>
      <c r="Z12" s="833"/>
      <c r="AA12" s="833"/>
      <c r="AB12" s="833"/>
      <c r="AC12" s="833"/>
      <c r="AD12" s="833"/>
      <c r="AE12" s="833"/>
      <c r="AF12" s="818">
        <f t="shared" si="1"/>
        <v>0</v>
      </c>
    </row>
    <row r="13" spans="1:37" s="825" customFormat="1" ht="12.75" customHeight="1">
      <c r="A13" s="828">
        <v>6</v>
      </c>
      <c r="B13" s="874" t="s">
        <v>1019</v>
      </c>
      <c r="C13" s="835" t="s">
        <v>773</v>
      </c>
      <c r="D13" s="830">
        <v>100</v>
      </c>
      <c r="E13" s="834">
        <v>27</v>
      </c>
      <c r="F13" s="834"/>
      <c r="G13" s="839"/>
      <c r="H13" s="839"/>
      <c r="I13" s="839"/>
      <c r="J13" s="839"/>
      <c r="K13" s="834"/>
      <c r="L13" s="833"/>
      <c r="M13" s="833"/>
      <c r="N13" s="833"/>
      <c r="O13" s="833"/>
      <c r="P13" s="834"/>
      <c r="Q13" s="834"/>
      <c r="R13" s="841"/>
      <c r="S13" s="833"/>
      <c r="T13" s="831">
        <f t="shared" si="0"/>
        <v>127</v>
      </c>
      <c r="U13" s="838"/>
      <c r="V13" s="840"/>
      <c r="W13" s="840"/>
      <c r="X13" s="840"/>
      <c r="Y13" s="840"/>
      <c r="Z13" s="840"/>
      <c r="AA13" s="840"/>
      <c r="AB13" s="840"/>
      <c r="AC13" s="841"/>
      <c r="AD13" s="840"/>
      <c r="AE13" s="840"/>
      <c r="AF13" s="818">
        <f t="shared" si="1"/>
        <v>0</v>
      </c>
    </row>
    <row r="14" spans="1:37" s="825" customFormat="1" ht="12.75" customHeight="1">
      <c r="A14" s="828">
        <v>7</v>
      </c>
      <c r="B14" s="874" t="s">
        <v>932</v>
      </c>
      <c r="C14" s="829" t="s">
        <v>766</v>
      </c>
      <c r="D14" s="836"/>
      <c r="E14" s="839"/>
      <c r="F14" s="834"/>
      <c r="G14" s="834"/>
      <c r="H14" s="839"/>
      <c r="I14" s="834"/>
      <c r="J14" s="839"/>
      <c r="K14" s="842"/>
      <c r="L14" s="833"/>
      <c r="M14" s="833"/>
      <c r="N14" s="833"/>
      <c r="O14" s="833"/>
      <c r="P14" s="834">
        <v>-127</v>
      </c>
      <c r="Q14" s="834"/>
      <c r="R14" s="841"/>
      <c r="S14" s="833"/>
      <c r="T14" s="831">
        <f t="shared" si="0"/>
        <v>-127</v>
      </c>
      <c r="U14" s="838"/>
      <c r="V14" s="840"/>
      <c r="W14" s="840"/>
      <c r="X14" s="840"/>
      <c r="Y14" s="840"/>
      <c r="Z14" s="840"/>
      <c r="AA14" s="840"/>
      <c r="AB14" s="840"/>
      <c r="AC14" s="840"/>
      <c r="AD14" s="840"/>
      <c r="AE14" s="840"/>
      <c r="AF14" s="818">
        <f t="shared" si="1"/>
        <v>0</v>
      </c>
    </row>
    <row r="15" spans="1:37" s="825" customFormat="1" ht="12.75" customHeight="1">
      <c r="A15" s="828">
        <v>8</v>
      </c>
      <c r="B15" s="874" t="s">
        <v>931</v>
      </c>
      <c r="C15" s="835" t="s">
        <v>772</v>
      </c>
      <c r="D15" s="836"/>
      <c r="E15" s="839"/>
      <c r="F15" s="834"/>
      <c r="G15" s="834"/>
      <c r="H15" s="839"/>
      <c r="I15" s="839"/>
      <c r="J15" s="839"/>
      <c r="K15" s="842"/>
      <c r="L15" s="833"/>
      <c r="M15" s="833"/>
      <c r="N15" s="841">
        <v>522</v>
      </c>
      <c r="O15" s="833"/>
      <c r="P15" s="834"/>
      <c r="Q15" s="834"/>
      <c r="R15" s="834"/>
      <c r="S15" s="834"/>
      <c r="T15" s="831">
        <f t="shared" si="0"/>
        <v>522</v>
      </c>
      <c r="U15" s="838"/>
      <c r="V15" s="840"/>
      <c r="W15" s="840"/>
      <c r="X15" s="840"/>
      <c r="Y15" s="840"/>
      <c r="Z15" s="840"/>
      <c r="AA15" s="840"/>
      <c r="AB15" s="840"/>
      <c r="AC15" s="840"/>
      <c r="AD15" s="840"/>
      <c r="AE15" s="840"/>
      <c r="AF15" s="818">
        <f t="shared" si="1"/>
        <v>0</v>
      </c>
    </row>
    <row r="16" spans="1:37" ht="14.25" customHeight="1">
      <c r="A16" s="828">
        <v>9</v>
      </c>
      <c r="B16" s="874" t="s">
        <v>932</v>
      </c>
      <c r="C16" s="829" t="s">
        <v>766</v>
      </c>
      <c r="D16" s="843"/>
      <c r="E16" s="844"/>
      <c r="F16" s="844"/>
      <c r="G16" s="844"/>
      <c r="H16" s="844"/>
      <c r="I16" s="844"/>
      <c r="J16" s="844"/>
      <c r="K16" s="844"/>
      <c r="L16" s="844"/>
      <c r="M16" s="844"/>
      <c r="N16" s="844"/>
      <c r="O16" s="844"/>
      <c r="P16" s="844">
        <v>-522</v>
      </c>
      <c r="Q16" s="844"/>
      <c r="R16" s="844"/>
      <c r="S16" s="844"/>
      <c r="T16" s="831">
        <f t="shared" si="0"/>
        <v>-522</v>
      </c>
      <c r="U16" s="838"/>
      <c r="V16" s="844"/>
      <c r="W16" s="844"/>
      <c r="X16" s="844"/>
      <c r="Y16" s="844"/>
      <c r="Z16" s="844"/>
      <c r="AA16" s="844"/>
      <c r="AB16" s="844"/>
      <c r="AC16" s="844"/>
      <c r="AD16" s="845"/>
      <c r="AE16" s="845"/>
      <c r="AF16" s="818">
        <f t="shared" si="1"/>
        <v>0</v>
      </c>
    </row>
    <row r="17" spans="1:32" ht="14.25" customHeight="1">
      <c r="A17" s="828">
        <v>10</v>
      </c>
      <c r="B17" s="874" t="s">
        <v>933</v>
      </c>
      <c r="C17" s="829" t="s">
        <v>506</v>
      </c>
      <c r="D17" s="843"/>
      <c r="E17" s="844"/>
      <c r="F17" s="844"/>
      <c r="G17" s="844"/>
      <c r="H17" s="844"/>
      <c r="I17" s="844"/>
      <c r="J17" s="844">
        <v>539</v>
      </c>
      <c r="K17" s="844"/>
      <c r="L17" s="844"/>
      <c r="M17" s="844"/>
      <c r="N17" s="844"/>
      <c r="O17" s="844"/>
      <c r="P17" s="844"/>
      <c r="Q17" s="844"/>
      <c r="R17" s="844"/>
      <c r="S17" s="844"/>
      <c r="T17" s="831">
        <f t="shared" si="0"/>
        <v>539</v>
      </c>
      <c r="U17" s="838"/>
      <c r="V17" s="844"/>
      <c r="W17" s="844"/>
      <c r="X17" s="844"/>
      <c r="Y17" s="844"/>
      <c r="Z17" s="844"/>
      <c r="AA17" s="844"/>
      <c r="AB17" s="844"/>
      <c r="AC17" s="844"/>
      <c r="AD17" s="845"/>
      <c r="AE17" s="845"/>
      <c r="AF17" s="818">
        <f t="shared" si="1"/>
        <v>0</v>
      </c>
    </row>
    <row r="18" spans="1:32" ht="12.75" customHeight="1">
      <c r="A18" s="828">
        <v>11</v>
      </c>
      <c r="B18" s="874" t="s">
        <v>934</v>
      </c>
      <c r="C18" s="829" t="s">
        <v>506</v>
      </c>
      <c r="D18" s="843"/>
      <c r="E18" s="844"/>
      <c r="F18" s="844"/>
      <c r="G18" s="844"/>
      <c r="H18" s="844"/>
      <c r="I18" s="844"/>
      <c r="J18" s="844"/>
      <c r="K18" s="844"/>
      <c r="L18" s="844"/>
      <c r="M18" s="844"/>
      <c r="N18" s="844"/>
      <c r="O18" s="844"/>
      <c r="P18" s="844">
        <v>-539</v>
      </c>
      <c r="Q18" s="844"/>
      <c r="R18" s="844"/>
      <c r="S18" s="844"/>
      <c r="T18" s="831">
        <f t="shared" si="0"/>
        <v>-539</v>
      </c>
      <c r="U18" s="838"/>
      <c r="V18" s="844"/>
      <c r="W18" s="844"/>
      <c r="X18" s="844"/>
      <c r="Y18" s="844"/>
      <c r="Z18" s="844"/>
      <c r="AA18" s="844"/>
      <c r="AB18" s="844"/>
      <c r="AC18" s="844"/>
      <c r="AD18" s="846"/>
      <c r="AE18" s="846"/>
      <c r="AF18" s="818">
        <f t="shared" si="1"/>
        <v>0</v>
      </c>
    </row>
    <row r="19" spans="1:32" ht="12.75" customHeight="1">
      <c r="A19" s="828">
        <v>12</v>
      </c>
      <c r="B19" s="874" t="s">
        <v>935</v>
      </c>
      <c r="C19" s="835" t="s">
        <v>529</v>
      </c>
      <c r="D19" s="847"/>
      <c r="E19" s="848"/>
      <c r="F19" s="844"/>
      <c r="G19" s="844">
        <v>500</v>
      </c>
      <c r="H19" s="848"/>
      <c r="I19" s="848"/>
      <c r="J19" s="848"/>
      <c r="K19" s="844"/>
      <c r="L19" s="844"/>
      <c r="M19" s="844"/>
      <c r="N19" s="844"/>
      <c r="O19" s="849"/>
      <c r="P19" s="844"/>
      <c r="Q19" s="849"/>
      <c r="R19" s="844"/>
      <c r="S19" s="844"/>
      <c r="T19" s="831">
        <f t="shared" si="0"/>
        <v>500</v>
      </c>
      <c r="U19" s="838"/>
      <c r="V19" s="844"/>
      <c r="W19" s="844"/>
      <c r="X19" s="844"/>
      <c r="Y19" s="844"/>
      <c r="Z19" s="844"/>
      <c r="AA19" s="844"/>
      <c r="AB19" s="844"/>
      <c r="AC19" s="844"/>
      <c r="AD19" s="845"/>
      <c r="AE19" s="845"/>
      <c r="AF19" s="818">
        <f t="shared" si="1"/>
        <v>0</v>
      </c>
    </row>
    <row r="20" spans="1:32" ht="12.75" customHeight="1">
      <c r="A20" s="828">
        <v>13</v>
      </c>
      <c r="B20" s="874" t="s">
        <v>968</v>
      </c>
      <c r="C20" s="835" t="s">
        <v>533</v>
      </c>
      <c r="D20" s="847"/>
      <c r="E20" s="848"/>
      <c r="F20" s="848"/>
      <c r="G20" s="844">
        <v>-500</v>
      </c>
      <c r="H20" s="848"/>
      <c r="I20" s="848"/>
      <c r="J20" s="844"/>
      <c r="K20" s="844"/>
      <c r="L20" s="849"/>
      <c r="M20" s="849"/>
      <c r="N20" s="849"/>
      <c r="O20" s="849"/>
      <c r="Q20" s="844"/>
      <c r="R20" s="844"/>
      <c r="S20" s="844"/>
      <c r="T20" s="831">
        <f t="shared" si="0"/>
        <v>-500</v>
      </c>
      <c r="U20" s="838"/>
      <c r="V20" s="844"/>
      <c r="W20" s="844"/>
      <c r="X20" s="844"/>
      <c r="Y20" s="844"/>
      <c r="Z20" s="844"/>
      <c r="AA20" s="844"/>
      <c r="AB20" s="844"/>
      <c r="AC20" s="844"/>
      <c r="AD20" s="845"/>
      <c r="AE20" s="845"/>
      <c r="AF20" s="818">
        <f t="shared" si="1"/>
        <v>0</v>
      </c>
    </row>
    <row r="21" spans="1:32">
      <c r="A21" s="828">
        <v>14</v>
      </c>
      <c r="B21" s="874" t="s">
        <v>936</v>
      </c>
      <c r="C21" s="850" t="s">
        <v>768</v>
      </c>
      <c r="D21" s="851"/>
      <c r="E21" s="851"/>
      <c r="F21" s="851"/>
      <c r="G21" s="851"/>
      <c r="H21" s="851"/>
      <c r="I21" s="851"/>
      <c r="J21" s="851">
        <v>7332</v>
      </c>
      <c r="K21" s="851"/>
      <c r="L21" s="851"/>
      <c r="M21" s="851"/>
      <c r="N21" s="851"/>
      <c r="O21" s="851"/>
      <c r="P21" s="851"/>
      <c r="Q21" s="851"/>
      <c r="R21" s="851"/>
      <c r="S21" s="851"/>
      <c r="T21" s="831">
        <f t="shared" si="0"/>
        <v>7332</v>
      </c>
      <c r="U21" s="838"/>
      <c r="V21" s="821"/>
      <c r="W21" s="821"/>
      <c r="X21" s="821"/>
      <c r="Y21" s="821"/>
      <c r="Z21" s="821"/>
      <c r="AA21" s="821"/>
      <c r="AB21" s="821"/>
      <c r="AC21" s="821"/>
      <c r="AD21" s="851"/>
      <c r="AE21" s="851"/>
      <c r="AF21" s="818">
        <f t="shared" si="1"/>
        <v>0</v>
      </c>
    </row>
    <row r="22" spans="1:32">
      <c r="A22" s="828">
        <v>15</v>
      </c>
      <c r="B22" s="874" t="s">
        <v>1016</v>
      </c>
      <c r="C22" s="835" t="s">
        <v>766</v>
      </c>
      <c r="D22" s="851"/>
      <c r="E22" s="851"/>
      <c r="F22" s="851"/>
      <c r="G22" s="851"/>
      <c r="H22" s="851"/>
      <c r="I22" s="851"/>
      <c r="J22" s="851"/>
      <c r="K22" s="851"/>
      <c r="L22" s="851"/>
      <c r="M22" s="851"/>
      <c r="N22" s="851"/>
      <c r="O22" s="851"/>
      <c r="P22" s="851">
        <v>-7332</v>
      </c>
      <c r="Q22" s="851"/>
      <c r="R22" s="851"/>
      <c r="S22" s="851"/>
      <c r="T22" s="831">
        <f t="shared" si="0"/>
        <v>-7332</v>
      </c>
      <c r="U22" s="838"/>
      <c r="V22" s="821"/>
      <c r="W22" s="821"/>
      <c r="X22" s="821"/>
      <c r="Y22" s="821"/>
      <c r="Z22" s="821"/>
      <c r="AA22" s="821"/>
      <c r="AB22" s="821"/>
      <c r="AC22" s="821"/>
      <c r="AD22" s="851"/>
      <c r="AE22" s="851"/>
      <c r="AF22" s="818">
        <f t="shared" si="1"/>
        <v>0</v>
      </c>
    </row>
    <row r="23" spans="1:32">
      <c r="A23" s="828">
        <v>16</v>
      </c>
      <c r="B23" s="874" t="s">
        <v>931</v>
      </c>
      <c r="C23" s="835" t="s">
        <v>772</v>
      </c>
      <c r="D23" s="851"/>
      <c r="E23" s="851"/>
      <c r="F23" s="851"/>
      <c r="G23" s="851"/>
      <c r="H23" s="851"/>
      <c r="I23" s="851"/>
      <c r="J23" s="851"/>
      <c r="K23" s="851"/>
      <c r="L23" s="851"/>
      <c r="M23" s="851"/>
      <c r="N23" s="851">
        <v>416</v>
      </c>
      <c r="O23" s="851"/>
      <c r="P23" s="851"/>
      <c r="Q23" s="851"/>
      <c r="R23" s="851"/>
      <c r="S23" s="851"/>
      <c r="T23" s="831">
        <f t="shared" si="0"/>
        <v>416</v>
      </c>
      <c r="U23" s="838"/>
      <c r="V23" s="821"/>
      <c r="W23" s="821"/>
      <c r="X23" s="821"/>
      <c r="Y23" s="821"/>
      <c r="Z23" s="821"/>
      <c r="AA23" s="821"/>
      <c r="AB23" s="821"/>
      <c r="AC23" s="821"/>
      <c r="AD23" s="851"/>
      <c r="AE23" s="851"/>
      <c r="AF23" s="818">
        <f t="shared" si="1"/>
        <v>0</v>
      </c>
    </row>
    <row r="24" spans="1:32">
      <c r="A24" s="828">
        <v>17</v>
      </c>
      <c r="B24" s="874" t="s">
        <v>937</v>
      </c>
      <c r="C24" s="829" t="s">
        <v>507</v>
      </c>
      <c r="D24" s="851"/>
      <c r="E24" s="851"/>
      <c r="F24" s="851"/>
      <c r="G24" s="851"/>
      <c r="H24" s="851"/>
      <c r="I24" s="851"/>
      <c r="J24" s="851">
        <v>222</v>
      </c>
      <c r="K24" s="851"/>
      <c r="L24" s="851"/>
      <c r="M24" s="851"/>
      <c r="N24" s="851"/>
      <c r="O24" s="851"/>
      <c r="P24" s="851"/>
      <c r="Q24" s="851"/>
      <c r="R24" s="851"/>
      <c r="S24" s="851"/>
      <c r="T24" s="831">
        <f t="shared" si="0"/>
        <v>222</v>
      </c>
      <c r="U24" s="838"/>
      <c r="V24" s="821"/>
      <c r="W24" s="821"/>
      <c r="X24" s="821"/>
      <c r="Y24" s="821"/>
      <c r="Z24" s="821"/>
      <c r="AA24" s="821"/>
      <c r="AB24" s="821"/>
      <c r="AC24" s="821"/>
      <c r="AD24" s="851"/>
      <c r="AE24" s="851"/>
      <c r="AF24" s="818">
        <f t="shared" si="1"/>
        <v>0</v>
      </c>
    </row>
    <row r="25" spans="1:32">
      <c r="A25" s="828">
        <v>18</v>
      </c>
      <c r="B25" s="874" t="s">
        <v>1016</v>
      </c>
      <c r="C25" s="835" t="s">
        <v>766</v>
      </c>
      <c r="D25" s="851"/>
      <c r="E25" s="851"/>
      <c r="F25" s="851"/>
      <c r="G25" s="851"/>
      <c r="H25" s="851"/>
      <c r="I25" s="851"/>
      <c r="J25" s="851"/>
      <c r="K25" s="851"/>
      <c r="L25" s="851"/>
      <c r="M25" s="851"/>
      <c r="N25" s="851"/>
      <c r="O25" s="851"/>
      <c r="P25" s="851">
        <v>-638</v>
      </c>
      <c r="Q25" s="851"/>
      <c r="R25" s="851"/>
      <c r="S25" s="851"/>
      <c r="T25" s="831">
        <f t="shared" si="0"/>
        <v>-638</v>
      </c>
      <c r="U25" s="838"/>
      <c r="V25" s="821"/>
      <c r="W25" s="821"/>
      <c r="X25" s="821"/>
      <c r="Y25" s="821"/>
      <c r="Z25" s="821"/>
      <c r="AA25" s="821"/>
      <c r="AB25" s="821"/>
      <c r="AC25" s="821"/>
      <c r="AD25" s="851"/>
      <c r="AE25" s="851"/>
      <c r="AF25" s="818">
        <f t="shared" si="1"/>
        <v>0</v>
      </c>
    </row>
    <row r="26" spans="1:32">
      <c r="A26" s="828">
        <v>19</v>
      </c>
      <c r="B26" s="874" t="s">
        <v>1020</v>
      </c>
      <c r="C26" s="829" t="s">
        <v>1021</v>
      </c>
      <c r="D26" s="851"/>
      <c r="E26" s="851"/>
      <c r="F26" s="851">
        <v>55</v>
      </c>
      <c r="G26" s="851"/>
      <c r="H26" s="851"/>
      <c r="I26" s="851"/>
      <c r="J26" s="851"/>
      <c r="K26" s="851"/>
      <c r="L26" s="851"/>
      <c r="M26" s="851"/>
      <c r="N26" s="851"/>
      <c r="O26" s="851"/>
      <c r="P26" s="851"/>
      <c r="Q26" s="851"/>
      <c r="R26" s="851"/>
      <c r="S26" s="851"/>
      <c r="T26" s="831">
        <f t="shared" si="0"/>
        <v>55</v>
      </c>
      <c r="U26" s="838"/>
      <c r="V26" s="821"/>
      <c r="W26" s="821"/>
      <c r="X26" s="821"/>
      <c r="Y26" s="821"/>
      <c r="Z26" s="821"/>
      <c r="AA26" s="821"/>
      <c r="AB26" s="821"/>
      <c r="AC26" s="821"/>
      <c r="AD26" s="851"/>
      <c r="AE26" s="851"/>
      <c r="AF26" s="818">
        <f t="shared" si="1"/>
        <v>0</v>
      </c>
    </row>
    <row r="27" spans="1:32" ht="13.5" customHeight="1">
      <c r="A27" s="828">
        <v>20</v>
      </c>
      <c r="B27" s="874" t="s">
        <v>1022</v>
      </c>
      <c r="C27" s="835" t="s">
        <v>1023</v>
      </c>
      <c r="D27" s="851"/>
      <c r="E27" s="851"/>
      <c r="F27" s="851">
        <v>-55</v>
      </c>
      <c r="G27" s="851"/>
      <c r="H27" s="851"/>
      <c r="I27" s="851"/>
      <c r="J27" s="851"/>
      <c r="K27" s="851"/>
      <c r="L27" s="851"/>
      <c r="M27" s="851"/>
      <c r="N27" s="851"/>
      <c r="O27" s="851"/>
      <c r="P27" s="851"/>
      <c r="Q27" s="851"/>
      <c r="R27" s="851"/>
      <c r="S27" s="851"/>
      <c r="T27" s="831">
        <f t="shared" si="0"/>
        <v>-55</v>
      </c>
      <c r="U27" s="838"/>
      <c r="V27" s="821"/>
      <c r="W27" s="821"/>
      <c r="X27" s="821"/>
      <c r="Y27" s="821"/>
      <c r="Z27" s="821"/>
      <c r="AA27" s="821"/>
      <c r="AB27" s="821"/>
      <c r="AC27" s="821"/>
      <c r="AD27" s="851"/>
      <c r="AE27" s="851"/>
      <c r="AF27" s="818">
        <f t="shared" si="1"/>
        <v>0</v>
      </c>
    </row>
    <row r="28" spans="1:32">
      <c r="A28" s="828">
        <v>21</v>
      </c>
      <c r="B28" s="874" t="s">
        <v>938</v>
      </c>
      <c r="C28" s="850" t="s">
        <v>506</v>
      </c>
      <c r="D28" s="851"/>
      <c r="E28" s="851"/>
      <c r="F28" s="851"/>
      <c r="G28" s="851"/>
      <c r="H28" s="851"/>
      <c r="I28" s="851"/>
      <c r="J28" s="851">
        <v>197900</v>
      </c>
      <c r="K28" s="851"/>
      <c r="L28" s="851"/>
      <c r="M28" s="851"/>
      <c r="N28" s="851"/>
      <c r="O28" s="851"/>
      <c r="P28" s="851"/>
      <c r="Q28" s="851"/>
      <c r="R28" s="851"/>
      <c r="S28" s="851"/>
      <c r="T28" s="831">
        <f t="shared" si="0"/>
        <v>197900</v>
      </c>
      <c r="U28" s="838"/>
      <c r="V28" s="821"/>
      <c r="W28" s="821"/>
      <c r="X28" s="821"/>
      <c r="Y28" s="821"/>
      <c r="Z28" s="821"/>
      <c r="AA28" s="821"/>
      <c r="AB28" s="821"/>
      <c r="AC28" s="821"/>
      <c r="AD28" s="851"/>
      <c r="AE28" s="851"/>
      <c r="AF28" s="818">
        <f t="shared" si="1"/>
        <v>0</v>
      </c>
    </row>
    <row r="29" spans="1:32">
      <c r="A29" s="828">
        <v>22</v>
      </c>
      <c r="B29" s="874" t="s">
        <v>950</v>
      </c>
      <c r="C29" s="819">
        <v>900070</v>
      </c>
      <c r="D29" s="851"/>
      <c r="E29" s="851"/>
      <c r="F29" s="851"/>
      <c r="G29" s="851"/>
      <c r="H29" s="851"/>
      <c r="I29" s="851"/>
      <c r="J29" s="851"/>
      <c r="K29" s="851"/>
      <c r="L29" s="851"/>
      <c r="M29" s="851"/>
      <c r="N29" s="851"/>
      <c r="O29" s="851"/>
      <c r="P29" s="851"/>
      <c r="Q29" s="851"/>
      <c r="R29" s="851">
        <v>-197900</v>
      </c>
      <c r="S29" s="851"/>
      <c r="T29" s="831">
        <f t="shared" si="0"/>
        <v>-197900</v>
      </c>
      <c r="U29" s="838"/>
      <c r="V29" s="821"/>
      <c r="W29" s="821"/>
      <c r="X29" s="821"/>
      <c r="Y29" s="821"/>
      <c r="Z29" s="821"/>
      <c r="AA29" s="821"/>
      <c r="AB29" s="821"/>
      <c r="AC29" s="821"/>
      <c r="AD29" s="851"/>
      <c r="AE29" s="851"/>
      <c r="AF29" s="818">
        <f t="shared" si="1"/>
        <v>0</v>
      </c>
    </row>
    <row r="30" spans="1:32">
      <c r="A30" s="828">
        <v>23</v>
      </c>
      <c r="B30" s="874" t="s">
        <v>1024</v>
      </c>
      <c r="C30" s="853" t="s">
        <v>1017</v>
      </c>
      <c r="D30" s="851">
        <v>33</v>
      </c>
      <c r="E30" s="851"/>
      <c r="F30" s="851"/>
      <c r="G30" s="851"/>
      <c r="H30" s="851"/>
      <c r="I30" s="851"/>
      <c r="J30" s="851"/>
      <c r="K30" s="851"/>
      <c r="L30" s="851"/>
      <c r="M30" s="851"/>
      <c r="N30" s="851"/>
      <c r="O30" s="851"/>
      <c r="P30" s="851"/>
      <c r="Q30" s="851"/>
      <c r="R30" s="851"/>
      <c r="S30" s="851"/>
      <c r="T30" s="831">
        <f t="shared" si="0"/>
        <v>33</v>
      </c>
      <c r="U30" s="838"/>
      <c r="V30" s="821"/>
      <c r="W30" s="821"/>
      <c r="X30" s="821"/>
      <c r="Y30" s="821"/>
      <c r="Z30" s="821"/>
      <c r="AA30" s="821"/>
      <c r="AB30" s="821"/>
      <c r="AC30" s="821"/>
      <c r="AD30" s="851"/>
      <c r="AE30" s="851"/>
      <c r="AF30" s="818">
        <f t="shared" si="1"/>
        <v>0</v>
      </c>
    </row>
    <row r="31" spans="1:32">
      <c r="A31" s="828">
        <v>24</v>
      </c>
      <c r="B31" s="874" t="s">
        <v>1025</v>
      </c>
      <c r="C31" s="835" t="s">
        <v>1017</v>
      </c>
      <c r="D31" s="851">
        <v>-33</v>
      </c>
      <c r="E31" s="851"/>
      <c r="F31" s="851"/>
      <c r="G31" s="851"/>
      <c r="H31" s="851"/>
      <c r="I31" s="851"/>
      <c r="J31" s="851"/>
      <c r="K31" s="851"/>
      <c r="L31" s="851"/>
      <c r="M31" s="851"/>
      <c r="N31" s="851"/>
      <c r="O31" s="851"/>
      <c r="P31" s="851"/>
      <c r="Q31" s="851"/>
      <c r="R31" s="851"/>
      <c r="S31" s="851"/>
      <c r="T31" s="831">
        <f t="shared" si="0"/>
        <v>-33</v>
      </c>
      <c r="U31" s="838"/>
      <c r="V31" s="821"/>
      <c r="W31" s="821"/>
      <c r="X31" s="821"/>
      <c r="Y31" s="821"/>
      <c r="Z31" s="821"/>
      <c r="AA31" s="821"/>
      <c r="AB31" s="821"/>
      <c r="AC31" s="821"/>
      <c r="AD31" s="851"/>
      <c r="AE31" s="851"/>
      <c r="AF31" s="818">
        <f t="shared" si="1"/>
        <v>0</v>
      </c>
    </row>
    <row r="32" spans="1:32">
      <c r="A32" s="828">
        <v>25</v>
      </c>
      <c r="B32" s="874" t="s">
        <v>891</v>
      </c>
      <c r="C32" s="853" t="s">
        <v>1026</v>
      </c>
      <c r="D32" s="851">
        <v>-1200</v>
      </c>
      <c r="E32" s="851"/>
      <c r="F32" s="851"/>
      <c r="G32" s="851"/>
      <c r="H32" s="851"/>
      <c r="I32" s="851"/>
      <c r="J32" s="851"/>
      <c r="K32" s="851"/>
      <c r="L32" s="851"/>
      <c r="M32" s="851"/>
      <c r="N32" s="851"/>
      <c r="O32" s="851"/>
      <c r="P32" s="851"/>
      <c r="Q32" s="851"/>
      <c r="R32" s="851"/>
      <c r="S32" s="851"/>
      <c r="T32" s="831">
        <f t="shared" si="0"/>
        <v>-1200</v>
      </c>
      <c r="U32" s="838"/>
      <c r="V32" s="821"/>
      <c r="W32" s="821"/>
      <c r="X32" s="821"/>
      <c r="Y32" s="821"/>
      <c r="Z32" s="821"/>
      <c r="AA32" s="821"/>
      <c r="AB32" s="821"/>
      <c r="AC32" s="821"/>
      <c r="AD32" s="851"/>
      <c r="AE32" s="851"/>
      <c r="AF32" s="818">
        <f t="shared" si="1"/>
        <v>0</v>
      </c>
    </row>
    <row r="33" spans="1:32">
      <c r="A33" s="828">
        <v>26</v>
      </c>
      <c r="B33" s="874" t="s">
        <v>940</v>
      </c>
      <c r="C33" s="835" t="s">
        <v>1026</v>
      </c>
      <c r="D33" s="851">
        <v>1200</v>
      </c>
      <c r="E33" s="851"/>
      <c r="F33" s="851"/>
      <c r="G33" s="851"/>
      <c r="H33" s="851"/>
      <c r="I33" s="851"/>
      <c r="J33" s="851"/>
      <c r="K33" s="851"/>
      <c r="L33" s="851"/>
      <c r="M33" s="851"/>
      <c r="N33" s="851"/>
      <c r="O33" s="851"/>
      <c r="P33" s="851"/>
      <c r="Q33" s="851"/>
      <c r="R33" s="851"/>
      <c r="S33" s="851"/>
      <c r="T33" s="831">
        <f t="shared" si="0"/>
        <v>1200</v>
      </c>
      <c r="U33" s="838"/>
      <c r="V33" s="821"/>
      <c r="W33" s="821"/>
      <c r="X33" s="821"/>
      <c r="Y33" s="821"/>
      <c r="Z33" s="821"/>
      <c r="AA33" s="821"/>
      <c r="AB33" s="821"/>
      <c r="AC33" s="821"/>
      <c r="AD33" s="851"/>
      <c r="AE33" s="851"/>
      <c r="AF33" s="818">
        <f t="shared" si="1"/>
        <v>0</v>
      </c>
    </row>
    <row r="34" spans="1:32">
      <c r="A34" s="828">
        <v>27</v>
      </c>
      <c r="B34" s="874" t="s">
        <v>1027</v>
      </c>
      <c r="C34" s="850" t="s">
        <v>507</v>
      </c>
      <c r="D34" s="851"/>
      <c r="E34" s="851"/>
      <c r="F34" s="851">
        <v>1000</v>
      </c>
      <c r="G34" s="851"/>
      <c r="H34" s="851"/>
      <c r="I34" s="851"/>
      <c r="J34" s="851"/>
      <c r="K34" s="851"/>
      <c r="L34" s="851"/>
      <c r="M34" s="851"/>
      <c r="N34" s="851"/>
      <c r="O34" s="851"/>
      <c r="P34" s="851"/>
      <c r="Q34" s="851"/>
      <c r="R34" s="851"/>
      <c r="S34" s="851"/>
      <c r="T34" s="831">
        <f t="shared" si="0"/>
        <v>1000</v>
      </c>
      <c r="U34" s="838"/>
      <c r="V34" s="821"/>
      <c r="W34" s="821"/>
      <c r="X34" s="821"/>
      <c r="Y34" s="821"/>
      <c r="Z34" s="821"/>
      <c r="AA34" s="821"/>
      <c r="AB34" s="821"/>
      <c r="AC34" s="821"/>
      <c r="AD34" s="851"/>
      <c r="AE34" s="851"/>
      <c r="AF34" s="818">
        <f t="shared" si="1"/>
        <v>0</v>
      </c>
    </row>
    <row r="35" spans="1:32">
      <c r="A35" s="828">
        <v>28</v>
      </c>
      <c r="B35" s="874" t="s">
        <v>1028</v>
      </c>
      <c r="C35" s="835" t="s">
        <v>507</v>
      </c>
      <c r="D35" s="851"/>
      <c r="E35" s="851"/>
      <c r="F35" s="851">
        <v>-1000</v>
      </c>
      <c r="G35" s="851"/>
      <c r="H35" s="851"/>
      <c r="I35" s="851"/>
      <c r="J35" s="851"/>
      <c r="K35" s="851"/>
      <c r="L35" s="851"/>
      <c r="M35" s="851"/>
      <c r="N35" s="851"/>
      <c r="O35" s="851"/>
      <c r="P35" s="851"/>
      <c r="Q35" s="851"/>
      <c r="R35" s="851"/>
      <c r="S35" s="851"/>
      <c r="T35" s="831">
        <f t="shared" si="0"/>
        <v>-1000</v>
      </c>
      <c r="U35" s="838"/>
      <c r="V35" s="821"/>
      <c r="W35" s="821"/>
      <c r="X35" s="821"/>
      <c r="Y35" s="821"/>
      <c r="Z35" s="821"/>
      <c r="AA35" s="821"/>
      <c r="AB35" s="821"/>
      <c r="AC35" s="821"/>
      <c r="AD35" s="851"/>
      <c r="AE35" s="851"/>
      <c r="AF35" s="818">
        <f t="shared" si="1"/>
        <v>0</v>
      </c>
    </row>
    <row r="36" spans="1:32">
      <c r="A36" s="828">
        <v>29</v>
      </c>
      <c r="B36" s="874" t="s">
        <v>1029</v>
      </c>
      <c r="C36" s="850" t="s">
        <v>507</v>
      </c>
      <c r="D36" s="851"/>
      <c r="E36" s="851"/>
      <c r="F36" s="851"/>
      <c r="G36" s="851"/>
      <c r="H36" s="851"/>
      <c r="I36" s="851"/>
      <c r="J36" s="851"/>
      <c r="K36" s="851"/>
      <c r="L36" s="851"/>
      <c r="M36" s="851"/>
      <c r="N36" s="851"/>
      <c r="O36" s="851"/>
      <c r="P36" s="851"/>
      <c r="Q36" s="851"/>
      <c r="R36" s="851"/>
      <c r="S36" s="851"/>
      <c r="T36" s="831">
        <f t="shared" si="0"/>
        <v>0</v>
      </c>
      <c r="U36" s="838"/>
      <c r="V36" s="821">
        <v>-1000</v>
      </c>
      <c r="W36" s="821"/>
      <c r="X36" s="821"/>
      <c r="Y36" s="821"/>
      <c r="Z36" s="821"/>
      <c r="AA36" s="821"/>
      <c r="AB36" s="821"/>
      <c r="AC36" s="821"/>
      <c r="AD36" s="851"/>
      <c r="AE36" s="851"/>
      <c r="AF36" s="818">
        <f t="shared" si="1"/>
        <v>-1000</v>
      </c>
    </row>
    <row r="37" spans="1:32">
      <c r="A37" s="828">
        <v>30</v>
      </c>
      <c r="B37" s="874" t="s">
        <v>1029</v>
      </c>
      <c r="C37" s="835" t="s">
        <v>507</v>
      </c>
      <c r="D37" s="851"/>
      <c r="E37" s="851"/>
      <c r="F37" s="851"/>
      <c r="G37" s="851"/>
      <c r="H37" s="851"/>
      <c r="I37" s="851"/>
      <c r="J37" s="851"/>
      <c r="K37" s="851"/>
      <c r="L37" s="851"/>
      <c r="M37" s="851"/>
      <c r="N37" s="851"/>
      <c r="O37" s="851"/>
      <c r="P37" s="851"/>
      <c r="Q37" s="851"/>
      <c r="R37" s="851"/>
      <c r="S37" s="851"/>
      <c r="T37" s="831">
        <f t="shared" si="0"/>
        <v>0</v>
      </c>
      <c r="U37" s="838"/>
      <c r="V37" s="821">
        <v>1000</v>
      </c>
      <c r="W37" s="821"/>
      <c r="X37" s="821"/>
      <c r="Y37" s="821"/>
      <c r="Z37" s="821"/>
      <c r="AA37" s="821"/>
      <c r="AB37" s="821"/>
      <c r="AC37" s="821"/>
      <c r="AD37" s="851"/>
      <c r="AE37" s="851"/>
      <c r="AF37" s="818">
        <f t="shared" si="1"/>
        <v>1000</v>
      </c>
    </row>
    <row r="38" spans="1:32">
      <c r="A38" s="828">
        <v>31</v>
      </c>
      <c r="B38" s="874" t="s">
        <v>941</v>
      </c>
      <c r="C38" s="850" t="s">
        <v>770</v>
      </c>
      <c r="D38" s="851"/>
      <c r="E38" s="851"/>
      <c r="F38" s="851"/>
      <c r="G38" s="851"/>
      <c r="H38" s="851"/>
      <c r="I38" s="838"/>
      <c r="J38" s="851"/>
      <c r="K38" s="851"/>
      <c r="L38" s="851"/>
      <c r="M38" s="851"/>
      <c r="N38" s="851"/>
      <c r="O38" s="851"/>
      <c r="P38" s="851"/>
      <c r="Q38" s="851"/>
      <c r="R38" s="851"/>
      <c r="S38" s="851"/>
      <c r="T38" s="831">
        <f t="shared" si="0"/>
        <v>0</v>
      </c>
      <c r="U38" s="838"/>
      <c r="V38" s="821"/>
      <c r="W38" s="821">
        <v>60</v>
      </c>
      <c r="X38" s="821"/>
      <c r="Y38" s="821"/>
      <c r="Z38" s="821"/>
      <c r="AA38" s="821"/>
      <c r="AB38" s="821"/>
      <c r="AC38" s="821"/>
      <c r="AD38" s="851"/>
      <c r="AE38" s="851"/>
      <c r="AF38" s="818">
        <f t="shared" si="1"/>
        <v>60</v>
      </c>
    </row>
    <row r="39" spans="1:32">
      <c r="A39" s="828">
        <v>32</v>
      </c>
      <c r="B39" s="874" t="s">
        <v>942</v>
      </c>
      <c r="C39" s="850" t="s">
        <v>525</v>
      </c>
      <c r="D39" s="851"/>
      <c r="E39" s="851"/>
      <c r="F39" s="851"/>
      <c r="G39" s="851">
        <v>60</v>
      </c>
      <c r="H39" s="851"/>
      <c r="I39" s="851"/>
      <c r="J39" s="851"/>
      <c r="K39" s="851"/>
      <c r="L39" s="851"/>
      <c r="M39" s="851"/>
      <c r="N39" s="851"/>
      <c r="O39" s="851"/>
      <c r="P39" s="851"/>
      <c r="Q39" s="851"/>
      <c r="R39" s="851"/>
      <c r="S39" s="851"/>
      <c r="T39" s="831">
        <f t="shared" si="0"/>
        <v>60</v>
      </c>
      <c r="U39" s="838"/>
      <c r="V39" s="821"/>
      <c r="W39" s="821"/>
      <c r="X39" s="821"/>
      <c r="Y39" s="821"/>
      <c r="Z39" s="821"/>
      <c r="AA39" s="821"/>
      <c r="AB39" s="821"/>
      <c r="AC39" s="821"/>
      <c r="AD39" s="851"/>
      <c r="AE39" s="851"/>
      <c r="AF39" s="818">
        <f t="shared" si="1"/>
        <v>0</v>
      </c>
    </row>
    <row r="40" spans="1:32">
      <c r="A40" s="828">
        <v>33</v>
      </c>
      <c r="B40" s="874" t="s">
        <v>943</v>
      </c>
      <c r="C40" s="835" t="s">
        <v>770</v>
      </c>
      <c r="D40" s="851"/>
      <c r="E40" s="851"/>
      <c r="F40" s="851"/>
      <c r="G40" s="851"/>
      <c r="H40" s="851"/>
      <c r="I40" s="851"/>
      <c r="J40" s="851"/>
      <c r="K40" s="851"/>
      <c r="L40" s="851"/>
      <c r="M40" s="851"/>
      <c r="N40" s="851"/>
      <c r="O40" s="851"/>
      <c r="P40" s="851"/>
      <c r="Q40" s="851"/>
      <c r="R40" s="851"/>
      <c r="S40" s="851"/>
      <c r="T40" s="831">
        <f t="shared" si="0"/>
        <v>0</v>
      </c>
      <c r="U40" s="838"/>
      <c r="V40" s="821"/>
      <c r="W40" s="821">
        <v>236</v>
      </c>
      <c r="X40" s="821"/>
      <c r="Y40" s="821"/>
      <c r="Z40" s="821"/>
      <c r="AA40" s="821"/>
      <c r="AB40" s="821"/>
      <c r="AC40" s="821"/>
      <c r="AD40" s="851"/>
      <c r="AE40" s="851"/>
      <c r="AF40" s="818">
        <f t="shared" si="1"/>
        <v>236</v>
      </c>
    </row>
    <row r="41" spans="1:32">
      <c r="A41" s="828">
        <v>34</v>
      </c>
      <c r="B41" s="874" t="s">
        <v>944</v>
      </c>
      <c r="C41" s="850" t="s">
        <v>775</v>
      </c>
      <c r="D41" s="851"/>
      <c r="E41" s="851"/>
      <c r="F41" s="851"/>
      <c r="G41" s="851"/>
      <c r="H41" s="851"/>
      <c r="I41" s="851"/>
      <c r="J41" s="851"/>
      <c r="K41" s="851"/>
      <c r="L41" s="851"/>
      <c r="M41" s="851"/>
      <c r="N41" s="851"/>
      <c r="O41" s="851"/>
      <c r="P41" s="851"/>
      <c r="Q41" s="851"/>
      <c r="R41" s="851"/>
      <c r="S41" s="851"/>
      <c r="T41" s="831">
        <f t="shared" si="0"/>
        <v>0</v>
      </c>
      <c r="U41" s="838"/>
      <c r="V41" s="821"/>
      <c r="W41" s="821"/>
      <c r="X41" s="821">
        <v>-236</v>
      </c>
      <c r="Y41" s="821"/>
      <c r="Z41" s="821"/>
      <c r="AA41" s="821"/>
      <c r="AB41" s="821"/>
      <c r="AC41" s="821"/>
      <c r="AD41" s="851"/>
      <c r="AE41" s="851"/>
      <c r="AF41" s="818">
        <f t="shared" si="1"/>
        <v>-236</v>
      </c>
    </row>
    <row r="42" spans="1:32">
      <c r="A42" s="828">
        <v>35</v>
      </c>
      <c r="B42" s="874" t="s">
        <v>945</v>
      </c>
      <c r="C42" s="850" t="s">
        <v>770</v>
      </c>
      <c r="D42" s="851"/>
      <c r="E42" s="851"/>
      <c r="F42" s="851"/>
      <c r="G42" s="851"/>
      <c r="H42" s="851"/>
      <c r="I42" s="851"/>
      <c r="J42" s="851"/>
      <c r="K42" s="851"/>
      <c r="L42" s="851"/>
      <c r="M42" s="851"/>
      <c r="N42" s="851"/>
      <c r="O42" s="851"/>
      <c r="P42" s="851"/>
      <c r="Q42" s="851"/>
      <c r="R42" s="851"/>
      <c r="S42" s="851"/>
      <c r="T42" s="831">
        <f t="shared" si="0"/>
        <v>0</v>
      </c>
      <c r="U42" s="838"/>
      <c r="V42" s="821"/>
      <c r="W42" s="821">
        <v>1028</v>
      </c>
      <c r="X42" s="821"/>
      <c r="Y42" s="821"/>
      <c r="Z42" s="821"/>
      <c r="AA42" s="821"/>
      <c r="AB42" s="821"/>
      <c r="AC42" s="821"/>
      <c r="AD42" s="851"/>
      <c r="AE42" s="851"/>
      <c r="AF42" s="818">
        <f t="shared" si="1"/>
        <v>1028</v>
      </c>
    </row>
    <row r="43" spans="1:32">
      <c r="A43" s="828">
        <v>36</v>
      </c>
      <c r="B43" s="874" t="s">
        <v>1030</v>
      </c>
      <c r="C43" s="850" t="s">
        <v>506</v>
      </c>
      <c r="D43" s="851"/>
      <c r="E43" s="851"/>
      <c r="F43" s="851"/>
      <c r="G43" s="851"/>
      <c r="H43" s="851">
        <v>1028</v>
      </c>
      <c r="I43" s="851"/>
      <c r="J43" s="851"/>
      <c r="K43" s="851"/>
      <c r="L43" s="851"/>
      <c r="M43" s="851"/>
      <c r="N43" s="851"/>
      <c r="O43" s="851"/>
      <c r="P43" s="851"/>
      <c r="Q43" s="851"/>
      <c r="R43" s="851"/>
      <c r="S43" s="851"/>
      <c r="T43" s="831">
        <f t="shared" si="0"/>
        <v>1028</v>
      </c>
      <c r="U43" s="838"/>
      <c r="V43" s="821"/>
      <c r="W43" s="821"/>
      <c r="X43" s="821"/>
      <c r="Y43" s="821"/>
      <c r="Z43" s="821"/>
      <c r="AA43" s="821"/>
      <c r="AB43" s="821"/>
      <c r="AC43" s="821"/>
      <c r="AD43" s="851"/>
      <c r="AE43" s="851"/>
      <c r="AF43" s="818">
        <f t="shared" si="1"/>
        <v>0</v>
      </c>
    </row>
    <row r="44" spans="1:32">
      <c r="A44" s="828">
        <v>37</v>
      </c>
      <c r="B44" s="874" t="s">
        <v>946</v>
      </c>
      <c r="C44" s="850" t="s">
        <v>772</v>
      </c>
      <c r="D44" s="851"/>
      <c r="E44" s="851"/>
      <c r="F44" s="838"/>
      <c r="G44" s="851"/>
      <c r="H44" s="851"/>
      <c r="I44" s="851"/>
      <c r="J44" s="851"/>
      <c r="K44" s="851"/>
      <c r="L44" s="851"/>
      <c r="M44" s="851"/>
      <c r="N44" s="851">
        <v>-48</v>
      </c>
      <c r="O44" s="851"/>
      <c r="P44" s="851"/>
      <c r="Q44" s="851"/>
      <c r="R44" s="851"/>
      <c r="S44" s="851"/>
      <c r="T44" s="831">
        <f t="shared" si="0"/>
        <v>-48</v>
      </c>
      <c r="U44" s="838"/>
      <c r="V44" s="821"/>
      <c r="W44" s="821"/>
      <c r="X44" s="821"/>
      <c r="Y44" s="821"/>
      <c r="Z44" s="821"/>
      <c r="AA44" s="821"/>
      <c r="AB44" s="821"/>
      <c r="AC44" s="821"/>
      <c r="AD44" s="851"/>
      <c r="AE44" s="851"/>
      <c r="AF44" s="818">
        <f t="shared" si="1"/>
        <v>0</v>
      </c>
    </row>
    <row r="45" spans="1:32">
      <c r="A45" s="828">
        <v>38</v>
      </c>
      <c r="B45" s="874" t="s">
        <v>774</v>
      </c>
      <c r="C45" s="850" t="s">
        <v>766</v>
      </c>
      <c r="D45" s="851"/>
      <c r="E45" s="851"/>
      <c r="F45" s="851"/>
      <c r="G45" s="851"/>
      <c r="H45" s="851"/>
      <c r="I45" s="851"/>
      <c r="J45" s="851"/>
      <c r="K45" s="851"/>
      <c r="L45" s="851"/>
      <c r="M45" s="851"/>
      <c r="N45" s="851"/>
      <c r="O45" s="851"/>
      <c r="P45" s="851">
        <v>48</v>
      </c>
      <c r="Q45" s="851"/>
      <c r="R45" s="851"/>
      <c r="S45" s="851"/>
      <c r="T45" s="831">
        <f t="shared" si="0"/>
        <v>48</v>
      </c>
      <c r="U45" s="838"/>
      <c r="V45" s="821"/>
      <c r="W45" s="821"/>
      <c r="X45" s="821"/>
      <c r="Y45" s="821"/>
      <c r="Z45" s="821"/>
      <c r="AA45" s="821"/>
      <c r="AB45" s="821"/>
      <c r="AC45" s="821"/>
      <c r="AD45" s="851"/>
      <c r="AE45" s="851"/>
      <c r="AF45" s="818">
        <f t="shared" si="1"/>
        <v>0</v>
      </c>
    </row>
    <row r="46" spans="1:32" ht="13.5" customHeight="1">
      <c r="A46" s="828">
        <v>39</v>
      </c>
      <c r="B46" s="874" t="s">
        <v>947</v>
      </c>
      <c r="C46" s="835" t="s">
        <v>517</v>
      </c>
      <c r="D46" s="851"/>
      <c r="E46" s="851"/>
      <c r="F46" s="851"/>
      <c r="G46" s="851"/>
      <c r="H46" s="851"/>
      <c r="I46" s="851">
        <v>1200</v>
      </c>
      <c r="J46" s="851"/>
      <c r="K46" s="851"/>
      <c r="L46" s="851"/>
      <c r="M46" s="851"/>
      <c r="N46" s="851"/>
      <c r="O46" s="851"/>
      <c r="P46" s="851"/>
      <c r="Q46" s="851"/>
      <c r="R46" s="851"/>
      <c r="S46" s="851"/>
      <c r="T46" s="831">
        <f t="shared" si="0"/>
        <v>1200</v>
      </c>
      <c r="U46" s="838"/>
      <c r="V46" s="821"/>
      <c r="W46" s="821"/>
      <c r="X46" s="821"/>
      <c r="Y46" s="821"/>
      <c r="Z46" s="821"/>
      <c r="AA46" s="821"/>
      <c r="AB46" s="821"/>
      <c r="AC46" s="821"/>
      <c r="AD46" s="851"/>
      <c r="AE46" s="851"/>
      <c r="AF46" s="818">
        <f t="shared" si="1"/>
        <v>0</v>
      </c>
    </row>
    <row r="47" spans="1:32" ht="12" customHeight="1">
      <c r="A47" s="828">
        <v>40</v>
      </c>
      <c r="B47" s="874" t="s">
        <v>1016</v>
      </c>
      <c r="C47" s="835" t="s">
        <v>766</v>
      </c>
      <c r="D47" s="851"/>
      <c r="E47" s="851"/>
      <c r="F47" s="851"/>
      <c r="G47" s="851"/>
      <c r="H47" s="851"/>
      <c r="I47" s="851"/>
      <c r="J47" s="851"/>
      <c r="K47" s="851"/>
      <c r="L47" s="851"/>
      <c r="M47" s="851"/>
      <c r="N47" s="851"/>
      <c r="O47" s="851"/>
      <c r="P47" s="851">
        <v>-1200</v>
      </c>
      <c r="Q47" s="851"/>
      <c r="R47" s="851"/>
      <c r="S47" s="851"/>
      <c r="T47" s="831">
        <f t="shared" si="0"/>
        <v>-1200</v>
      </c>
      <c r="U47" s="838"/>
      <c r="V47" s="821"/>
      <c r="W47" s="821"/>
      <c r="X47" s="821"/>
      <c r="Y47" s="821"/>
      <c r="Z47" s="821"/>
      <c r="AA47" s="821"/>
      <c r="AB47" s="821"/>
      <c r="AC47" s="821"/>
      <c r="AD47" s="851"/>
      <c r="AE47" s="851"/>
      <c r="AF47" s="818">
        <f t="shared" si="1"/>
        <v>0</v>
      </c>
    </row>
    <row r="48" spans="1:32">
      <c r="A48" s="828">
        <v>41</v>
      </c>
      <c r="B48" s="874" t="s">
        <v>892</v>
      </c>
      <c r="C48" s="850" t="s">
        <v>506</v>
      </c>
      <c r="D48" s="851"/>
      <c r="E48" s="851"/>
      <c r="F48" s="851">
        <v>274</v>
      </c>
      <c r="G48" s="851"/>
      <c r="H48" s="851"/>
      <c r="I48" s="851"/>
      <c r="J48" s="838"/>
      <c r="K48" s="851"/>
      <c r="L48" s="851"/>
      <c r="M48" s="851"/>
      <c r="N48" s="851"/>
      <c r="O48" s="851"/>
      <c r="P48" s="851"/>
      <c r="Q48" s="851"/>
      <c r="R48" s="851"/>
      <c r="S48" s="851"/>
      <c r="T48" s="831">
        <f t="shared" si="0"/>
        <v>274</v>
      </c>
      <c r="U48" s="838"/>
      <c r="V48" s="821"/>
      <c r="W48" s="821"/>
      <c r="X48" s="821"/>
      <c r="Y48" s="821"/>
      <c r="Z48" s="821"/>
      <c r="AA48" s="821"/>
      <c r="AB48" s="821"/>
      <c r="AC48" s="821"/>
      <c r="AD48" s="851"/>
      <c r="AE48" s="851"/>
      <c r="AF48" s="818">
        <f t="shared" si="1"/>
        <v>0</v>
      </c>
    </row>
    <row r="49" spans="1:32">
      <c r="A49" s="828">
        <v>42</v>
      </c>
      <c r="B49" s="874" t="s">
        <v>1031</v>
      </c>
      <c r="C49" s="835" t="s">
        <v>506</v>
      </c>
      <c r="D49" s="851"/>
      <c r="E49" s="851"/>
      <c r="F49" s="851">
        <v>-274</v>
      </c>
      <c r="G49" s="851"/>
      <c r="H49" s="851"/>
      <c r="I49" s="851"/>
      <c r="J49" s="851"/>
      <c r="K49" s="851"/>
      <c r="L49" s="851"/>
      <c r="M49" s="851"/>
      <c r="N49" s="851"/>
      <c r="O49" s="851"/>
      <c r="P49" s="838"/>
      <c r="Q49" s="851"/>
      <c r="R49" s="851"/>
      <c r="S49" s="851"/>
      <c r="T49" s="831">
        <f t="shared" si="0"/>
        <v>-274</v>
      </c>
      <c r="U49" s="838"/>
      <c r="V49" s="821"/>
      <c r="W49" s="821"/>
      <c r="X49" s="821"/>
      <c r="Y49" s="821"/>
      <c r="Z49" s="821"/>
      <c r="AA49" s="821"/>
      <c r="AB49" s="821"/>
      <c r="AC49" s="821"/>
      <c r="AD49" s="851"/>
      <c r="AE49" s="851"/>
      <c r="AF49" s="818">
        <f t="shared" si="1"/>
        <v>0</v>
      </c>
    </row>
    <row r="50" spans="1:32">
      <c r="A50" s="828">
        <v>43</v>
      </c>
      <c r="B50" s="874" t="s">
        <v>948</v>
      </c>
      <c r="C50" s="850" t="s">
        <v>768</v>
      </c>
      <c r="D50" s="851"/>
      <c r="E50" s="851"/>
      <c r="F50" s="851"/>
      <c r="G50" s="851"/>
      <c r="H50" s="851"/>
      <c r="I50" s="851"/>
      <c r="J50" s="851">
        <v>1905</v>
      </c>
      <c r="K50" s="851"/>
      <c r="L50" s="851"/>
      <c r="M50" s="851"/>
      <c r="N50" s="851"/>
      <c r="O50" s="851"/>
      <c r="P50" s="851"/>
      <c r="Q50" s="851"/>
      <c r="R50" s="851"/>
      <c r="S50" s="851"/>
      <c r="T50" s="831">
        <f t="shared" si="0"/>
        <v>1905</v>
      </c>
      <c r="U50" s="838"/>
      <c r="V50" s="821"/>
      <c r="W50" s="821"/>
      <c r="X50" s="821"/>
      <c r="Y50" s="821"/>
      <c r="Z50" s="821"/>
      <c r="AA50" s="821"/>
      <c r="AB50" s="821"/>
      <c r="AC50" s="821"/>
      <c r="AD50" s="851"/>
      <c r="AE50" s="851"/>
      <c r="AF50" s="818">
        <f t="shared" si="1"/>
        <v>0</v>
      </c>
    </row>
    <row r="51" spans="1:32">
      <c r="A51" s="828">
        <v>44</v>
      </c>
      <c r="B51" s="874" t="s">
        <v>950</v>
      </c>
      <c r="C51" s="835" t="s">
        <v>766</v>
      </c>
      <c r="D51" s="851"/>
      <c r="E51" s="851"/>
      <c r="F51" s="851"/>
      <c r="G51" s="851"/>
      <c r="H51" s="851"/>
      <c r="I51" s="851"/>
      <c r="J51" s="851"/>
      <c r="K51" s="851"/>
      <c r="L51" s="851"/>
      <c r="M51" s="851"/>
      <c r="N51" s="851"/>
      <c r="O51" s="851"/>
      <c r="P51" s="851"/>
      <c r="Q51" s="851"/>
      <c r="R51" s="851">
        <v>-1905</v>
      </c>
      <c r="S51" s="851"/>
      <c r="T51" s="831">
        <f t="shared" si="0"/>
        <v>-1905</v>
      </c>
      <c r="U51" s="838"/>
      <c r="V51" s="821"/>
      <c r="W51" s="821"/>
      <c r="X51" s="821"/>
      <c r="Y51" s="821"/>
      <c r="Z51" s="821"/>
      <c r="AA51" s="821"/>
      <c r="AB51" s="821"/>
      <c r="AC51" s="821"/>
      <c r="AD51" s="851"/>
      <c r="AE51" s="851"/>
      <c r="AF51" s="818">
        <f t="shared" si="1"/>
        <v>0</v>
      </c>
    </row>
    <row r="52" spans="1:32">
      <c r="A52" s="828">
        <v>45</v>
      </c>
      <c r="B52" s="874" t="s">
        <v>949</v>
      </c>
      <c r="C52" s="829" t="s">
        <v>517</v>
      </c>
      <c r="D52" s="851"/>
      <c r="E52" s="851"/>
      <c r="F52" s="851"/>
      <c r="G52" s="851"/>
      <c r="H52" s="851"/>
      <c r="I52" s="851"/>
      <c r="J52" s="851"/>
      <c r="K52" s="851"/>
      <c r="L52" s="851">
        <v>6327</v>
      </c>
      <c r="M52" s="851"/>
      <c r="N52" s="851"/>
      <c r="O52" s="851"/>
      <c r="P52" s="851"/>
      <c r="Q52" s="851"/>
      <c r="R52" s="851"/>
      <c r="S52" s="851"/>
      <c r="T52" s="831">
        <f t="shared" si="0"/>
        <v>6327</v>
      </c>
      <c r="U52" s="838"/>
      <c r="V52" s="821"/>
      <c r="W52" s="821"/>
      <c r="X52" s="821"/>
      <c r="Y52" s="821"/>
      <c r="Z52" s="821"/>
      <c r="AA52" s="821"/>
      <c r="AB52" s="821"/>
      <c r="AC52" s="821"/>
      <c r="AD52" s="851"/>
      <c r="AE52" s="851"/>
      <c r="AF52" s="818">
        <f t="shared" si="1"/>
        <v>0</v>
      </c>
    </row>
    <row r="53" spans="1:32">
      <c r="A53" s="828">
        <v>46</v>
      </c>
      <c r="B53" s="874" t="s">
        <v>950</v>
      </c>
      <c r="C53" s="829" t="s">
        <v>776</v>
      </c>
      <c r="D53" s="851"/>
      <c r="E53" s="851"/>
      <c r="F53" s="851"/>
      <c r="G53" s="851"/>
      <c r="H53" s="851"/>
      <c r="I53" s="851"/>
      <c r="J53" s="851"/>
      <c r="K53" s="851"/>
      <c r="L53" s="851"/>
      <c r="M53" s="851"/>
      <c r="N53" s="851"/>
      <c r="O53" s="851"/>
      <c r="P53" s="851"/>
      <c r="Q53" s="851"/>
      <c r="R53" s="851">
        <v>-6327</v>
      </c>
      <c r="S53" s="851"/>
      <c r="T53" s="831">
        <f t="shared" si="0"/>
        <v>-6327</v>
      </c>
      <c r="U53" s="838"/>
      <c r="V53" s="821"/>
      <c r="W53" s="821"/>
      <c r="X53" s="821"/>
      <c r="Y53" s="821"/>
      <c r="Z53" s="821"/>
      <c r="AA53" s="821"/>
      <c r="AB53" s="821"/>
      <c r="AC53" s="821"/>
      <c r="AD53" s="851"/>
      <c r="AE53" s="851"/>
      <c r="AF53" s="818">
        <f t="shared" si="1"/>
        <v>0</v>
      </c>
    </row>
    <row r="54" spans="1:32">
      <c r="A54" s="828">
        <v>47</v>
      </c>
      <c r="B54" s="874" t="s">
        <v>951</v>
      </c>
      <c r="C54" s="829" t="s">
        <v>772</v>
      </c>
      <c r="D54" s="851"/>
      <c r="E54" s="851"/>
      <c r="F54" s="851"/>
      <c r="G54" s="851"/>
      <c r="H54" s="851"/>
      <c r="I54" s="851"/>
      <c r="J54" s="851"/>
      <c r="K54" s="851"/>
      <c r="L54" s="851"/>
      <c r="M54" s="851"/>
      <c r="N54" s="851">
        <v>-218</v>
      </c>
      <c r="O54" s="851"/>
      <c r="P54" s="851"/>
      <c r="Q54" s="851"/>
      <c r="R54" s="851"/>
      <c r="S54" s="851"/>
      <c r="T54" s="831">
        <f t="shared" si="0"/>
        <v>-218</v>
      </c>
      <c r="U54" s="838"/>
      <c r="V54" s="821"/>
      <c r="W54" s="821"/>
      <c r="X54" s="821"/>
      <c r="Y54" s="821"/>
      <c r="Z54" s="821"/>
      <c r="AA54" s="821"/>
      <c r="AB54" s="821"/>
      <c r="AC54" s="821"/>
      <c r="AD54" s="851"/>
      <c r="AE54" s="851"/>
      <c r="AF54" s="818">
        <f t="shared" si="1"/>
        <v>0</v>
      </c>
    </row>
    <row r="55" spans="1:32">
      <c r="A55" s="828">
        <v>48</v>
      </c>
      <c r="B55" s="874" t="s">
        <v>952</v>
      </c>
      <c r="C55" s="835" t="s">
        <v>506</v>
      </c>
      <c r="D55" s="851"/>
      <c r="E55" s="851"/>
      <c r="F55" s="851">
        <v>218</v>
      </c>
      <c r="G55" s="851"/>
      <c r="H55" s="851"/>
      <c r="I55" s="851"/>
      <c r="J55" s="851"/>
      <c r="K55" s="851"/>
      <c r="L55" s="851"/>
      <c r="M55" s="851"/>
      <c r="N55" s="851"/>
      <c r="O55" s="851"/>
      <c r="P55" s="851"/>
      <c r="Q55" s="851"/>
      <c r="R55" s="851"/>
      <c r="S55" s="851"/>
      <c r="T55" s="831">
        <f t="shared" si="0"/>
        <v>218</v>
      </c>
      <c r="U55" s="838"/>
      <c r="V55" s="821"/>
      <c r="W55" s="821"/>
      <c r="X55" s="821"/>
      <c r="Y55" s="821"/>
      <c r="Z55" s="821"/>
      <c r="AA55" s="821"/>
      <c r="AB55" s="821"/>
      <c r="AC55" s="821"/>
      <c r="AD55" s="851"/>
      <c r="AE55" s="851"/>
      <c r="AF55" s="818">
        <f t="shared" si="1"/>
        <v>0</v>
      </c>
    </row>
    <row r="56" spans="1:32">
      <c r="A56" s="828">
        <v>49</v>
      </c>
      <c r="B56" s="874" t="s">
        <v>953</v>
      </c>
      <c r="C56" s="835" t="s">
        <v>517</v>
      </c>
      <c r="D56" s="851"/>
      <c r="E56" s="851"/>
      <c r="F56" s="851"/>
      <c r="G56" s="851"/>
      <c r="H56" s="851"/>
      <c r="I56" s="851">
        <v>4500</v>
      </c>
      <c r="J56" s="851"/>
      <c r="K56" s="851"/>
      <c r="L56" s="851"/>
      <c r="M56" s="851"/>
      <c r="N56" s="851"/>
      <c r="O56" s="851"/>
      <c r="P56" s="851"/>
      <c r="Q56" s="851"/>
      <c r="R56" s="851"/>
      <c r="S56" s="851"/>
      <c r="T56" s="831">
        <f t="shared" si="0"/>
        <v>4500</v>
      </c>
      <c r="U56" s="838"/>
      <c r="V56" s="821"/>
      <c r="W56" s="821"/>
      <c r="X56" s="821"/>
      <c r="Y56" s="821"/>
      <c r="Z56" s="821"/>
      <c r="AA56" s="821"/>
      <c r="AB56" s="821"/>
      <c r="AC56" s="821"/>
      <c r="AD56" s="851"/>
      <c r="AE56" s="851"/>
      <c r="AF56" s="818">
        <f t="shared" si="1"/>
        <v>0</v>
      </c>
    </row>
    <row r="57" spans="1:32">
      <c r="A57" s="828">
        <v>50</v>
      </c>
      <c r="B57" s="874" t="s">
        <v>950</v>
      </c>
      <c r="C57" s="835" t="s">
        <v>766</v>
      </c>
      <c r="D57" s="851"/>
      <c r="E57" s="851"/>
      <c r="F57" s="851"/>
      <c r="G57" s="851"/>
      <c r="H57" s="851"/>
      <c r="I57" s="851"/>
      <c r="J57" s="851"/>
      <c r="K57" s="851"/>
      <c r="L57" s="851"/>
      <c r="M57" s="851"/>
      <c r="N57" s="851"/>
      <c r="O57" s="851"/>
      <c r="P57" s="851"/>
      <c r="Q57" s="851"/>
      <c r="R57" s="851">
        <v>-4500</v>
      </c>
      <c r="S57" s="851"/>
      <c r="T57" s="831">
        <f t="shared" si="0"/>
        <v>-4500</v>
      </c>
      <c r="U57" s="838"/>
      <c r="V57" s="821"/>
      <c r="W57" s="821"/>
      <c r="X57" s="821"/>
      <c r="Y57" s="821"/>
      <c r="Z57" s="821"/>
      <c r="AA57" s="821"/>
      <c r="AB57" s="821"/>
      <c r="AC57" s="821"/>
      <c r="AD57" s="851"/>
      <c r="AE57" s="851"/>
      <c r="AF57" s="818">
        <f t="shared" si="1"/>
        <v>0</v>
      </c>
    </row>
    <row r="58" spans="1:32">
      <c r="A58" s="828">
        <v>51</v>
      </c>
      <c r="B58" s="874" t="s">
        <v>955</v>
      </c>
      <c r="C58" s="835" t="s">
        <v>507</v>
      </c>
      <c r="D58" s="851"/>
      <c r="E58" s="851"/>
      <c r="F58" s="851"/>
      <c r="G58" s="851"/>
      <c r="H58" s="851"/>
      <c r="I58" s="851">
        <v>1600</v>
      </c>
      <c r="J58" s="851"/>
      <c r="K58" s="851"/>
      <c r="L58" s="851"/>
      <c r="M58" s="851"/>
      <c r="N58" s="851"/>
      <c r="O58" s="851"/>
      <c r="P58" s="851"/>
      <c r="Q58" s="851"/>
      <c r="R58" s="851"/>
      <c r="S58" s="851"/>
      <c r="T58" s="831">
        <f t="shared" si="0"/>
        <v>1600</v>
      </c>
      <c r="U58" s="838"/>
      <c r="V58" s="821"/>
      <c r="W58" s="821"/>
      <c r="X58" s="821"/>
      <c r="Y58" s="821"/>
      <c r="Z58" s="821"/>
      <c r="AA58" s="821"/>
      <c r="AB58" s="821"/>
      <c r="AC58" s="821"/>
      <c r="AD58" s="851"/>
      <c r="AE58" s="851"/>
      <c r="AF58" s="818">
        <f t="shared" si="1"/>
        <v>0</v>
      </c>
    </row>
    <row r="59" spans="1:32">
      <c r="A59" s="828">
        <v>52</v>
      </c>
      <c r="B59" s="874" t="s">
        <v>771</v>
      </c>
      <c r="C59" s="835" t="s">
        <v>766</v>
      </c>
      <c r="D59" s="851"/>
      <c r="E59" s="851"/>
      <c r="F59" s="851"/>
      <c r="G59" s="851"/>
      <c r="H59" s="851"/>
      <c r="I59" s="851"/>
      <c r="J59" s="851"/>
      <c r="K59" s="851"/>
      <c r="L59" s="851"/>
      <c r="M59" s="851"/>
      <c r="N59" s="851"/>
      <c r="O59" s="851"/>
      <c r="P59" s="851">
        <v>-1600</v>
      </c>
      <c r="Q59" s="851"/>
      <c r="R59" s="851"/>
      <c r="S59" s="851"/>
      <c r="T59" s="831">
        <f t="shared" si="0"/>
        <v>-1600</v>
      </c>
      <c r="U59" s="838"/>
      <c r="V59" s="821"/>
      <c r="W59" s="821"/>
      <c r="X59" s="821"/>
      <c r="Y59" s="821"/>
      <c r="Z59" s="821"/>
      <c r="AA59" s="821"/>
      <c r="AB59" s="821"/>
      <c r="AC59" s="821"/>
      <c r="AD59" s="851"/>
      <c r="AE59" s="851"/>
      <c r="AF59" s="818">
        <f t="shared" si="1"/>
        <v>0</v>
      </c>
    </row>
    <row r="60" spans="1:32">
      <c r="A60" s="828">
        <v>53</v>
      </c>
      <c r="B60" s="874" t="s">
        <v>956</v>
      </c>
      <c r="C60" s="835" t="s">
        <v>507</v>
      </c>
      <c r="D60" s="851"/>
      <c r="E60" s="851"/>
      <c r="F60" s="851">
        <v>4398</v>
      </c>
      <c r="G60" s="851"/>
      <c r="H60" s="851"/>
      <c r="I60" s="851"/>
      <c r="J60" s="851"/>
      <c r="K60" s="851"/>
      <c r="L60" s="851"/>
      <c r="M60" s="851"/>
      <c r="N60" s="851"/>
      <c r="O60" s="851"/>
      <c r="P60" s="851"/>
      <c r="Q60" s="851"/>
      <c r="R60" s="851"/>
      <c r="S60" s="851"/>
      <c r="T60" s="831">
        <f t="shared" si="0"/>
        <v>4398</v>
      </c>
      <c r="U60" s="838"/>
      <c r="V60" s="821"/>
      <c r="W60" s="821"/>
      <c r="X60" s="821"/>
      <c r="Y60" s="821"/>
      <c r="Z60" s="821"/>
      <c r="AA60" s="821"/>
      <c r="AB60" s="821"/>
      <c r="AC60" s="821"/>
      <c r="AD60" s="851"/>
      <c r="AE60" s="851"/>
      <c r="AF60" s="818">
        <f t="shared" si="1"/>
        <v>0</v>
      </c>
    </row>
    <row r="61" spans="1:32">
      <c r="A61" s="828">
        <v>54</v>
      </c>
      <c r="B61" s="874" t="s">
        <v>950</v>
      </c>
      <c r="C61" s="829" t="s">
        <v>766</v>
      </c>
      <c r="D61" s="869"/>
      <c r="E61" s="869"/>
      <c r="F61" s="869"/>
      <c r="G61" s="869"/>
      <c r="H61" s="869"/>
      <c r="I61" s="869"/>
      <c r="J61" s="869"/>
      <c r="K61" s="869"/>
      <c r="L61" s="869"/>
      <c r="M61" s="869"/>
      <c r="N61" s="869"/>
      <c r="O61" s="869"/>
      <c r="P61" s="869"/>
      <c r="Q61" s="869"/>
      <c r="R61" s="851">
        <v>-4398</v>
      </c>
      <c r="S61" s="869"/>
      <c r="T61" s="831">
        <f t="shared" si="0"/>
        <v>-4398</v>
      </c>
      <c r="U61" s="838"/>
      <c r="V61" s="821"/>
      <c r="W61" s="821"/>
      <c r="X61" s="821"/>
      <c r="Y61" s="821"/>
      <c r="Z61" s="821"/>
      <c r="AA61" s="821"/>
      <c r="AB61" s="821"/>
      <c r="AC61" s="821"/>
      <c r="AD61" s="851"/>
      <c r="AE61" s="851"/>
      <c r="AF61" s="818">
        <f t="shared" si="1"/>
        <v>0</v>
      </c>
    </row>
    <row r="62" spans="1:32">
      <c r="A62" s="828">
        <v>55</v>
      </c>
      <c r="B62" s="874" t="s">
        <v>957</v>
      </c>
      <c r="C62" s="850" t="s">
        <v>768</v>
      </c>
      <c r="D62" s="851"/>
      <c r="E62" s="851"/>
      <c r="F62" s="851"/>
      <c r="G62" s="851"/>
      <c r="H62" s="851"/>
      <c r="I62" s="851"/>
      <c r="J62" s="851"/>
      <c r="K62" s="851">
        <v>7502</v>
      </c>
      <c r="L62" s="851"/>
      <c r="M62" s="851"/>
      <c r="N62" s="851"/>
      <c r="O62" s="851"/>
      <c r="P62" s="851"/>
      <c r="Q62" s="851"/>
      <c r="R62" s="851"/>
      <c r="S62" s="851"/>
      <c r="T62" s="831">
        <f t="shared" si="0"/>
        <v>7502</v>
      </c>
      <c r="U62" s="838"/>
      <c r="V62" s="821"/>
      <c r="W62" s="821"/>
      <c r="X62" s="821"/>
      <c r="Y62" s="821"/>
      <c r="Z62" s="821"/>
      <c r="AA62" s="821"/>
      <c r="AB62" s="821"/>
      <c r="AC62" s="821"/>
      <c r="AD62" s="851"/>
      <c r="AE62" s="851"/>
      <c r="AF62" s="818">
        <f t="shared" si="1"/>
        <v>0</v>
      </c>
    </row>
    <row r="63" spans="1:32" ht="15" customHeight="1">
      <c r="A63" s="828">
        <v>56</v>
      </c>
      <c r="B63" s="874" t="s">
        <v>950</v>
      </c>
      <c r="C63" s="835" t="s">
        <v>766</v>
      </c>
      <c r="D63" s="851"/>
      <c r="E63" s="851"/>
      <c r="F63" s="851"/>
      <c r="G63" s="851"/>
      <c r="H63" s="851"/>
      <c r="I63" s="851"/>
      <c r="J63" s="851"/>
      <c r="K63" s="851"/>
      <c r="L63" s="851"/>
      <c r="M63" s="851"/>
      <c r="N63" s="851"/>
      <c r="O63" s="851"/>
      <c r="P63" s="851"/>
      <c r="Q63" s="851"/>
      <c r="R63" s="851">
        <v>-7502</v>
      </c>
      <c r="S63" s="851"/>
      <c r="T63" s="831">
        <f t="shared" si="0"/>
        <v>-7502</v>
      </c>
      <c r="U63" s="838"/>
      <c r="V63" s="821"/>
      <c r="W63" s="821"/>
      <c r="X63" s="821"/>
      <c r="Y63" s="821"/>
      <c r="Z63" s="821"/>
      <c r="AA63" s="821"/>
      <c r="AB63" s="821"/>
      <c r="AC63" s="821"/>
      <c r="AD63" s="851"/>
      <c r="AE63" s="851"/>
      <c r="AF63" s="818">
        <f t="shared" si="1"/>
        <v>0</v>
      </c>
    </row>
    <row r="64" spans="1:32">
      <c r="A64" s="828">
        <v>57</v>
      </c>
      <c r="B64" s="874" t="s">
        <v>958</v>
      </c>
      <c r="C64" s="829" t="s">
        <v>768</v>
      </c>
      <c r="D64" s="851"/>
      <c r="E64" s="851"/>
      <c r="F64" s="851"/>
      <c r="G64" s="851"/>
      <c r="H64" s="851"/>
      <c r="I64" s="851"/>
      <c r="J64" s="851">
        <v>2801</v>
      </c>
      <c r="K64" s="851"/>
      <c r="L64" s="851"/>
      <c r="M64" s="851"/>
      <c r="N64" s="851"/>
      <c r="O64" s="851"/>
      <c r="P64" s="851"/>
      <c r="Q64" s="851"/>
      <c r="R64" s="851"/>
      <c r="S64" s="851"/>
      <c r="T64" s="831">
        <f t="shared" si="0"/>
        <v>2801</v>
      </c>
      <c r="U64" s="838"/>
      <c r="V64" s="821"/>
      <c r="W64" s="821"/>
      <c r="X64" s="821"/>
      <c r="Y64" s="821"/>
      <c r="Z64" s="821"/>
      <c r="AA64" s="821"/>
      <c r="AB64" s="821"/>
      <c r="AC64" s="821"/>
      <c r="AD64" s="851"/>
      <c r="AE64" s="851"/>
      <c r="AF64" s="818">
        <f t="shared" si="1"/>
        <v>0</v>
      </c>
    </row>
    <row r="65" spans="1:32" ht="15" customHeight="1">
      <c r="A65" s="828">
        <v>58</v>
      </c>
      <c r="B65" s="874" t="s">
        <v>950</v>
      </c>
      <c r="C65" s="853" t="s">
        <v>766</v>
      </c>
      <c r="D65" s="851"/>
      <c r="E65" s="851"/>
      <c r="F65" s="851"/>
      <c r="G65" s="851"/>
      <c r="H65" s="851"/>
      <c r="I65" s="851"/>
      <c r="J65" s="851"/>
      <c r="K65" s="851"/>
      <c r="L65" s="851"/>
      <c r="M65" s="851"/>
      <c r="N65" s="851"/>
      <c r="O65" s="851"/>
      <c r="P65" s="851"/>
      <c r="Q65" s="851"/>
      <c r="R65" s="851">
        <v>-2801</v>
      </c>
      <c r="S65" s="851"/>
      <c r="T65" s="831">
        <f t="shared" si="0"/>
        <v>-2801</v>
      </c>
      <c r="U65" s="838"/>
      <c r="V65" s="821"/>
      <c r="W65" s="821"/>
      <c r="X65" s="821"/>
      <c r="Y65" s="821"/>
      <c r="Z65" s="821"/>
      <c r="AA65" s="821"/>
      <c r="AB65" s="821"/>
      <c r="AC65" s="821"/>
      <c r="AD65" s="851"/>
      <c r="AE65" s="851"/>
      <c r="AF65" s="818">
        <f t="shared" si="1"/>
        <v>0</v>
      </c>
    </row>
    <row r="66" spans="1:32">
      <c r="A66" s="828">
        <v>59</v>
      </c>
      <c r="B66" s="874" t="s">
        <v>931</v>
      </c>
      <c r="C66" s="829" t="s">
        <v>772</v>
      </c>
      <c r="D66" s="851"/>
      <c r="E66" s="851"/>
      <c r="F66" s="851"/>
      <c r="G66" s="851"/>
      <c r="H66" s="851"/>
      <c r="I66" s="851"/>
      <c r="J66" s="851"/>
      <c r="K66" s="851"/>
      <c r="L66" s="851"/>
      <c r="M66" s="851"/>
      <c r="N66" s="851">
        <v>261</v>
      </c>
      <c r="O66" s="851"/>
      <c r="P66" s="851"/>
      <c r="Q66" s="851"/>
      <c r="R66" s="851"/>
      <c r="S66" s="851"/>
      <c r="T66" s="831">
        <f t="shared" si="0"/>
        <v>261</v>
      </c>
      <c r="U66" s="838"/>
      <c r="V66" s="821"/>
      <c r="W66" s="821"/>
      <c r="X66" s="821"/>
      <c r="Y66" s="821"/>
      <c r="Z66" s="821"/>
      <c r="AA66" s="821"/>
      <c r="AB66" s="821"/>
      <c r="AC66" s="821"/>
      <c r="AD66" s="851"/>
      <c r="AE66" s="851"/>
      <c r="AF66" s="818">
        <f t="shared" si="1"/>
        <v>0</v>
      </c>
    </row>
    <row r="67" spans="1:32">
      <c r="A67" s="828">
        <v>60</v>
      </c>
      <c r="B67" s="874" t="s">
        <v>959</v>
      </c>
      <c r="C67" s="829" t="s">
        <v>507</v>
      </c>
      <c r="D67" s="851"/>
      <c r="E67" s="851"/>
      <c r="F67" s="851">
        <v>-261</v>
      </c>
      <c r="G67" s="851"/>
      <c r="H67" s="851"/>
      <c r="I67" s="851"/>
      <c r="J67" s="851"/>
      <c r="K67" s="851"/>
      <c r="L67" s="851"/>
      <c r="M67" s="851"/>
      <c r="N67" s="851"/>
      <c r="O67" s="851"/>
      <c r="P67" s="851"/>
      <c r="Q67" s="851"/>
      <c r="R67" s="851"/>
      <c r="S67" s="851"/>
      <c r="T67" s="831">
        <f t="shared" si="0"/>
        <v>-261</v>
      </c>
      <c r="U67" s="838"/>
      <c r="V67" s="821"/>
      <c r="W67" s="821"/>
      <c r="X67" s="821"/>
      <c r="Y67" s="821"/>
      <c r="Z67" s="821"/>
      <c r="AA67" s="821"/>
      <c r="AB67" s="821"/>
      <c r="AC67" s="821"/>
      <c r="AD67" s="851"/>
      <c r="AE67" s="851"/>
      <c r="AF67" s="818">
        <f t="shared" si="1"/>
        <v>0</v>
      </c>
    </row>
    <row r="68" spans="1:32">
      <c r="A68" s="828">
        <v>61</v>
      </c>
      <c r="B68" s="874" t="s">
        <v>960</v>
      </c>
      <c r="C68" s="850" t="s">
        <v>737</v>
      </c>
      <c r="D68" s="851"/>
      <c r="E68" s="851"/>
      <c r="F68" s="851"/>
      <c r="G68" s="851"/>
      <c r="H68" s="851"/>
      <c r="I68" s="851"/>
      <c r="J68" s="851"/>
      <c r="K68" s="851"/>
      <c r="L68" s="851"/>
      <c r="M68" s="851"/>
      <c r="N68" s="851"/>
      <c r="O68" s="851"/>
      <c r="P68" s="851"/>
      <c r="Q68" s="851"/>
      <c r="R68" s="851"/>
      <c r="S68" s="851"/>
      <c r="T68" s="831">
        <f t="shared" si="0"/>
        <v>0</v>
      </c>
      <c r="U68" s="838"/>
      <c r="V68" s="821"/>
      <c r="W68" s="821"/>
      <c r="X68" s="821"/>
      <c r="Y68" s="821"/>
      <c r="Z68" s="821"/>
      <c r="AA68" s="821"/>
      <c r="AB68" s="821">
        <v>200</v>
      </c>
      <c r="AC68" s="821"/>
      <c r="AD68" s="851"/>
      <c r="AE68" s="851"/>
      <c r="AF68" s="818">
        <f t="shared" si="1"/>
        <v>200</v>
      </c>
    </row>
    <row r="69" spans="1:32" ht="12.75" customHeight="1">
      <c r="A69" s="828">
        <v>62</v>
      </c>
      <c r="B69" s="874" t="s">
        <v>767</v>
      </c>
      <c r="C69" s="853" t="s">
        <v>766</v>
      </c>
      <c r="D69" s="851"/>
      <c r="E69" s="848"/>
      <c r="F69" s="848"/>
      <c r="G69" s="848"/>
      <c r="H69" s="848"/>
      <c r="I69" s="848"/>
      <c r="J69" s="844"/>
      <c r="K69" s="844"/>
      <c r="L69" s="849"/>
      <c r="M69" s="849"/>
      <c r="N69" s="849"/>
      <c r="O69" s="849"/>
      <c r="P69" s="844">
        <v>200</v>
      </c>
      <c r="Q69" s="849"/>
      <c r="R69" s="844"/>
      <c r="S69" s="844"/>
      <c r="T69" s="831">
        <f t="shared" si="0"/>
        <v>200</v>
      </c>
      <c r="U69" s="838"/>
      <c r="V69" s="844"/>
      <c r="W69" s="844"/>
      <c r="X69" s="844"/>
      <c r="Y69" s="844"/>
      <c r="Z69" s="844"/>
      <c r="AA69" s="844"/>
      <c r="AB69" s="844"/>
      <c r="AC69" s="844"/>
      <c r="AD69" s="845"/>
      <c r="AE69" s="845"/>
      <c r="AF69" s="818">
        <f t="shared" si="1"/>
        <v>0</v>
      </c>
    </row>
    <row r="70" spans="1:32" ht="12.75" customHeight="1">
      <c r="A70" s="828">
        <v>63</v>
      </c>
      <c r="B70" s="874" t="s">
        <v>961</v>
      </c>
      <c r="C70" s="850" t="s">
        <v>770</v>
      </c>
      <c r="D70" s="847"/>
      <c r="E70" s="848"/>
      <c r="F70" s="844"/>
      <c r="G70" s="848"/>
      <c r="H70" s="848"/>
      <c r="I70" s="848"/>
      <c r="J70" s="844"/>
      <c r="K70" s="844"/>
      <c r="L70" s="849"/>
      <c r="M70" s="849"/>
      <c r="N70" s="849"/>
      <c r="O70" s="849"/>
      <c r="P70" s="844"/>
      <c r="Q70" s="849"/>
      <c r="R70" s="844"/>
      <c r="S70" s="844"/>
      <c r="T70" s="831">
        <f t="shared" si="0"/>
        <v>0</v>
      </c>
      <c r="U70" s="838"/>
      <c r="V70" s="844"/>
      <c r="W70" s="844">
        <v>2743</v>
      </c>
      <c r="X70" s="844"/>
      <c r="Y70" s="844"/>
      <c r="Z70" s="844"/>
      <c r="AA70" s="844"/>
      <c r="AB70" s="844"/>
      <c r="AC70" s="844"/>
      <c r="AD70" s="845"/>
      <c r="AE70" s="845"/>
      <c r="AF70" s="818">
        <f t="shared" si="1"/>
        <v>2743</v>
      </c>
    </row>
    <row r="71" spans="1:32" ht="12.75" customHeight="1">
      <c r="A71" s="828">
        <v>64</v>
      </c>
      <c r="B71" s="874" t="s">
        <v>1032</v>
      </c>
      <c r="C71" s="850" t="s">
        <v>506</v>
      </c>
      <c r="D71" s="847"/>
      <c r="E71" s="848"/>
      <c r="F71" s="844"/>
      <c r="G71" s="848"/>
      <c r="H71" s="844">
        <v>2743</v>
      </c>
      <c r="I71" s="848"/>
      <c r="J71" s="844"/>
      <c r="K71" s="844"/>
      <c r="L71" s="849"/>
      <c r="M71" s="849"/>
      <c r="N71" s="849"/>
      <c r="O71" s="849"/>
      <c r="P71" s="844"/>
      <c r="Q71" s="849"/>
      <c r="R71" s="844"/>
      <c r="S71" s="844"/>
      <c r="T71" s="831">
        <f t="shared" si="0"/>
        <v>2743</v>
      </c>
      <c r="U71" s="838"/>
      <c r="V71" s="844"/>
      <c r="W71" s="844"/>
      <c r="X71" s="844"/>
      <c r="Y71" s="844"/>
      <c r="Z71" s="844"/>
      <c r="AA71" s="844"/>
      <c r="AB71" s="844"/>
      <c r="AC71" s="844"/>
      <c r="AD71" s="845"/>
      <c r="AE71" s="845"/>
      <c r="AF71" s="818">
        <f t="shared" si="1"/>
        <v>0</v>
      </c>
    </row>
    <row r="72" spans="1:32" ht="12.75" customHeight="1">
      <c r="A72" s="828">
        <v>65</v>
      </c>
      <c r="B72" s="874" t="s">
        <v>962</v>
      </c>
      <c r="C72" s="850" t="s">
        <v>506</v>
      </c>
      <c r="D72" s="847"/>
      <c r="E72" s="848"/>
      <c r="F72" s="844"/>
      <c r="G72" s="848"/>
      <c r="H72" s="848"/>
      <c r="I72" s="848"/>
      <c r="J72" s="844"/>
      <c r="K72" s="844"/>
      <c r="L72" s="849"/>
      <c r="M72" s="849"/>
      <c r="N72" s="849"/>
      <c r="O72" s="849"/>
      <c r="P72" s="844"/>
      <c r="Q72" s="849"/>
      <c r="R72" s="844"/>
      <c r="S72" s="844"/>
      <c r="T72" s="831">
        <f t="shared" si="0"/>
        <v>0</v>
      </c>
      <c r="U72" s="838"/>
      <c r="V72" s="844"/>
      <c r="W72" s="844"/>
      <c r="X72" s="844"/>
      <c r="Y72" s="844">
        <v>1600</v>
      </c>
      <c r="Z72" s="844"/>
      <c r="AA72" s="844"/>
      <c r="AB72" s="844"/>
      <c r="AC72" s="844"/>
      <c r="AD72" s="845"/>
      <c r="AE72" s="845"/>
      <c r="AF72" s="818">
        <f t="shared" si="1"/>
        <v>1600</v>
      </c>
    </row>
    <row r="73" spans="1:32" ht="12.75" customHeight="1">
      <c r="A73" s="828">
        <v>66</v>
      </c>
      <c r="B73" s="874" t="s">
        <v>963</v>
      </c>
      <c r="C73" s="850" t="s">
        <v>506</v>
      </c>
      <c r="D73" s="847"/>
      <c r="E73" s="848"/>
      <c r="F73" s="844">
        <v>1600</v>
      </c>
      <c r="G73" s="848"/>
      <c r="H73" s="848"/>
      <c r="I73" s="848"/>
      <c r="J73" s="844"/>
      <c r="K73" s="844"/>
      <c r="L73" s="849"/>
      <c r="M73" s="849"/>
      <c r="N73" s="849"/>
      <c r="O73" s="849"/>
      <c r="P73" s="844"/>
      <c r="Q73" s="849"/>
      <c r="R73" s="844"/>
      <c r="S73" s="844"/>
      <c r="T73" s="831">
        <f t="shared" ref="T73:T136" si="2">SUM(D73:S73)</f>
        <v>1600</v>
      </c>
      <c r="U73" s="838"/>
      <c r="V73" s="844"/>
      <c r="W73" s="844"/>
      <c r="X73" s="844"/>
      <c r="Y73" s="844"/>
      <c r="Z73" s="844"/>
      <c r="AA73" s="844"/>
      <c r="AB73" s="844"/>
      <c r="AC73" s="844"/>
      <c r="AD73" s="845"/>
      <c r="AE73" s="845"/>
      <c r="AF73" s="818">
        <f t="shared" ref="AF73:AF136" si="3">SUM(U73:AE73)</f>
        <v>0</v>
      </c>
    </row>
    <row r="74" spans="1:32" ht="12.75" customHeight="1">
      <c r="A74" s="828">
        <v>67</v>
      </c>
      <c r="B74" s="874" t="s">
        <v>964</v>
      </c>
      <c r="C74" s="850" t="s">
        <v>507</v>
      </c>
      <c r="D74" s="847"/>
      <c r="E74" s="848"/>
      <c r="F74" s="844">
        <v>200</v>
      </c>
      <c r="G74" s="848"/>
      <c r="H74" s="848"/>
      <c r="I74" s="848"/>
      <c r="J74" s="844"/>
      <c r="K74" s="844"/>
      <c r="L74" s="849"/>
      <c r="M74" s="849"/>
      <c r="N74" s="849"/>
      <c r="O74" s="849"/>
      <c r="P74" s="844"/>
      <c r="Q74" s="849"/>
      <c r="R74" s="844"/>
      <c r="S74" s="844"/>
      <c r="T74" s="831">
        <f t="shared" si="2"/>
        <v>200</v>
      </c>
      <c r="U74" s="838"/>
      <c r="V74" s="844"/>
      <c r="W74" s="844"/>
      <c r="X74" s="844"/>
      <c r="Y74" s="844"/>
      <c r="Z74" s="844"/>
      <c r="AA74" s="844"/>
      <c r="AB74" s="844"/>
      <c r="AC74" s="844"/>
      <c r="AD74" s="845"/>
      <c r="AE74" s="845"/>
      <c r="AF74" s="818">
        <f t="shared" si="3"/>
        <v>0</v>
      </c>
    </row>
    <row r="75" spans="1:32" ht="12.75" customHeight="1">
      <c r="A75" s="828">
        <v>68</v>
      </c>
      <c r="B75" s="874" t="s">
        <v>1033</v>
      </c>
      <c r="C75" s="850" t="s">
        <v>766</v>
      </c>
      <c r="D75" s="847"/>
      <c r="E75" s="848"/>
      <c r="F75" s="844"/>
      <c r="G75" s="848"/>
      <c r="H75" s="848"/>
      <c r="I75" s="848"/>
      <c r="J75" s="844"/>
      <c r="K75" s="844"/>
      <c r="L75" s="854"/>
      <c r="M75" s="849"/>
      <c r="N75" s="849"/>
      <c r="O75" s="849"/>
      <c r="P75" s="844"/>
      <c r="Q75" s="849"/>
      <c r="R75" s="844"/>
      <c r="S75" s="844">
        <v>-200</v>
      </c>
      <c r="T75" s="831">
        <f t="shared" si="2"/>
        <v>-200</v>
      </c>
      <c r="U75" s="838"/>
      <c r="V75" s="844"/>
      <c r="W75" s="844"/>
      <c r="X75" s="844"/>
      <c r="Y75" s="844"/>
      <c r="Z75" s="844"/>
      <c r="AA75" s="844"/>
      <c r="AB75" s="844"/>
      <c r="AC75" s="844"/>
      <c r="AD75" s="845"/>
      <c r="AE75" s="845"/>
      <c r="AF75" s="818">
        <f t="shared" si="3"/>
        <v>0</v>
      </c>
    </row>
    <row r="76" spans="1:32" ht="12.75" customHeight="1">
      <c r="A76" s="828">
        <v>69</v>
      </c>
      <c r="B76" s="874" t="s">
        <v>931</v>
      </c>
      <c r="C76" s="850" t="s">
        <v>772</v>
      </c>
      <c r="D76" s="847"/>
      <c r="E76" s="848"/>
      <c r="F76" s="844"/>
      <c r="G76" s="848"/>
      <c r="H76" s="848"/>
      <c r="I76" s="848"/>
      <c r="J76" s="844"/>
      <c r="K76" s="844"/>
      <c r="L76" s="849"/>
      <c r="M76" s="849"/>
      <c r="N76" s="844">
        <v>220</v>
      </c>
      <c r="O76" s="849"/>
      <c r="P76" s="844"/>
      <c r="Q76" s="849"/>
      <c r="R76" s="844"/>
      <c r="S76" s="844"/>
      <c r="T76" s="831">
        <f t="shared" si="2"/>
        <v>220</v>
      </c>
      <c r="U76" s="838"/>
      <c r="V76" s="844"/>
      <c r="W76" s="844"/>
      <c r="X76" s="844"/>
      <c r="Y76" s="844"/>
      <c r="Z76" s="844"/>
      <c r="AA76" s="844"/>
      <c r="AB76" s="844"/>
      <c r="AC76" s="844"/>
      <c r="AD76" s="845"/>
      <c r="AE76" s="845"/>
      <c r="AF76" s="818">
        <f t="shared" si="3"/>
        <v>0</v>
      </c>
    </row>
    <row r="77" spans="1:32" ht="12.75" customHeight="1">
      <c r="A77" s="828">
        <v>70</v>
      </c>
      <c r="B77" s="874" t="s">
        <v>771</v>
      </c>
      <c r="C77" s="850" t="s">
        <v>766</v>
      </c>
      <c r="D77" s="847"/>
      <c r="E77" s="848"/>
      <c r="F77" s="844"/>
      <c r="G77" s="848"/>
      <c r="H77" s="848"/>
      <c r="I77" s="848"/>
      <c r="J77" s="844"/>
      <c r="K77" s="844"/>
      <c r="L77" s="849"/>
      <c r="M77" s="849"/>
      <c r="N77" s="849"/>
      <c r="O77" s="849"/>
      <c r="P77" s="844">
        <v>-220</v>
      </c>
      <c r="Q77" s="849"/>
      <c r="R77" s="844"/>
      <c r="S77" s="844"/>
      <c r="T77" s="831">
        <f t="shared" si="2"/>
        <v>-220</v>
      </c>
      <c r="U77" s="838"/>
      <c r="V77" s="844"/>
      <c r="W77" s="844"/>
      <c r="X77" s="844"/>
      <c r="Y77" s="844"/>
      <c r="Z77" s="844"/>
      <c r="AA77" s="844"/>
      <c r="AB77" s="844"/>
      <c r="AC77" s="844"/>
      <c r="AD77" s="845"/>
      <c r="AE77" s="845"/>
      <c r="AF77" s="818">
        <f t="shared" si="3"/>
        <v>0</v>
      </c>
    </row>
    <row r="78" spans="1:32" ht="12.75" customHeight="1">
      <c r="A78" s="828">
        <v>71</v>
      </c>
      <c r="B78" s="874" t="s">
        <v>954</v>
      </c>
      <c r="C78" s="850" t="s">
        <v>517</v>
      </c>
      <c r="D78" s="847"/>
      <c r="E78" s="848"/>
      <c r="F78" s="844"/>
      <c r="G78" s="848"/>
      <c r="H78" s="848"/>
      <c r="I78" s="844">
        <v>15000</v>
      </c>
      <c r="J78" s="844"/>
      <c r="K78" s="844"/>
      <c r="L78" s="849"/>
      <c r="M78" s="849"/>
      <c r="N78" s="849"/>
      <c r="O78" s="849"/>
      <c r="P78" s="844"/>
      <c r="Q78" s="849"/>
      <c r="R78" s="844"/>
      <c r="S78" s="844"/>
      <c r="T78" s="831">
        <f t="shared" si="2"/>
        <v>15000</v>
      </c>
      <c r="U78" s="838"/>
      <c r="V78" s="844"/>
      <c r="W78" s="844"/>
      <c r="X78" s="844"/>
      <c r="Y78" s="844"/>
      <c r="Z78" s="844"/>
      <c r="AA78" s="844"/>
      <c r="AB78" s="844"/>
      <c r="AC78" s="844"/>
      <c r="AD78" s="845"/>
      <c r="AE78" s="845"/>
      <c r="AF78" s="818">
        <f t="shared" si="3"/>
        <v>0</v>
      </c>
    </row>
    <row r="79" spans="1:32" ht="12.75" customHeight="1">
      <c r="A79" s="828">
        <v>72</v>
      </c>
      <c r="B79" s="874" t="s">
        <v>950</v>
      </c>
      <c r="C79" s="850" t="s">
        <v>766</v>
      </c>
      <c r="D79" s="847"/>
      <c r="E79" s="848"/>
      <c r="F79" s="844"/>
      <c r="G79" s="848"/>
      <c r="H79" s="848"/>
      <c r="I79" s="848"/>
      <c r="J79" s="844"/>
      <c r="K79" s="844"/>
      <c r="L79" s="849"/>
      <c r="M79" s="849"/>
      <c r="N79" s="849"/>
      <c r="O79" s="849"/>
      <c r="P79" s="844"/>
      <c r="Q79" s="849"/>
      <c r="R79" s="844">
        <v>-15000</v>
      </c>
      <c r="S79" s="844"/>
      <c r="T79" s="831">
        <f t="shared" si="2"/>
        <v>-15000</v>
      </c>
      <c r="U79" s="838"/>
      <c r="V79" s="844"/>
      <c r="W79" s="844"/>
      <c r="X79" s="844"/>
      <c r="Y79" s="844"/>
      <c r="Z79" s="844"/>
      <c r="AA79" s="844"/>
      <c r="AB79" s="844"/>
      <c r="AC79" s="844"/>
      <c r="AD79" s="845"/>
      <c r="AE79" s="845"/>
      <c r="AF79" s="818">
        <f t="shared" si="3"/>
        <v>0</v>
      </c>
    </row>
    <row r="80" spans="1:32" ht="12.75" customHeight="1">
      <c r="A80" s="828">
        <v>73</v>
      </c>
      <c r="B80" s="874" t="s">
        <v>1034</v>
      </c>
      <c r="C80" s="850" t="s">
        <v>525</v>
      </c>
      <c r="D80" s="847"/>
      <c r="E80" s="848"/>
      <c r="F80" s="844"/>
      <c r="G80" s="848"/>
      <c r="H80" s="848"/>
      <c r="I80" s="848"/>
      <c r="J80" s="844"/>
      <c r="K80" s="844"/>
      <c r="L80" s="849"/>
      <c r="M80" s="849"/>
      <c r="N80" s="849"/>
      <c r="O80" s="849"/>
      <c r="P80" s="844"/>
      <c r="Q80" s="849"/>
      <c r="R80" s="844"/>
      <c r="S80" s="844"/>
      <c r="T80" s="831">
        <f t="shared" si="2"/>
        <v>0</v>
      </c>
      <c r="U80" s="838"/>
      <c r="V80" s="844"/>
      <c r="W80" s="844"/>
      <c r="X80" s="844">
        <v>789</v>
      </c>
      <c r="Y80" s="844"/>
      <c r="Z80" s="844"/>
      <c r="AA80" s="844"/>
      <c r="AB80" s="844"/>
      <c r="AC80" s="844"/>
      <c r="AD80" s="845"/>
      <c r="AE80" s="845"/>
      <c r="AF80" s="818">
        <f t="shared" si="3"/>
        <v>789</v>
      </c>
    </row>
    <row r="81" spans="1:32" ht="12.75" customHeight="1">
      <c r="A81" s="828">
        <v>74</v>
      </c>
      <c r="B81" s="874" t="s">
        <v>1035</v>
      </c>
      <c r="C81" s="850" t="s">
        <v>525</v>
      </c>
      <c r="D81" s="847"/>
      <c r="E81" s="848"/>
      <c r="F81" s="844"/>
      <c r="G81" s="844">
        <v>789</v>
      </c>
      <c r="H81" s="848"/>
      <c r="I81" s="848"/>
      <c r="J81" s="844"/>
      <c r="K81" s="844"/>
      <c r="L81" s="849"/>
      <c r="M81" s="849"/>
      <c r="N81" s="849"/>
      <c r="O81" s="849"/>
      <c r="P81" s="844"/>
      <c r="Q81" s="849"/>
      <c r="R81" s="844"/>
      <c r="S81" s="844"/>
      <c r="T81" s="831">
        <f t="shared" si="2"/>
        <v>789</v>
      </c>
      <c r="U81" s="838"/>
      <c r="V81" s="844"/>
      <c r="W81" s="844"/>
      <c r="X81" s="844"/>
      <c r="Y81" s="844"/>
      <c r="Z81" s="844"/>
      <c r="AA81" s="844"/>
      <c r="AB81" s="844"/>
      <c r="AC81" s="844"/>
      <c r="AD81" s="845"/>
      <c r="AE81" s="845"/>
      <c r="AF81" s="818">
        <f t="shared" si="3"/>
        <v>0</v>
      </c>
    </row>
    <row r="82" spans="1:32" ht="12.75" customHeight="1">
      <c r="A82" s="828">
        <v>75</v>
      </c>
      <c r="B82" s="874" t="s">
        <v>965</v>
      </c>
      <c r="C82" s="850" t="s">
        <v>770</v>
      </c>
      <c r="D82" s="847"/>
      <c r="E82" s="848"/>
      <c r="F82" s="844"/>
      <c r="G82" s="848"/>
      <c r="H82" s="848"/>
      <c r="I82" s="848"/>
      <c r="J82" s="844"/>
      <c r="K82" s="844"/>
      <c r="L82" s="849"/>
      <c r="M82" s="849"/>
      <c r="N82" s="849"/>
      <c r="O82" s="849"/>
      <c r="P82" s="844"/>
      <c r="Q82" s="849"/>
      <c r="R82" s="844"/>
      <c r="S82" s="844"/>
      <c r="T82" s="831">
        <f t="shared" si="2"/>
        <v>0</v>
      </c>
      <c r="U82" s="838"/>
      <c r="V82" s="844"/>
      <c r="W82" s="844">
        <v>192</v>
      </c>
      <c r="X82" s="844"/>
      <c r="Y82" s="844"/>
      <c r="Z82" s="844"/>
      <c r="AA82" s="844"/>
      <c r="AB82" s="844"/>
      <c r="AC82" s="844"/>
      <c r="AD82" s="845"/>
      <c r="AE82" s="845"/>
      <c r="AF82" s="818">
        <f t="shared" si="3"/>
        <v>192</v>
      </c>
    </row>
    <row r="83" spans="1:32" ht="12.75" customHeight="1">
      <c r="A83" s="828">
        <v>76</v>
      </c>
      <c r="B83" s="874" t="s">
        <v>966</v>
      </c>
      <c r="C83" s="850" t="s">
        <v>775</v>
      </c>
      <c r="D83" s="847"/>
      <c r="E83" s="848"/>
      <c r="F83" s="844"/>
      <c r="G83" s="848"/>
      <c r="H83" s="848"/>
      <c r="I83" s="848"/>
      <c r="J83" s="844"/>
      <c r="K83" s="844"/>
      <c r="L83" s="849"/>
      <c r="M83" s="849"/>
      <c r="N83" s="849"/>
      <c r="O83" s="849"/>
      <c r="P83" s="844"/>
      <c r="Q83" s="849"/>
      <c r="R83" s="844"/>
      <c r="S83" s="844"/>
      <c r="T83" s="831">
        <f t="shared" si="2"/>
        <v>0</v>
      </c>
      <c r="U83" s="838"/>
      <c r="V83" s="844"/>
      <c r="W83" s="844"/>
      <c r="X83" s="844">
        <v>-192</v>
      </c>
      <c r="Y83" s="844"/>
      <c r="Z83" s="844"/>
      <c r="AA83" s="844"/>
      <c r="AB83" s="844"/>
      <c r="AC83" s="844"/>
      <c r="AD83" s="845"/>
      <c r="AE83" s="845"/>
      <c r="AF83" s="818">
        <f t="shared" si="3"/>
        <v>-192</v>
      </c>
    </row>
    <row r="84" spans="1:32" ht="12.75" customHeight="1">
      <c r="A84" s="828">
        <v>77</v>
      </c>
      <c r="B84" s="874" t="s">
        <v>967</v>
      </c>
      <c r="C84" s="850" t="s">
        <v>533</v>
      </c>
      <c r="D84" s="847"/>
      <c r="E84" s="848"/>
      <c r="F84" s="844"/>
      <c r="G84" s="844">
        <v>-308</v>
      </c>
      <c r="H84" s="848"/>
      <c r="I84" s="848"/>
      <c r="J84" s="844"/>
      <c r="K84" s="844"/>
      <c r="L84" s="849"/>
      <c r="M84" s="849"/>
      <c r="N84" s="849"/>
      <c r="O84" s="849"/>
      <c r="P84" s="844"/>
      <c r="Q84" s="849"/>
      <c r="R84" s="844"/>
      <c r="S84" s="844"/>
      <c r="T84" s="831">
        <f t="shared" si="2"/>
        <v>-308</v>
      </c>
      <c r="U84" s="838"/>
      <c r="V84" s="844"/>
      <c r="W84" s="844"/>
      <c r="X84" s="844"/>
      <c r="Y84" s="844"/>
      <c r="Z84" s="844"/>
      <c r="AA84" s="844"/>
      <c r="AB84" s="844"/>
      <c r="AC84" s="844"/>
      <c r="AD84" s="845"/>
      <c r="AE84" s="845"/>
      <c r="AF84" s="818">
        <f t="shared" si="3"/>
        <v>0</v>
      </c>
    </row>
    <row r="85" spans="1:32" ht="12.75" customHeight="1">
      <c r="A85" s="828">
        <v>78</v>
      </c>
      <c r="B85" s="874" t="s">
        <v>935</v>
      </c>
      <c r="C85" s="850" t="s">
        <v>529</v>
      </c>
      <c r="D85" s="847"/>
      <c r="E85" s="848"/>
      <c r="F85" s="844"/>
      <c r="G85" s="844">
        <v>308</v>
      </c>
      <c r="H85" s="848"/>
      <c r="I85" s="848"/>
      <c r="J85" s="844"/>
      <c r="K85" s="844"/>
      <c r="L85" s="849"/>
      <c r="M85" s="849"/>
      <c r="N85" s="849"/>
      <c r="O85" s="849"/>
      <c r="P85" s="844"/>
      <c r="Q85" s="849"/>
      <c r="R85" s="844"/>
      <c r="S85" s="844"/>
      <c r="T85" s="831">
        <f t="shared" si="2"/>
        <v>308</v>
      </c>
      <c r="U85" s="838"/>
      <c r="V85" s="844"/>
      <c r="W85" s="844"/>
      <c r="X85" s="844"/>
      <c r="Y85" s="844"/>
      <c r="Z85" s="844"/>
      <c r="AA85" s="844"/>
      <c r="AB85" s="844"/>
      <c r="AC85" s="844"/>
      <c r="AD85" s="845"/>
      <c r="AE85" s="845"/>
      <c r="AF85" s="818">
        <f t="shared" si="3"/>
        <v>0</v>
      </c>
    </row>
    <row r="86" spans="1:32">
      <c r="A86" s="828">
        <v>79</v>
      </c>
      <c r="B86" s="874" t="s">
        <v>1036</v>
      </c>
      <c r="C86" s="853" t="s">
        <v>775</v>
      </c>
      <c r="D86" s="860"/>
      <c r="E86" s="860"/>
      <c r="F86" s="860"/>
      <c r="G86" s="860"/>
      <c r="H86" s="860"/>
      <c r="I86" s="860"/>
      <c r="J86" s="860"/>
      <c r="K86" s="860"/>
      <c r="L86" s="860"/>
      <c r="M86" s="860"/>
      <c r="N86" s="860"/>
      <c r="O86" s="860"/>
      <c r="P86" s="860"/>
      <c r="Q86" s="860"/>
      <c r="R86" s="860"/>
      <c r="S86" s="860"/>
      <c r="T86" s="831">
        <f t="shared" si="2"/>
        <v>0</v>
      </c>
      <c r="U86" s="860"/>
      <c r="V86" s="860"/>
      <c r="W86" s="860"/>
      <c r="X86" s="851">
        <v>-11000</v>
      </c>
      <c r="Y86" s="860"/>
      <c r="Z86" s="860"/>
      <c r="AA86" s="860"/>
      <c r="AB86" s="860"/>
      <c r="AC86" s="860"/>
      <c r="AD86" s="860"/>
      <c r="AE86" s="860"/>
      <c r="AF86" s="818">
        <f t="shared" si="3"/>
        <v>-11000</v>
      </c>
    </row>
    <row r="87" spans="1:32">
      <c r="A87" s="828">
        <v>80</v>
      </c>
      <c r="B87" s="874" t="s">
        <v>1037</v>
      </c>
      <c r="C87" s="853" t="s">
        <v>1017</v>
      </c>
      <c r="D87" s="851">
        <v>-10000</v>
      </c>
      <c r="E87" s="851">
        <v>-1000</v>
      </c>
      <c r="F87" s="852"/>
      <c r="G87" s="852"/>
      <c r="H87" s="852"/>
      <c r="I87" s="852"/>
      <c r="J87" s="852"/>
      <c r="K87" s="852"/>
      <c r="L87" s="852"/>
      <c r="M87" s="852"/>
      <c r="N87" s="852"/>
      <c r="O87" s="852"/>
      <c r="P87" s="852"/>
      <c r="Q87" s="852"/>
      <c r="R87" s="852"/>
      <c r="S87" s="852"/>
      <c r="T87" s="831">
        <f t="shared" si="2"/>
        <v>-11000</v>
      </c>
      <c r="U87" s="819"/>
      <c r="V87" s="852"/>
      <c r="W87" s="852"/>
      <c r="X87" s="852"/>
      <c r="Y87" s="852"/>
      <c r="Z87" s="852"/>
      <c r="AA87" s="852"/>
      <c r="AB87" s="852"/>
      <c r="AC87" s="852"/>
      <c r="AD87" s="852"/>
      <c r="AE87" s="852"/>
      <c r="AF87" s="818">
        <f t="shared" si="3"/>
        <v>0</v>
      </c>
    </row>
    <row r="88" spans="1:32">
      <c r="A88" s="828">
        <v>81</v>
      </c>
      <c r="B88" s="874" t="s">
        <v>1039</v>
      </c>
      <c r="C88" s="853" t="s">
        <v>1017</v>
      </c>
      <c r="D88" s="852">
        <v>-50</v>
      </c>
      <c r="E88" s="852"/>
      <c r="F88" s="852"/>
      <c r="G88" s="852"/>
      <c r="H88" s="852"/>
      <c r="I88" s="852"/>
      <c r="J88" s="852"/>
      <c r="K88" s="852"/>
      <c r="L88" s="852"/>
      <c r="M88" s="852"/>
      <c r="N88" s="852"/>
      <c r="O88" s="852"/>
      <c r="P88" s="852"/>
      <c r="Q88" s="852"/>
      <c r="R88" s="852"/>
      <c r="S88" s="852"/>
      <c r="T88" s="831">
        <f t="shared" si="2"/>
        <v>-50</v>
      </c>
      <c r="U88" s="819"/>
      <c r="V88" s="852"/>
      <c r="W88" s="852"/>
      <c r="X88" s="852"/>
      <c r="Y88" s="852"/>
      <c r="Z88" s="852"/>
      <c r="AA88" s="852"/>
      <c r="AB88" s="852"/>
      <c r="AC88" s="852"/>
      <c r="AD88" s="852"/>
      <c r="AE88" s="852"/>
      <c r="AF88" s="818">
        <f t="shared" si="3"/>
        <v>0</v>
      </c>
    </row>
    <row r="89" spans="1:32">
      <c r="A89" s="828">
        <v>82</v>
      </c>
      <c r="B89" s="874" t="s">
        <v>1038</v>
      </c>
      <c r="C89" s="853" t="s">
        <v>1017</v>
      </c>
      <c r="D89" s="852"/>
      <c r="E89" s="852">
        <v>50</v>
      </c>
      <c r="F89" s="852"/>
      <c r="G89" s="852"/>
      <c r="H89" s="852"/>
      <c r="I89" s="852"/>
      <c r="J89" s="852"/>
      <c r="K89" s="852"/>
      <c r="L89" s="852"/>
      <c r="M89" s="852"/>
      <c r="N89" s="852"/>
      <c r="O89" s="852"/>
      <c r="P89" s="852"/>
      <c r="Q89" s="852"/>
      <c r="R89" s="852"/>
      <c r="S89" s="852"/>
      <c r="T89" s="831">
        <f t="shared" si="2"/>
        <v>50</v>
      </c>
      <c r="U89" s="819"/>
      <c r="V89" s="852"/>
      <c r="W89" s="852"/>
      <c r="X89" s="852"/>
      <c r="Y89" s="852"/>
      <c r="Z89" s="852"/>
      <c r="AA89" s="852"/>
      <c r="AB89" s="852"/>
      <c r="AC89" s="852"/>
      <c r="AD89" s="852"/>
      <c r="AE89" s="852"/>
      <c r="AF89" s="818">
        <f t="shared" si="3"/>
        <v>0</v>
      </c>
    </row>
    <row r="90" spans="1:32">
      <c r="A90" s="828">
        <v>83</v>
      </c>
      <c r="B90" s="874" t="s">
        <v>969</v>
      </c>
      <c r="C90" s="853" t="s">
        <v>506</v>
      </c>
      <c r="D90" s="852"/>
      <c r="E90" s="852"/>
      <c r="F90" s="852"/>
      <c r="G90" s="852"/>
      <c r="H90" s="852"/>
      <c r="I90" s="852"/>
      <c r="J90" s="852"/>
      <c r="K90" s="852"/>
      <c r="L90" s="852">
        <v>305</v>
      </c>
      <c r="M90" s="852"/>
      <c r="N90" s="852"/>
      <c r="O90" s="852"/>
      <c r="P90" s="852"/>
      <c r="Q90" s="852"/>
      <c r="R90" s="852"/>
      <c r="S90" s="852"/>
      <c r="T90" s="831">
        <f t="shared" si="2"/>
        <v>305</v>
      </c>
      <c r="U90" s="819"/>
      <c r="V90" s="852"/>
      <c r="W90" s="852"/>
      <c r="X90" s="852"/>
      <c r="Y90" s="852"/>
      <c r="Z90" s="852"/>
      <c r="AA90" s="852"/>
      <c r="AB90" s="852"/>
      <c r="AC90" s="852"/>
      <c r="AD90" s="852"/>
      <c r="AE90" s="852"/>
      <c r="AF90" s="818">
        <f t="shared" si="3"/>
        <v>0</v>
      </c>
    </row>
    <row r="91" spans="1:32">
      <c r="A91" s="828">
        <v>84</v>
      </c>
      <c r="B91" s="874" t="s">
        <v>771</v>
      </c>
      <c r="C91" s="853" t="s">
        <v>766</v>
      </c>
      <c r="D91" s="852"/>
      <c r="E91" s="852"/>
      <c r="F91" s="852"/>
      <c r="G91" s="852"/>
      <c r="H91" s="852"/>
      <c r="I91" s="852"/>
      <c r="J91" s="852"/>
      <c r="K91" s="852"/>
      <c r="L91" s="852"/>
      <c r="M91" s="852"/>
      <c r="N91" s="852"/>
      <c r="O91" s="852"/>
      <c r="P91" s="852">
        <v>-305</v>
      </c>
      <c r="Q91" s="852"/>
      <c r="R91" s="852"/>
      <c r="S91" s="852"/>
      <c r="T91" s="831">
        <f t="shared" si="2"/>
        <v>-305</v>
      </c>
      <c r="U91" s="819"/>
      <c r="V91" s="852"/>
      <c r="W91" s="852"/>
      <c r="X91" s="852"/>
      <c r="Y91" s="852"/>
      <c r="Z91" s="852"/>
      <c r="AA91" s="852"/>
      <c r="AB91" s="852"/>
      <c r="AC91" s="852"/>
      <c r="AD91" s="852"/>
      <c r="AE91" s="852"/>
      <c r="AF91" s="818">
        <f t="shared" si="3"/>
        <v>0</v>
      </c>
    </row>
    <row r="92" spans="1:32">
      <c r="A92" s="828">
        <v>85</v>
      </c>
      <c r="B92" s="874" t="s">
        <v>970</v>
      </c>
      <c r="C92" s="853" t="s">
        <v>768</v>
      </c>
      <c r="D92" s="852"/>
      <c r="E92" s="852"/>
      <c r="F92" s="852"/>
      <c r="G92" s="852"/>
      <c r="H92" s="852"/>
      <c r="I92" s="852"/>
      <c r="J92" s="852">
        <v>572</v>
      </c>
      <c r="K92" s="852"/>
      <c r="L92" s="852"/>
      <c r="M92" s="852"/>
      <c r="N92" s="852"/>
      <c r="O92" s="852"/>
      <c r="P92" s="852"/>
      <c r="Q92" s="852"/>
      <c r="R92" s="852"/>
      <c r="S92" s="852"/>
      <c r="T92" s="831">
        <f t="shared" si="2"/>
        <v>572</v>
      </c>
      <c r="U92" s="819"/>
      <c r="V92" s="852"/>
      <c r="W92" s="852"/>
      <c r="X92" s="852"/>
      <c r="Y92" s="852"/>
      <c r="Z92" s="852"/>
      <c r="AA92" s="852"/>
      <c r="AB92" s="852"/>
      <c r="AC92" s="852"/>
      <c r="AD92" s="852"/>
      <c r="AE92" s="852"/>
      <c r="AF92" s="818">
        <f t="shared" si="3"/>
        <v>0</v>
      </c>
    </row>
    <row r="93" spans="1:32">
      <c r="A93" s="828">
        <v>86</v>
      </c>
      <c r="B93" s="874" t="s">
        <v>950</v>
      </c>
      <c r="C93" s="853" t="s">
        <v>766</v>
      </c>
      <c r="D93" s="852"/>
      <c r="E93" s="852"/>
      <c r="F93" s="852"/>
      <c r="G93" s="852"/>
      <c r="H93" s="852"/>
      <c r="I93" s="852"/>
      <c r="J93" s="852"/>
      <c r="K93" s="852"/>
      <c r="L93" s="852"/>
      <c r="M93" s="852"/>
      <c r="N93" s="852"/>
      <c r="O93" s="852"/>
      <c r="P93" s="852"/>
      <c r="Q93" s="852"/>
      <c r="R93" s="852">
        <v>-572</v>
      </c>
      <c r="S93" s="852"/>
      <c r="T93" s="831">
        <f t="shared" si="2"/>
        <v>-572</v>
      </c>
      <c r="U93" s="819"/>
      <c r="V93" s="852"/>
      <c r="W93" s="852"/>
      <c r="X93" s="852"/>
      <c r="Y93" s="852"/>
      <c r="Z93" s="852"/>
      <c r="AA93" s="852"/>
      <c r="AB93" s="852"/>
      <c r="AC93" s="852"/>
      <c r="AD93" s="852"/>
      <c r="AE93" s="852"/>
      <c r="AF93" s="818">
        <f t="shared" si="3"/>
        <v>0</v>
      </c>
    </row>
    <row r="94" spans="1:32">
      <c r="A94" s="828">
        <v>87</v>
      </c>
      <c r="B94" s="874" t="s">
        <v>971</v>
      </c>
      <c r="C94" s="853" t="s">
        <v>768</v>
      </c>
      <c r="D94" s="852"/>
      <c r="E94" s="852"/>
      <c r="F94" s="852"/>
      <c r="G94" s="852"/>
      <c r="H94" s="852"/>
      <c r="I94" s="852"/>
      <c r="J94" s="852">
        <v>1300</v>
      </c>
      <c r="K94" s="852"/>
      <c r="L94" s="852"/>
      <c r="M94" s="852"/>
      <c r="N94" s="852"/>
      <c r="O94" s="852"/>
      <c r="P94" s="852"/>
      <c r="Q94" s="852"/>
      <c r="R94" s="852"/>
      <c r="S94" s="852"/>
      <c r="T94" s="831">
        <f t="shared" si="2"/>
        <v>1300</v>
      </c>
      <c r="U94" s="819"/>
      <c r="V94" s="852"/>
      <c r="W94" s="852"/>
      <c r="X94" s="852"/>
      <c r="Y94" s="852"/>
      <c r="Z94" s="852"/>
      <c r="AA94" s="852"/>
      <c r="AB94" s="852"/>
      <c r="AC94" s="852"/>
      <c r="AD94" s="852"/>
      <c r="AE94" s="852"/>
      <c r="AF94" s="818">
        <f t="shared" si="3"/>
        <v>0</v>
      </c>
    </row>
    <row r="95" spans="1:32">
      <c r="A95" s="828">
        <v>88</v>
      </c>
      <c r="B95" s="874" t="s">
        <v>950</v>
      </c>
      <c r="C95" s="853" t="s">
        <v>766</v>
      </c>
      <c r="D95" s="852"/>
      <c r="E95" s="852"/>
      <c r="F95" s="852"/>
      <c r="G95" s="852"/>
      <c r="H95" s="852"/>
      <c r="I95" s="852"/>
      <c r="J95" s="852"/>
      <c r="K95" s="852"/>
      <c r="L95" s="852"/>
      <c r="M95" s="852"/>
      <c r="N95" s="852"/>
      <c r="O95" s="852"/>
      <c r="P95" s="852"/>
      <c r="Q95" s="852"/>
      <c r="R95" s="852">
        <v>-1300</v>
      </c>
      <c r="S95" s="852"/>
      <c r="T95" s="831">
        <f t="shared" si="2"/>
        <v>-1300</v>
      </c>
      <c r="U95" s="819"/>
      <c r="V95" s="852"/>
      <c r="W95" s="852"/>
      <c r="X95" s="852"/>
      <c r="Y95" s="852"/>
      <c r="Z95" s="852"/>
      <c r="AA95" s="852"/>
      <c r="AB95" s="852"/>
      <c r="AC95" s="852"/>
      <c r="AD95" s="852"/>
      <c r="AE95" s="852"/>
      <c r="AF95" s="818">
        <f t="shared" si="3"/>
        <v>0</v>
      </c>
    </row>
    <row r="96" spans="1:32">
      <c r="A96" s="828">
        <v>89</v>
      </c>
      <c r="B96" s="874" t="s">
        <v>972</v>
      </c>
      <c r="C96" s="853" t="s">
        <v>507</v>
      </c>
      <c r="D96" s="852"/>
      <c r="E96" s="852"/>
      <c r="F96" s="852">
        <v>150</v>
      </c>
      <c r="G96" s="852"/>
      <c r="H96" s="852"/>
      <c r="I96" s="852"/>
      <c r="J96" s="852"/>
      <c r="K96" s="852"/>
      <c r="L96" s="852"/>
      <c r="M96" s="852"/>
      <c r="N96" s="852"/>
      <c r="O96" s="852"/>
      <c r="P96" s="852"/>
      <c r="Q96" s="852"/>
      <c r="R96" s="852"/>
      <c r="S96" s="852"/>
      <c r="T96" s="831">
        <f t="shared" si="2"/>
        <v>150</v>
      </c>
      <c r="U96" s="819"/>
      <c r="V96" s="852"/>
      <c r="W96" s="852"/>
      <c r="X96" s="852"/>
      <c r="Y96" s="852"/>
      <c r="Z96" s="852"/>
      <c r="AA96" s="852"/>
      <c r="AB96" s="852"/>
      <c r="AC96" s="852"/>
      <c r="AD96" s="852"/>
      <c r="AE96" s="852"/>
      <c r="AF96" s="818">
        <f t="shared" si="3"/>
        <v>0</v>
      </c>
    </row>
    <row r="97" spans="1:32">
      <c r="A97" s="828">
        <v>90</v>
      </c>
      <c r="B97" s="874" t="s">
        <v>972</v>
      </c>
      <c r="C97" s="853" t="s">
        <v>766</v>
      </c>
      <c r="D97" s="852"/>
      <c r="E97" s="852"/>
      <c r="F97" s="852"/>
      <c r="G97" s="852"/>
      <c r="H97" s="852"/>
      <c r="I97" s="852"/>
      <c r="J97" s="852"/>
      <c r="K97" s="852"/>
      <c r="L97" s="852"/>
      <c r="M97" s="852"/>
      <c r="N97" s="852"/>
      <c r="O97" s="852"/>
      <c r="P97" s="852"/>
      <c r="Q97" s="852"/>
      <c r="R97" s="852">
        <v>-150</v>
      </c>
      <c r="S97" s="852"/>
      <c r="T97" s="831">
        <f t="shared" si="2"/>
        <v>-150</v>
      </c>
      <c r="U97" s="819"/>
      <c r="V97" s="852"/>
      <c r="W97" s="852"/>
      <c r="X97" s="852"/>
      <c r="Y97" s="852"/>
      <c r="Z97" s="852"/>
      <c r="AA97" s="852"/>
      <c r="AB97" s="852"/>
      <c r="AC97" s="852"/>
      <c r="AD97" s="852"/>
      <c r="AE97" s="852"/>
      <c r="AF97" s="818">
        <f t="shared" si="3"/>
        <v>0</v>
      </c>
    </row>
    <row r="98" spans="1:32">
      <c r="A98" s="828">
        <v>91</v>
      </c>
      <c r="B98" s="874" t="s">
        <v>973</v>
      </c>
      <c r="C98" s="853" t="s">
        <v>506</v>
      </c>
      <c r="D98" s="852"/>
      <c r="E98" s="852"/>
      <c r="F98" s="852"/>
      <c r="G98" s="852"/>
      <c r="H98" s="852"/>
      <c r="I98" s="852"/>
      <c r="J98" s="852"/>
      <c r="K98" s="852"/>
      <c r="L98" s="852"/>
      <c r="M98" s="852"/>
      <c r="N98" s="852"/>
      <c r="O98" s="852"/>
      <c r="P98" s="852"/>
      <c r="Q98" s="852"/>
      <c r="R98" s="852"/>
      <c r="S98" s="852"/>
      <c r="T98" s="831">
        <f t="shared" si="2"/>
        <v>0</v>
      </c>
      <c r="U98" s="819"/>
      <c r="V98" s="852"/>
      <c r="W98" s="852"/>
      <c r="X98" s="852">
        <v>1000</v>
      </c>
      <c r="Y98" s="852"/>
      <c r="Z98" s="852"/>
      <c r="AA98" s="852"/>
      <c r="AB98" s="852"/>
      <c r="AC98" s="852"/>
      <c r="AD98" s="852"/>
      <c r="AE98" s="852"/>
      <c r="AF98" s="818">
        <f t="shared" si="3"/>
        <v>1000</v>
      </c>
    </row>
    <row r="99" spans="1:32">
      <c r="A99" s="828">
        <v>92</v>
      </c>
      <c r="B99" s="874" t="s">
        <v>767</v>
      </c>
      <c r="C99" s="853" t="s">
        <v>766</v>
      </c>
      <c r="D99" s="852"/>
      <c r="E99" s="852"/>
      <c r="F99" s="852"/>
      <c r="G99" s="852"/>
      <c r="H99" s="852"/>
      <c r="I99" s="852"/>
      <c r="J99" s="852"/>
      <c r="K99" s="852"/>
      <c r="L99" s="852"/>
      <c r="M99" s="852"/>
      <c r="N99" s="852"/>
      <c r="O99" s="852"/>
      <c r="P99" s="852">
        <v>1000</v>
      </c>
      <c r="Q99" s="852"/>
      <c r="R99" s="852"/>
      <c r="S99" s="852"/>
      <c r="T99" s="831">
        <f t="shared" si="2"/>
        <v>1000</v>
      </c>
      <c r="U99" s="819"/>
      <c r="V99" s="852"/>
      <c r="W99" s="852"/>
      <c r="X99" s="852"/>
      <c r="Y99" s="852"/>
      <c r="Z99" s="852"/>
      <c r="AA99" s="852"/>
      <c r="AB99" s="852"/>
      <c r="AC99" s="852"/>
      <c r="AD99" s="852"/>
      <c r="AE99" s="852"/>
      <c r="AF99" s="818">
        <f t="shared" si="3"/>
        <v>0</v>
      </c>
    </row>
    <row r="100" spans="1:32">
      <c r="A100" s="828">
        <v>93</v>
      </c>
      <c r="B100" s="874" t="s">
        <v>974</v>
      </c>
      <c r="C100" s="853" t="s">
        <v>1040</v>
      </c>
      <c r="D100" s="852"/>
      <c r="E100" s="852"/>
      <c r="F100" s="852"/>
      <c r="G100" s="852"/>
      <c r="H100" s="852"/>
      <c r="I100" s="852"/>
      <c r="J100" s="852"/>
      <c r="K100" s="852"/>
      <c r="L100" s="852"/>
      <c r="M100" s="852"/>
      <c r="N100" s="852"/>
      <c r="O100" s="852"/>
      <c r="P100" s="852"/>
      <c r="Q100" s="852"/>
      <c r="R100" s="852"/>
      <c r="S100" s="852"/>
      <c r="T100" s="831">
        <f t="shared" si="2"/>
        <v>0</v>
      </c>
      <c r="U100" s="819"/>
      <c r="V100" s="852">
        <v>-1200</v>
      </c>
      <c r="W100" s="852"/>
      <c r="X100" s="852"/>
      <c r="Y100" s="852"/>
      <c r="Z100" s="852"/>
      <c r="AA100" s="852"/>
      <c r="AB100" s="852"/>
      <c r="AC100" s="852"/>
      <c r="AD100" s="852"/>
      <c r="AE100" s="852"/>
      <c r="AF100" s="818">
        <f t="shared" si="3"/>
        <v>-1200</v>
      </c>
    </row>
    <row r="101" spans="1:32">
      <c r="A101" s="828">
        <v>94</v>
      </c>
      <c r="B101" s="874" t="s">
        <v>1041</v>
      </c>
      <c r="C101" s="853" t="s">
        <v>1040</v>
      </c>
      <c r="D101" s="852"/>
      <c r="E101" s="852"/>
      <c r="F101" s="852"/>
      <c r="G101" s="852"/>
      <c r="H101" s="852"/>
      <c r="I101" s="852"/>
      <c r="J101" s="852"/>
      <c r="K101" s="852"/>
      <c r="L101" s="852"/>
      <c r="M101" s="852"/>
      <c r="N101" s="852"/>
      <c r="O101" s="852"/>
      <c r="P101" s="852"/>
      <c r="Q101" s="852"/>
      <c r="R101" s="852"/>
      <c r="S101" s="852"/>
      <c r="T101" s="831">
        <f t="shared" si="2"/>
        <v>0</v>
      </c>
      <c r="U101" s="819"/>
      <c r="V101" s="852">
        <v>1200</v>
      </c>
      <c r="W101" s="852"/>
      <c r="X101" s="852"/>
      <c r="Y101" s="852"/>
      <c r="Z101" s="852"/>
      <c r="AA101" s="852"/>
      <c r="AB101" s="852"/>
      <c r="AC101" s="852"/>
      <c r="AD101" s="852"/>
      <c r="AE101" s="852"/>
      <c r="AF101" s="818">
        <f t="shared" si="3"/>
        <v>1200</v>
      </c>
    </row>
    <row r="102" spans="1:32">
      <c r="A102" s="828">
        <v>95</v>
      </c>
      <c r="B102" s="874" t="s">
        <v>975</v>
      </c>
      <c r="C102" s="853" t="s">
        <v>1040</v>
      </c>
      <c r="D102" s="852"/>
      <c r="E102" s="852"/>
      <c r="F102" s="852"/>
      <c r="G102" s="852"/>
      <c r="H102" s="852"/>
      <c r="I102" s="852"/>
      <c r="J102" s="852"/>
      <c r="K102" s="852"/>
      <c r="L102" s="852"/>
      <c r="M102" s="852"/>
      <c r="N102" s="852"/>
      <c r="O102" s="852"/>
      <c r="P102" s="852"/>
      <c r="Q102" s="852"/>
      <c r="R102" s="852"/>
      <c r="S102" s="852"/>
      <c r="T102" s="831">
        <f t="shared" si="2"/>
        <v>0</v>
      </c>
      <c r="U102" s="819"/>
      <c r="V102" s="852">
        <v>629</v>
      </c>
      <c r="W102" s="852"/>
      <c r="X102" s="852"/>
      <c r="Y102" s="852"/>
      <c r="Z102" s="852"/>
      <c r="AA102" s="852"/>
      <c r="AB102" s="852"/>
      <c r="AC102" s="852"/>
      <c r="AD102" s="852"/>
      <c r="AE102" s="852"/>
      <c r="AF102" s="818">
        <f t="shared" si="3"/>
        <v>629</v>
      </c>
    </row>
    <row r="103" spans="1:32">
      <c r="A103" s="828">
        <v>96</v>
      </c>
      <c r="B103" s="874" t="s">
        <v>976</v>
      </c>
      <c r="C103" s="853" t="s">
        <v>506</v>
      </c>
      <c r="D103" s="852"/>
      <c r="E103" s="852"/>
      <c r="F103" s="852"/>
      <c r="G103" s="852"/>
      <c r="H103" s="852"/>
      <c r="I103" s="852"/>
      <c r="J103" s="852"/>
      <c r="K103" s="852"/>
      <c r="L103" s="852"/>
      <c r="M103" s="852"/>
      <c r="N103" s="852"/>
      <c r="O103" s="852"/>
      <c r="P103" s="852"/>
      <c r="Q103" s="852"/>
      <c r="R103" s="852"/>
      <c r="S103" s="852"/>
      <c r="T103" s="831">
        <f t="shared" si="2"/>
        <v>0</v>
      </c>
      <c r="U103" s="819"/>
      <c r="V103" s="852"/>
      <c r="W103" s="852"/>
      <c r="X103" s="852"/>
      <c r="Y103" s="852"/>
      <c r="Z103" s="852">
        <v>100</v>
      </c>
      <c r="AA103" s="852"/>
      <c r="AB103" s="852"/>
      <c r="AC103" s="852"/>
      <c r="AD103" s="852"/>
      <c r="AE103" s="852"/>
      <c r="AF103" s="818">
        <f t="shared" si="3"/>
        <v>100</v>
      </c>
    </row>
    <row r="104" spans="1:32">
      <c r="A104" s="828">
        <v>97</v>
      </c>
      <c r="B104" s="874" t="s">
        <v>977</v>
      </c>
      <c r="C104" s="853" t="s">
        <v>768</v>
      </c>
      <c r="D104" s="852"/>
      <c r="E104" s="852"/>
      <c r="F104" s="852"/>
      <c r="G104" s="852"/>
      <c r="H104" s="852"/>
      <c r="I104" s="852"/>
      <c r="J104" s="852"/>
      <c r="K104" s="852"/>
      <c r="L104" s="852"/>
      <c r="M104" s="852"/>
      <c r="N104" s="852"/>
      <c r="O104" s="852"/>
      <c r="P104" s="852"/>
      <c r="Q104" s="852"/>
      <c r="R104" s="852"/>
      <c r="S104" s="852"/>
      <c r="T104" s="831">
        <f t="shared" si="2"/>
        <v>0</v>
      </c>
      <c r="U104" s="819"/>
      <c r="V104" s="852"/>
      <c r="W104" s="852"/>
      <c r="X104" s="852"/>
      <c r="Y104" s="852"/>
      <c r="Z104" s="852">
        <v>30</v>
      </c>
      <c r="AA104" s="852"/>
      <c r="AB104" s="852"/>
      <c r="AC104" s="852"/>
      <c r="AD104" s="852"/>
      <c r="AE104" s="852"/>
      <c r="AF104" s="818">
        <f t="shared" si="3"/>
        <v>30</v>
      </c>
    </row>
    <row r="105" spans="1:32">
      <c r="A105" s="828">
        <v>98</v>
      </c>
      <c r="B105" s="874" t="s">
        <v>978</v>
      </c>
      <c r="C105" s="853" t="s">
        <v>506</v>
      </c>
      <c r="D105" s="852"/>
      <c r="E105" s="852"/>
      <c r="F105" s="852"/>
      <c r="G105" s="852"/>
      <c r="H105" s="852"/>
      <c r="I105" s="852"/>
      <c r="J105" s="852"/>
      <c r="K105" s="852"/>
      <c r="L105" s="852"/>
      <c r="M105" s="852"/>
      <c r="N105" s="852"/>
      <c r="O105" s="852"/>
      <c r="P105" s="852"/>
      <c r="Q105" s="852"/>
      <c r="R105" s="852"/>
      <c r="S105" s="852"/>
      <c r="T105" s="831">
        <f t="shared" si="2"/>
        <v>0</v>
      </c>
      <c r="U105" s="819"/>
      <c r="V105" s="852"/>
      <c r="W105" s="852"/>
      <c r="X105" s="852"/>
      <c r="Y105" s="852"/>
      <c r="Z105" s="852">
        <v>15</v>
      </c>
      <c r="AA105" s="852"/>
      <c r="AB105" s="852"/>
      <c r="AC105" s="852"/>
      <c r="AD105" s="852"/>
      <c r="AE105" s="852"/>
      <c r="AF105" s="818">
        <f t="shared" si="3"/>
        <v>15</v>
      </c>
    </row>
    <row r="106" spans="1:32">
      <c r="A106" s="828">
        <v>99</v>
      </c>
      <c r="B106" s="874" t="s">
        <v>979</v>
      </c>
      <c r="C106" s="853" t="s">
        <v>506</v>
      </c>
      <c r="D106" s="852"/>
      <c r="E106" s="852"/>
      <c r="F106" s="852"/>
      <c r="G106" s="852"/>
      <c r="H106" s="852"/>
      <c r="I106" s="852"/>
      <c r="J106" s="852"/>
      <c r="K106" s="852"/>
      <c r="L106" s="852"/>
      <c r="M106" s="852"/>
      <c r="N106" s="852"/>
      <c r="O106" s="852"/>
      <c r="P106" s="852"/>
      <c r="Q106" s="852"/>
      <c r="R106" s="852"/>
      <c r="S106" s="852"/>
      <c r="T106" s="831">
        <f t="shared" si="2"/>
        <v>0</v>
      </c>
      <c r="U106" s="819"/>
      <c r="V106" s="852">
        <v>200</v>
      </c>
      <c r="W106" s="852"/>
      <c r="X106" s="852"/>
      <c r="Y106" s="852"/>
      <c r="Z106" s="852"/>
      <c r="AA106" s="852"/>
      <c r="AB106" s="852"/>
      <c r="AC106" s="852"/>
      <c r="AD106" s="852"/>
      <c r="AE106" s="852"/>
      <c r="AF106" s="818">
        <f t="shared" si="3"/>
        <v>200</v>
      </c>
    </row>
    <row r="107" spans="1:32">
      <c r="A107" s="828">
        <v>100</v>
      </c>
      <c r="B107" s="874" t="s">
        <v>980</v>
      </c>
      <c r="C107" s="853" t="s">
        <v>533</v>
      </c>
      <c r="D107" s="852"/>
      <c r="E107" s="852"/>
      <c r="F107" s="852"/>
      <c r="G107" s="852"/>
      <c r="H107" s="852"/>
      <c r="I107" s="852"/>
      <c r="J107" s="852"/>
      <c r="K107" s="852"/>
      <c r="L107" s="852"/>
      <c r="M107" s="852"/>
      <c r="N107" s="852"/>
      <c r="O107" s="852"/>
      <c r="P107" s="852"/>
      <c r="Q107" s="852"/>
      <c r="R107" s="852"/>
      <c r="S107" s="852"/>
      <c r="T107" s="831">
        <f t="shared" si="2"/>
        <v>0</v>
      </c>
      <c r="U107" s="819"/>
      <c r="V107" s="852">
        <v>23</v>
      </c>
      <c r="W107" s="852"/>
      <c r="X107" s="852"/>
      <c r="Y107" s="852"/>
      <c r="Z107" s="852"/>
      <c r="AA107" s="852"/>
      <c r="AB107" s="852"/>
      <c r="AC107" s="852"/>
      <c r="AD107" s="852"/>
      <c r="AE107" s="852"/>
      <c r="AF107" s="818">
        <f t="shared" si="3"/>
        <v>23</v>
      </c>
    </row>
    <row r="108" spans="1:32">
      <c r="A108" s="828">
        <v>101</v>
      </c>
      <c r="B108" s="874" t="s">
        <v>981</v>
      </c>
      <c r="C108" s="853" t="s">
        <v>766</v>
      </c>
      <c r="D108" s="852"/>
      <c r="E108" s="852"/>
      <c r="F108" s="852"/>
      <c r="G108" s="852"/>
      <c r="H108" s="852"/>
      <c r="I108" s="852"/>
      <c r="J108" s="852"/>
      <c r="K108" s="852"/>
      <c r="L108" s="852"/>
      <c r="M108" s="852"/>
      <c r="N108" s="852"/>
      <c r="O108" s="852"/>
      <c r="P108" s="852">
        <v>997</v>
      </c>
      <c r="Q108" s="852"/>
      <c r="R108" s="852"/>
      <c r="S108" s="852"/>
      <c r="T108" s="831">
        <f t="shared" si="2"/>
        <v>997</v>
      </c>
      <c r="U108" s="819"/>
      <c r="V108" s="852"/>
      <c r="W108" s="852"/>
      <c r="X108" s="852"/>
      <c r="Y108" s="852"/>
      <c r="Z108" s="852"/>
      <c r="AA108" s="852"/>
      <c r="AB108" s="852"/>
      <c r="AC108" s="852"/>
      <c r="AD108" s="852"/>
      <c r="AE108" s="852"/>
      <c r="AF108" s="818">
        <f t="shared" si="3"/>
        <v>0</v>
      </c>
    </row>
    <row r="109" spans="1:32">
      <c r="A109" s="828">
        <v>102</v>
      </c>
      <c r="B109" s="874" t="s">
        <v>982</v>
      </c>
      <c r="C109" s="853" t="s">
        <v>770</v>
      </c>
      <c r="D109" s="852"/>
      <c r="E109" s="852"/>
      <c r="F109" s="852"/>
      <c r="G109" s="852"/>
      <c r="H109" s="852"/>
      <c r="I109" s="852"/>
      <c r="J109" s="852"/>
      <c r="K109" s="852"/>
      <c r="L109" s="852"/>
      <c r="M109" s="852"/>
      <c r="N109" s="852"/>
      <c r="O109" s="852"/>
      <c r="P109" s="852"/>
      <c r="Q109" s="852"/>
      <c r="R109" s="852"/>
      <c r="S109" s="852"/>
      <c r="T109" s="831">
        <f t="shared" si="2"/>
        <v>0</v>
      </c>
      <c r="U109" s="819"/>
      <c r="V109" s="852"/>
      <c r="W109" s="852">
        <v>2086</v>
      </c>
      <c r="X109" s="852"/>
      <c r="Y109" s="852"/>
      <c r="Z109" s="852"/>
      <c r="AA109" s="852"/>
      <c r="AB109" s="852"/>
      <c r="AC109" s="852"/>
      <c r="AD109" s="852"/>
      <c r="AE109" s="852"/>
      <c r="AF109" s="818">
        <f t="shared" si="3"/>
        <v>2086</v>
      </c>
    </row>
    <row r="110" spans="1:32">
      <c r="A110" s="828">
        <v>103</v>
      </c>
      <c r="B110" s="874" t="s">
        <v>983</v>
      </c>
      <c r="C110" s="853" t="s">
        <v>772</v>
      </c>
      <c r="D110" s="852"/>
      <c r="E110" s="852"/>
      <c r="F110" s="852"/>
      <c r="G110" s="852"/>
      <c r="H110" s="852"/>
      <c r="I110" s="852"/>
      <c r="J110" s="852"/>
      <c r="K110" s="852"/>
      <c r="L110" s="852"/>
      <c r="M110" s="852"/>
      <c r="N110" s="852">
        <v>18</v>
      </c>
      <c r="O110" s="852"/>
      <c r="P110" s="852"/>
      <c r="Q110" s="852"/>
      <c r="R110" s="852"/>
      <c r="S110" s="852"/>
      <c r="T110" s="831">
        <f t="shared" si="2"/>
        <v>18</v>
      </c>
      <c r="U110" s="819"/>
      <c r="V110" s="852"/>
      <c r="W110" s="852"/>
      <c r="X110" s="852"/>
      <c r="Y110" s="852"/>
      <c r="Z110" s="852"/>
      <c r="AA110" s="852"/>
      <c r="AB110" s="852"/>
      <c r="AC110" s="852"/>
      <c r="AD110" s="852"/>
      <c r="AE110" s="852"/>
      <c r="AF110" s="818">
        <f t="shared" si="3"/>
        <v>0</v>
      </c>
    </row>
    <row r="111" spans="1:32">
      <c r="A111" s="828">
        <v>104</v>
      </c>
      <c r="B111" s="874" t="s">
        <v>984</v>
      </c>
      <c r="C111" s="853" t="s">
        <v>772</v>
      </c>
      <c r="D111" s="852"/>
      <c r="E111" s="852"/>
      <c r="F111" s="852"/>
      <c r="G111" s="852"/>
      <c r="H111" s="852"/>
      <c r="I111" s="852"/>
      <c r="J111" s="852"/>
      <c r="K111" s="852"/>
      <c r="L111" s="852"/>
      <c r="M111" s="852"/>
      <c r="N111" s="852">
        <v>266</v>
      </c>
      <c r="O111" s="852"/>
      <c r="P111" s="852"/>
      <c r="Q111" s="852"/>
      <c r="R111" s="852"/>
      <c r="S111" s="852"/>
      <c r="T111" s="831">
        <f t="shared" si="2"/>
        <v>266</v>
      </c>
      <c r="U111" s="819"/>
      <c r="V111" s="852"/>
      <c r="W111" s="852"/>
      <c r="X111" s="852"/>
      <c r="Y111" s="852"/>
      <c r="Z111" s="852"/>
      <c r="AA111" s="852"/>
      <c r="AB111" s="852"/>
      <c r="AC111" s="852"/>
      <c r="AD111" s="852"/>
      <c r="AE111" s="852"/>
      <c r="AF111" s="818">
        <f t="shared" si="3"/>
        <v>0</v>
      </c>
    </row>
    <row r="112" spans="1:32">
      <c r="A112" s="828">
        <v>105</v>
      </c>
      <c r="B112" s="874" t="s">
        <v>931</v>
      </c>
      <c r="C112" s="853" t="s">
        <v>772</v>
      </c>
      <c r="D112" s="852"/>
      <c r="E112" s="852"/>
      <c r="F112" s="852"/>
      <c r="G112" s="852"/>
      <c r="H112" s="852"/>
      <c r="I112" s="852"/>
      <c r="J112" s="852"/>
      <c r="K112" s="852"/>
      <c r="L112" s="852"/>
      <c r="M112" s="852"/>
      <c r="N112" s="852">
        <v>347</v>
      </c>
      <c r="O112" s="852"/>
      <c r="P112" s="852"/>
      <c r="Q112" s="852"/>
      <c r="R112" s="852"/>
      <c r="S112" s="852"/>
      <c r="T112" s="831">
        <f t="shared" si="2"/>
        <v>347</v>
      </c>
      <c r="U112" s="819"/>
      <c r="V112" s="852"/>
      <c r="W112" s="852"/>
      <c r="X112" s="852"/>
      <c r="Y112" s="852"/>
      <c r="Z112" s="852"/>
      <c r="AA112" s="852"/>
      <c r="AB112" s="852"/>
      <c r="AC112" s="852"/>
      <c r="AD112" s="852"/>
      <c r="AE112" s="852"/>
      <c r="AF112" s="818">
        <f t="shared" si="3"/>
        <v>0</v>
      </c>
    </row>
    <row r="113" spans="1:32">
      <c r="A113" s="828">
        <v>106</v>
      </c>
      <c r="B113" s="874" t="s">
        <v>985</v>
      </c>
      <c r="C113" s="853" t="s">
        <v>506</v>
      </c>
      <c r="D113" s="852"/>
      <c r="E113" s="852"/>
      <c r="F113" s="852"/>
      <c r="G113" s="852"/>
      <c r="H113" s="852">
        <v>1455</v>
      </c>
      <c r="I113" s="852"/>
      <c r="J113" s="852"/>
      <c r="K113" s="852"/>
      <c r="L113" s="852"/>
      <c r="M113" s="852"/>
      <c r="N113" s="852"/>
      <c r="O113" s="852"/>
      <c r="P113" s="852"/>
      <c r="Q113" s="852"/>
      <c r="R113" s="852"/>
      <c r="S113" s="852"/>
      <c r="T113" s="831">
        <f t="shared" si="2"/>
        <v>1455</v>
      </c>
      <c r="U113" s="819"/>
      <c r="V113" s="852"/>
      <c r="W113" s="852"/>
      <c r="X113" s="852"/>
      <c r="Y113" s="852"/>
      <c r="Z113" s="852"/>
      <c r="AA113" s="852"/>
      <c r="AB113" s="852"/>
      <c r="AC113" s="852"/>
      <c r="AD113" s="852"/>
      <c r="AE113" s="852"/>
      <c r="AF113" s="818">
        <f t="shared" si="3"/>
        <v>0</v>
      </c>
    </row>
    <row r="114" spans="1:32">
      <c r="A114" s="828">
        <v>107</v>
      </c>
      <c r="B114" s="874" t="s">
        <v>1042</v>
      </c>
      <c r="C114" s="853" t="s">
        <v>770</v>
      </c>
      <c r="D114" s="852"/>
      <c r="E114" s="852"/>
      <c r="F114" s="852"/>
      <c r="G114" s="852"/>
      <c r="H114" s="852"/>
      <c r="I114" s="852"/>
      <c r="J114" s="852"/>
      <c r="K114" s="852"/>
      <c r="L114" s="852"/>
      <c r="M114" s="852"/>
      <c r="N114" s="852"/>
      <c r="O114" s="852"/>
      <c r="P114" s="852"/>
      <c r="Q114" s="852"/>
      <c r="R114" s="852"/>
      <c r="S114" s="852"/>
      <c r="T114" s="831">
        <f t="shared" si="2"/>
        <v>0</v>
      </c>
      <c r="U114" s="819"/>
      <c r="V114" s="852"/>
      <c r="W114" s="852">
        <v>1087</v>
      </c>
      <c r="X114" s="852"/>
      <c r="Y114" s="852"/>
      <c r="Z114" s="852"/>
      <c r="AA114" s="852"/>
      <c r="AB114" s="852"/>
      <c r="AC114" s="852"/>
      <c r="AD114" s="852"/>
      <c r="AE114" s="852"/>
      <c r="AF114" s="818">
        <f t="shared" si="3"/>
        <v>1087</v>
      </c>
    </row>
    <row r="115" spans="1:32">
      <c r="A115" s="828">
        <v>108</v>
      </c>
      <c r="B115" s="874" t="s">
        <v>985</v>
      </c>
      <c r="C115" s="853" t="s">
        <v>506</v>
      </c>
      <c r="D115" s="852"/>
      <c r="E115" s="852"/>
      <c r="F115" s="852"/>
      <c r="G115" s="852"/>
      <c r="H115" s="852">
        <v>1087</v>
      </c>
      <c r="I115" s="852"/>
      <c r="J115" s="852"/>
      <c r="K115" s="852"/>
      <c r="L115" s="852"/>
      <c r="M115" s="852"/>
      <c r="N115" s="852"/>
      <c r="O115" s="852"/>
      <c r="P115" s="852"/>
      <c r="Q115" s="852"/>
      <c r="R115" s="852"/>
      <c r="S115" s="852"/>
      <c r="T115" s="831">
        <f t="shared" si="2"/>
        <v>1087</v>
      </c>
      <c r="U115" s="819"/>
      <c r="V115" s="852"/>
      <c r="W115" s="852"/>
      <c r="X115" s="852"/>
      <c r="Y115" s="852"/>
      <c r="Z115" s="852"/>
      <c r="AA115" s="852"/>
      <c r="AB115" s="852"/>
      <c r="AC115" s="852"/>
      <c r="AD115" s="852"/>
      <c r="AE115" s="852"/>
      <c r="AF115" s="818">
        <f t="shared" si="3"/>
        <v>0</v>
      </c>
    </row>
    <row r="116" spans="1:32">
      <c r="A116" s="828">
        <v>109</v>
      </c>
      <c r="B116" s="874" t="s">
        <v>986</v>
      </c>
      <c r="C116" s="853" t="s">
        <v>772</v>
      </c>
      <c r="D116" s="852"/>
      <c r="E116" s="852"/>
      <c r="F116" s="852"/>
      <c r="G116" s="852"/>
      <c r="H116" s="852"/>
      <c r="I116" s="852"/>
      <c r="J116" s="852"/>
      <c r="K116" s="852"/>
      <c r="L116" s="852"/>
      <c r="M116" s="852"/>
      <c r="N116" s="851">
        <v>-5000</v>
      </c>
      <c r="O116" s="851"/>
      <c r="P116" s="851"/>
      <c r="Q116" s="851"/>
      <c r="R116" s="851"/>
      <c r="S116" s="852"/>
      <c r="T116" s="831">
        <f t="shared" si="2"/>
        <v>-5000</v>
      </c>
      <c r="U116" s="819"/>
      <c r="V116" s="852"/>
      <c r="W116" s="852"/>
      <c r="X116" s="852"/>
      <c r="Y116" s="852"/>
      <c r="Z116" s="852"/>
      <c r="AA116" s="852"/>
      <c r="AB116" s="852"/>
      <c r="AC116" s="852"/>
      <c r="AD116" s="852"/>
      <c r="AE116" s="852"/>
      <c r="AF116" s="818">
        <f t="shared" si="3"/>
        <v>0</v>
      </c>
    </row>
    <row r="117" spans="1:32">
      <c r="A117" s="828">
        <v>110</v>
      </c>
      <c r="B117" s="874" t="s">
        <v>987</v>
      </c>
      <c r="C117" s="853" t="s">
        <v>766</v>
      </c>
      <c r="D117" s="852"/>
      <c r="E117" s="852"/>
      <c r="F117" s="852"/>
      <c r="G117" s="852"/>
      <c r="H117" s="852"/>
      <c r="I117" s="852"/>
      <c r="J117" s="852"/>
      <c r="K117" s="852"/>
      <c r="L117" s="852"/>
      <c r="M117" s="852"/>
      <c r="N117" s="851"/>
      <c r="O117" s="851"/>
      <c r="P117" s="851"/>
      <c r="Q117" s="851">
        <v>5000</v>
      </c>
      <c r="R117" s="851"/>
      <c r="S117" s="852"/>
      <c r="T117" s="831">
        <f t="shared" si="2"/>
        <v>5000</v>
      </c>
      <c r="U117" s="819"/>
      <c r="V117" s="852"/>
      <c r="W117" s="852"/>
      <c r="X117" s="852"/>
      <c r="Y117" s="852"/>
      <c r="Z117" s="852"/>
      <c r="AA117" s="852"/>
      <c r="AB117" s="852"/>
      <c r="AC117" s="852"/>
      <c r="AD117" s="852"/>
      <c r="AE117" s="852"/>
      <c r="AF117" s="818">
        <f t="shared" si="3"/>
        <v>0</v>
      </c>
    </row>
    <row r="118" spans="1:32">
      <c r="A118" s="828">
        <v>111</v>
      </c>
      <c r="B118" s="874" t="s">
        <v>988</v>
      </c>
      <c r="C118" s="853" t="s">
        <v>772</v>
      </c>
      <c r="D118" s="852"/>
      <c r="E118" s="852"/>
      <c r="F118" s="852"/>
      <c r="G118" s="852"/>
      <c r="H118" s="852"/>
      <c r="I118" s="852"/>
      <c r="J118" s="852"/>
      <c r="K118" s="852"/>
      <c r="L118" s="852"/>
      <c r="M118" s="852"/>
      <c r="N118" s="851">
        <v>687</v>
      </c>
      <c r="O118" s="851"/>
      <c r="P118" s="851"/>
      <c r="Q118" s="851"/>
      <c r="R118" s="851"/>
      <c r="S118" s="852"/>
      <c r="T118" s="831">
        <f t="shared" si="2"/>
        <v>687</v>
      </c>
      <c r="U118" s="819"/>
      <c r="V118" s="852"/>
      <c r="W118" s="852"/>
      <c r="X118" s="852"/>
      <c r="Y118" s="852"/>
      <c r="Z118" s="852"/>
      <c r="AA118" s="852"/>
      <c r="AB118" s="852"/>
      <c r="AC118" s="852"/>
      <c r="AD118" s="852"/>
      <c r="AE118" s="852"/>
      <c r="AF118" s="818">
        <f t="shared" si="3"/>
        <v>0</v>
      </c>
    </row>
    <row r="119" spans="1:32">
      <c r="A119" s="828">
        <v>112</v>
      </c>
      <c r="B119" s="874" t="s">
        <v>771</v>
      </c>
      <c r="C119" s="853" t="s">
        <v>766</v>
      </c>
      <c r="D119" s="852"/>
      <c r="E119" s="852"/>
      <c r="F119" s="852"/>
      <c r="G119" s="852"/>
      <c r="H119" s="852"/>
      <c r="I119" s="852"/>
      <c r="J119" s="852"/>
      <c r="K119" s="852"/>
      <c r="L119" s="852"/>
      <c r="M119" s="852"/>
      <c r="N119" s="851"/>
      <c r="O119" s="851"/>
      <c r="P119" s="851">
        <v>-687</v>
      </c>
      <c r="Q119" s="851"/>
      <c r="R119" s="851"/>
      <c r="S119" s="852"/>
      <c r="T119" s="831">
        <f t="shared" si="2"/>
        <v>-687</v>
      </c>
      <c r="U119" s="819"/>
      <c r="V119" s="852"/>
      <c r="W119" s="852"/>
      <c r="X119" s="852"/>
      <c r="Y119" s="852"/>
      <c r="Z119" s="852"/>
      <c r="AA119" s="852"/>
      <c r="AB119" s="852"/>
      <c r="AC119" s="852"/>
      <c r="AD119" s="852"/>
      <c r="AE119" s="852"/>
      <c r="AF119" s="818">
        <f t="shared" si="3"/>
        <v>0</v>
      </c>
    </row>
    <row r="120" spans="1:32">
      <c r="A120" s="828">
        <v>113</v>
      </c>
      <c r="B120" s="874" t="s">
        <v>989</v>
      </c>
      <c r="C120" s="853" t="s">
        <v>1043</v>
      </c>
      <c r="D120" s="852"/>
      <c r="E120" s="852"/>
      <c r="F120" s="852"/>
      <c r="G120" s="852"/>
      <c r="H120" s="852"/>
      <c r="I120" s="852"/>
      <c r="J120" s="852"/>
      <c r="K120" s="852"/>
      <c r="L120" s="852"/>
      <c r="M120" s="852"/>
      <c r="N120" s="851"/>
      <c r="O120" s="851"/>
      <c r="P120" s="851"/>
      <c r="Q120" s="851"/>
      <c r="R120" s="851"/>
      <c r="S120" s="852"/>
      <c r="T120" s="831">
        <f t="shared" si="2"/>
        <v>0</v>
      </c>
      <c r="U120" s="838">
        <v>5000</v>
      </c>
      <c r="V120" s="852"/>
      <c r="W120" s="852"/>
      <c r="X120" s="852"/>
      <c r="Y120" s="852"/>
      <c r="Z120" s="852"/>
      <c r="AA120" s="852"/>
      <c r="AB120" s="852"/>
      <c r="AC120" s="852"/>
      <c r="AD120" s="852"/>
      <c r="AE120" s="852"/>
      <c r="AF120" s="818">
        <f t="shared" si="3"/>
        <v>5000</v>
      </c>
    </row>
    <row r="121" spans="1:32">
      <c r="A121" s="828">
        <v>114</v>
      </c>
      <c r="B121" s="874" t="s">
        <v>767</v>
      </c>
      <c r="C121" s="853" t="s">
        <v>766</v>
      </c>
      <c r="D121" s="852"/>
      <c r="E121" s="852"/>
      <c r="F121" s="852"/>
      <c r="G121" s="852"/>
      <c r="H121" s="852"/>
      <c r="I121" s="852"/>
      <c r="J121" s="852"/>
      <c r="K121" s="852"/>
      <c r="L121" s="852"/>
      <c r="M121" s="852"/>
      <c r="N121" s="851"/>
      <c r="O121" s="851"/>
      <c r="P121" s="851">
        <v>5000</v>
      </c>
      <c r="Q121" s="851"/>
      <c r="R121" s="851"/>
      <c r="S121" s="852"/>
      <c r="T121" s="831">
        <f t="shared" si="2"/>
        <v>5000</v>
      </c>
      <c r="U121" s="838"/>
      <c r="V121" s="852"/>
      <c r="W121" s="852"/>
      <c r="X121" s="852"/>
      <c r="Y121" s="852"/>
      <c r="Z121" s="852"/>
      <c r="AA121" s="852"/>
      <c r="AB121" s="852"/>
      <c r="AC121" s="852"/>
      <c r="AD121" s="852"/>
      <c r="AE121" s="852"/>
      <c r="AF121" s="818">
        <f t="shared" si="3"/>
        <v>0</v>
      </c>
    </row>
    <row r="122" spans="1:32">
      <c r="A122" s="828">
        <v>115</v>
      </c>
      <c r="B122" s="874" t="s">
        <v>990</v>
      </c>
      <c r="C122" s="853" t="s">
        <v>1043</v>
      </c>
      <c r="D122" s="852"/>
      <c r="E122" s="852"/>
      <c r="F122" s="852"/>
      <c r="G122" s="852"/>
      <c r="H122" s="852"/>
      <c r="I122" s="852"/>
      <c r="J122" s="852"/>
      <c r="K122" s="852"/>
      <c r="L122" s="852"/>
      <c r="M122" s="852"/>
      <c r="N122" s="851"/>
      <c r="O122" s="851"/>
      <c r="P122" s="851"/>
      <c r="Q122" s="851"/>
      <c r="R122" s="851"/>
      <c r="S122" s="852"/>
      <c r="T122" s="831">
        <f t="shared" si="2"/>
        <v>0</v>
      </c>
      <c r="U122" s="838">
        <v>7000</v>
      </c>
      <c r="V122" s="852"/>
      <c r="W122" s="852"/>
      <c r="X122" s="852"/>
      <c r="Y122" s="852"/>
      <c r="Z122" s="852"/>
      <c r="AA122" s="852"/>
      <c r="AB122" s="852"/>
      <c r="AC122" s="852"/>
      <c r="AD122" s="852"/>
      <c r="AE122" s="852"/>
      <c r="AF122" s="818">
        <f t="shared" si="3"/>
        <v>7000</v>
      </c>
    </row>
    <row r="123" spans="1:32">
      <c r="A123" s="828">
        <v>116</v>
      </c>
      <c r="B123" s="874" t="s">
        <v>991</v>
      </c>
      <c r="C123" s="853" t="s">
        <v>1043</v>
      </c>
      <c r="D123" s="852"/>
      <c r="E123" s="852"/>
      <c r="F123" s="852"/>
      <c r="G123" s="852"/>
      <c r="H123" s="852"/>
      <c r="I123" s="852"/>
      <c r="J123" s="852"/>
      <c r="K123" s="852"/>
      <c r="L123" s="852"/>
      <c r="M123" s="852"/>
      <c r="N123" s="851"/>
      <c r="O123" s="851"/>
      <c r="P123" s="851"/>
      <c r="Q123" s="851"/>
      <c r="R123" s="851"/>
      <c r="S123" s="852"/>
      <c r="T123" s="831">
        <f t="shared" si="2"/>
        <v>0</v>
      </c>
      <c r="U123" s="838">
        <v>15000</v>
      </c>
      <c r="V123" s="852"/>
      <c r="W123" s="852"/>
      <c r="X123" s="852"/>
      <c r="Y123" s="852"/>
      <c r="Z123" s="852"/>
      <c r="AA123" s="852"/>
      <c r="AB123" s="852"/>
      <c r="AC123" s="852"/>
      <c r="AD123" s="852"/>
      <c r="AE123" s="852"/>
      <c r="AF123" s="818">
        <f t="shared" si="3"/>
        <v>15000</v>
      </c>
    </row>
    <row r="124" spans="1:32">
      <c r="A124" s="828">
        <v>117</v>
      </c>
      <c r="B124" s="874" t="s">
        <v>992</v>
      </c>
      <c r="C124" s="853" t="s">
        <v>1043</v>
      </c>
      <c r="D124" s="852"/>
      <c r="E124" s="852"/>
      <c r="F124" s="852"/>
      <c r="G124" s="852"/>
      <c r="H124" s="852"/>
      <c r="I124" s="852"/>
      <c r="J124" s="852"/>
      <c r="K124" s="852"/>
      <c r="L124" s="852"/>
      <c r="M124" s="852"/>
      <c r="N124" s="851"/>
      <c r="O124" s="851"/>
      <c r="P124" s="851"/>
      <c r="Q124" s="851"/>
      <c r="R124" s="851"/>
      <c r="S124" s="852"/>
      <c r="T124" s="831">
        <f t="shared" si="2"/>
        <v>0</v>
      </c>
      <c r="U124" s="838">
        <v>-1000</v>
      </c>
      <c r="V124" s="852"/>
      <c r="W124" s="852"/>
      <c r="X124" s="852"/>
      <c r="Y124" s="852"/>
      <c r="Z124" s="852"/>
      <c r="AA124" s="852"/>
      <c r="AB124" s="852"/>
      <c r="AC124" s="852"/>
      <c r="AD124" s="852"/>
      <c r="AE124" s="852"/>
      <c r="AF124" s="818">
        <f t="shared" si="3"/>
        <v>-1000</v>
      </c>
    </row>
    <row r="125" spans="1:32">
      <c r="A125" s="828">
        <v>118</v>
      </c>
      <c r="B125" s="874" t="s">
        <v>993</v>
      </c>
      <c r="C125" s="853" t="s">
        <v>766</v>
      </c>
      <c r="D125" s="852"/>
      <c r="E125" s="852"/>
      <c r="F125" s="852"/>
      <c r="G125" s="852"/>
      <c r="H125" s="852"/>
      <c r="I125" s="852"/>
      <c r="J125" s="852"/>
      <c r="K125" s="852"/>
      <c r="L125" s="852"/>
      <c r="M125" s="852"/>
      <c r="N125" s="851"/>
      <c r="O125" s="851"/>
      <c r="P125" s="851"/>
      <c r="Q125" s="851"/>
      <c r="R125" s="851">
        <v>21000</v>
      </c>
      <c r="S125" s="852"/>
      <c r="T125" s="831">
        <f t="shared" si="2"/>
        <v>21000</v>
      </c>
      <c r="U125" s="819"/>
      <c r="V125" s="852"/>
      <c r="W125" s="852"/>
      <c r="X125" s="852"/>
      <c r="Y125" s="852"/>
      <c r="Z125" s="852"/>
      <c r="AA125" s="852"/>
      <c r="AB125" s="852"/>
      <c r="AC125" s="852"/>
      <c r="AD125" s="852"/>
      <c r="AE125" s="852"/>
      <c r="AF125" s="818">
        <f t="shared" si="3"/>
        <v>0</v>
      </c>
    </row>
    <row r="126" spans="1:32">
      <c r="A126" s="828">
        <v>119</v>
      </c>
      <c r="B126" s="874" t="s">
        <v>994</v>
      </c>
      <c r="C126" s="853" t="s">
        <v>507</v>
      </c>
      <c r="D126" s="852"/>
      <c r="E126" s="852"/>
      <c r="F126" s="852"/>
      <c r="G126" s="852"/>
      <c r="H126" s="852"/>
      <c r="I126" s="852"/>
      <c r="J126" s="852"/>
      <c r="K126" s="852"/>
      <c r="L126" s="852">
        <v>1400</v>
      </c>
      <c r="M126" s="852"/>
      <c r="N126" s="851"/>
      <c r="O126" s="851"/>
      <c r="P126" s="851"/>
      <c r="Q126" s="851"/>
      <c r="R126" s="851"/>
      <c r="S126" s="852"/>
      <c r="T126" s="831">
        <f t="shared" si="2"/>
        <v>1400</v>
      </c>
      <c r="U126" s="819"/>
      <c r="V126" s="852"/>
      <c r="W126" s="852"/>
      <c r="X126" s="852"/>
      <c r="Y126" s="852"/>
      <c r="Z126" s="852"/>
      <c r="AA126" s="852"/>
      <c r="AB126" s="852"/>
      <c r="AC126" s="852"/>
      <c r="AD126" s="852"/>
      <c r="AE126" s="852"/>
      <c r="AF126" s="818">
        <f t="shared" si="3"/>
        <v>0</v>
      </c>
    </row>
    <row r="127" spans="1:32">
      <c r="A127" s="828">
        <v>120</v>
      </c>
      <c r="B127" s="874" t="s">
        <v>950</v>
      </c>
      <c r="C127" s="853" t="s">
        <v>766</v>
      </c>
      <c r="D127" s="852"/>
      <c r="E127" s="852"/>
      <c r="F127" s="852"/>
      <c r="G127" s="852"/>
      <c r="H127" s="852"/>
      <c r="I127" s="852"/>
      <c r="J127" s="852"/>
      <c r="K127" s="852"/>
      <c r="L127" s="852"/>
      <c r="M127" s="852"/>
      <c r="N127" s="852"/>
      <c r="O127" s="852"/>
      <c r="P127" s="852"/>
      <c r="Q127" s="852"/>
      <c r="R127" s="852">
        <v>-1400</v>
      </c>
      <c r="S127" s="852"/>
      <c r="T127" s="831">
        <f t="shared" si="2"/>
        <v>-1400</v>
      </c>
      <c r="U127" s="819"/>
      <c r="V127" s="852"/>
      <c r="W127" s="852"/>
      <c r="X127" s="852"/>
      <c r="Y127" s="852"/>
      <c r="Z127" s="852"/>
      <c r="AA127" s="852"/>
      <c r="AB127" s="852"/>
      <c r="AC127" s="852"/>
      <c r="AD127" s="852"/>
      <c r="AE127" s="852"/>
      <c r="AF127" s="818">
        <f t="shared" si="3"/>
        <v>0</v>
      </c>
    </row>
    <row r="128" spans="1:32">
      <c r="A128" s="828">
        <v>121</v>
      </c>
      <c r="B128" s="874" t="s">
        <v>995</v>
      </c>
      <c r="C128" s="853" t="s">
        <v>1026</v>
      </c>
      <c r="D128" s="852">
        <v>-240</v>
      </c>
      <c r="E128" s="852"/>
      <c r="F128" s="852"/>
      <c r="G128" s="852"/>
      <c r="H128" s="852"/>
      <c r="I128" s="852"/>
      <c r="J128" s="852"/>
      <c r="K128" s="852"/>
      <c r="L128" s="852"/>
      <c r="M128" s="852"/>
      <c r="N128" s="852"/>
      <c r="O128" s="852"/>
      <c r="P128" s="852"/>
      <c r="Q128" s="852"/>
      <c r="R128" s="852"/>
      <c r="S128" s="852"/>
      <c r="T128" s="831">
        <f t="shared" si="2"/>
        <v>-240</v>
      </c>
      <c r="U128" s="819"/>
      <c r="V128" s="852"/>
      <c r="W128" s="852"/>
      <c r="X128" s="852"/>
      <c r="Y128" s="852"/>
      <c r="Z128" s="852"/>
      <c r="AA128" s="852"/>
      <c r="AB128" s="852"/>
      <c r="AC128" s="852"/>
      <c r="AD128" s="852"/>
      <c r="AE128" s="852"/>
      <c r="AF128" s="818">
        <f t="shared" si="3"/>
        <v>0</v>
      </c>
    </row>
    <row r="129" spans="1:32">
      <c r="A129" s="828">
        <v>122</v>
      </c>
      <c r="B129" s="874" t="s">
        <v>996</v>
      </c>
      <c r="C129" s="853" t="s">
        <v>1026</v>
      </c>
      <c r="D129" s="852"/>
      <c r="E129" s="852">
        <v>50</v>
      </c>
      <c r="F129" s="852"/>
      <c r="G129" s="852"/>
      <c r="H129" s="852"/>
      <c r="I129" s="852"/>
      <c r="J129" s="852"/>
      <c r="K129" s="852"/>
      <c r="L129" s="852"/>
      <c r="M129" s="852"/>
      <c r="N129" s="852"/>
      <c r="O129" s="852"/>
      <c r="P129" s="852"/>
      <c r="Q129" s="852"/>
      <c r="R129" s="852"/>
      <c r="S129" s="852"/>
      <c r="T129" s="831">
        <f t="shared" si="2"/>
        <v>50</v>
      </c>
      <c r="U129" s="819"/>
      <c r="V129" s="852"/>
      <c r="W129" s="852"/>
      <c r="X129" s="852"/>
      <c r="Y129" s="852"/>
      <c r="Z129" s="852"/>
      <c r="AA129" s="852"/>
      <c r="AB129" s="852"/>
      <c r="AC129" s="852"/>
      <c r="AD129" s="852"/>
      <c r="AE129" s="852"/>
      <c r="AF129" s="818">
        <f t="shared" si="3"/>
        <v>0</v>
      </c>
    </row>
    <row r="130" spans="1:32">
      <c r="A130" s="828">
        <v>123</v>
      </c>
      <c r="B130" s="874" t="s">
        <v>997</v>
      </c>
      <c r="C130" s="853" t="s">
        <v>773</v>
      </c>
      <c r="D130" s="852"/>
      <c r="E130" s="852"/>
      <c r="F130" s="852">
        <v>190</v>
      </c>
      <c r="G130" s="852"/>
      <c r="H130" s="852"/>
      <c r="I130" s="852"/>
      <c r="J130" s="852"/>
      <c r="K130" s="852"/>
      <c r="L130" s="852"/>
      <c r="M130" s="852"/>
      <c r="N130" s="852"/>
      <c r="O130" s="852"/>
      <c r="P130" s="852"/>
      <c r="Q130" s="852"/>
      <c r="R130" s="852"/>
      <c r="S130" s="852"/>
      <c r="T130" s="831">
        <f t="shared" si="2"/>
        <v>190</v>
      </c>
      <c r="U130" s="819"/>
      <c r="V130" s="852"/>
      <c r="W130" s="852"/>
      <c r="X130" s="852"/>
      <c r="Y130" s="852"/>
      <c r="Z130" s="852"/>
      <c r="AA130" s="852"/>
      <c r="AB130" s="852"/>
      <c r="AC130" s="852"/>
      <c r="AD130" s="852"/>
      <c r="AE130" s="852"/>
      <c r="AF130" s="818">
        <f t="shared" si="3"/>
        <v>0</v>
      </c>
    </row>
    <row r="131" spans="1:32">
      <c r="A131" s="828">
        <v>124</v>
      </c>
      <c r="B131" s="874" t="s">
        <v>998</v>
      </c>
      <c r="C131" s="853" t="s">
        <v>773</v>
      </c>
      <c r="D131" s="852"/>
      <c r="E131" s="852"/>
      <c r="F131" s="852">
        <v>40</v>
      </c>
      <c r="G131" s="852"/>
      <c r="H131" s="852"/>
      <c r="I131" s="852"/>
      <c r="J131" s="852"/>
      <c r="K131" s="852"/>
      <c r="L131" s="852"/>
      <c r="M131" s="852"/>
      <c r="N131" s="852"/>
      <c r="O131" s="852"/>
      <c r="P131" s="852"/>
      <c r="Q131" s="852"/>
      <c r="R131" s="852"/>
      <c r="S131" s="852"/>
      <c r="T131" s="831">
        <f t="shared" si="2"/>
        <v>40</v>
      </c>
      <c r="U131" s="819"/>
      <c r="V131" s="852"/>
      <c r="W131" s="852"/>
      <c r="X131" s="852"/>
      <c r="Y131" s="852"/>
      <c r="Z131" s="852"/>
      <c r="AA131" s="852"/>
      <c r="AB131" s="852"/>
      <c r="AC131" s="852"/>
      <c r="AD131" s="852"/>
      <c r="AE131" s="852"/>
      <c r="AF131" s="818">
        <f t="shared" si="3"/>
        <v>0</v>
      </c>
    </row>
    <row r="132" spans="1:32">
      <c r="A132" s="828">
        <v>125</v>
      </c>
      <c r="B132" s="874" t="s">
        <v>999</v>
      </c>
      <c r="C132" s="853" t="s">
        <v>773</v>
      </c>
      <c r="D132" s="852"/>
      <c r="E132" s="852"/>
      <c r="F132" s="852">
        <v>-40</v>
      </c>
      <c r="G132" s="852"/>
      <c r="H132" s="852"/>
      <c r="I132" s="852"/>
      <c r="J132" s="852"/>
      <c r="K132" s="852"/>
      <c r="L132" s="852"/>
      <c r="M132" s="852"/>
      <c r="N132" s="852"/>
      <c r="O132" s="852"/>
      <c r="P132" s="852"/>
      <c r="Q132" s="852"/>
      <c r="R132" s="852"/>
      <c r="S132" s="852"/>
      <c r="T132" s="831">
        <f t="shared" si="2"/>
        <v>-40</v>
      </c>
      <c r="U132" s="819"/>
      <c r="V132" s="852"/>
      <c r="W132" s="852"/>
      <c r="X132" s="852"/>
      <c r="Y132" s="852"/>
      <c r="Z132" s="852"/>
      <c r="AA132" s="852"/>
      <c r="AB132" s="852"/>
      <c r="AC132" s="852"/>
      <c r="AD132" s="852"/>
      <c r="AE132" s="852"/>
      <c r="AF132" s="818">
        <f t="shared" si="3"/>
        <v>0</v>
      </c>
    </row>
    <row r="133" spans="1:32">
      <c r="A133" s="828">
        <v>126</v>
      </c>
      <c r="B133" s="874" t="s">
        <v>1000</v>
      </c>
      <c r="C133" s="853" t="s">
        <v>506</v>
      </c>
      <c r="D133" s="852"/>
      <c r="E133" s="852"/>
      <c r="F133" s="852">
        <v>14</v>
      </c>
      <c r="G133" s="852"/>
      <c r="H133" s="852"/>
      <c r="I133" s="852"/>
      <c r="J133" s="852"/>
      <c r="K133" s="852"/>
      <c r="L133" s="852"/>
      <c r="M133" s="852"/>
      <c r="N133" s="852"/>
      <c r="O133" s="852"/>
      <c r="P133" s="852"/>
      <c r="Q133" s="852"/>
      <c r="R133" s="852"/>
      <c r="S133" s="852"/>
      <c r="T133" s="831">
        <f t="shared" si="2"/>
        <v>14</v>
      </c>
      <c r="U133" s="819"/>
      <c r="V133" s="852"/>
      <c r="W133" s="852"/>
      <c r="X133" s="852"/>
      <c r="Y133" s="852"/>
      <c r="Z133" s="852"/>
      <c r="AA133" s="852"/>
      <c r="AB133" s="852"/>
      <c r="AC133" s="852"/>
      <c r="AD133" s="852"/>
      <c r="AE133" s="852"/>
      <c r="AF133" s="818">
        <f t="shared" si="3"/>
        <v>0</v>
      </c>
    </row>
    <row r="134" spans="1:32">
      <c r="A134" s="828">
        <v>127</v>
      </c>
      <c r="B134" s="874" t="s">
        <v>1001</v>
      </c>
      <c r="C134" s="853" t="s">
        <v>506</v>
      </c>
      <c r="D134" s="852"/>
      <c r="E134" s="852"/>
      <c r="F134" s="852">
        <v>22</v>
      </c>
      <c r="G134" s="852"/>
      <c r="H134" s="852"/>
      <c r="I134" s="852"/>
      <c r="J134" s="852"/>
      <c r="K134" s="852"/>
      <c r="L134" s="852"/>
      <c r="M134" s="852"/>
      <c r="N134" s="852"/>
      <c r="O134" s="852"/>
      <c r="P134" s="852"/>
      <c r="Q134" s="852"/>
      <c r="R134" s="852"/>
      <c r="S134" s="852"/>
      <c r="T134" s="831">
        <f t="shared" si="2"/>
        <v>22</v>
      </c>
      <c r="U134" s="819"/>
      <c r="V134" s="852"/>
      <c r="W134" s="852"/>
      <c r="X134" s="852"/>
      <c r="Y134" s="852"/>
      <c r="Z134" s="852"/>
      <c r="AA134" s="852"/>
      <c r="AB134" s="852"/>
      <c r="AC134" s="852"/>
      <c r="AD134" s="852"/>
      <c r="AE134" s="852"/>
      <c r="AF134" s="818">
        <f t="shared" si="3"/>
        <v>0</v>
      </c>
    </row>
    <row r="135" spans="1:32">
      <c r="A135" s="828">
        <v>128</v>
      </c>
      <c r="B135" s="874" t="s">
        <v>1002</v>
      </c>
      <c r="C135" s="853" t="s">
        <v>506</v>
      </c>
      <c r="D135" s="852"/>
      <c r="E135" s="852"/>
      <c r="F135" s="852">
        <v>72</v>
      </c>
      <c r="G135" s="852"/>
      <c r="H135" s="852"/>
      <c r="I135" s="852"/>
      <c r="J135" s="852"/>
      <c r="K135" s="852"/>
      <c r="L135" s="852"/>
      <c r="M135" s="852"/>
      <c r="N135" s="852"/>
      <c r="O135" s="852"/>
      <c r="P135" s="852"/>
      <c r="Q135" s="852"/>
      <c r="R135" s="852"/>
      <c r="S135" s="852"/>
      <c r="T135" s="831">
        <f t="shared" si="2"/>
        <v>72</v>
      </c>
      <c r="U135" s="819"/>
      <c r="V135" s="852"/>
      <c r="W135" s="852"/>
      <c r="X135" s="852"/>
      <c r="Y135" s="852"/>
      <c r="Z135" s="852"/>
      <c r="AA135" s="852"/>
      <c r="AB135" s="852"/>
      <c r="AC135" s="852"/>
      <c r="AD135" s="852"/>
      <c r="AE135" s="852"/>
      <c r="AF135" s="818">
        <f t="shared" si="3"/>
        <v>0</v>
      </c>
    </row>
    <row r="136" spans="1:32">
      <c r="A136" s="828">
        <v>129</v>
      </c>
      <c r="B136" s="874" t="s">
        <v>1003</v>
      </c>
      <c r="C136" s="853" t="s">
        <v>506</v>
      </c>
      <c r="D136" s="852"/>
      <c r="E136" s="852"/>
      <c r="F136" s="852">
        <v>26</v>
      </c>
      <c r="G136" s="852"/>
      <c r="H136" s="852"/>
      <c r="I136" s="852"/>
      <c r="J136" s="852"/>
      <c r="K136" s="852"/>
      <c r="L136" s="852"/>
      <c r="M136" s="852"/>
      <c r="N136" s="852"/>
      <c r="O136" s="852"/>
      <c r="P136" s="852"/>
      <c r="Q136" s="852"/>
      <c r="R136" s="852"/>
      <c r="S136" s="852"/>
      <c r="T136" s="831">
        <f t="shared" si="2"/>
        <v>26</v>
      </c>
      <c r="U136" s="819"/>
      <c r="V136" s="852"/>
      <c r="W136" s="852"/>
      <c r="X136" s="852"/>
      <c r="Y136" s="852"/>
      <c r="Z136" s="852"/>
      <c r="AA136" s="852"/>
      <c r="AB136" s="852"/>
      <c r="AC136" s="852"/>
      <c r="AD136" s="852"/>
      <c r="AE136" s="852"/>
      <c r="AF136" s="818">
        <f t="shared" si="3"/>
        <v>0</v>
      </c>
    </row>
    <row r="137" spans="1:32">
      <c r="A137" s="828">
        <v>130</v>
      </c>
      <c r="B137" s="874" t="s">
        <v>771</v>
      </c>
      <c r="C137" s="853" t="s">
        <v>766</v>
      </c>
      <c r="D137" s="852"/>
      <c r="E137" s="852"/>
      <c r="F137" s="852"/>
      <c r="G137" s="852"/>
      <c r="H137" s="852"/>
      <c r="I137" s="852"/>
      <c r="J137" s="852"/>
      <c r="K137" s="852"/>
      <c r="L137" s="852"/>
      <c r="M137" s="852"/>
      <c r="N137" s="852"/>
      <c r="O137" s="852"/>
      <c r="P137" s="852">
        <v>-134</v>
      </c>
      <c r="Q137" s="852"/>
      <c r="R137" s="852"/>
      <c r="S137" s="852"/>
      <c r="T137" s="831">
        <f t="shared" ref="T137:T174" si="4">SUM(D137:S137)</f>
        <v>-134</v>
      </c>
      <c r="U137" s="819"/>
      <c r="V137" s="852"/>
      <c r="W137" s="852"/>
      <c r="X137" s="852"/>
      <c r="Y137" s="852"/>
      <c r="Z137" s="852"/>
      <c r="AA137" s="852"/>
      <c r="AB137" s="852"/>
      <c r="AC137" s="852"/>
      <c r="AD137" s="852"/>
      <c r="AE137" s="852"/>
      <c r="AF137" s="818">
        <f t="shared" ref="AF137:AF175" si="5">SUM(U137:AE137)</f>
        <v>0</v>
      </c>
    </row>
    <row r="138" spans="1:32">
      <c r="A138" s="828">
        <v>131</v>
      </c>
      <c r="B138" s="874" t="s">
        <v>1044</v>
      </c>
      <c r="C138" s="853" t="s">
        <v>506</v>
      </c>
      <c r="D138" s="852"/>
      <c r="E138" s="852"/>
      <c r="F138" s="852">
        <v>-119</v>
      </c>
      <c r="G138" s="852"/>
      <c r="H138" s="852"/>
      <c r="I138" s="852"/>
      <c r="J138" s="852"/>
      <c r="K138" s="852"/>
      <c r="L138" s="852"/>
      <c r="M138" s="852"/>
      <c r="N138" s="852"/>
      <c r="O138" s="852"/>
      <c r="P138" s="852"/>
      <c r="Q138" s="852"/>
      <c r="R138" s="852"/>
      <c r="S138" s="852"/>
      <c r="T138" s="831">
        <f t="shared" si="4"/>
        <v>-119</v>
      </c>
      <c r="U138" s="819"/>
      <c r="V138" s="852"/>
      <c r="W138" s="852"/>
      <c r="X138" s="852"/>
      <c r="Y138" s="852"/>
      <c r="Z138" s="852"/>
      <c r="AA138" s="852"/>
      <c r="AB138" s="852"/>
      <c r="AC138" s="852"/>
      <c r="AD138" s="852"/>
      <c r="AE138" s="852"/>
      <c r="AF138" s="818">
        <f t="shared" si="5"/>
        <v>0</v>
      </c>
    </row>
    <row r="139" spans="1:32">
      <c r="A139" s="828">
        <v>132</v>
      </c>
      <c r="B139" s="874" t="s">
        <v>1045</v>
      </c>
      <c r="C139" s="853" t="s">
        <v>506</v>
      </c>
      <c r="D139" s="852"/>
      <c r="E139" s="852"/>
      <c r="F139" s="852"/>
      <c r="G139" s="852"/>
      <c r="H139" s="852"/>
      <c r="I139" s="852"/>
      <c r="J139" s="852">
        <v>119</v>
      </c>
      <c r="K139" s="852"/>
      <c r="L139" s="852"/>
      <c r="M139" s="852"/>
      <c r="N139" s="852"/>
      <c r="O139" s="852"/>
      <c r="P139" s="852"/>
      <c r="Q139" s="852"/>
      <c r="R139" s="852"/>
      <c r="S139" s="852"/>
      <c r="T139" s="831">
        <f t="shared" si="4"/>
        <v>119</v>
      </c>
      <c r="U139" s="819"/>
      <c r="V139" s="852"/>
      <c r="W139" s="852"/>
      <c r="X139" s="852"/>
      <c r="Y139" s="852"/>
      <c r="Z139" s="852"/>
      <c r="AA139" s="852"/>
      <c r="AB139" s="852"/>
      <c r="AC139" s="852"/>
      <c r="AD139" s="852"/>
      <c r="AE139" s="852"/>
      <c r="AF139" s="818">
        <f t="shared" si="5"/>
        <v>0</v>
      </c>
    </row>
    <row r="140" spans="1:32">
      <c r="A140" s="828">
        <v>133</v>
      </c>
      <c r="B140" s="874" t="s">
        <v>1004</v>
      </c>
      <c r="C140" s="853" t="s">
        <v>1046</v>
      </c>
      <c r="D140" s="852"/>
      <c r="E140" s="852"/>
      <c r="F140" s="852">
        <v>-454</v>
      </c>
      <c r="G140" s="852"/>
      <c r="H140" s="852"/>
      <c r="I140" s="852"/>
      <c r="J140" s="852"/>
      <c r="K140" s="852"/>
      <c r="L140" s="852"/>
      <c r="M140" s="852"/>
      <c r="N140" s="852"/>
      <c r="O140" s="852"/>
      <c r="P140" s="852"/>
      <c r="Q140" s="852"/>
      <c r="R140" s="852"/>
      <c r="S140" s="852"/>
      <c r="T140" s="831">
        <f t="shared" si="4"/>
        <v>-454</v>
      </c>
      <c r="U140" s="819"/>
      <c r="V140" s="852"/>
      <c r="W140" s="852"/>
      <c r="X140" s="852"/>
      <c r="Y140" s="852"/>
      <c r="Z140" s="852"/>
      <c r="AA140" s="852"/>
      <c r="AB140" s="852"/>
      <c r="AC140" s="852"/>
      <c r="AD140" s="852"/>
      <c r="AE140" s="852"/>
      <c r="AF140" s="818">
        <f t="shared" si="5"/>
        <v>0</v>
      </c>
    </row>
    <row r="141" spans="1:32">
      <c r="A141" s="828">
        <v>134</v>
      </c>
      <c r="B141" s="874" t="s">
        <v>1047</v>
      </c>
      <c r="C141" s="853" t="s">
        <v>1046</v>
      </c>
      <c r="D141" s="852">
        <v>285</v>
      </c>
      <c r="E141" s="852">
        <v>69</v>
      </c>
      <c r="F141" s="852"/>
      <c r="G141" s="852"/>
      <c r="H141" s="852"/>
      <c r="I141" s="852"/>
      <c r="J141" s="852"/>
      <c r="K141" s="852"/>
      <c r="L141" s="852"/>
      <c r="M141" s="852"/>
      <c r="N141" s="852"/>
      <c r="O141" s="852"/>
      <c r="P141" s="852"/>
      <c r="Q141" s="852"/>
      <c r="R141" s="852"/>
      <c r="S141" s="852"/>
      <c r="T141" s="831">
        <f t="shared" si="4"/>
        <v>354</v>
      </c>
      <c r="U141" s="819"/>
      <c r="V141" s="852"/>
      <c r="W141" s="852"/>
      <c r="X141" s="852"/>
      <c r="Y141" s="852"/>
      <c r="Z141" s="852"/>
      <c r="AA141" s="852"/>
      <c r="AB141" s="852"/>
      <c r="AC141" s="852"/>
      <c r="AD141" s="852"/>
      <c r="AE141" s="852"/>
      <c r="AF141" s="818">
        <f t="shared" si="5"/>
        <v>0</v>
      </c>
    </row>
    <row r="142" spans="1:32">
      <c r="A142" s="828">
        <v>135</v>
      </c>
      <c r="B142" s="874" t="s">
        <v>1048</v>
      </c>
      <c r="C142" s="853" t="s">
        <v>1046</v>
      </c>
      <c r="D142" s="852"/>
      <c r="E142" s="852"/>
      <c r="F142" s="852">
        <v>100</v>
      </c>
      <c r="G142" s="852"/>
      <c r="H142" s="852"/>
      <c r="I142" s="852"/>
      <c r="J142" s="852"/>
      <c r="K142" s="852"/>
      <c r="L142" s="852"/>
      <c r="M142" s="852"/>
      <c r="N142" s="852"/>
      <c r="O142" s="852"/>
      <c r="P142" s="852"/>
      <c r="Q142" s="852"/>
      <c r="R142" s="852"/>
      <c r="S142" s="852"/>
      <c r="T142" s="831">
        <f t="shared" si="4"/>
        <v>100</v>
      </c>
      <c r="U142" s="819"/>
      <c r="V142" s="852"/>
      <c r="W142" s="852"/>
      <c r="X142" s="852"/>
      <c r="Y142" s="852"/>
      <c r="Z142" s="852"/>
      <c r="AA142" s="852"/>
      <c r="AB142" s="852"/>
      <c r="AC142" s="852"/>
      <c r="AD142" s="852"/>
      <c r="AE142" s="852"/>
      <c r="AF142" s="818">
        <f t="shared" si="5"/>
        <v>0</v>
      </c>
    </row>
    <row r="143" spans="1:32">
      <c r="A143" s="828">
        <v>136</v>
      </c>
      <c r="B143" s="874" t="s">
        <v>1005</v>
      </c>
      <c r="C143" s="853" t="s">
        <v>1049</v>
      </c>
      <c r="D143" s="852"/>
      <c r="E143" s="852"/>
      <c r="F143" s="852"/>
      <c r="G143" s="852"/>
      <c r="H143" s="852"/>
      <c r="I143" s="852"/>
      <c r="J143" s="852"/>
      <c r="K143" s="852"/>
      <c r="L143" s="852"/>
      <c r="M143" s="852"/>
      <c r="N143" s="852"/>
      <c r="O143" s="852">
        <v>513</v>
      </c>
      <c r="P143" s="852"/>
      <c r="Q143" s="852"/>
      <c r="R143" s="852"/>
      <c r="S143" s="852"/>
      <c r="T143" s="831">
        <f t="shared" si="4"/>
        <v>513</v>
      </c>
      <c r="U143" s="819"/>
      <c r="V143" s="852"/>
      <c r="W143" s="852"/>
      <c r="X143" s="852"/>
      <c r="Y143" s="852"/>
      <c r="Z143" s="852"/>
      <c r="AA143" s="852"/>
      <c r="AB143" s="852"/>
      <c r="AC143" s="852"/>
      <c r="AD143" s="852"/>
      <c r="AE143" s="852"/>
      <c r="AF143" s="818">
        <f t="shared" si="5"/>
        <v>0</v>
      </c>
    </row>
    <row r="144" spans="1:32">
      <c r="A144" s="828">
        <v>137</v>
      </c>
      <c r="B144" s="874" t="s">
        <v>771</v>
      </c>
      <c r="C144" s="853" t="s">
        <v>766</v>
      </c>
      <c r="D144" s="852"/>
      <c r="E144" s="852"/>
      <c r="F144" s="852"/>
      <c r="G144" s="852"/>
      <c r="H144" s="852"/>
      <c r="I144" s="852"/>
      <c r="J144" s="852"/>
      <c r="K144" s="852"/>
      <c r="L144" s="852"/>
      <c r="M144" s="852"/>
      <c r="N144" s="852"/>
      <c r="O144" s="852"/>
      <c r="P144" s="852">
        <v>-513</v>
      </c>
      <c r="Q144" s="852"/>
      <c r="R144" s="852"/>
      <c r="S144" s="852"/>
      <c r="T144" s="831">
        <f t="shared" si="4"/>
        <v>-513</v>
      </c>
      <c r="U144" s="819"/>
      <c r="V144" s="852"/>
      <c r="W144" s="852"/>
      <c r="X144" s="852"/>
      <c r="Y144" s="852"/>
      <c r="Z144" s="852"/>
      <c r="AA144" s="852"/>
      <c r="AB144" s="852"/>
      <c r="AC144" s="852"/>
      <c r="AD144" s="852"/>
      <c r="AE144" s="852"/>
      <c r="AF144" s="818">
        <f t="shared" si="5"/>
        <v>0</v>
      </c>
    </row>
    <row r="145" spans="1:32">
      <c r="A145" s="828">
        <v>138</v>
      </c>
      <c r="B145" s="874" t="s">
        <v>1006</v>
      </c>
      <c r="C145" s="853" t="s">
        <v>772</v>
      </c>
      <c r="D145" s="852"/>
      <c r="E145" s="852"/>
      <c r="F145" s="852"/>
      <c r="G145" s="852"/>
      <c r="H145" s="852"/>
      <c r="I145" s="852"/>
      <c r="J145" s="852"/>
      <c r="K145" s="852"/>
      <c r="L145" s="852"/>
      <c r="M145" s="852"/>
      <c r="N145" s="852">
        <v>186</v>
      </c>
      <c r="O145" s="852"/>
      <c r="P145" s="852"/>
      <c r="Q145" s="852"/>
      <c r="R145" s="852"/>
      <c r="S145" s="852"/>
      <c r="T145" s="831">
        <f t="shared" si="4"/>
        <v>186</v>
      </c>
      <c r="U145" s="819"/>
      <c r="V145" s="852"/>
      <c r="W145" s="852"/>
      <c r="X145" s="852"/>
      <c r="Y145" s="852"/>
      <c r="Z145" s="852"/>
      <c r="AA145" s="852"/>
      <c r="AB145" s="852"/>
      <c r="AC145" s="852"/>
      <c r="AD145" s="852"/>
      <c r="AE145" s="852"/>
      <c r="AF145" s="818">
        <f t="shared" si="5"/>
        <v>0</v>
      </c>
    </row>
    <row r="146" spans="1:32">
      <c r="A146" s="828">
        <v>139</v>
      </c>
      <c r="B146" s="874" t="s">
        <v>771</v>
      </c>
      <c r="C146" s="853" t="s">
        <v>766</v>
      </c>
      <c r="D146" s="852"/>
      <c r="E146" s="852"/>
      <c r="F146" s="852"/>
      <c r="G146" s="852"/>
      <c r="H146" s="852"/>
      <c r="I146" s="852"/>
      <c r="J146" s="852"/>
      <c r="K146" s="852"/>
      <c r="L146" s="852"/>
      <c r="M146" s="852"/>
      <c r="N146" s="852"/>
      <c r="O146" s="852"/>
      <c r="P146" s="852">
        <v>-186</v>
      </c>
      <c r="Q146" s="852"/>
      <c r="R146" s="852"/>
      <c r="S146" s="852"/>
      <c r="T146" s="831">
        <f t="shared" si="4"/>
        <v>-186</v>
      </c>
      <c r="U146" s="819"/>
      <c r="V146" s="852"/>
      <c r="W146" s="852"/>
      <c r="X146" s="852"/>
      <c r="Y146" s="852"/>
      <c r="Z146" s="852"/>
      <c r="AA146" s="852"/>
      <c r="AB146" s="852"/>
      <c r="AC146" s="852"/>
      <c r="AD146" s="852"/>
      <c r="AE146" s="852"/>
      <c r="AF146" s="818">
        <f t="shared" si="5"/>
        <v>0</v>
      </c>
    </row>
    <row r="147" spans="1:32">
      <c r="A147" s="828">
        <v>140</v>
      </c>
      <c r="B147" s="874" t="s">
        <v>1007</v>
      </c>
      <c r="C147" s="853" t="s">
        <v>507</v>
      </c>
      <c r="D147" s="852"/>
      <c r="E147" s="852"/>
      <c r="F147" s="852">
        <v>-3303</v>
      </c>
      <c r="G147" s="852"/>
      <c r="H147" s="852"/>
      <c r="I147" s="852"/>
      <c r="J147" s="852"/>
      <c r="K147" s="852"/>
      <c r="L147" s="852"/>
      <c r="M147" s="852"/>
      <c r="N147" s="852"/>
      <c r="O147" s="852"/>
      <c r="P147" s="852"/>
      <c r="Q147" s="852"/>
      <c r="R147" s="852"/>
      <c r="S147" s="852"/>
      <c r="T147" s="831">
        <f t="shared" si="4"/>
        <v>-3303</v>
      </c>
      <c r="U147" s="819"/>
      <c r="V147" s="852"/>
      <c r="W147" s="852"/>
      <c r="X147" s="852"/>
      <c r="Y147" s="852"/>
      <c r="Z147" s="852"/>
      <c r="AA147" s="852"/>
      <c r="AB147" s="852"/>
      <c r="AC147" s="852"/>
      <c r="AD147" s="852"/>
      <c r="AE147" s="852"/>
      <c r="AF147" s="818">
        <f t="shared" si="5"/>
        <v>0</v>
      </c>
    </row>
    <row r="148" spans="1:32">
      <c r="A148" s="828">
        <v>141</v>
      </c>
      <c r="B148" s="874" t="s">
        <v>1008</v>
      </c>
      <c r="C148" s="853" t="s">
        <v>768</v>
      </c>
      <c r="D148" s="852"/>
      <c r="E148" s="852"/>
      <c r="F148" s="852"/>
      <c r="G148" s="852"/>
      <c r="H148" s="852"/>
      <c r="I148" s="852"/>
      <c r="J148" s="852">
        <v>2762</v>
      </c>
      <c r="K148" s="852"/>
      <c r="L148" s="852"/>
      <c r="M148" s="852"/>
      <c r="N148" s="852"/>
      <c r="O148" s="852"/>
      <c r="P148" s="852"/>
      <c r="Q148" s="852"/>
      <c r="R148" s="852"/>
      <c r="S148" s="852"/>
      <c r="T148" s="831">
        <f t="shared" si="4"/>
        <v>2762</v>
      </c>
      <c r="U148" s="819"/>
      <c r="V148" s="852"/>
      <c r="W148" s="852"/>
      <c r="X148" s="852"/>
      <c r="Y148" s="852"/>
      <c r="Z148" s="852"/>
      <c r="AA148" s="852"/>
      <c r="AB148" s="852"/>
      <c r="AC148" s="852"/>
      <c r="AD148" s="852"/>
      <c r="AE148" s="852"/>
      <c r="AF148" s="818">
        <f t="shared" si="5"/>
        <v>0</v>
      </c>
    </row>
    <row r="149" spans="1:32">
      <c r="A149" s="828">
        <v>142</v>
      </c>
      <c r="B149" s="874" t="s">
        <v>1009</v>
      </c>
      <c r="C149" s="853" t="s">
        <v>768</v>
      </c>
      <c r="D149" s="852"/>
      <c r="E149" s="852"/>
      <c r="F149" s="852"/>
      <c r="G149" s="852"/>
      <c r="H149" s="852"/>
      <c r="I149" s="852"/>
      <c r="J149" s="852"/>
      <c r="K149" s="852">
        <v>541</v>
      </c>
      <c r="L149" s="852"/>
      <c r="M149" s="852"/>
      <c r="N149" s="852"/>
      <c r="O149" s="852"/>
      <c r="P149" s="852"/>
      <c r="Q149" s="852"/>
      <c r="R149" s="852"/>
      <c r="S149" s="852"/>
      <c r="T149" s="831">
        <f t="shared" si="4"/>
        <v>541</v>
      </c>
      <c r="U149" s="819"/>
      <c r="V149" s="852"/>
      <c r="W149" s="852"/>
      <c r="X149" s="852"/>
      <c r="Y149" s="852"/>
      <c r="Z149" s="852"/>
      <c r="AA149" s="852"/>
      <c r="AB149" s="852"/>
      <c r="AC149" s="852"/>
      <c r="AD149" s="852"/>
      <c r="AE149" s="852"/>
      <c r="AF149" s="818">
        <f t="shared" si="5"/>
        <v>0</v>
      </c>
    </row>
    <row r="150" spans="1:32">
      <c r="A150" s="828">
        <v>143</v>
      </c>
      <c r="B150" s="874" t="s">
        <v>1010</v>
      </c>
      <c r="C150" s="853" t="s">
        <v>1050</v>
      </c>
      <c r="D150" s="852"/>
      <c r="E150" s="852"/>
      <c r="F150" s="852">
        <v>1692</v>
      </c>
      <c r="G150" s="852"/>
      <c r="H150" s="852"/>
      <c r="I150" s="852"/>
      <c r="J150" s="852"/>
      <c r="K150" s="852"/>
      <c r="L150" s="852"/>
      <c r="M150" s="852"/>
      <c r="N150" s="852"/>
      <c r="O150" s="852"/>
      <c r="P150" s="852"/>
      <c r="Q150" s="852"/>
      <c r="R150" s="852"/>
      <c r="S150" s="852"/>
      <c r="T150" s="831">
        <f t="shared" si="4"/>
        <v>1692</v>
      </c>
      <c r="U150" s="819"/>
      <c r="V150" s="852"/>
      <c r="W150" s="852"/>
      <c r="X150" s="852"/>
      <c r="Y150" s="852"/>
      <c r="Z150" s="852"/>
      <c r="AA150" s="852"/>
      <c r="AB150" s="852"/>
      <c r="AC150" s="852"/>
      <c r="AD150" s="852"/>
      <c r="AE150" s="852"/>
      <c r="AF150" s="818">
        <f t="shared" si="5"/>
        <v>0</v>
      </c>
    </row>
    <row r="151" spans="1:32">
      <c r="A151" s="828">
        <v>144</v>
      </c>
      <c r="B151" s="874" t="s">
        <v>777</v>
      </c>
      <c r="C151" s="853" t="s">
        <v>766</v>
      </c>
      <c r="D151" s="852"/>
      <c r="E151" s="852"/>
      <c r="F151" s="852"/>
      <c r="G151" s="852"/>
      <c r="H151" s="852"/>
      <c r="I151" s="852"/>
      <c r="J151" s="852"/>
      <c r="K151" s="852"/>
      <c r="L151" s="852"/>
      <c r="M151" s="852"/>
      <c r="N151" s="852"/>
      <c r="O151" s="852"/>
      <c r="P151" s="852"/>
      <c r="Q151" s="852">
        <v>-1692</v>
      </c>
      <c r="R151" s="852"/>
      <c r="S151" s="852"/>
      <c r="T151" s="831">
        <f t="shared" si="4"/>
        <v>-1692</v>
      </c>
      <c r="U151" s="819"/>
      <c r="V151" s="852"/>
      <c r="W151" s="852"/>
      <c r="X151" s="852"/>
      <c r="Y151" s="852"/>
      <c r="Z151" s="852"/>
      <c r="AA151" s="852"/>
      <c r="AB151" s="852"/>
      <c r="AC151" s="852"/>
      <c r="AD151" s="852"/>
      <c r="AE151" s="852"/>
      <c r="AF151" s="818">
        <f t="shared" si="5"/>
        <v>0</v>
      </c>
    </row>
    <row r="152" spans="1:32">
      <c r="A152" s="828">
        <v>145</v>
      </c>
      <c r="B152" s="874" t="s">
        <v>1011</v>
      </c>
      <c r="C152" s="853" t="s">
        <v>506</v>
      </c>
      <c r="D152" s="852"/>
      <c r="E152" s="852"/>
      <c r="F152" s="852">
        <v>75</v>
      </c>
      <c r="G152" s="852"/>
      <c r="H152" s="852"/>
      <c r="I152" s="852"/>
      <c r="J152" s="852"/>
      <c r="K152" s="852"/>
      <c r="L152" s="852"/>
      <c r="M152" s="852"/>
      <c r="N152" s="852"/>
      <c r="O152" s="852"/>
      <c r="P152" s="852"/>
      <c r="Q152" s="852"/>
      <c r="R152" s="852"/>
      <c r="S152" s="852"/>
      <c r="T152" s="831">
        <f t="shared" si="4"/>
        <v>75</v>
      </c>
      <c r="U152" s="819"/>
      <c r="V152" s="852"/>
      <c r="W152" s="852"/>
      <c r="X152" s="852"/>
      <c r="Y152" s="852"/>
      <c r="Z152" s="852"/>
      <c r="AA152" s="852"/>
      <c r="AB152" s="852"/>
      <c r="AC152" s="852"/>
      <c r="AD152" s="852"/>
      <c r="AE152" s="852"/>
      <c r="AF152" s="818">
        <f t="shared" si="5"/>
        <v>0</v>
      </c>
    </row>
    <row r="153" spans="1:32">
      <c r="A153" s="828">
        <v>146</v>
      </c>
      <c r="B153" s="874" t="s">
        <v>1011</v>
      </c>
      <c r="C153" s="853" t="s">
        <v>766</v>
      </c>
      <c r="D153" s="852"/>
      <c r="E153" s="852"/>
      <c r="F153" s="852"/>
      <c r="G153" s="852"/>
      <c r="H153" s="852"/>
      <c r="I153" s="852"/>
      <c r="J153" s="852"/>
      <c r="K153" s="852"/>
      <c r="L153" s="852"/>
      <c r="M153" s="852"/>
      <c r="N153" s="852"/>
      <c r="O153" s="852"/>
      <c r="P153" s="852">
        <v>-75</v>
      </c>
      <c r="Q153" s="852"/>
      <c r="R153" s="852"/>
      <c r="S153" s="852"/>
      <c r="T153" s="831">
        <f t="shared" si="4"/>
        <v>-75</v>
      </c>
      <c r="U153" s="819"/>
      <c r="V153" s="852"/>
      <c r="W153" s="852"/>
      <c r="X153" s="852"/>
      <c r="Y153" s="852"/>
      <c r="Z153" s="852"/>
      <c r="AA153" s="852"/>
      <c r="AB153" s="852"/>
      <c r="AC153" s="852"/>
      <c r="AD153" s="852"/>
      <c r="AE153" s="852"/>
      <c r="AF153" s="818">
        <f t="shared" si="5"/>
        <v>0</v>
      </c>
    </row>
    <row r="154" spans="1:32">
      <c r="A154" s="828">
        <v>147</v>
      </c>
      <c r="B154" s="874" t="s">
        <v>931</v>
      </c>
      <c r="C154" s="853" t="s">
        <v>772</v>
      </c>
      <c r="D154" s="852"/>
      <c r="E154" s="852"/>
      <c r="F154" s="852"/>
      <c r="G154" s="852"/>
      <c r="H154" s="852"/>
      <c r="I154" s="852"/>
      <c r="J154" s="852"/>
      <c r="K154" s="852"/>
      <c r="L154" s="852"/>
      <c r="M154" s="852"/>
      <c r="N154" s="852">
        <v>90</v>
      </c>
      <c r="O154" s="852"/>
      <c r="P154" s="852"/>
      <c r="Q154" s="852"/>
      <c r="R154" s="852"/>
      <c r="S154" s="852"/>
      <c r="T154" s="831">
        <f t="shared" si="4"/>
        <v>90</v>
      </c>
      <c r="U154" s="819"/>
      <c r="V154" s="852"/>
      <c r="W154" s="852"/>
      <c r="X154" s="852"/>
      <c r="Y154" s="852"/>
      <c r="Z154" s="852"/>
      <c r="AA154" s="852"/>
      <c r="AB154" s="852"/>
      <c r="AC154" s="852"/>
      <c r="AD154" s="852"/>
      <c r="AE154" s="852"/>
      <c r="AF154" s="818">
        <f t="shared" si="5"/>
        <v>0</v>
      </c>
    </row>
    <row r="155" spans="1:32">
      <c r="A155" s="828">
        <v>148</v>
      </c>
      <c r="B155" s="874" t="s">
        <v>771</v>
      </c>
      <c r="C155" s="853" t="s">
        <v>766</v>
      </c>
      <c r="D155" s="852"/>
      <c r="E155" s="852"/>
      <c r="F155" s="852"/>
      <c r="G155" s="852"/>
      <c r="H155" s="852"/>
      <c r="I155" s="852"/>
      <c r="J155" s="852"/>
      <c r="K155" s="852"/>
      <c r="L155" s="852"/>
      <c r="M155" s="852"/>
      <c r="N155" s="852"/>
      <c r="O155" s="852"/>
      <c r="P155" s="852">
        <v>-90</v>
      </c>
      <c r="Q155" s="852"/>
      <c r="R155" s="852"/>
      <c r="S155" s="852"/>
      <c r="T155" s="831">
        <f t="shared" si="4"/>
        <v>-90</v>
      </c>
      <c r="U155" s="819"/>
      <c r="V155" s="852"/>
      <c r="W155" s="852"/>
      <c r="X155" s="852"/>
      <c r="Y155" s="852"/>
      <c r="Z155" s="852"/>
      <c r="AA155" s="852"/>
      <c r="AB155" s="852"/>
      <c r="AC155" s="852"/>
      <c r="AD155" s="852"/>
      <c r="AE155" s="852"/>
      <c r="AF155" s="818">
        <f t="shared" si="5"/>
        <v>0</v>
      </c>
    </row>
    <row r="156" spans="1:32">
      <c r="A156" s="828">
        <v>149</v>
      </c>
      <c r="B156" s="874" t="s">
        <v>1012</v>
      </c>
      <c r="C156" s="853" t="s">
        <v>506</v>
      </c>
      <c r="D156" s="852">
        <v>35</v>
      </c>
      <c r="E156" s="852">
        <v>9</v>
      </c>
      <c r="F156" s="852"/>
      <c r="G156" s="852"/>
      <c r="H156" s="852"/>
      <c r="I156" s="852"/>
      <c r="J156" s="852"/>
      <c r="K156" s="852"/>
      <c r="L156" s="852"/>
      <c r="M156" s="852"/>
      <c r="N156" s="852"/>
      <c r="O156" s="852"/>
      <c r="P156" s="852"/>
      <c r="Q156" s="852"/>
      <c r="R156" s="852"/>
      <c r="S156" s="852"/>
      <c r="T156" s="831">
        <f t="shared" si="4"/>
        <v>44</v>
      </c>
      <c r="U156" s="819"/>
      <c r="V156" s="852"/>
      <c r="W156" s="852"/>
      <c r="X156" s="852"/>
      <c r="Y156" s="852"/>
      <c r="Z156" s="852"/>
      <c r="AA156" s="852"/>
      <c r="AB156" s="852"/>
      <c r="AC156" s="852"/>
      <c r="AD156" s="852"/>
      <c r="AE156" s="852"/>
      <c r="AF156" s="818">
        <f t="shared" si="5"/>
        <v>0</v>
      </c>
    </row>
    <row r="157" spans="1:32">
      <c r="A157" s="828">
        <v>150</v>
      </c>
      <c r="B157" s="874" t="s">
        <v>771</v>
      </c>
      <c r="C157" s="853" t="s">
        <v>766</v>
      </c>
      <c r="D157" s="852"/>
      <c r="E157" s="852"/>
      <c r="F157" s="852"/>
      <c r="G157" s="852"/>
      <c r="H157" s="852"/>
      <c r="I157" s="852"/>
      <c r="J157" s="852"/>
      <c r="K157" s="852"/>
      <c r="L157" s="852"/>
      <c r="M157" s="852"/>
      <c r="N157" s="852"/>
      <c r="O157" s="852"/>
      <c r="P157" s="852">
        <v>-44</v>
      </c>
      <c r="Q157" s="852"/>
      <c r="R157" s="852"/>
      <c r="S157" s="852"/>
      <c r="T157" s="831">
        <f t="shared" si="4"/>
        <v>-44</v>
      </c>
      <c r="U157" s="819"/>
      <c r="V157" s="852"/>
      <c r="W157" s="852"/>
      <c r="X157" s="852"/>
      <c r="Y157" s="852"/>
      <c r="Z157" s="852"/>
      <c r="AA157" s="852"/>
      <c r="AB157" s="852"/>
      <c r="AC157" s="852"/>
      <c r="AD157" s="852"/>
      <c r="AE157" s="852"/>
      <c r="AF157" s="818">
        <f t="shared" si="5"/>
        <v>0</v>
      </c>
    </row>
    <row r="158" spans="1:32">
      <c r="A158" s="828">
        <v>151</v>
      </c>
      <c r="B158" s="874" t="s">
        <v>1051</v>
      </c>
      <c r="C158" s="853" t="s">
        <v>1023</v>
      </c>
      <c r="D158" s="852"/>
      <c r="E158" s="852"/>
      <c r="F158" s="852"/>
      <c r="G158" s="852"/>
      <c r="H158" s="852"/>
      <c r="I158" s="852"/>
      <c r="J158" s="852">
        <v>537</v>
      </c>
      <c r="K158" s="852"/>
      <c r="L158" s="852"/>
      <c r="M158" s="852"/>
      <c r="N158" s="852"/>
      <c r="O158" s="852"/>
      <c r="P158" s="852"/>
      <c r="Q158" s="852"/>
      <c r="R158" s="852"/>
      <c r="S158" s="852"/>
      <c r="T158" s="831">
        <f t="shared" si="4"/>
        <v>537</v>
      </c>
      <c r="U158" s="819"/>
      <c r="V158" s="852"/>
      <c r="W158" s="852"/>
      <c r="X158" s="852"/>
      <c r="Y158" s="852"/>
      <c r="Z158" s="852"/>
      <c r="AA158" s="852"/>
      <c r="AB158" s="852"/>
      <c r="AC158" s="852"/>
      <c r="AD158" s="852"/>
      <c r="AE158" s="852"/>
      <c r="AF158" s="818">
        <f t="shared" si="5"/>
        <v>0</v>
      </c>
    </row>
    <row r="159" spans="1:32">
      <c r="A159" s="828">
        <v>152</v>
      </c>
      <c r="B159" s="874" t="s">
        <v>1052</v>
      </c>
      <c r="C159" s="853" t="s">
        <v>1023</v>
      </c>
      <c r="D159" s="852"/>
      <c r="E159" s="852"/>
      <c r="F159" s="852">
        <v>-537</v>
      </c>
      <c r="G159" s="852"/>
      <c r="H159" s="852"/>
      <c r="I159" s="852"/>
      <c r="J159" s="852"/>
      <c r="K159" s="852"/>
      <c r="L159" s="852"/>
      <c r="M159" s="852"/>
      <c r="N159" s="852"/>
      <c r="O159" s="852"/>
      <c r="P159" s="852"/>
      <c r="Q159" s="852"/>
      <c r="R159" s="852"/>
      <c r="S159" s="852"/>
      <c r="T159" s="831">
        <f t="shared" si="4"/>
        <v>-537</v>
      </c>
      <c r="U159" s="819"/>
      <c r="V159" s="852"/>
      <c r="W159" s="852"/>
      <c r="X159" s="852"/>
      <c r="Y159" s="852"/>
      <c r="Z159" s="852"/>
      <c r="AA159" s="852"/>
      <c r="AB159" s="852"/>
      <c r="AC159" s="852"/>
      <c r="AD159" s="852"/>
      <c r="AE159" s="852"/>
      <c r="AF159" s="818">
        <f t="shared" si="5"/>
        <v>0</v>
      </c>
    </row>
    <row r="160" spans="1:32">
      <c r="A160" s="828">
        <v>153</v>
      </c>
      <c r="B160" s="874" t="s">
        <v>1053</v>
      </c>
      <c r="C160" s="853" t="s">
        <v>507</v>
      </c>
      <c r="D160" s="852"/>
      <c r="E160" s="852"/>
      <c r="F160" s="852">
        <v>116</v>
      </c>
      <c r="G160" s="852"/>
      <c r="H160" s="852"/>
      <c r="I160" s="852"/>
      <c r="J160" s="852"/>
      <c r="K160" s="852"/>
      <c r="L160" s="852"/>
      <c r="M160" s="852"/>
      <c r="N160" s="852"/>
      <c r="O160" s="852"/>
      <c r="P160" s="852"/>
      <c r="Q160" s="852"/>
      <c r="R160" s="852"/>
      <c r="S160" s="852"/>
      <c r="T160" s="831">
        <f t="shared" si="4"/>
        <v>116</v>
      </c>
      <c r="U160" s="819"/>
      <c r="V160" s="852"/>
      <c r="W160" s="852"/>
      <c r="X160" s="852"/>
      <c r="Y160" s="852"/>
      <c r="Z160" s="852"/>
      <c r="AA160" s="852"/>
      <c r="AB160" s="852"/>
      <c r="AC160" s="852"/>
      <c r="AD160" s="852"/>
      <c r="AE160" s="852"/>
      <c r="AF160" s="818">
        <f t="shared" si="5"/>
        <v>0</v>
      </c>
    </row>
    <row r="161" spans="1:32">
      <c r="A161" s="828">
        <v>154</v>
      </c>
      <c r="B161" s="874" t="s">
        <v>771</v>
      </c>
      <c r="C161" s="853" t="s">
        <v>766</v>
      </c>
      <c r="D161" s="852"/>
      <c r="E161" s="852"/>
      <c r="F161" s="852"/>
      <c r="G161" s="852"/>
      <c r="H161" s="852"/>
      <c r="I161" s="852"/>
      <c r="J161" s="852"/>
      <c r="K161" s="852"/>
      <c r="L161" s="852"/>
      <c r="M161" s="852"/>
      <c r="N161" s="852"/>
      <c r="O161" s="852"/>
      <c r="P161" s="852">
        <v>-116</v>
      </c>
      <c r="Q161" s="852"/>
      <c r="R161" s="852"/>
      <c r="S161" s="852"/>
      <c r="T161" s="831">
        <f t="shared" si="4"/>
        <v>-116</v>
      </c>
      <c r="U161" s="819"/>
      <c r="V161" s="852"/>
      <c r="W161" s="852"/>
      <c r="X161" s="852"/>
      <c r="Y161" s="852"/>
      <c r="Z161" s="852"/>
      <c r="AA161" s="852"/>
      <c r="AB161" s="852"/>
      <c r="AC161" s="852"/>
      <c r="AD161" s="852"/>
      <c r="AE161" s="852"/>
      <c r="AF161" s="818">
        <f t="shared" si="5"/>
        <v>0</v>
      </c>
    </row>
    <row r="162" spans="1:32">
      <c r="A162" s="828">
        <v>155</v>
      </c>
      <c r="B162" s="874" t="s">
        <v>1013</v>
      </c>
      <c r="C162" s="853" t="s">
        <v>770</v>
      </c>
      <c r="D162" s="852"/>
      <c r="E162" s="852"/>
      <c r="F162" s="852"/>
      <c r="G162" s="852"/>
      <c r="H162" s="852"/>
      <c r="I162" s="852"/>
      <c r="J162" s="852"/>
      <c r="K162" s="852"/>
      <c r="L162" s="852"/>
      <c r="M162" s="852"/>
      <c r="N162" s="852"/>
      <c r="O162" s="852"/>
      <c r="P162" s="852"/>
      <c r="Q162" s="852"/>
      <c r="R162" s="852"/>
      <c r="S162" s="852"/>
      <c r="T162" s="831">
        <f t="shared" si="4"/>
        <v>0</v>
      </c>
      <c r="U162" s="819"/>
      <c r="V162" s="852"/>
      <c r="W162" s="852">
        <v>700</v>
      </c>
      <c r="X162" s="852"/>
      <c r="Y162" s="852"/>
      <c r="Z162" s="852"/>
      <c r="AA162" s="852"/>
      <c r="AB162" s="852"/>
      <c r="AC162" s="852"/>
      <c r="AD162" s="852"/>
      <c r="AE162" s="852"/>
      <c r="AF162" s="818">
        <f t="shared" si="5"/>
        <v>700</v>
      </c>
    </row>
    <row r="163" spans="1:32">
      <c r="A163" s="828">
        <v>156</v>
      </c>
      <c r="B163" s="874" t="s">
        <v>1014</v>
      </c>
      <c r="C163" s="853" t="s">
        <v>772</v>
      </c>
      <c r="D163" s="852"/>
      <c r="E163" s="852"/>
      <c r="F163" s="852"/>
      <c r="G163" s="852"/>
      <c r="H163" s="852"/>
      <c r="I163" s="852"/>
      <c r="J163" s="852"/>
      <c r="K163" s="852"/>
      <c r="L163" s="852"/>
      <c r="M163" s="852"/>
      <c r="N163" s="852">
        <v>3200</v>
      </c>
      <c r="O163" s="852"/>
      <c r="P163" s="852"/>
      <c r="Q163" s="852"/>
      <c r="R163" s="852"/>
      <c r="S163" s="852"/>
      <c r="T163" s="831">
        <f t="shared" si="4"/>
        <v>3200</v>
      </c>
      <c r="U163" s="819"/>
      <c r="V163" s="852"/>
      <c r="W163" s="852"/>
      <c r="X163" s="852"/>
      <c r="Y163" s="852"/>
      <c r="Z163" s="852"/>
      <c r="AA163" s="852"/>
      <c r="AB163" s="852"/>
      <c r="AC163" s="852"/>
      <c r="AD163" s="852"/>
      <c r="AE163" s="852"/>
      <c r="AF163" s="818">
        <f t="shared" si="5"/>
        <v>0</v>
      </c>
    </row>
    <row r="164" spans="1:32">
      <c r="A164" s="828">
        <v>157</v>
      </c>
      <c r="B164" s="874" t="s">
        <v>771</v>
      </c>
      <c r="C164" s="853" t="s">
        <v>766</v>
      </c>
      <c r="D164" s="852"/>
      <c r="E164" s="852"/>
      <c r="F164" s="852"/>
      <c r="G164" s="852"/>
      <c r="H164" s="852"/>
      <c r="I164" s="852"/>
      <c r="J164" s="852"/>
      <c r="K164" s="852"/>
      <c r="L164" s="852"/>
      <c r="M164" s="852"/>
      <c r="N164" s="852"/>
      <c r="O164" s="852"/>
      <c r="P164" s="852">
        <v>-2500</v>
      </c>
      <c r="Q164" s="852"/>
      <c r="R164" s="852"/>
      <c r="S164" s="852"/>
      <c r="T164" s="831">
        <f t="shared" si="4"/>
        <v>-2500</v>
      </c>
      <c r="U164" s="819"/>
      <c r="V164" s="852"/>
      <c r="W164" s="852"/>
      <c r="X164" s="852"/>
      <c r="Y164" s="852"/>
      <c r="Z164" s="852"/>
      <c r="AA164" s="852"/>
      <c r="AB164" s="852"/>
      <c r="AC164" s="852"/>
      <c r="AD164" s="852"/>
      <c r="AE164" s="852"/>
      <c r="AF164" s="818">
        <f t="shared" si="5"/>
        <v>0</v>
      </c>
    </row>
    <row r="165" spans="1:32">
      <c r="A165" s="828">
        <v>158</v>
      </c>
      <c r="B165" s="874" t="s">
        <v>1054</v>
      </c>
      <c r="C165" s="853" t="s">
        <v>772</v>
      </c>
      <c r="D165" s="852"/>
      <c r="E165" s="852"/>
      <c r="F165" s="852"/>
      <c r="G165" s="852"/>
      <c r="H165" s="852"/>
      <c r="I165" s="852"/>
      <c r="J165" s="852"/>
      <c r="K165" s="852"/>
      <c r="L165" s="852"/>
      <c r="M165" s="852"/>
      <c r="N165" s="852">
        <v>2500</v>
      </c>
      <c r="O165" s="852"/>
      <c r="P165" s="852"/>
      <c r="Q165" s="852"/>
      <c r="R165" s="852"/>
      <c r="S165" s="852"/>
      <c r="T165" s="831">
        <f t="shared" si="4"/>
        <v>2500</v>
      </c>
      <c r="U165" s="819"/>
      <c r="V165" s="852"/>
      <c r="W165" s="852"/>
      <c r="X165" s="852"/>
      <c r="Y165" s="852"/>
      <c r="Z165" s="852"/>
      <c r="AA165" s="852"/>
      <c r="AB165" s="852"/>
      <c r="AC165" s="852"/>
      <c r="AD165" s="852"/>
      <c r="AE165" s="852"/>
      <c r="AF165" s="818">
        <f t="shared" si="5"/>
        <v>0</v>
      </c>
    </row>
    <row r="166" spans="1:32">
      <c r="A166" s="828">
        <v>159</v>
      </c>
      <c r="B166" s="874" t="s">
        <v>771</v>
      </c>
      <c r="C166" s="853" t="s">
        <v>766</v>
      </c>
      <c r="D166" s="852"/>
      <c r="E166" s="852"/>
      <c r="F166" s="852"/>
      <c r="G166" s="852"/>
      <c r="H166" s="852"/>
      <c r="I166" s="852"/>
      <c r="J166" s="852"/>
      <c r="K166" s="852"/>
      <c r="L166" s="852"/>
      <c r="M166" s="852"/>
      <c r="N166" s="852"/>
      <c r="O166" s="852"/>
      <c r="P166" s="852">
        <v>-2500</v>
      </c>
      <c r="Q166" s="852"/>
      <c r="R166" s="852"/>
      <c r="S166" s="852"/>
      <c r="T166" s="831">
        <f t="shared" si="4"/>
        <v>-2500</v>
      </c>
      <c r="U166" s="819"/>
      <c r="V166" s="852"/>
      <c r="W166" s="852"/>
      <c r="X166" s="852"/>
      <c r="Y166" s="852"/>
      <c r="Z166" s="852"/>
      <c r="AA166" s="852"/>
      <c r="AB166" s="852"/>
      <c r="AC166" s="852"/>
      <c r="AD166" s="852"/>
      <c r="AE166" s="852"/>
      <c r="AF166" s="818">
        <f t="shared" si="5"/>
        <v>0</v>
      </c>
    </row>
    <row r="167" spans="1:32">
      <c r="A167" s="828">
        <v>160</v>
      </c>
      <c r="B167" s="874" t="s">
        <v>1015</v>
      </c>
      <c r="C167" s="853" t="s">
        <v>1055</v>
      </c>
      <c r="D167" s="852"/>
      <c r="E167" s="852"/>
      <c r="F167" s="852">
        <v>602</v>
      </c>
      <c r="G167" s="852"/>
      <c r="H167" s="852"/>
      <c r="I167" s="852"/>
      <c r="J167" s="852"/>
      <c r="K167" s="852"/>
      <c r="L167" s="852"/>
      <c r="M167" s="852"/>
      <c r="N167" s="852"/>
      <c r="O167" s="852"/>
      <c r="P167" s="852"/>
      <c r="Q167" s="852"/>
      <c r="R167" s="852"/>
      <c r="S167" s="852"/>
      <c r="T167" s="831">
        <f t="shared" si="4"/>
        <v>602</v>
      </c>
      <c r="U167" s="819"/>
      <c r="V167" s="852"/>
      <c r="W167" s="852"/>
      <c r="X167" s="852"/>
      <c r="Y167" s="852"/>
      <c r="Z167" s="852"/>
      <c r="AA167" s="852"/>
      <c r="AB167" s="852"/>
      <c r="AC167" s="852"/>
      <c r="AD167" s="852"/>
      <c r="AE167" s="852"/>
      <c r="AF167" s="818">
        <f t="shared" si="5"/>
        <v>0</v>
      </c>
    </row>
    <row r="168" spans="1:32">
      <c r="A168" s="828">
        <v>161</v>
      </c>
      <c r="B168" s="874" t="s">
        <v>950</v>
      </c>
      <c r="C168" s="853" t="s">
        <v>766</v>
      </c>
      <c r="D168" s="852"/>
      <c r="E168" s="852"/>
      <c r="F168" s="852"/>
      <c r="G168" s="852"/>
      <c r="H168" s="852"/>
      <c r="I168" s="852"/>
      <c r="J168" s="852"/>
      <c r="K168" s="852"/>
      <c r="L168" s="852"/>
      <c r="M168" s="852"/>
      <c r="N168" s="852"/>
      <c r="O168" s="852"/>
      <c r="P168" s="852"/>
      <c r="Q168" s="852"/>
      <c r="R168" s="852">
        <v>-602</v>
      </c>
      <c r="S168" s="852"/>
      <c r="T168" s="831">
        <f t="shared" si="4"/>
        <v>-602</v>
      </c>
      <c r="U168" s="819"/>
      <c r="V168" s="852"/>
      <c r="W168" s="852"/>
      <c r="X168" s="852"/>
      <c r="Y168" s="852"/>
      <c r="Z168" s="852"/>
      <c r="AA168" s="852"/>
      <c r="AB168" s="852"/>
      <c r="AC168" s="852"/>
      <c r="AD168" s="852"/>
      <c r="AE168" s="852"/>
      <c r="AF168" s="818">
        <f t="shared" si="5"/>
        <v>0</v>
      </c>
    </row>
    <row r="169" spans="1:32">
      <c r="A169" s="828"/>
      <c r="B169" s="874" t="s">
        <v>1056</v>
      </c>
      <c r="C169" s="853" t="s">
        <v>770</v>
      </c>
      <c r="D169" s="852"/>
      <c r="E169" s="852"/>
      <c r="F169" s="852"/>
      <c r="G169" s="852"/>
      <c r="H169" s="852"/>
      <c r="I169" s="852"/>
      <c r="J169" s="852"/>
      <c r="K169" s="852"/>
      <c r="L169" s="852"/>
      <c r="M169" s="852"/>
      <c r="N169" s="852"/>
      <c r="O169" s="852"/>
      <c r="P169" s="852"/>
      <c r="Q169" s="852"/>
      <c r="R169" s="852"/>
      <c r="S169" s="852"/>
      <c r="T169" s="831">
        <f t="shared" si="4"/>
        <v>0</v>
      </c>
      <c r="U169" s="819"/>
      <c r="V169" s="852"/>
      <c r="W169" s="852">
        <v>1748</v>
      </c>
      <c r="X169" s="852"/>
      <c r="Y169" s="852"/>
      <c r="Z169" s="852"/>
      <c r="AA169" s="852"/>
      <c r="AB169" s="852"/>
      <c r="AC169" s="852"/>
      <c r="AD169" s="852"/>
      <c r="AE169" s="852"/>
      <c r="AF169" s="818">
        <f t="shared" si="5"/>
        <v>1748</v>
      </c>
    </row>
    <row r="170" spans="1:32">
      <c r="A170" s="828"/>
      <c r="B170" s="874" t="s">
        <v>767</v>
      </c>
      <c r="C170" s="853" t="s">
        <v>766</v>
      </c>
      <c r="D170" s="852"/>
      <c r="E170" s="852"/>
      <c r="F170" s="852"/>
      <c r="G170" s="852"/>
      <c r="H170" s="852"/>
      <c r="I170" s="852"/>
      <c r="J170" s="852"/>
      <c r="K170" s="852"/>
      <c r="L170" s="852"/>
      <c r="M170" s="852"/>
      <c r="N170" s="852"/>
      <c r="O170" s="852"/>
      <c r="P170" s="852">
        <v>1748</v>
      </c>
      <c r="Q170" s="852"/>
      <c r="R170" s="852"/>
      <c r="S170" s="852"/>
      <c r="T170" s="831">
        <f t="shared" si="4"/>
        <v>1748</v>
      </c>
      <c r="U170" s="819"/>
      <c r="V170" s="852"/>
      <c r="W170" s="852"/>
      <c r="X170" s="852"/>
      <c r="Y170" s="852"/>
      <c r="Z170" s="852"/>
      <c r="AA170" s="852"/>
      <c r="AB170" s="852"/>
      <c r="AC170" s="852"/>
      <c r="AD170" s="852"/>
      <c r="AE170" s="852"/>
      <c r="AF170" s="818">
        <f t="shared" si="5"/>
        <v>0</v>
      </c>
    </row>
    <row r="171" spans="1:32">
      <c r="A171" s="828"/>
      <c r="B171" s="874" t="s">
        <v>1057</v>
      </c>
      <c r="C171" s="853" t="s">
        <v>506</v>
      </c>
      <c r="D171" s="852"/>
      <c r="E171" s="852"/>
      <c r="F171" s="852">
        <v>100</v>
      </c>
      <c r="G171" s="852"/>
      <c r="H171" s="852"/>
      <c r="I171" s="852"/>
      <c r="J171" s="852"/>
      <c r="K171" s="852"/>
      <c r="L171" s="852"/>
      <c r="M171" s="852"/>
      <c r="N171" s="852"/>
      <c r="O171" s="852"/>
      <c r="P171" s="852"/>
      <c r="Q171" s="852"/>
      <c r="R171" s="852"/>
      <c r="S171" s="852"/>
      <c r="T171" s="831">
        <f t="shared" si="4"/>
        <v>100</v>
      </c>
      <c r="U171" s="819"/>
      <c r="V171" s="852"/>
      <c r="W171" s="852"/>
      <c r="X171" s="852"/>
      <c r="Y171" s="852"/>
      <c r="Z171" s="852"/>
      <c r="AA171" s="852"/>
      <c r="AB171" s="852"/>
      <c r="AC171" s="852"/>
      <c r="AD171" s="852"/>
      <c r="AE171" s="852"/>
      <c r="AF171" s="818">
        <f t="shared" si="5"/>
        <v>0</v>
      </c>
    </row>
    <row r="172" spans="1:32">
      <c r="A172" s="828"/>
      <c r="B172" s="874" t="s">
        <v>771</v>
      </c>
      <c r="C172" s="853" t="s">
        <v>766</v>
      </c>
      <c r="D172" s="852"/>
      <c r="E172" s="852"/>
      <c r="F172" s="852"/>
      <c r="G172" s="852"/>
      <c r="H172" s="852"/>
      <c r="I172" s="852"/>
      <c r="J172" s="852"/>
      <c r="K172" s="852"/>
      <c r="L172" s="852"/>
      <c r="M172" s="852"/>
      <c r="N172" s="852"/>
      <c r="O172" s="852"/>
      <c r="P172" s="852">
        <v>-100</v>
      </c>
      <c r="Q172" s="852"/>
      <c r="R172" s="852"/>
      <c r="S172" s="852"/>
      <c r="T172" s="831">
        <f t="shared" si="4"/>
        <v>-100</v>
      </c>
      <c r="U172" s="819"/>
      <c r="V172" s="852"/>
      <c r="W172" s="852"/>
      <c r="X172" s="852"/>
      <c r="Y172" s="852"/>
      <c r="Z172" s="852"/>
      <c r="AA172" s="852"/>
      <c r="AB172" s="852"/>
      <c r="AC172" s="852"/>
      <c r="AD172" s="852"/>
      <c r="AE172" s="852"/>
      <c r="AF172" s="818">
        <f t="shared" si="5"/>
        <v>0</v>
      </c>
    </row>
    <row r="173" spans="1:32">
      <c r="A173" s="828"/>
      <c r="B173" s="874" t="s">
        <v>1058</v>
      </c>
      <c r="C173" s="853" t="s">
        <v>1059</v>
      </c>
      <c r="D173" s="852"/>
      <c r="E173" s="852"/>
      <c r="F173" s="852"/>
      <c r="G173" s="852"/>
      <c r="H173" s="852"/>
      <c r="I173" s="852"/>
      <c r="J173" s="852">
        <v>1678</v>
      </c>
      <c r="K173" s="852"/>
      <c r="L173" s="852"/>
      <c r="M173" s="852"/>
      <c r="N173" s="852"/>
      <c r="O173" s="852"/>
      <c r="P173" s="852"/>
      <c r="Q173" s="852"/>
      <c r="R173" s="852"/>
      <c r="S173" s="852"/>
      <c r="T173" s="831">
        <f t="shared" si="4"/>
        <v>1678</v>
      </c>
      <c r="U173" s="819"/>
      <c r="V173" s="852"/>
      <c r="W173" s="852"/>
      <c r="X173" s="852"/>
      <c r="Y173" s="852"/>
      <c r="Z173" s="852"/>
      <c r="AA173" s="852"/>
      <c r="AB173" s="852"/>
      <c r="AC173" s="852"/>
      <c r="AD173" s="852"/>
      <c r="AE173" s="852"/>
      <c r="AF173" s="818">
        <f t="shared" si="5"/>
        <v>0</v>
      </c>
    </row>
    <row r="174" spans="1:32">
      <c r="A174" s="816"/>
      <c r="B174" s="852" t="s">
        <v>950</v>
      </c>
      <c r="C174" s="852">
        <v>900070</v>
      </c>
      <c r="D174" s="852"/>
      <c r="E174" s="852"/>
      <c r="F174" s="852"/>
      <c r="G174" s="852"/>
      <c r="H174" s="852"/>
      <c r="I174" s="852"/>
      <c r="J174" s="852"/>
      <c r="K174" s="852"/>
      <c r="L174" s="852"/>
      <c r="M174" s="852"/>
      <c r="N174" s="852"/>
      <c r="O174" s="852"/>
      <c r="P174" s="852"/>
      <c r="Q174" s="852"/>
      <c r="R174" s="852">
        <v>-1678</v>
      </c>
      <c r="S174" s="852"/>
      <c r="T174" s="831">
        <f t="shared" si="4"/>
        <v>-1678</v>
      </c>
      <c r="U174" s="819"/>
      <c r="V174" s="852"/>
      <c r="W174" s="852"/>
      <c r="X174" s="852"/>
      <c r="Y174" s="852"/>
      <c r="Z174" s="852"/>
      <c r="AA174" s="852"/>
      <c r="AB174" s="852"/>
      <c r="AC174" s="852"/>
      <c r="AD174" s="852"/>
      <c r="AE174" s="852"/>
      <c r="AF174" s="818">
        <f t="shared" si="5"/>
        <v>0</v>
      </c>
    </row>
    <row r="175" spans="1:32" s="858" customFormat="1" ht="13.5" thickBot="1">
      <c r="A175" s="885"/>
      <c r="B175" s="855" t="s">
        <v>179</v>
      </c>
      <c r="C175" s="855"/>
      <c r="D175" s="855">
        <f t="shared" ref="D175:S175" si="6">SUM(D8:D174)</f>
        <v>-9870</v>
      </c>
      <c r="E175" s="855">
        <f t="shared" si="6"/>
        <v>-795</v>
      </c>
      <c r="F175" s="855">
        <f t="shared" si="6"/>
        <v>5293</v>
      </c>
      <c r="G175" s="855">
        <f t="shared" si="6"/>
        <v>849</v>
      </c>
      <c r="H175" s="855">
        <f t="shared" si="6"/>
        <v>6313</v>
      </c>
      <c r="I175" s="855">
        <f t="shared" si="6"/>
        <v>22300</v>
      </c>
      <c r="J175" s="855">
        <f t="shared" si="6"/>
        <v>218429</v>
      </c>
      <c r="K175" s="855">
        <f t="shared" si="6"/>
        <v>8043</v>
      </c>
      <c r="L175" s="855">
        <f t="shared" si="6"/>
        <v>8032</v>
      </c>
      <c r="M175" s="855">
        <f t="shared" si="6"/>
        <v>0</v>
      </c>
      <c r="N175" s="855">
        <f t="shared" si="6"/>
        <v>3447</v>
      </c>
      <c r="O175" s="855">
        <f t="shared" si="6"/>
        <v>513</v>
      </c>
      <c r="P175" s="855">
        <f t="shared" si="6"/>
        <v>-11589</v>
      </c>
      <c r="Q175" s="855">
        <f t="shared" si="6"/>
        <v>3308</v>
      </c>
      <c r="R175" s="855">
        <f t="shared" si="6"/>
        <v>-225035</v>
      </c>
      <c r="S175" s="855">
        <f t="shared" si="6"/>
        <v>-200</v>
      </c>
      <c r="T175" s="857">
        <f>SUM(D175:S175)</f>
        <v>29038</v>
      </c>
      <c r="U175" s="886">
        <f t="shared" ref="U175:AE175" si="7">SUM(U8:U174)</f>
        <v>26000</v>
      </c>
      <c r="V175" s="886">
        <f t="shared" si="7"/>
        <v>852</v>
      </c>
      <c r="W175" s="886">
        <f t="shared" si="7"/>
        <v>9880</v>
      </c>
      <c r="X175" s="886">
        <f t="shared" si="7"/>
        <v>-9639</v>
      </c>
      <c r="Y175" s="886">
        <f t="shared" si="7"/>
        <v>1600</v>
      </c>
      <c r="Z175" s="886">
        <f t="shared" si="7"/>
        <v>145</v>
      </c>
      <c r="AA175" s="886">
        <f t="shared" si="7"/>
        <v>0</v>
      </c>
      <c r="AB175" s="886">
        <f t="shared" si="7"/>
        <v>200</v>
      </c>
      <c r="AC175" s="886">
        <f t="shared" si="7"/>
        <v>0</v>
      </c>
      <c r="AD175" s="886">
        <f t="shared" si="7"/>
        <v>0</v>
      </c>
      <c r="AE175" s="886">
        <f t="shared" si="7"/>
        <v>0</v>
      </c>
      <c r="AF175" s="877">
        <f t="shared" si="5"/>
        <v>29038</v>
      </c>
    </row>
  </sheetData>
  <mergeCells count="34">
    <mergeCell ref="O6:O7"/>
    <mergeCell ref="P6:P7"/>
    <mergeCell ref="A5:A7"/>
    <mergeCell ref="B5:B7"/>
    <mergeCell ref="C5:C7"/>
    <mergeCell ref="G6:G7"/>
    <mergeCell ref="H6:I6"/>
    <mergeCell ref="D6:D7"/>
    <mergeCell ref="E6:E7"/>
    <mergeCell ref="N6:N7"/>
    <mergeCell ref="T5:T7"/>
    <mergeCell ref="U5:AE5"/>
    <mergeCell ref="AC6:AC7"/>
    <mergeCell ref="AD6:AD7"/>
    <mergeCell ref="AE6:AE7"/>
    <mergeCell ref="AA6:AA7"/>
    <mergeCell ref="AB6:AB7"/>
    <mergeCell ref="Z6:Z7"/>
    <mergeCell ref="R6:R7"/>
    <mergeCell ref="J6:J7"/>
    <mergeCell ref="K6:K7"/>
    <mergeCell ref="W6:W7"/>
    <mergeCell ref="AD4:AF4"/>
    <mergeCell ref="AF5:AF7"/>
    <mergeCell ref="U6:U7"/>
    <mergeCell ref="V6:V7"/>
    <mergeCell ref="S6:S7"/>
    <mergeCell ref="D5:S5"/>
    <mergeCell ref="F6:F7"/>
    <mergeCell ref="L6:L7"/>
    <mergeCell ref="Q6:Q7"/>
    <mergeCell ref="M6:M7"/>
    <mergeCell ref="X6:X7"/>
    <mergeCell ref="Y6:Y7"/>
  </mergeCells>
  <printOptions horizontalCentered="1"/>
  <pageMargins left="0.23622047244094491" right="0.19685039370078741" top="0.98425196850393704" bottom="0.78740157480314965" header="0.51181102362204722" footer="0.51181102362204722"/>
  <pageSetup paperSize="8" scale="68" fitToHeight="0" orientation="landscape" r:id="rId1"/>
  <headerFooter alignWithMargins="0">
    <oddHeader>&amp;L
&amp;C&amp;"Times New Roman,Félkövér"&amp;14Előirányzat módosítás nyilvántartás 
Martonvásár Város Önkormányzata 2015. év&amp;R&amp;"Times New Roman CE,Normál"&amp;10 12.a. melléklet</oddHeader>
  </headerFooter>
</worksheet>
</file>

<file path=xl/worksheets/sheet27.xml><?xml version="1.0" encoding="utf-8"?>
<worksheet xmlns="http://schemas.openxmlformats.org/spreadsheetml/2006/main" xmlns:r="http://schemas.openxmlformats.org/officeDocument/2006/relationships">
  <sheetPr>
    <pageSetUpPr fitToPage="1"/>
  </sheetPr>
  <dimension ref="A3:AC76"/>
  <sheetViews>
    <sheetView topLeftCell="D40" workbookViewId="0">
      <selection activeCell="B17" sqref="B17"/>
    </sheetView>
  </sheetViews>
  <sheetFormatPr defaultColWidth="9.140625" defaultRowHeight="12.75"/>
  <cols>
    <col min="1" max="1" width="5.7109375" style="812" customWidth="1"/>
    <col min="2" max="2" width="35.7109375" style="812" customWidth="1"/>
    <col min="3" max="3" width="6.140625" style="812" hidden="1" customWidth="1"/>
    <col min="4" max="4" width="7.42578125" style="812" customWidth="1"/>
    <col min="5" max="5" width="5.7109375" style="812" customWidth="1"/>
    <col min="6" max="7" width="5.5703125" style="812" hidden="1" customWidth="1"/>
    <col min="8" max="8" width="5.42578125" style="812" hidden="1" customWidth="1"/>
    <col min="9" max="9" width="5.28515625" style="812" hidden="1" customWidth="1"/>
    <col min="10" max="10" width="5.140625" style="812" hidden="1" customWidth="1"/>
    <col min="11" max="11" width="0.140625" style="812" hidden="1" customWidth="1"/>
    <col min="12" max="12" width="8.140625" style="812" customWidth="1"/>
    <col min="13" max="13" width="7.85546875" style="812" customWidth="1"/>
    <col min="14" max="14" width="8.5703125" style="812" customWidth="1"/>
    <col min="15" max="15" width="7.28515625" style="812" customWidth="1"/>
    <col min="16" max="16" width="6.5703125" style="812" customWidth="1"/>
    <col min="17" max="17" width="8.140625" style="812" customWidth="1"/>
    <col min="18" max="18" width="9" style="812" customWidth="1"/>
    <col min="19" max="19" width="8.85546875" style="812" customWidth="1"/>
    <col min="20" max="20" width="8.28515625" style="812" customWidth="1"/>
    <col min="21" max="22" width="9.140625" style="812"/>
    <col min="23" max="24" width="9" style="812" customWidth="1"/>
    <col min="25" max="25" width="6.85546875" style="812" customWidth="1"/>
    <col min="26" max="26" width="7.85546875" style="812" customWidth="1"/>
    <col min="27" max="27" width="9.28515625" style="812" customWidth="1"/>
    <col min="28" max="28" width="7" style="812" hidden="1" customWidth="1"/>
    <col min="29" max="16384" width="9.140625" style="812"/>
  </cols>
  <sheetData>
    <row r="3" spans="1:29" ht="15.75">
      <c r="A3" s="1183"/>
      <c r="B3" s="1183"/>
      <c r="C3" s="1183"/>
      <c r="D3" s="1183"/>
      <c r="E3" s="1183"/>
      <c r="F3" s="1183"/>
      <c r="G3" s="1183"/>
      <c r="H3" s="1183"/>
      <c r="I3" s="1183"/>
      <c r="J3" s="1183"/>
      <c r="K3" s="1183"/>
      <c r="L3" s="1183"/>
      <c r="M3" s="1183"/>
      <c r="N3" s="1183"/>
      <c r="O3" s="1183"/>
      <c r="P3" s="1183"/>
      <c r="Q3" s="1183"/>
      <c r="R3" s="1183"/>
      <c r="S3" s="1183"/>
      <c r="T3" s="1183"/>
      <c r="U3" s="1183"/>
      <c r="V3" s="1183"/>
      <c r="W3" s="1183"/>
      <c r="X3" s="1183"/>
      <c r="Y3" s="1183"/>
      <c r="Z3" s="1183"/>
      <c r="AA3" s="1183"/>
      <c r="AB3" s="1183"/>
    </row>
    <row r="4" spans="1:29" ht="13.5" thickBot="1">
      <c r="Z4" s="1128" t="s">
        <v>405</v>
      </c>
      <c r="AA4" s="1128"/>
      <c r="AB4" s="1128"/>
      <c r="AC4" s="813"/>
    </row>
    <row r="5" spans="1:29" ht="31.5" customHeight="1">
      <c r="A5" s="1171" t="s">
        <v>350</v>
      </c>
      <c r="B5" s="1173" t="s">
        <v>814</v>
      </c>
      <c r="C5" s="1173" t="s">
        <v>836</v>
      </c>
      <c r="D5" s="1185" t="s">
        <v>310</v>
      </c>
      <c r="E5" s="1185"/>
      <c r="F5" s="1185"/>
      <c r="G5" s="1185"/>
      <c r="H5" s="1185"/>
      <c r="I5" s="1185"/>
      <c r="J5" s="1185"/>
      <c r="K5" s="1185"/>
      <c r="L5" s="1185"/>
      <c r="M5" s="1185"/>
      <c r="N5" s="1185"/>
      <c r="O5" s="1185"/>
      <c r="P5" s="1185"/>
      <c r="Q5" s="1185"/>
      <c r="R5" s="1186" t="s">
        <v>290</v>
      </c>
      <c r="S5" s="1185" t="s">
        <v>303</v>
      </c>
      <c r="T5" s="1185"/>
      <c r="U5" s="1185"/>
      <c r="V5" s="1185"/>
      <c r="W5" s="1185"/>
      <c r="X5" s="1185"/>
      <c r="Y5" s="1185"/>
      <c r="Z5" s="1185"/>
      <c r="AA5" s="1188"/>
      <c r="AB5" s="1186" t="s">
        <v>812</v>
      </c>
      <c r="AC5" s="1179" t="s">
        <v>835</v>
      </c>
    </row>
    <row r="6" spans="1:29" s="823" customFormat="1" ht="25.5" customHeight="1">
      <c r="A6" s="1172"/>
      <c r="B6" s="1174"/>
      <c r="C6" s="1184"/>
      <c r="D6" s="1174" t="s">
        <v>834</v>
      </c>
      <c r="E6" s="1174" t="s">
        <v>833</v>
      </c>
      <c r="F6" s="1174" t="s">
        <v>832</v>
      </c>
      <c r="G6" s="1174"/>
      <c r="H6" s="1174"/>
      <c r="I6" s="1174"/>
      <c r="J6" s="1174"/>
      <c r="K6" s="1174"/>
      <c r="L6" s="1174" t="s">
        <v>152</v>
      </c>
      <c r="M6" s="1174" t="s">
        <v>164</v>
      </c>
      <c r="N6" s="1178"/>
      <c r="O6" s="1174" t="s">
        <v>808</v>
      </c>
      <c r="P6" s="1174" t="s">
        <v>831</v>
      </c>
      <c r="Q6" s="1174" t="s">
        <v>830</v>
      </c>
      <c r="R6" s="1187"/>
      <c r="S6" s="1174" t="s">
        <v>801</v>
      </c>
      <c r="T6" s="1174" t="s">
        <v>800</v>
      </c>
      <c r="U6" s="1174" t="s">
        <v>804</v>
      </c>
      <c r="V6" s="1174" t="s">
        <v>829</v>
      </c>
      <c r="W6" s="1178"/>
      <c r="X6" s="1189" t="s">
        <v>850</v>
      </c>
      <c r="Y6" s="1174" t="s">
        <v>828</v>
      </c>
      <c r="Z6" s="1178"/>
      <c r="AA6" s="1181" t="s">
        <v>827</v>
      </c>
      <c r="AB6" s="1187"/>
      <c r="AC6" s="1180"/>
    </row>
    <row r="7" spans="1:29" s="823" customFormat="1" ht="23.25" customHeight="1">
      <c r="A7" s="1172"/>
      <c r="B7" s="1174"/>
      <c r="C7" s="1184"/>
      <c r="D7" s="1174"/>
      <c r="E7" s="1174"/>
      <c r="F7" s="822" t="s">
        <v>826</v>
      </c>
      <c r="G7" s="822" t="s">
        <v>825</v>
      </c>
      <c r="H7" s="822" t="s">
        <v>824</v>
      </c>
      <c r="I7" s="822" t="s">
        <v>823</v>
      </c>
      <c r="J7" s="822" t="s">
        <v>822</v>
      </c>
      <c r="K7" s="822" t="s">
        <v>821</v>
      </c>
      <c r="L7" s="1174"/>
      <c r="M7" s="873" t="s">
        <v>790</v>
      </c>
      <c r="N7" s="873" t="s">
        <v>789</v>
      </c>
      <c r="O7" s="1174"/>
      <c r="P7" s="1174"/>
      <c r="Q7" s="1174"/>
      <c r="R7" s="1187"/>
      <c r="S7" s="1174"/>
      <c r="T7" s="1174"/>
      <c r="U7" s="1174"/>
      <c r="V7" s="873" t="s">
        <v>820</v>
      </c>
      <c r="W7" s="873" t="s">
        <v>819</v>
      </c>
      <c r="X7" s="1190"/>
      <c r="Y7" s="873" t="s">
        <v>820</v>
      </c>
      <c r="Z7" s="873" t="s">
        <v>819</v>
      </c>
      <c r="AA7" s="1182"/>
      <c r="AB7" s="1187"/>
      <c r="AC7" s="1180"/>
    </row>
    <row r="8" spans="1:29">
      <c r="A8" s="816">
        <v>1</v>
      </c>
      <c r="B8" s="874" t="s">
        <v>871</v>
      </c>
      <c r="C8" s="852"/>
      <c r="D8" s="851"/>
      <c r="E8" s="851"/>
      <c r="F8" s="851"/>
      <c r="G8" s="851"/>
      <c r="H8" s="851"/>
      <c r="I8" s="851"/>
      <c r="J8" s="851"/>
      <c r="K8" s="851"/>
      <c r="L8" s="851">
        <v>18</v>
      </c>
      <c r="M8" s="851"/>
      <c r="N8" s="851"/>
      <c r="O8" s="851"/>
      <c r="P8" s="851"/>
      <c r="Q8" s="851"/>
      <c r="R8" s="817">
        <f t="shared" ref="R8:R22" si="0">SUM(D8:Q8)</f>
        <v>18</v>
      </c>
      <c r="S8" s="851"/>
      <c r="T8" s="851"/>
      <c r="U8" s="851"/>
      <c r="V8" s="851"/>
      <c r="W8" s="851"/>
      <c r="X8" s="851"/>
      <c r="Y8" s="851"/>
      <c r="Z8" s="851"/>
      <c r="AA8" s="838"/>
      <c r="AB8" s="817">
        <f>SUM(S8:Z8)</f>
        <v>0</v>
      </c>
      <c r="AC8" s="818">
        <f>SUM(S8:AA8)</f>
        <v>0</v>
      </c>
    </row>
    <row r="9" spans="1:29">
      <c r="A9" s="816">
        <v>2</v>
      </c>
      <c r="B9" s="874" t="s">
        <v>872</v>
      </c>
      <c r="C9" s="852"/>
      <c r="D9" s="851"/>
      <c r="E9" s="851"/>
      <c r="F9" s="851"/>
      <c r="G9" s="851"/>
      <c r="H9" s="851"/>
      <c r="I9" s="851"/>
      <c r="J9" s="851"/>
      <c r="K9" s="851"/>
      <c r="L9" s="851"/>
      <c r="M9" s="851"/>
      <c r="N9" s="851"/>
      <c r="O9" s="851"/>
      <c r="P9" s="851"/>
      <c r="Q9" s="851"/>
      <c r="R9" s="817">
        <f t="shared" si="0"/>
        <v>0</v>
      </c>
      <c r="S9" s="851"/>
      <c r="T9" s="851">
        <v>18</v>
      </c>
      <c r="U9" s="851"/>
      <c r="V9" s="851"/>
      <c r="W9" s="851"/>
      <c r="X9" s="851"/>
      <c r="Y9" s="851"/>
      <c r="Z9" s="851"/>
      <c r="AA9" s="838"/>
      <c r="AB9" s="817">
        <f>SUM(S9:Z9)</f>
        <v>18</v>
      </c>
      <c r="AC9" s="818">
        <f t="shared" ref="AC9:AC71" si="1">SUM(S9:AA9)</f>
        <v>18</v>
      </c>
    </row>
    <row r="10" spans="1:29">
      <c r="A10" s="816">
        <v>3</v>
      </c>
      <c r="B10" s="874" t="s">
        <v>873</v>
      </c>
      <c r="C10" s="852"/>
      <c r="D10" s="851"/>
      <c r="E10" s="851"/>
      <c r="F10" s="851"/>
      <c r="G10" s="851"/>
      <c r="H10" s="851"/>
      <c r="I10" s="851"/>
      <c r="J10" s="851"/>
      <c r="K10" s="851"/>
      <c r="L10" s="851"/>
      <c r="M10" s="851"/>
      <c r="N10" s="851"/>
      <c r="O10" s="851"/>
      <c r="P10" s="851"/>
      <c r="Q10" s="851"/>
      <c r="R10" s="817">
        <f t="shared" si="0"/>
        <v>0</v>
      </c>
      <c r="S10" s="851"/>
      <c r="T10" s="851">
        <v>131</v>
      </c>
      <c r="U10" s="851"/>
      <c r="V10" s="851"/>
      <c r="W10" s="851"/>
      <c r="X10" s="851"/>
      <c r="Y10" s="851"/>
      <c r="Z10" s="851"/>
      <c r="AA10" s="838"/>
      <c r="AB10" s="817">
        <f>SUM(S10:Z10)</f>
        <v>131</v>
      </c>
      <c r="AC10" s="818">
        <f t="shared" si="1"/>
        <v>131</v>
      </c>
    </row>
    <row r="11" spans="1:29">
      <c r="A11" s="816">
        <v>4</v>
      </c>
      <c r="B11" s="874" t="s">
        <v>1293</v>
      </c>
      <c r="C11" s="852"/>
      <c r="D11" s="851"/>
      <c r="E11" s="851"/>
      <c r="F11" s="851"/>
      <c r="G11" s="851"/>
      <c r="H11" s="851"/>
      <c r="I11" s="851"/>
      <c r="J11" s="851"/>
      <c r="K11" s="851"/>
      <c r="L11" s="851">
        <v>131</v>
      </c>
      <c r="M11" s="851"/>
      <c r="N11" s="851"/>
      <c r="O11" s="851"/>
      <c r="P11" s="851"/>
      <c r="Q11" s="851"/>
      <c r="R11" s="817">
        <f t="shared" si="0"/>
        <v>131</v>
      </c>
      <c r="S11" s="851"/>
      <c r="T11" s="851"/>
      <c r="U11" s="851"/>
      <c r="V11" s="851"/>
      <c r="W11" s="851"/>
      <c r="X11" s="851"/>
      <c r="Y11" s="851"/>
      <c r="Z11" s="851"/>
      <c r="AA11" s="838"/>
      <c r="AB11" s="817">
        <f>SUM(S11:Z11)</f>
        <v>0</v>
      </c>
      <c r="AC11" s="818">
        <f t="shared" si="1"/>
        <v>0</v>
      </c>
    </row>
    <row r="12" spans="1:29">
      <c r="A12" s="816">
        <v>5</v>
      </c>
      <c r="B12" s="874" t="s">
        <v>874</v>
      </c>
      <c r="C12" s="852"/>
      <c r="D12" s="851"/>
      <c r="E12" s="851"/>
      <c r="F12" s="851"/>
      <c r="G12" s="851"/>
      <c r="H12" s="851"/>
      <c r="I12" s="851"/>
      <c r="J12" s="851"/>
      <c r="K12" s="851"/>
      <c r="L12" s="851"/>
      <c r="M12" s="851"/>
      <c r="N12" s="851"/>
      <c r="O12" s="851"/>
      <c r="P12" s="851"/>
      <c r="Q12" s="851"/>
      <c r="R12" s="817">
        <f t="shared" si="0"/>
        <v>0</v>
      </c>
      <c r="S12" s="851"/>
      <c r="T12" s="851"/>
      <c r="U12" s="851">
        <v>522</v>
      </c>
      <c r="V12" s="851"/>
      <c r="W12" s="851"/>
      <c r="X12" s="851"/>
      <c r="Y12" s="851"/>
      <c r="Z12" s="851"/>
      <c r="AA12" s="838"/>
      <c r="AB12" s="817">
        <f>SUM(S12:Z12)</f>
        <v>522</v>
      </c>
      <c r="AC12" s="818">
        <f t="shared" si="1"/>
        <v>522</v>
      </c>
    </row>
    <row r="13" spans="1:29">
      <c r="A13" s="816">
        <v>6</v>
      </c>
      <c r="B13" s="874" t="s">
        <v>875</v>
      </c>
      <c r="C13" s="852"/>
      <c r="D13" s="821">
        <v>411</v>
      </c>
      <c r="E13" s="821"/>
      <c r="F13" s="821"/>
      <c r="G13" s="821"/>
      <c r="H13" s="821"/>
      <c r="I13" s="821"/>
      <c r="J13" s="821"/>
      <c r="K13" s="821"/>
      <c r="L13" s="821"/>
      <c r="M13" s="821"/>
      <c r="N13" s="821"/>
      <c r="O13" s="821"/>
      <c r="P13" s="821"/>
      <c r="Q13" s="821"/>
      <c r="R13" s="817">
        <f t="shared" si="0"/>
        <v>411</v>
      </c>
      <c r="S13" s="821"/>
      <c r="T13" s="821"/>
      <c r="U13" s="821"/>
      <c r="V13" s="821"/>
      <c r="W13" s="821"/>
      <c r="X13" s="821"/>
      <c r="Y13" s="821"/>
      <c r="Z13" s="821"/>
      <c r="AA13" s="820"/>
      <c r="AB13" s="852"/>
      <c r="AC13" s="818">
        <f t="shared" si="1"/>
        <v>0</v>
      </c>
    </row>
    <row r="14" spans="1:29">
      <c r="A14" s="816">
        <v>7</v>
      </c>
      <c r="B14" s="874" t="s">
        <v>876</v>
      </c>
      <c r="C14" s="852"/>
      <c r="D14" s="821"/>
      <c r="E14" s="821">
        <v>111</v>
      </c>
      <c r="F14" s="821"/>
      <c r="G14" s="821"/>
      <c r="H14" s="821"/>
      <c r="I14" s="821"/>
      <c r="J14" s="821"/>
      <c r="K14" s="821"/>
      <c r="L14" s="821"/>
      <c r="M14" s="821"/>
      <c r="N14" s="821"/>
      <c r="O14" s="821"/>
      <c r="P14" s="821"/>
      <c r="Q14" s="821"/>
      <c r="R14" s="817">
        <f t="shared" si="0"/>
        <v>111</v>
      </c>
      <c r="S14" s="821"/>
      <c r="T14" s="821"/>
      <c r="U14" s="821"/>
      <c r="V14" s="821"/>
      <c r="W14" s="821"/>
      <c r="X14" s="821"/>
      <c r="Y14" s="821"/>
      <c r="Z14" s="821"/>
      <c r="AA14" s="820"/>
      <c r="AB14" s="852"/>
      <c r="AC14" s="818">
        <f t="shared" si="1"/>
        <v>0</v>
      </c>
    </row>
    <row r="15" spans="1:29">
      <c r="A15" s="816">
        <v>8</v>
      </c>
      <c r="B15" s="874" t="s">
        <v>877</v>
      </c>
      <c r="C15" s="852"/>
      <c r="D15" s="821">
        <v>-201</v>
      </c>
      <c r="E15" s="821"/>
      <c r="F15" s="821"/>
      <c r="G15" s="821"/>
      <c r="H15" s="821"/>
      <c r="I15" s="821"/>
      <c r="J15" s="821"/>
      <c r="K15" s="821"/>
      <c r="L15" s="821"/>
      <c r="M15" s="821"/>
      <c r="N15" s="821"/>
      <c r="O15" s="821"/>
      <c r="P15" s="821"/>
      <c r="Q15" s="821"/>
      <c r="R15" s="817">
        <f t="shared" si="0"/>
        <v>-201</v>
      </c>
      <c r="S15" s="821"/>
      <c r="T15" s="821"/>
      <c r="U15" s="821"/>
      <c r="V15" s="821"/>
      <c r="W15" s="821"/>
      <c r="X15" s="821"/>
      <c r="Y15" s="821"/>
      <c r="Z15" s="821"/>
      <c r="AA15" s="820"/>
      <c r="AB15" s="852"/>
      <c r="AC15" s="818">
        <f t="shared" si="1"/>
        <v>0</v>
      </c>
    </row>
    <row r="16" spans="1:29">
      <c r="A16" s="816">
        <v>9</v>
      </c>
      <c r="B16" s="874" t="s">
        <v>877</v>
      </c>
      <c r="C16" s="852"/>
      <c r="D16" s="821">
        <v>201</v>
      </c>
      <c r="E16" s="821"/>
      <c r="F16" s="821"/>
      <c r="G16" s="821"/>
      <c r="H16" s="821"/>
      <c r="I16" s="821"/>
      <c r="J16" s="821"/>
      <c r="K16" s="821"/>
      <c r="L16" s="821"/>
      <c r="M16" s="821"/>
      <c r="N16" s="821"/>
      <c r="O16" s="821"/>
      <c r="P16" s="821"/>
      <c r="Q16" s="821"/>
      <c r="R16" s="817">
        <f t="shared" si="0"/>
        <v>201</v>
      </c>
      <c r="S16" s="821"/>
      <c r="T16" s="821"/>
      <c r="U16" s="821"/>
      <c r="V16" s="821"/>
      <c r="W16" s="821"/>
      <c r="X16" s="821"/>
      <c r="Y16" s="821"/>
      <c r="Z16" s="821"/>
      <c r="AA16" s="820"/>
      <c r="AB16" s="852"/>
      <c r="AC16" s="818">
        <f t="shared" si="1"/>
        <v>0</v>
      </c>
    </row>
    <row r="17" spans="1:29">
      <c r="A17" s="816">
        <v>10</v>
      </c>
      <c r="B17" s="874" t="s">
        <v>913</v>
      </c>
      <c r="C17" s="852"/>
      <c r="D17" s="821"/>
      <c r="E17" s="821"/>
      <c r="F17" s="821"/>
      <c r="G17" s="821"/>
      <c r="H17" s="821"/>
      <c r="I17" s="821"/>
      <c r="J17" s="821"/>
      <c r="K17" s="821"/>
      <c r="L17" s="821">
        <v>16</v>
      </c>
      <c r="M17" s="821"/>
      <c r="N17" s="821"/>
      <c r="O17" s="821"/>
      <c r="P17" s="821"/>
      <c r="Q17" s="821"/>
      <c r="R17" s="817">
        <f t="shared" si="0"/>
        <v>16</v>
      </c>
      <c r="S17" s="821"/>
      <c r="T17" s="821"/>
      <c r="U17" s="821"/>
      <c r="V17" s="821"/>
      <c r="W17" s="821"/>
      <c r="X17" s="821"/>
      <c r="Y17" s="821"/>
      <c r="Z17" s="821"/>
      <c r="AA17" s="820"/>
      <c r="AB17" s="852"/>
      <c r="AC17" s="818">
        <f t="shared" si="1"/>
        <v>0</v>
      </c>
    </row>
    <row r="18" spans="1:29">
      <c r="A18" s="816">
        <v>11</v>
      </c>
      <c r="B18" s="874" t="s">
        <v>914</v>
      </c>
      <c r="C18" s="852"/>
      <c r="D18" s="821"/>
      <c r="E18" s="821"/>
      <c r="F18" s="821"/>
      <c r="G18" s="821"/>
      <c r="H18" s="821"/>
      <c r="I18" s="821"/>
      <c r="J18" s="821"/>
      <c r="K18" s="821"/>
      <c r="L18" s="821"/>
      <c r="M18" s="821"/>
      <c r="N18" s="821"/>
      <c r="O18" s="821"/>
      <c r="P18" s="821"/>
      <c r="Q18" s="821"/>
      <c r="R18" s="817">
        <f t="shared" si="0"/>
        <v>0</v>
      </c>
      <c r="S18" s="821"/>
      <c r="T18" s="821">
        <v>16</v>
      </c>
      <c r="U18" s="821"/>
      <c r="V18" s="821"/>
      <c r="W18" s="821"/>
      <c r="X18" s="821"/>
      <c r="Y18" s="821"/>
      <c r="Z18" s="821"/>
      <c r="AA18" s="820"/>
      <c r="AB18" s="852"/>
      <c r="AC18" s="818">
        <f t="shared" si="1"/>
        <v>16</v>
      </c>
    </row>
    <row r="19" spans="1:29">
      <c r="A19" s="816">
        <v>12</v>
      </c>
      <c r="B19" s="874" t="s">
        <v>878</v>
      </c>
      <c r="C19" s="852"/>
      <c r="D19" s="821"/>
      <c r="E19" s="821"/>
      <c r="F19" s="821"/>
      <c r="G19" s="821"/>
      <c r="H19" s="821"/>
      <c r="I19" s="821"/>
      <c r="J19" s="821"/>
      <c r="K19" s="821"/>
      <c r="L19" s="821">
        <v>3</v>
      </c>
      <c r="M19" s="821"/>
      <c r="N19" s="821"/>
      <c r="O19" s="821"/>
      <c r="P19" s="821"/>
      <c r="Q19" s="821"/>
      <c r="R19" s="817">
        <f t="shared" si="0"/>
        <v>3</v>
      </c>
      <c r="S19" s="821"/>
      <c r="T19" s="821"/>
      <c r="U19" s="821"/>
      <c r="V19" s="821"/>
      <c r="W19" s="821"/>
      <c r="X19" s="821"/>
      <c r="Y19" s="821"/>
      <c r="Z19" s="821"/>
      <c r="AA19" s="820"/>
      <c r="AB19" s="852"/>
      <c r="AC19" s="818">
        <f t="shared" si="1"/>
        <v>0</v>
      </c>
    </row>
    <row r="20" spans="1:29">
      <c r="A20" s="816">
        <v>13</v>
      </c>
      <c r="B20" s="874" t="s">
        <v>915</v>
      </c>
      <c r="C20" s="852"/>
      <c r="D20" s="821"/>
      <c r="E20" s="821"/>
      <c r="F20" s="821"/>
      <c r="G20" s="821"/>
      <c r="H20" s="821"/>
      <c r="I20" s="821"/>
      <c r="J20" s="821"/>
      <c r="K20" s="821"/>
      <c r="L20" s="821">
        <v>-3</v>
      </c>
      <c r="M20" s="821"/>
      <c r="N20" s="821"/>
      <c r="O20" s="821"/>
      <c r="P20" s="821"/>
      <c r="Q20" s="821"/>
      <c r="R20" s="817">
        <f t="shared" si="0"/>
        <v>-3</v>
      </c>
      <c r="S20" s="821"/>
      <c r="T20" s="821"/>
      <c r="U20" s="821"/>
      <c r="V20" s="821"/>
      <c r="W20" s="821"/>
      <c r="X20" s="821"/>
      <c r="Y20" s="821"/>
      <c r="Z20" s="821"/>
      <c r="AA20" s="820"/>
      <c r="AB20" s="852"/>
      <c r="AC20" s="818">
        <f t="shared" si="1"/>
        <v>0</v>
      </c>
    </row>
    <row r="21" spans="1:29">
      <c r="A21" s="816">
        <v>14</v>
      </c>
      <c r="B21" s="874" t="s">
        <v>879</v>
      </c>
      <c r="C21" s="852"/>
      <c r="D21" s="821"/>
      <c r="E21" s="821"/>
      <c r="F21" s="821"/>
      <c r="G21" s="821"/>
      <c r="H21" s="821"/>
      <c r="I21" s="821"/>
      <c r="J21" s="821"/>
      <c r="K21" s="821"/>
      <c r="L21" s="821"/>
      <c r="M21" s="821"/>
      <c r="N21" s="821"/>
      <c r="O21" s="821"/>
      <c r="P21" s="821"/>
      <c r="Q21" s="821"/>
      <c r="R21" s="817">
        <f t="shared" si="0"/>
        <v>0</v>
      </c>
      <c r="S21" s="821"/>
      <c r="T21" s="821"/>
      <c r="U21" s="821">
        <v>350</v>
      </c>
      <c r="V21" s="821"/>
      <c r="W21" s="821"/>
      <c r="X21" s="821"/>
      <c r="Y21" s="821"/>
      <c r="Z21" s="821"/>
      <c r="AA21" s="820"/>
      <c r="AB21" s="852"/>
      <c r="AC21" s="818">
        <f t="shared" si="1"/>
        <v>350</v>
      </c>
    </row>
    <row r="22" spans="1:29">
      <c r="A22" s="816">
        <v>15</v>
      </c>
      <c r="B22" s="874" t="s">
        <v>880</v>
      </c>
      <c r="C22" s="852"/>
      <c r="D22" s="821"/>
      <c r="E22" s="821"/>
      <c r="F22" s="821"/>
      <c r="G22" s="821"/>
      <c r="H22" s="821"/>
      <c r="I22" s="821"/>
      <c r="J22" s="821"/>
      <c r="K22" s="821"/>
      <c r="L22" s="821"/>
      <c r="M22" s="821"/>
      <c r="N22" s="821"/>
      <c r="O22" s="821">
        <v>350</v>
      </c>
      <c r="P22" s="821"/>
      <c r="Q22" s="821"/>
      <c r="R22" s="817">
        <f t="shared" si="0"/>
        <v>350</v>
      </c>
      <c r="S22" s="821"/>
      <c r="T22" s="821"/>
      <c r="U22" s="821"/>
      <c r="V22" s="821"/>
      <c r="W22" s="821"/>
      <c r="X22" s="821"/>
      <c r="Y22" s="821"/>
      <c r="Z22" s="821"/>
      <c r="AA22" s="820"/>
      <c r="AB22" s="852"/>
      <c r="AC22" s="818">
        <f t="shared" si="1"/>
        <v>0</v>
      </c>
    </row>
    <row r="23" spans="1:29">
      <c r="A23" s="816">
        <v>16</v>
      </c>
      <c r="B23" s="874" t="s">
        <v>881</v>
      </c>
      <c r="C23" s="852"/>
      <c r="D23" s="821"/>
      <c r="E23" s="821"/>
      <c r="F23" s="821"/>
      <c r="G23" s="821"/>
      <c r="H23" s="821"/>
      <c r="I23" s="821"/>
      <c r="J23" s="821"/>
      <c r="K23" s="821"/>
      <c r="L23" s="821"/>
      <c r="M23" s="821"/>
      <c r="N23" s="821"/>
      <c r="O23" s="821"/>
      <c r="P23" s="821"/>
      <c r="Q23" s="821"/>
      <c r="R23" s="817">
        <f t="shared" ref="R23:R75" si="2">SUM(D23:Q23)</f>
        <v>0</v>
      </c>
      <c r="S23" s="821"/>
      <c r="T23" s="821"/>
      <c r="U23" s="821">
        <v>66</v>
      </c>
      <c r="V23" s="821"/>
      <c r="W23" s="821"/>
      <c r="X23" s="821"/>
      <c r="Y23" s="821"/>
      <c r="Z23" s="821"/>
      <c r="AA23" s="820"/>
      <c r="AB23" s="852"/>
      <c r="AC23" s="818">
        <f t="shared" si="1"/>
        <v>66</v>
      </c>
    </row>
    <row r="24" spans="1:29">
      <c r="A24" s="816">
        <v>17</v>
      </c>
      <c r="B24" s="874" t="s">
        <v>916</v>
      </c>
      <c r="C24" s="852"/>
      <c r="D24" s="821">
        <v>52</v>
      </c>
      <c r="E24" s="821"/>
      <c r="F24" s="821"/>
      <c r="G24" s="821"/>
      <c r="H24" s="821"/>
      <c r="I24" s="821"/>
      <c r="J24" s="821"/>
      <c r="K24" s="821"/>
      <c r="L24" s="821"/>
      <c r="M24" s="821"/>
      <c r="N24" s="821"/>
      <c r="O24" s="821"/>
      <c r="P24" s="821"/>
      <c r="Q24" s="821"/>
      <c r="R24" s="817">
        <f t="shared" si="2"/>
        <v>52</v>
      </c>
      <c r="S24" s="821"/>
      <c r="T24" s="821"/>
      <c r="U24" s="821"/>
      <c r="V24" s="821"/>
      <c r="W24" s="821"/>
      <c r="X24" s="821"/>
      <c r="Y24" s="821"/>
      <c r="Z24" s="821"/>
      <c r="AA24" s="820"/>
      <c r="AB24" s="852"/>
      <c r="AC24" s="818">
        <f t="shared" si="1"/>
        <v>0</v>
      </c>
    </row>
    <row r="25" spans="1:29">
      <c r="A25" s="816">
        <v>18</v>
      </c>
      <c r="B25" s="874" t="s">
        <v>882</v>
      </c>
      <c r="C25" s="852"/>
      <c r="D25" s="821"/>
      <c r="E25" s="821">
        <v>14</v>
      </c>
      <c r="F25" s="821"/>
      <c r="G25" s="821"/>
      <c r="H25" s="821"/>
      <c r="I25" s="821"/>
      <c r="J25" s="821"/>
      <c r="K25" s="821"/>
      <c r="L25" s="821"/>
      <c r="M25" s="821"/>
      <c r="N25" s="821"/>
      <c r="O25" s="821"/>
      <c r="P25" s="821"/>
      <c r="Q25" s="821"/>
      <c r="R25" s="817">
        <f t="shared" si="2"/>
        <v>14</v>
      </c>
      <c r="S25" s="821"/>
      <c r="T25" s="821"/>
      <c r="U25" s="821"/>
      <c r="V25" s="821"/>
      <c r="W25" s="821"/>
      <c r="X25" s="821"/>
      <c r="Y25" s="821"/>
      <c r="Z25" s="821"/>
      <c r="AA25" s="820"/>
      <c r="AB25" s="852"/>
      <c r="AC25" s="818">
        <f t="shared" si="1"/>
        <v>0</v>
      </c>
    </row>
    <row r="26" spans="1:29">
      <c r="A26" s="816">
        <v>19</v>
      </c>
      <c r="B26" s="874" t="s">
        <v>883</v>
      </c>
      <c r="C26" s="852"/>
      <c r="D26" s="821"/>
      <c r="E26" s="821"/>
      <c r="F26" s="821"/>
      <c r="G26" s="821"/>
      <c r="H26" s="821"/>
      <c r="I26" s="821"/>
      <c r="J26" s="821"/>
      <c r="K26" s="821"/>
      <c r="L26" s="821"/>
      <c r="M26" s="821"/>
      <c r="N26" s="821"/>
      <c r="O26" s="821"/>
      <c r="P26" s="821"/>
      <c r="Q26" s="821"/>
      <c r="R26" s="817">
        <f t="shared" si="2"/>
        <v>0</v>
      </c>
      <c r="S26" s="821">
        <v>30</v>
      </c>
      <c r="T26" s="821"/>
      <c r="U26" s="821"/>
      <c r="V26" s="821"/>
      <c r="W26" s="821"/>
      <c r="X26" s="821"/>
      <c r="Y26" s="821"/>
      <c r="Z26" s="821"/>
      <c r="AA26" s="820"/>
      <c r="AB26" s="852"/>
      <c r="AC26" s="818">
        <f t="shared" si="1"/>
        <v>30</v>
      </c>
    </row>
    <row r="27" spans="1:29">
      <c r="A27" s="816">
        <v>20</v>
      </c>
      <c r="B27" s="874" t="s">
        <v>885</v>
      </c>
      <c r="C27" s="852"/>
      <c r="D27" s="821"/>
      <c r="E27" s="821"/>
      <c r="F27" s="821"/>
      <c r="G27" s="821"/>
      <c r="H27" s="821"/>
      <c r="I27" s="821"/>
      <c r="J27" s="821"/>
      <c r="K27" s="821"/>
      <c r="L27" s="821"/>
      <c r="M27" s="821"/>
      <c r="N27" s="821"/>
      <c r="O27" s="821"/>
      <c r="P27" s="821"/>
      <c r="Q27" s="821"/>
      <c r="R27" s="817">
        <f t="shared" si="2"/>
        <v>0</v>
      </c>
      <c r="S27" s="821"/>
      <c r="T27" s="821">
        <v>170</v>
      </c>
      <c r="U27" s="821"/>
      <c r="V27" s="821"/>
      <c r="W27" s="821"/>
      <c r="X27" s="821"/>
      <c r="Y27" s="821"/>
      <c r="Z27" s="821"/>
      <c r="AA27" s="820"/>
      <c r="AB27" s="852"/>
      <c r="AC27" s="818">
        <f t="shared" si="1"/>
        <v>170</v>
      </c>
    </row>
    <row r="28" spans="1:29">
      <c r="A28" s="816">
        <v>21</v>
      </c>
      <c r="B28" s="874" t="s">
        <v>886</v>
      </c>
      <c r="C28" s="852"/>
      <c r="D28" s="821">
        <v>103</v>
      </c>
      <c r="E28" s="821">
        <v>28</v>
      </c>
      <c r="F28" s="821"/>
      <c r="G28" s="821"/>
      <c r="H28" s="821"/>
      <c r="I28" s="821"/>
      <c r="J28" s="821"/>
      <c r="K28" s="821"/>
      <c r="L28" s="821"/>
      <c r="M28" s="821"/>
      <c r="N28" s="821"/>
      <c r="O28" s="821"/>
      <c r="P28" s="821"/>
      <c r="Q28" s="821"/>
      <c r="R28" s="817">
        <f t="shared" si="2"/>
        <v>131</v>
      </c>
      <c r="S28" s="821"/>
      <c r="T28" s="821"/>
      <c r="U28" s="821"/>
      <c r="V28" s="821"/>
      <c r="W28" s="821"/>
      <c r="X28" s="821"/>
      <c r="Y28" s="821"/>
      <c r="Z28" s="821"/>
      <c r="AA28" s="820"/>
      <c r="AB28" s="852"/>
      <c r="AC28" s="818">
        <f t="shared" si="1"/>
        <v>0</v>
      </c>
    </row>
    <row r="29" spans="1:29">
      <c r="A29" s="816">
        <v>22</v>
      </c>
      <c r="B29" s="874" t="s">
        <v>887</v>
      </c>
      <c r="C29" s="852"/>
      <c r="D29" s="821"/>
      <c r="E29" s="821"/>
      <c r="F29" s="821"/>
      <c r="G29" s="821"/>
      <c r="H29" s="821"/>
      <c r="I29" s="821"/>
      <c r="J29" s="821"/>
      <c r="K29" s="821"/>
      <c r="L29" s="821"/>
      <c r="M29" s="821"/>
      <c r="N29" s="821"/>
      <c r="O29" s="821"/>
      <c r="P29" s="821"/>
      <c r="Q29" s="821"/>
      <c r="R29" s="817">
        <f t="shared" si="2"/>
        <v>0</v>
      </c>
      <c r="S29" s="821"/>
      <c r="T29" s="821">
        <v>31</v>
      </c>
      <c r="U29" s="821"/>
      <c r="V29" s="821"/>
      <c r="W29" s="821"/>
      <c r="X29" s="821"/>
      <c r="Y29" s="821"/>
      <c r="Z29" s="821"/>
      <c r="AA29" s="820"/>
      <c r="AB29" s="852"/>
      <c r="AC29" s="818">
        <f t="shared" si="1"/>
        <v>31</v>
      </c>
    </row>
    <row r="30" spans="1:29">
      <c r="A30" s="816">
        <v>23</v>
      </c>
      <c r="B30" s="874" t="s">
        <v>888</v>
      </c>
      <c r="C30" s="852"/>
      <c r="D30" s="821"/>
      <c r="E30" s="821"/>
      <c r="F30" s="821"/>
      <c r="G30" s="821"/>
      <c r="H30" s="821"/>
      <c r="I30" s="821"/>
      <c r="J30" s="821"/>
      <c r="K30" s="821"/>
      <c r="L30" s="821"/>
      <c r="M30" s="821"/>
      <c r="N30" s="821"/>
      <c r="O30" s="821"/>
      <c r="P30" s="821"/>
      <c r="Q30" s="821"/>
      <c r="R30" s="817">
        <f t="shared" si="2"/>
        <v>0</v>
      </c>
      <c r="S30" s="821"/>
      <c r="T30" s="821">
        <v>64</v>
      </c>
      <c r="U30" s="821"/>
      <c r="V30" s="821"/>
      <c r="W30" s="821"/>
      <c r="X30" s="821"/>
      <c r="Y30" s="821"/>
      <c r="Z30" s="821"/>
      <c r="AA30" s="820"/>
      <c r="AB30" s="852"/>
      <c r="AC30" s="818">
        <f t="shared" si="1"/>
        <v>64</v>
      </c>
    </row>
    <row r="31" spans="1:29">
      <c r="A31" s="816">
        <v>24</v>
      </c>
      <c r="B31" s="874" t="s">
        <v>889</v>
      </c>
      <c r="C31" s="852"/>
      <c r="D31" s="821"/>
      <c r="E31" s="821"/>
      <c r="F31" s="821"/>
      <c r="G31" s="821"/>
      <c r="H31" s="821"/>
      <c r="I31" s="821"/>
      <c r="J31" s="821"/>
      <c r="K31" s="821"/>
      <c r="L31" s="821"/>
      <c r="M31" s="821"/>
      <c r="N31" s="821"/>
      <c r="O31" s="821"/>
      <c r="P31" s="821"/>
      <c r="Q31" s="821"/>
      <c r="R31" s="817">
        <f t="shared" si="2"/>
        <v>0</v>
      </c>
      <c r="S31" s="821"/>
      <c r="T31" s="821"/>
      <c r="U31" s="821"/>
      <c r="V31" s="821"/>
      <c r="W31" s="821"/>
      <c r="X31" s="821">
        <v>60</v>
      </c>
      <c r="Y31" s="821"/>
      <c r="Z31" s="821"/>
      <c r="AA31" s="820"/>
      <c r="AB31" s="852"/>
      <c r="AC31" s="818">
        <f t="shared" si="1"/>
        <v>60</v>
      </c>
    </row>
    <row r="32" spans="1:29">
      <c r="A32" s="816">
        <v>25</v>
      </c>
      <c r="B32" s="874" t="s">
        <v>917</v>
      </c>
      <c r="C32" s="852"/>
      <c r="D32" s="852"/>
      <c r="E32" s="852"/>
      <c r="F32" s="852"/>
      <c r="G32" s="852"/>
      <c r="H32" s="852"/>
      <c r="I32" s="852"/>
      <c r="J32" s="852"/>
      <c r="K32" s="852"/>
      <c r="L32" s="852">
        <v>64</v>
      </c>
      <c r="M32" s="852"/>
      <c r="N32" s="852"/>
      <c r="O32" s="852"/>
      <c r="P32" s="852"/>
      <c r="Q32" s="852"/>
      <c r="R32" s="817">
        <f t="shared" si="2"/>
        <v>64</v>
      </c>
      <c r="S32" s="852"/>
      <c r="T32" s="852"/>
      <c r="U32" s="852"/>
      <c r="V32" s="852"/>
      <c r="W32" s="852"/>
      <c r="X32" s="852"/>
      <c r="Y32" s="852"/>
      <c r="Z32" s="852"/>
      <c r="AA32" s="852"/>
      <c r="AB32" s="852"/>
      <c r="AC32" s="818">
        <f t="shared" si="1"/>
        <v>0</v>
      </c>
    </row>
    <row r="33" spans="1:29">
      <c r="A33" s="816">
        <v>26</v>
      </c>
      <c r="B33" s="874" t="s">
        <v>884</v>
      </c>
      <c r="C33" s="852"/>
      <c r="D33" s="852"/>
      <c r="E33" s="852"/>
      <c r="F33" s="852"/>
      <c r="G33" s="852"/>
      <c r="H33" s="852"/>
      <c r="I33" s="852"/>
      <c r="J33" s="852"/>
      <c r="K33" s="852"/>
      <c r="L33" s="884">
        <v>160</v>
      </c>
      <c r="M33" s="852"/>
      <c r="N33" s="852"/>
      <c r="O33" s="852"/>
      <c r="P33" s="852"/>
      <c r="Q33" s="852"/>
      <c r="R33" s="817">
        <f t="shared" si="2"/>
        <v>160</v>
      </c>
      <c r="S33" s="852"/>
      <c r="T33" s="852"/>
      <c r="U33" s="852"/>
      <c r="V33" s="852"/>
      <c r="W33" s="852"/>
      <c r="X33" s="852"/>
      <c r="Y33" s="852"/>
      <c r="Z33" s="852"/>
      <c r="AA33" s="852"/>
      <c r="AB33" s="852"/>
      <c r="AC33" s="818">
        <f t="shared" si="1"/>
        <v>0</v>
      </c>
    </row>
    <row r="34" spans="1:29">
      <c r="A34" s="816">
        <v>27</v>
      </c>
      <c r="B34" s="874" t="s">
        <v>890</v>
      </c>
      <c r="C34" s="852"/>
      <c r="D34" s="852">
        <v>244</v>
      </c>
      <c r="E34" s="852"/>
      <c r="F34" s="852"/>
      <c r="G34" s="852"/>
      <c r="H34" s="852"/>
      <c r="I34" s="852"/>
      <c r="J34" s="852"/>
      <c r="K34" s="852"/>
      <c r="L34" s="876"/>
      <c r="M34" s="852"/>
      <c r="N34" s="852"/>
      <c r="O34" s="852"/>
      <c r="P34" s="852"/>
      <c r="Q34" s="852"/>
      <c r="R34" s="817">
        <f t="shared" si="2"/>
        <v>244</v>
      </c>
      <c r="S34" s="852"/>
      <c r="T34" s="852"/>
      <c r="U34" s="852"/>
      <c r="V34" s="852"/>
      <c r="W34" s="852"/>
      <c r="X34" s="852"/>
      <c r="Y34" s="852"/>
      <c r="Z34" s="852"/>
      <c r="AA34" s="852"/>
      <c r="AB34" s="852"/>
      <c r="AC34" s="818">
        <f t="shared" si="1"/>
        <v>0</v>
      </c>
    </row>
    <row r="35" spans="1:29">
      <c r="A35" s="816">
        <v>28</v>
      </c>
      <c r="B35" s="874" t="s">
        <v>891</v>
      </c>
      <c r="C35" s="852"/>
      <c r="D35" s="852">
        <v>-244</v>
      </c>
      <c r="E35" s="852"/>
      <c r="F35" s="852"/>
      <c r="G35" s="852"/>
      <c r="H35" s="852"/>
      <c r="I35" s="852"/>
      <c r="J35" s="852"/>
      <c r="K35" s="852"/>
      <c r="L35" s="876"/>
      <c r="M35" s="852"/>
      <c r="N35" s="852"/>
      <c r="O35" s="852"/>
      <c r="P35" s="852"/>
      <c r="Q35" s="852"/>
      <c r="R35" s="817">
        <f t="shared" si="2"/>
        <v>-244</v>
      </c>
      <c r="S35" s="852"/>
      <c r="T35" s="852"/>
      <c r="U35" s="852"/>
      <c r="V35" s="852"/>
      <c r="W35" s="852"/>
      <c r="X35" s="852"/>
      <c r="Y35" s="852"/>
      <c r="Z35" s="852"/>
      <c r="AA35" s="852"/>
      <c r="AB35" s="852"/>
      <c r="AC35" s="818">
        <f t="shared" si="1"/>
        <v>0</v>
      </c>
    </row>
    <row r="36" spans="1:29">
      <c r="A36" s="816">
        <v>29</v>
      </c>
      <c r="B36" s="874" t="s">
        <v>892</v>
      </c>
      <c r="C36" s="852"/>
      <c r="D36" s="852"/>
      <c r="E36" s="852"/>
      <c r="F36" s="852"/>
      <c r="G36" s="852"/>
      <c r="H36" s="852"/>
      <c r="I36" s="852"/>
      <c r="J36" s="852"/>
      <c r="K36" s="852"/>
      <c r="L36" s="852">
        <v>36</v>
      </c>
      <c r="M36" s="852"/>
      <c r="N36" s="852"/>
      <c r="O36" s="852"/>
      <c r="P36" s="852"/>
      <c r="Q36" s="852"/>
      <c r="R36" s="817">
        <f t="shared" si="2"/>
        <v>36</v>
      </c>
      <c r="S36" s="852"/>
      <c r="T36" s="852"/>
      <c r="U36" s="852"/>
      <c r="V36" s="852"/>
      <c r="W36" s="852"/>
      <c r="X36" s="852"/>
      <c r="Y36" s="852"/>
      <c r="Z36" s="852"/>
      <c r="AA36" s="852"/>
      <c r="AB36" s="852"/>
      <c r="AC36" s="818">
        <f t="shared" si="1"/>
        <v>0</v>
      </c>
    </row>
    <row r="37" spans="1:29">
      <c r="A37" s="816">
        <v>30</v>
      </c>
      <c r="B37" s="874" t="s">
        <v>918</v>
      </c>
      <c r="C37" s="852"/>
      <c r="D37" s="852"/>
      <c r="E37" s="852"/>
      <c r="F37" s="852"/>
      <c r="G37" s="852"/>
      <c r="H37" s="852"/>
      <c r="I37" s="852"/>
      <c r="J37" s="852"/>
      <c r="K37" s="852"/>
      <c r="L37" s="852">
        <v>-36</v>
      </c>
      <c r="M37" s="852"/>
      <c r="N37" s="852"/>
      <c r="O37" s="852"/>
      <c r="P37" s="852"/>
      <c r="Q37" s="852"/>
      <c r="R37" s="817">
        <f t="shared" si="2"/>
        <v>-36</v>
      </c>
      <c r="S37" s="852"/>
      <c r="T37" s="852"/>
      <c r="U37" s="852"/>
      <c r="V37" s="852"/>
      <c r="W37" s="852"/>
      <c r="X37" s="852"/>
      <c r="Y37" s="852"/>
      <c r="Z37" s="852"/>
      <c r="AA37" s="852"/>
      <c r="AB37" s="852"/>
      <c r="AC37" s="818">
        <f t="shared" si="1"/>
        <v>0</v>
      </c>
    </row>
    <row r="38" spans="1:29">
      <c r="A38" s="816">
        <v>31</v>
      </c>
      <c r="B38" s="874" t="s">
        <v>893</v>
      </c>
      <c r="C38" s="852"/>
      <c r="D38" s="852"/>
      <c r="E38" s="852"/>
      <c r="F38" s="852"/>
      <c r="G38" s="852"/>
      <c r="H38" s="852"/>
      <c r="I38" s="852"/>
      <c r="J38" s="852"/>
      <c r="K38" s="852"/>
      <c r="L38" s="852"/>
      <c r="M38" s="852"/>
      <c r="N38" s="852"/>
      <c r="O38" s="852"/>
      <c r="P38" s="852"/>
      <c r="Q38" s="852"/>
      <c r="R38" s="817">
        <f t="shared" si="2"/>
        <v>0</v>
      </c>
      <c r="S38" s="852"/>
      <c r="T38" s="852"/>
      <c r="U38" s="852"/>
      <c r="V38" s="852">
        <v>48</v>
      </c>
      <c r="W38" s="852"/>
      <c r="X38" s="852"/>
      <c r="Y38" s="852"/>
      <c r="Z38" s="852"/>
      <c r="AA38" s="852"/>
      <c r="AB38" s="852"/>
      <c r="AC38" s="818">
        <f t="shared" si="1"/>
        <v>48</v>
      </c>
    </row>
    <row r="39" spans="1:29">
      <c r="A39" s="816">
        <v>32</v>
      </c>
      <c r="B39" s="874" t="s">
        <v>919</v>
      </c>
      <c r="C39" s="852"/>
      <c r="D39" s="852"/>
      <c r="E39" s="852"/>
      <c r="F39" s="852"/>
      <c r="G39" s="852"/>
      <c r="H39" s="852"/>
      <c r="I39" s="852"/>
      <c r="J39" s="852"/>
      <c r="K39" s="852"/>
      <c r="L39" s="852"/>
      <c r="M39" s="852"/>
      <c r="N39" s="852"/>
      <c r="O39" s="852"/>
      <c r="P39" s="852"/>
      <c r="Q39" s="852"/>
      <c r="R39" s="817">
        <f t="shared" si="2"/>
        <v>0</v>
      </c>
      <c r="S39" s="852"/>
      <c r="T39" s="852"/>
      <c r="U39" s="852">
        <v>-48</v>
      </c>
      <c r="V39" s="852"/>
      <c r="W39" s="852"/>
      <c r="X39" s="852"/>
      <c r="Y39" s="852"/>
      <c r="Z39" s="852"/>
      <c r="AA39" s="852"/>
      <c r="AB39" s="852"/>
      <c r="AC39" s="818">
        <f t="shared" si="1"/>
        <v>-48</v>
      </c>
    </row>
    <row r="40" spans="1:29">
      <c r="A40" s="816">
        <v>33</v>
      </c>
      <c r="B40" s="874" t="s">
        <v>894</v>
      </c>
      <c r="C40" s="852"/>
      <c r="D40" s="852"/>
      <c r="E40" s="852"/>
      <c r="F40" s="852"/>
      <c r="G40" s="852"/>
      <c r="H40" s="852"/>
      <c r="I40" s="852"/>
      <c r="J40" s="852"/>
      <c r="K40" s="852"/>
      <c r="L40" s="852"/>
      <c r="M40" s="852"/>
      <c r="N40" s="852"/>
      <c r="O40" s="852"/>
      <c r="P40" s="852"/>
      <c r="Q40" s="852"/>
      <c r="R40" s="817">
        <f t="shared" si="2"/>
        <v>0</v>
      </c>
      <c r="S40" s="852"/>
      <c r="T40" s="852"/>
      <c r="U40" s="852">
        <v>261</v>
      </c>
      <c r="V40" s="852"/>
      <c r="W40" s="852"/>
      <c r="X40" s="852"/>
      <c r="Y40" s="852"/>
      <c r="Z40" s="852"/>
      <c r="AA40" s="852"/>
      <c r="AB40" s="852"/>
      <c r="AC40" s="818">
        <f t="shared" si="1"/>
        <v>261</v>
      </c>
    </row>
    <row r="41" spans="1:29">
      <c r="A41" s="816">
        <v>34</v>
      </c>
      <c r="B41" s="874" t="s">
        <v>895</v>
      </c>
      <c r="C41" s="852"/>
      <c r="D41" s="852"/>
      <c r="E41" s="852"/>
      <c r="F41" s="852"/>
      <c r="G41" s="852"/>
      <c r="H41" s="852"/>
      <c r="I41" s="852"/>
      <c r="J41" s="852"/>
      <c r="K41" s="852"/>
      <c r="L41" s="852">
        <v>261</v>
      </c>
      <c r="M41" s="852"/>
      <c r="N41" s="852"/>
      <c r="O41" s="852"/>
      <c r="P41" s="852"/>
      <c r="Q41" s="852"/>
      <c r="R41" s="817">
        <f t="shared" si="2"/>
        <v>261</v>
      </c>
      <c r="S41" s="852"/>
      <c r="T41" s="852"/>
      <c r="U41" s="852"/>
      <c r="V41" s="852"/>
      <c r="W41" s="852"/>
      <c r="X41" s="852"/>
      <c r="Y41" s="852"/>
      <c r="Z41" s="852"/>
      <c r="AA41" s="852"/>
      <c r="AB41" s="852"/>
      <c r="AC41" s="818">
        <f t="shared" si="1"/>
        <v>0</v>
      </c>
    </row>
    <row r="42" spans="1:29">
      <c r="A42" s="816">
        <v>35</v>
      </c>
      <c r="B42" s="874" t="s">
        <v>896</v>
      </c>
      <c r="C42" s="852"/>
      <c r="D42" s="852"/>
      <c r="E42" s="852"/>
      <c r="F42" s="852"/>
      <c r="G42" s="852"/>
      <c r="H42" s="852"/>
      <c r="I42" s="852"/>
      <c r="J42" s="852"/>
      <c r="K42" s="852"/>
      <c r="L42" s="852">
        <v>80</v>
      </c>
      <c r="M42" s="852"/>
      <c r="N42" s="852"/>
      <c r="O42" s="852"/>
      <c r="P42" s="852"/>
      <c r="Q42" s="852"/>
      <c r="R42" s="817">
        <f t="shared" si="2"/>
        <v>80</v>
      </c>
      <c r="S42" s="852"/>
      <c r="T42" s="852"/>
      <c r="U42" s="852"/>
      <c r="V42" s="852"/>
      <c r="W42" s="852"/>
      <c r="X42" s="852"/>
      <c r="Y42" s="852"/>
      <c r="Z42" s="852"/>
      <c r="AA42" s="852"/>
      <c r="AB42" s="852"/>
      <c r="AC42" s="818">
        <f t="shared" si="1"/>
        <v>0</v>
      </c>
    </row>
    <row r="43" spans="1:29">
      <c r="A43" s="816">
        <v>36</v>
      </c>
      <c r="B43" s="874" t="s">
        <v>920</v>
      </c>
      <c r="C43" s="852"/>
      <c r="D43" s="852"/>
      <c r="E43" s="852"/>
      <c r="F43" s="852"/>
      <c r="G43" s="852"/>
      <c r="H43" s="852"/>
      <c r="I43" s="852"/>
      <c r="J43" s="852"/>
      <c r="K43" s="852"/>
      <c r="L43" s="852">
        <v>-80</v>
      </c>
      <c r="M43" s="852"/>
      <c r="N43" s="852"/>
      <c r="O43" s="852"/>
      <c r="P43" s="852"/>
      <c r="Q43" s="852"/>
      <c r="R43" s="817">
        <f t="shared" si="2"/>
        <v>-80</v>
      </c>
      <c r="S43" s="852"/>
      <c r="T43" s="852"/>
      <c r="U43" s="852"/>
      <c r="V43" s="852"/>
      <c r="W43" s="852"/>
      <c r="X43" s="852"/>
      <c r="Y43" s="852"/>
      <c r="Z43" s="852"/>
      <c r="AA43" s="852"/>
      <c r="AB43" s="852"/>
      <c r="AC43" s="818">
        <f t="shared" si="1"/>
        <v>0</v>
      </c>
    </row>
    <row r="44" spans="1:29">
      <c r="A44" s="816">
        <v>37</v>
      </c>
      <c r="B44" s="874" t="s">
        <v>897</v>
      </c>
      <c r="C44" s="852"/>
      <c r="D44" s="852"/>
      <c r="E44" s="852"/>
      <c r="F44" s="852"/>
      <c r="G44" s="852"/>
      <c r="H44" s="852"/>
      <c r="I44" s="852"/>
      <c r="J44" s="852"/>
      <c r="K44" s="852"/>
      <c r="L44" s="852">
        <v>200</v>
      </c>
      <c r="M44" s="852"/>
      <c r="N44" s="852"/>
      <c r="O44" s="852"/>
      <c r="P44" s="852"/>
      <c r="Q44" s="852"/>
      <c r="R44" s="817">
        <f t="shared" si="2"/>
        <v>200</v>
      </c>
      <c r="S44" s="852"/>
      <c r="T44" s="852"/>
      <c r="U44" s="852"/>
      <c r="V44" s="852"/>
      <c r="W44" s="852"/>
      <c r="X44" s="852"/>
      <c r="Y44" s="852"/>
      <c r="Z44" s="852"/>
      <c r="AA44" s="852"/>
      <c r="AB44" s="852"/>
      <c r="AC44" s="818">
        <f t="shared" si="1"/>
        <v>0</v>
      </c>
    </row>
    <row r="45" spans="1:29">
      <c r="A45" s="816">
        <v>38</v>
      </c>
      <c r="B45" s="874" t="s">
        <v>918</v>
      </c>
      <c r="C45" s="852"/>
      <c r="D45" s="852"/>
      <c r="E45" s="852"/>
      <c r="F45" s="852"/>
      <c r="G45" s="852"/>
      <c r="H45" s="852"/>
      <c r="I45" s="852"/>
      <c r="J45" s="852"/>
      <c r="K45" s="852"/>
      <c r="L45" s="852">
        <v>-200</v>
      </c>
      <c r="M45" s="852"/>
      <c r="N45" s="852"/>
      <c r="O45" s="852"/>
      <c r="P45" s="852"/>
      <c r="Q45" s="852"/>
      <c r="R45" s="817">
        <f t="shared" si="2"/>
        <v>-200</v>
      </c>
      <c r="S45" s="852"/>
      <c r="T45" s="852"/>
      <c r="U45" s="852"/>
      <c r="V45" s="852"/>
      <c r="W45" s="852"/>
      <c r="X45" s="852"/>
      <c r="Y45" s="852"/>
      <c r="Z45" s="852"/>
      <c r="AA45" s="852"/>
      <c r="AB45" s="852"/>
      <c r="AC45" s="818">
        <f t="shared" si="1"/>
        <v>0</v>
      </c>
    </row>
    <row r="46" spans="1:29">
      <c r="A46" s="816">
        <v>39</v>
      </c>
      <c r="B46" s="874" t="s">
        <v>898</v>
      </c>
      <c r="C46" s="852"/>
      <c r="D46" s="852"/>
      <c r="E46" s="852"/>
      <c r="F46" s="852"/>
      <c r="G46" s="852"/>
      <c r="H46" s="852"/>
      <c r="I46" s="852"/>
      <c r="J46" s="852"/>
      <c r="K46" s="852"/>
      <c r="L46" s="852"/>
      <c r="M46" s="852"/>
      <c r="N46" s="852"/>
      <c r="O46" s="852"/>
      <c r="P46" s="852"/>
      <c r="Q46" s="852"/>
      <c r="R46" s="817">
        <f t="shared" si="2"/>
        <v>0</v>
      </c>
      <c r="S46" s="852"/>
      <c r="T46" s="852"/>
      <c r="U46" s="852">
        <v>-218</v>
      </c>
      <c r="V46" s="852"/>
      <c r="W46" s="852"/>
      <c r="X46" s="852"/>
      <c r="Y46" s="852"/>
      <c r="Z46" s="852"/>
      <c r="AA46" s="852"/>
      <c r="AB46" s="852"/>
      <c r="AC46" s="818">
        <f t="shared" si="1"/>
        <v>-218</v>
      </c>
    </row>
    <row r="47" spans="1:29">
      <c r="A47" s="816">
        <v>40</v>
      </c>
      <c r="B47" s="874" t="s">
        <v>921</v>
      </c>
      <c r="C47" s="852"/>
      <c r="D47" s="852"/>
      <c r="E47" s="852"/>
      <c r="F47" s="852"/>
      <c r="G47" s="852"/>
      <c r="H47" s="852"/>
      <c r="I47" s="852"/>
      <c r="J47" s="852"/>
      <c r="K47" s="852"/>
      <c r="L47" s="852">
        <v>-218</v>
      </c>
      <c r="M47" s="852"/>
      <c r="N47" s="852"/>
      <c r="O47" s="852"/>
      <c r="P47" s="852"/>
      <c r="Q47" s="852"/>
      <c r="R47" s="817">
        <f t="shared" si="2"/>
        <v>-218</v>
      </c>
      <c r="S47" s="852"/>
      <c r="T47" s="852"/>
      <c r="U47" s="852">
        <v>220</v>
      </c>
      <c r="V47" s="852"/>
      <c r="W47" s="852"/>
      <c r="X47" s="852"/>
      <c r="Y47" s="852"/>
      <c r="Z47" s="852"/>
      <c r="AA47" s="852"/>
      <c r="AB47" s="852"/>
      <c r="AC47" s="818">
        <f t="shared" si="1"/>
        <v>220</v>
      </c>
    </row>
    <row r="48" spans="1:29">
      <c r="A48" s="816">
        <v>41</v>
      </c>
      <c r="B48" s="874" t="s">
        <v>899</v>
      </c>
      <c r="C48" s="852"/>
      <c r="D48" s="852"/>
      <c r="E48" s="852"/>
      <c r="F48" s="852"/>
      <c r="G48" s="852"/>
      <c r="H48" s="852"/>
      <c r="I48" s="852"/>
      <c r="J48" s="852"/>
      <c r="K48" s="852"/>
      <c r="L48" s="852"/>
      <c r="M48" s="852"/>
      <c r="N48" s="852"/>
      <c r="O48" s="852"/>
      <c r="P48" s="852"/>
      <c r="Q48" s="852"/>
      <c r="R48" s="817">
        <f t="shared" si="2"/>
        <v>0</v>
      </c>
      <c r="S48" s="852"/>
      <c r="T48" s="852"/>
      <c r="U48" s="852"/>
      <c r="V48" s="852"/>
      <c r="W48" s="852"/>
      <c r="X48" s="852"/>
      <c r="Y48" s="852"/>
      <c r="Z48" s="852"/>
      <c r="AA48" s="852"/>
      <c r="AB48" s="852"/>
      <c r="AC48" s="818">
        <f t="shared" si="1"/>
        <v>0</v>
      </c>
    </row>
    <row r="49" spans="1:29">
      <c r="A49" s="816">
        <v>42</v>
      </c>
      <c r="B49" s="874" t="s">
        <v>900</v>
      </c>
      <c r="C49" s="852"/>
      <c r="D49" s="852"/>
      <c r="E49" s="852"/>
      <c r="F49" s="852"/>
      <c r="G49" s="852"/>
      <c r="H49" s="852"/>
      <c r="I49" s="852"/>
      <c r="J49" s="852"/>
      <c r="K49" s="852"/>
      <c r="L49" s="852">
        <v>220</v>
      </c>
      <c r="M49" s="852"/>
      <c r="N49" s="852"/>
      <c r="O49" s="852"/>
      <c r="P49" s="852"/>
      <c r="Q49" s="852"/>
      <c r="R49" s="817">
        <f t="shared" si="2"/>
        <v>220</v>
      </c>
      <c r="S49" s="852"/>
      <c r="T49" s="852"/>
      <c r="U49" s="852"/>
      <c r="V49" s="852"/>
      <c r="W49" s="852"/>
      <c r="X49" s="852"/>
      <c r="Y49" s="852"/>
      <c r="Z49" s="852"/>
      <c r="AA49" s="852"/>
      <c r="AB49" s="852"/>
      <c r="AC49" s="818">
        <f t="shared" si="1"/>
        <v>0</v>
      </c>
    </row>
    <row r="50" spans="1:29">
      <c r="A50" s="816">
        <v>43</v>
      </c>
      <c r="B50" s="874" t="s">
        <v>901</v>
      </c>
      <c r="C50" s="852"/>
      <c r="D50" s="852"/>
      <c r="E50" s="852"/>
      <c r="F50" s="852"/>
      <c r="G50" s="852"/>
      <c r="H50" s="852"/>
      <c r="I50" s="852"/>
      <c r="J50" s="852"/>
      <c r="K50" s="852"/>
      <c r="L50" s="852"/>
      <c r="M50" s="852"/>
      <c r="N50" s="852"/>
      <c r="O50" s="852"/>
      <c r="P50" s="852"/>
      <c r="Q50" s="852"/>
      <c r="R50" s="817">
        <f t="shared" si="2"/>
        <v>0</v>
      </c>
      <c r="S50" s="852"/>
      <c r="T50" s="852"/>
      <c r="U50" s="852">
        <v>347</v>
      </c>
      <c r="V50" s="852"/>
      <c r="W50" s="852"/>
      <c r="X50" s="852"/>
      <c r="Y50" s="852"/>
      <c r="Z50" s="852"/>
      <c r="AA50" s="852"/>
      <c r="AB50" s="852"/>
      <c r="AC50" s="818">
        <f t="shared" si="1"/>
        <v>347</v>
      </c>
    </row>
    <row r="51" spans="1:29">
      <c r="A51" s="816">
        <v>44</v>
      </c>
      <c r="B51" s="874" t="s">
        <v>902</v>
      </c>
      <c r="C51" s="852"/>
      <c r="D51" s="852">
        <v>273</v>
      </c>
      <c r="E51" s="852">
        <v>74</v>
      </c>
      <c r="F51" s="852"/>
      <c r="G51" s="852"/>
      <c r="H51" s="852"/>
      <c r="I51" s="852"/>
      <c r="J51" s="852"/>
      <c r="K51" s="852"/>
      <c r="L51" s="852"/>
      <c r="M51" s="852"/>
      <c r="N51" s="852"/>
      <c r="O51" s="852"/>
      <c r="P51" s="852"/>
      <c r="Q51" s="852"/>
      <c r="R51" s="817">
        <f t="shared" si="2"/>
        <v>347</v>
      </c>
      <c r="S51" s="852"/>
      <c r="T51" s="852"/>
      <c r="U51" s="852"/>
      <c r="V51" s="852"/>
      <c r="W51" s="852"/>
      <c r="X51" s="852"/>
      <c r="Y51" s="852"/>
      <c r="Z51" s="852"/>
      <c r="AA51" s="852"/>
      <c r="AB51" s="852"/>
      <c r="AC51" s="818">
        <f t="shared" si="1"/>
        <v>0</v>
      </c>
    </row>
    <row r="52" spans="1:29">
      <c r="A52" s="816">
        <v>45</v>
      </c>
      <c r="B52" s="874" t="s">
        <v>885</v>
      </c>
      <c r="C52" s="852"/>
      <c r="D52" s="852"/>
      <c r="E52" s="852"/>
      <c r="F52" s="852"/>
      <c r="G52" s="852"/>
      <c r="H52" s="852"/>
      <c r="I52" s="852"/>
      <c r="J52" s="852"/>
      <c r="K52" s="852"/>
      <c r="L52" s="852"/>
      <c r="M52" s="852"/>
      <c r="N52" s="852"/>
      <c r="O52" s="852"/>
      <c r="P52" s="852"/>
      <c r="Q52" s="852"/>
      <c r="R52" s="817">
        <f t="shared" si="2"/>
        <v>0</v>
      </c>
      <c r="S52" s="852"/>
      <c r="T52" s="852">
        <v>27</v>
      </c>
      <c r="U52" s="852"/>
      <c r="V52" s="852"/>
      <c r="W52" s="852"/>
      <c r="X52" s="852"/>
      <c r="Y52" s="852"/>
      <c r="Z52" s="852"/>
      <c r="AA52" s="852"/>
      <c r="AB52" s="852"/>
      <c r="AC52" s="818">
        <f t="shared" si="1"/>
        <v>27</v>
      </c>
    </row>
    <row r="53" spans="1:29">
      <c r="A53" s="816">
        <v>46</v>
      </c>
      <c r="B53" s="874" t="s">
        <v>903</v>
      </c>
      <c r="C53" s="852"/>
      <c r="D53" s="852">
        <v>27</v>
      </c>
      <c r="E53" s="852"/>
      <c r="F53" s="852"/>
      <c r="G53" s="852"/>
      <c r="H53" s="852"/>
      <c r="I53" s="852"/>
      <c r="J53" s="852"/>
      <c r="K53" s="852"/>
      <c r="L53" s="852"/>
      <c r="M53" s="852"/>
      <c r="N53" s="852"/>
      <c r="O53" s="852"/>
      <c r="P53" s="852"/>
      <c r="Q53" s="852"/>
      <c r="R53" s="817">
        <f t="shared" si="2"/>
        <v>27</v>
      </c>
      <c r="S53" s="852"/>
      <c r="T53" s="852"/>
      <c r="U53" s="852"/>
      <c r="V53" s="852"/>
      <c r="W53" s="852"/>
      <c r="X53" s="852"/>
      <c r="Y53" s="852"/>
      <c r="Z53" s="852"/>
      <c r="AA53" s="852"/>
      <c r="AB53" s="852"/>
      <c r="AC53" s="818">
        <f t="shared" si="1"/>
        <v>0</v>
      </c>
    </row>
    <row r="54" spans="1:29">
      <c r="A54" s="816">
        <v>47</v>
      </c>
      <c r="B54" s="874" t="s">
        <v>887</v>
      </c>
      <c r="C54" s="852"/>
      <c r="D54" s="852"/>
      <c r="E54" s="852"/>
      <c r="F54" s="852"/>
      <c r="G54" s="852"/>
      <c r="H54" s="852"/>
      <c r="I54" s="852"/>
      <c r="J54" s="852"/>
      <c r="K54" s="852"/>
      <c r="L54" s="852"/>
      <c r="M54" s="852"/>
      <c r="N54" s="852"/>
      <c r="O54" s="852"/>
      <c r="P54" s="852"/>
      <c r="Q54" s="852"/>
      <c r="R54" s="817">
        <f t="shared" si="2"/>
        <v>0</v>
      </c>
      <c r="S54" s="852"/>
      <c r="T54" s="852">
        <v>13</v>
      </c>
      <c r="U54" s="852"/>
      <c r="V54" s="852"/>
      <c r="W54" s="852"/>
      <c r="X54" s="852"/>
      <c r="Y54" s="852"/>
      <c r="Z54" s="852"/>
      <c r="AA54" s="852"/>
      <c r="AB54" s="852"/>
      <c r="AC54" s="818">
        <f t="shared" si="1"/>
        <v>13</v>
      </c>
    </row>
    <row r="55" spans="1:29">
      <c r="A55" s="816">
        <v>48</v>
      </c>
      <c r="B55" s="874" t="s">
        <v>904</v>
      </c>
      <c r="C55" s="852"/>
      <c r="D55" s="852"/>
      <c r="E55" s="852"/>
      <c r="F55" s="852"/>
      <c r="G55" s="852"/>
      <c r="H55" s="852"/>
      <c r="I55" s="852"/>
      <c r="J55" s="852"/>
      <c r="K55" s="852"/>
      <c r="L55" s="852">
        <v>13</v>
      </c>
      <c r="M55" s="852"/>
      <c r="N55" s="852"/>
      <c r="O55" s="852"/>
      <c r="P55" s="852"/>
      <c r="Q55" s="852"/>
      <c r="R55" s="817">
        <f t="shared" si="2"/>
        <v>13</v>
      </c>
      <c r="S55" s="852"/>
      <c r="T55" s="852"/>
      <c r="U55" s="852"/>
      <c r="V55" s="852"/>
      <c r="W55" s="852"/>
      <c r="X55" s="852"/>
      <c r="Y55" s="852"/>
      <c r="Z55" s="852"/>
      <c r="AA55" s="852"/>
      <c r="AB55" s="852"/>
      <c r="AC55" s="818">
        <f t="shared" si="1"/>
        <v>0</v>
      </c>
    </row>
    <row r="56" spans="1:29">
      <c r="A56" s="816">
        <v>49</v>
      </c>
      <c r="B56" s="874" t="s">
        <v>905</v>
      </c>
      <c r="C56" s="852"/>
      <c r="D56" s="852"/>
      <c r="E56" s="852"/>
      <c r="F56" s="852"/>
      <c r="G56" s="852"/>
      <c r="H56" s="852"/>
      <c r="I56" s="852"/>
      <c r="J56" s="852"/>
      <c r="K56" s="852"/>
      <c r="L56" s="852"/>
      <c r="M56" s="852"/>
      <c r="N56" s="852"/>
      <c r="O56" s="852"/>
      <c r="P56" s="852"/>
      <c r="Q56" s="852"/>
      <c r="R56" s="817">
        <f t="shared" si="2"/>
        <v>0</v>
      </c>
      <c r="S56" s="852"/>
      <c r="T56" s="852">
        <v>20</v>
      </c>
      <c r="U56" s="852"/>
      <c r="V56" s="852"/>
      <c r="W56" s="852"/>
      <c r="X56" s="852"/>
      <c r="Y56" s="852"/>
      <c r="Z56" s="852"/>
      <c r="AA56" s="852"/>
      <c r="AB56" s="852"/>
      <c r="AC56" s="818">
        <f t="shared" si="1"/>
        <v>20</v>
      </c>
    </row>
    <row r="57" spans="1:29">
      <c r="A57" s="816">
        <v>50</v>
      </c>
      <c r="B57" s="874" t="s">
        <v>906</v>
      </c>
      <c r="C57" s="852"/>
      <c r="D57" s="852"/>
      <c r="E57" s="852"/>
      <c r="F57" s="852"/>
      <c r="G57" s="852"/>
      <c r="H57" s="852"/>
      <c r="I57" s="852"/>
      <c r="J57" s="852"/>
      <c r="K57" s="852"/>
      <c r="L57" s="852">
        <v>20</v>
      </c>
      <c r="M57" s="852"/>
      <c r="N57" s="852"/>
      <c r="O57" s="852"/>
      <c r="P57" s="852"/>
      <c r="Q57" s="852"/>
      <c r="R57" s="817">
        <f t="shared" si="2"/>
        <v>20</v>
      </c>
      <c r="S57" s="852"/>
      <c r="T57" s="852"/>
      <c r="U57" s="852"/>
      <c r="V57" s="852"/>
      <c r="W57" s="852"/>
      <c r="X57" s="852"/>
      <c r="Y57" s="852"/>
      <c r="Z57" s="852"/>
      <c r="AA57" s="852"/>
      <c r="AB57" s="852"/>
      <c r="AC57" s="818">
        <f t="shared" si="1"/>
        <v>0</v>
      </c>
    </row>
    <row r="58" spans="1:29">
      <c r="A58" s="816">
        <v>51</v>
      </c>
      <c r="B58" s="874" t="s">
        <v>907</v>
      </c>
      <c r="C58" s="852"/>
      <c r="D58" s="852"/>
      <c r="E58" s="852"/>
      <c r="F58" s="852"/>
      <c r="G58" s="852"/>
      <c r="H58" s="852"/>
      <c r="I58" s="852"/>
      <c r="J58" s="852"/>
      <c r="K58" s="852"/>
      <c r="L58" s="852"/>
      <c r="M58" s="852"/>
      <c r="N58" s="852"/>
      <c r="O58" s="852"/>
      <c r="P58" s="852"/>
      <c r="Q58" s="852"/>
      <c r="R58" s="817">
        <f t="shared" si="2"/>
        <v>0</v>
      </c>
      <c r="S58" s="852"/>
      <c r="T58" s="852">
        <v>7</v>
      </c>
      <c r="U58" s="852"/>
      <c r="V58" s="852"/>
      <c r="W58" s="852"/>
      <c r="X58" s="852"/>
      <c r="Y58" s="852"/>
      <c r="Z58" s="852"/>
      <c r="AA58" s="852"/>
      <c r="AB58" s="852"/>
      <c r="AC58" s="818">
        <f t="shared" si="1"/>
        <v>7</v>
      </c>
    </row>
    <row r="59" spans="1:29">
      <c r="A59" s="816">
        <v>52</v>
      </c>
      <c r="B59" s="874" t="s">
        <v>922</v>
      </c>
      <c r="C59" s="852"/>
      <c r="D59" s="852">
        <v>7</v>
      </c>
      <c r="E59" s="852"/>
      <c r="F59" s="852"/>
      <c r="G59" s="852"/>
      <c r="H59" s="852"/>
      <c r="I59" s="852"/>
      <c r="J59" s="852"/>
      <c r="K59" s="852"/>
      <c r="L59" s="852"/>
      <c r="M59" s="852"/>
      <c r="N59" s="852"/>
      <c r="O59" s="852"/>
      <c r="P59" s="852"/>
      <c r="Q59" s="852"/>
      <c r="R59" s="817">
        <f t="shared" si="2"/>
        <v>7</v>
      </c>
      <c r="S59" s="852"/>
      <c r="T59" s="852"/>
      <c r="U59" s="852"/>
      <c r="V59" s="852"/>
      <c r="W59" s="852"/>
      <c r="X59" s="852"/>
      <c r="Y59" s="852"/>
      <c r="Z59" s="852"/>
      <c r="AA59" s="852"/>
      <c r="AB59" s="852"/>
      <c r="AC59" s="818">
        <f t="shared" si="1"/>
        <v>0</v>
      </c>
    </row>
    <row r="60" spans="1:29">
      <c r="A60" s="816">
        <v>53</v>
      </c>
      <c r="B60" s="874" t="s">
        <v>923</v>
      </c>
      <c r="C60" s="852"/>
      <c r="D60" s="852"/>
      <c r="E60" s="852"/>
      <c r="F60" s="852"/>
      <c r="G60" s="852"/>
      <c r="H60" s="852"/>
      <c r="I60" s="852"/>
      <c r="J60" s="852"/>
      <c r="K60" s="852"/>
      <c r="L60" s="852"/>
      <c r="M60" s="852"/>
      <c r="N60" s="852"/>
      <c r="O60" s="852">
        <v>65</v>
      </c>
      <c r="P60" s="852"/>
      <c r="Q60" s="852"/>
      <c r="R60" s="817">
        <f t="shared" si="2"/>
        <v>65</v>
      </c>
      <c r="S60" s="852"/>
      <c r="T60" s="852"/>
      <c r="U60" s="852"/>
      <c r="V60" s="852"/>
      <c r="W60" s="852"/>
      <c r="X60" s="852"/>
      <c r="Y60" s="852"/>
      <c r="Z60" s="852"/>
      <c r="AA60" s="852"/>
      <c r="AB60" s="852"/>
      <c r="AC60" s="818">
        <f t="shared" si="1"/>
        <v>0</v>
      </c>
    </row>
    <row r="61" spans="1:29">
      <c r="A61" s="816">
        <v>54</v>
      </c>
      <c r="B61" s="874" t="s">
        <v>924</v>
      </c>
      <c r="C61" s="852"/>
      <c r="D61" s="852"/>
      <c r="E61" s="852"/>
      <c r="F61" s="852"/>
      <c r="G61" s="852"/>
      <c r="H61" s="852"/>
      <c r="I61" s="852"/>
      <c r="J61" s="852"/>
      <c r="K61" s="852"/>
      <c r="L61" s="852"/>
      <c r="M61" s="852"/>
      <c r="N61" s="852"/>
      <c r="O61" s="852">
        <v>-65</v>
      </c>
      <c r="P61" s="852"/>
      <c r="Q61" s="852"/>
      <c r="R61" s="817">
        <f t="shared" si="2"/>
        <v>-65</v>
      </c>
      <c r="S61" s="852"/>
      <c r="T61" s="852"/>
      <c r="U61" s="852"/>
      <c r="V61" s="852"/>
      <c r="W61" s="852"/>
      <c r="X61" s="852"/>
      <c r="Y61" s="852"/>
      <c r="Z61" s="852"/>
      <c r="AA61" s="852"/>
      <c r="AB61" s="852"/>
      <c r="AC61" s="818">
        <f t="shared" si="1"/>
        <v>0</v>
      </c>
    </row>
    <row r="62" spans="1:29">
      <c r="A62" s="816">
        <v>55</v>
      </c>
      <c r="B62" s="874" t="s">
        <v>918</v>
      </c>
      <c r="C62" s="852"/>
      <c r="D62" s="852"/>
      <c r="E62" s="852"/>
      <c r="F62" s="852"/>
      <c r="G62" s="852"/>
      <c r="H62" s="852"/>
      <c r="I62" s="852"/>
      <c r="J62" s="852"/>
      <c r="K62" s="852"/>
      <c r="L62" s="852">
        <v>-200</v>
      </c>
      <c r="M62" s="852"/>
      <c r="N62" s="852"/>
      <c r="O62" s="852"/>
      <c r="P62" s="852"/>
      <c r="Q62" s="852"/>
      <c r="R62" s="817">
        <f t="shared" si="2"/>
        <v>-200</v>
      </c>
      <c r="S62" s="852"/>
      <c r="T62" s="852"/>
      <c r="U62" s="852"/>
      <c r="V62" s="852"/>
      <c r="W62" s="852"/>
      <c r="X62" s="852"/>
      <c r="Y62" s="852"/>
      <c r="Z62" s="852"/>
      <c r="AA62" s="852"/>
      <c r="AB62" s="852"/>
      <c r="AC62" s="818">
        <f t="shared" si="1"/>
        <v>0</v>
      </c>
    </row>
    <row r="63" spans="1:29">
      <c r="A63" s="816">
        <v>56</v>
      </c>
      <c r="B63" s="874" t="s">
        <v>925</v>
      </c>
      <c r="C63" s="852"/>
      <c r="D63" s="852"/>
      <c r="E63" s="852"/>
      <c r="F63" s="852"/>
      <c r="G63" s="852"/>
      <c r="H63" s="852"/>
      <c r="I63" s="852"/>
      <c r="J63" s="852"/>
      <c r="K63" s="852"/>
      <c r="L63" s="852">
        <v>100</v>
      </c>
      <c r="M63" s="852"/>
      <c r="N63" s="852"/>
      <c r="O63" s="852"/>
      <c r="P63" s="852"/>
      <c r="Q63" s="852"/>
      <c r="R63" s="817">
        <f t="shared" si="2"/>
        <v>100</v>
      </c>
      <c r="S63" s="852"/>
      <c r="T63" s="852"/>
      <c r="U63" s="852"/>
      <c r="V63" s="852"/>
      <c r="W63" s="852"/>
      <c r="X63" s="852"/>
      <c r="Y63" s="852"/>
      <c r="Z63" s="852"/>
      <c r="AA63" s="852"/>
      <c r="AB63" s="852"/>
      <c r="AC63" s="818">
        <f t="shared" si="1"/>
        <v>0</v>
      </c>
    </row>
    <row r="64" spans="1:29">
      <c r="A64" s="816">
        <v>57</v>
      </c>
      <c r="B64" s="874" t="s">
        <v>897</v>
      </c>
      <c r="C64" s="852"/>
      <c r="D64" s="852"/>
      <c r="E64" s="852"/>
      <c r="F64" s="852"/>
      <c r="G64" s="852"/>
      <c r="H64" s="852"/>
      <c r="I64" s="852"/>
      <c r="J64" s="852"/>
      <c r="K64" s="852"/>
      <c r="L64" s="852">
        <v>100</v>
      </c>
      <c r="M64" s="852"/>
      <c r="N64" s="852"/>
      <c r="O64" s="852"/>
      <c r="P64" s="852"/>
      <c r="Q64" s="852"/>
      <c r="R64" s="817">
        <f t="shared" si="2"/>
        <v>100</v>
      </c>
      <c r="S64" s="852"/>
      <c r="T64" s="852"/>
      <c r="U64" s="852"/>
      <c r="V64" s="852"/>
      <c r="W64" s="852"/>
      <c r="X64" s="852"/>
      <c r="Y64" s="852"/>
      <c r="Z64" s="852"/>
      <c r="AA64" s="852"/>
      <c r="AB64" s="852"/>
      <c r="AC64" s="818">
        <f t="shared" si="1"/>
        <v>0</v>
      </c>
    </row>
    <row r="65" spans="1:29">
      <c r="A65" s="816">
        <v>58</v>
      </c>
      <c r="B65" s="874" t="s">
        <v>891</v>
      </c>
      <c r="C65" s="852"/>
      <c r="D65" s="852">
        <v>-50</v>
      </c>
      <c r="E65" s="852"/>
      <c r="F65" s="852"/>
      <c r="G65" s="852"/>
      <c r="H65" s="852"/>
      <c r="I65" s="852"/>
      <c r="J65" s="852"/>
      <c r="K65" s="852"/>
      <c r="L65" s="852"/>
      <c r="M65" s="852"/>
      <c r="N65" s="852"/>
      <c r="O65" s="852"/>
      <c r="P65" s="852"/>
      <c r="Q65" s="852"/>
      <c r="R65" s="817">
        <f t="shared" si="2"/>
        <v>-50</v>
      </c>
      <c r="S65" s="852"/>
      <c r="T65" s="852"/>
      <c r="U65" s="852"/>
      <c r="V65" s="852"/>
      <c r="W65" s="852"/>
      <c r="X65" s="852"/>
      <c r="Y65" s="852"/>
      <c r="Z65" s="852"/>
      <c r="AA65" s="852"/>
      <c r="AB65" s="852"/>
      <c r="AC65" s="818">
        <f t="shared" si="1"/>
        <v>0</v>
      </c>
    </row>
    <row r="66" spans="1:29">
      <c r="A66" s="816">
        <v>59</v>
      </c>
      <c r="B66" s="874" t="s">
        <v>926</v>
      </c>
      <c r="C66" s="852"/>
      <c r="D66" s="852"/>
      <c r="E66" s="852">
        <v>50</v>
      </c>
      <c r="F66" s="852"/>
      <c r="G66" s="852"/>
      <c r="H66" s="852"/>
      <c r="I66" s="852"/>
      <c r="J66" s="852"/>
      <c r="K66" s="852"/>
      <c r="L66" s="852"/>
      <c r="M66" s="852"/>
      <c r="N66" s="852"/>
      <c r="O66" s="852"/>
      <c r="P66" s="852"/>
      <c r="Q66" s="852"/>
      <c r="R66" s="817">
        <f t="shared" si="2"/>
        <v>50</v>
      </c>
      <c r="S66" s="852"/>
      <c r="T66" s="852"/>
      <c r="U66" s="852"/>
      <c r="V66" s="852"/>
      <c r="W66" s="852"/>
      <c r="X66" s="852"/>
      <c r="Y66" s="852"/>
      <c r="Z66" s="852"/>
      <c r="AA66" s="852"/>
      <c r="AB66" s="852"/>
      <c r="AC66" s="818">
        <f t="shared" si="1"/>
        <v>0</v>
      </c>
    </row>
    <row r="67" spans="1:29">
      <c r="A67" s="816">
        <v>60</v>
      </c>
      <c r="B67" s="874" t="s">
        <v>908</v>
      </c>
      <c r="C67" s="852"/>
      <c r="D67" s="852"/>
      <c r="E67" s="852"/>
      <c r="F67" s="852"/>
      <c r="G67" s="852"/>
      <c r="H67" s="852"/>
      <c r="I67" s="852"/>
      <c r="J67" s="852"/>
      <c r="K67" s="852"/>
      <c r="L67" s="852"/>
      <c r="M67" s="852"/>
      <c r="N67" s="852"/>
      <c r="O67" s="852"/>
      <c r="P67" s="852"/>
      <c r="Q67" s="852"/>
      <c r="R67" s="817">
        <f t="shared" si="2"/>
        <v>0</v>
      </c>
      <c r="S67" s="852"/>
      <c r="T67" s="852"/>
      <c r="U67" s="852">
        <v>186</v>
      </c>
      <c r="V67" s="852"/>
      <c r="W67" s="852"/>
      <c r="X67" s="852"/>
      <c r="Y67" s="852"/>
      <c r="Z67" s="852"/>
      <c r="AA67" s="852"/>
      <c r="AB67" s="852"/>
      <c r="AC67" s="818">
        <f t="shared" si="1"/>
        <v>186</v>
      </c>
    </row>
    <row r="68" spans="1:29">
      <c r="A68" s="816">
        <v>61</v>
      </c>
      <c r="B68" s="874" t="s">
        <v>909</v>
      </c>
      <c r="C68" s="852"/>
      <c r="D68" s="852">
        <v>120</v>
      </c>
      <c r="E68" s="852"/>
      <c r="F68" s="852"/>
      <c r="G68" s="852"/>
      <c r="H68" s="852"/>
      <c r="I68" s="852"/>
      <c r="J68" s="852"/>
      <c r="K68" s="852"/>
      <c r="L68" s="852"/>
      <c r="M68" s="852"/>
      <c r="N68" s="852"/>
      <c r="O68" s="852"/>
      <c r="P68" s="852"/>
      <c r="Q68" s="852"/>
      <c r="R68" s="817">
        <f t="shared" si="2"/>
        <v>120</v>
      </c>
      <c r="S68" s="852"/>
      <c r="T68" s="852"/>
      <c r="U68" s="852"/>
      <c r="V68" s="852"/>
      <c r="W68" s="852"/>
      <c r="X68" s="852"/>
      <c r="Y68" s="852"/>
      <c r="Z68" s="852"/>
      <c r="AA68" s="852"/>
      <c r="AB68" s="852"/>
      <c r="AC68" s="818">
        <f t="shared" si="1"/>
        <v>0</v>
      </c>
    </row>
    <row r="69" spans="1:29">
      <c r="A69" s="816">
        <v>62</v>
      </c>
      <c r="B69" s="874" t="s">
        <v>910</v>
      </c>
      <c r="C69" s="852"/>
      <c r="D69" s="852"/>
      <c r="E69" s="852">
        <v>39</v>
      </c>
      <c r="F69" s="852"/>
      <c r="G69" s="852"/>
      <c r="H69" s="852"/>
      <c r="I69" s="852"/>
      <c r="J69" s="852"/>
      <c r="K69" s="852"/>
      <c r="L69" s="852"/>
      <c r="M69" s="852"/>
      <c r="N69" s="852"/>
      <c r="O69" s="852"/>
      <c r="P69" s="852"/>
      <c r="Q69" s="852"/>
      <c r="R69" s="817">
        <f t="shared" si="2"/>
        <v>39</v>
      </c>
      <c r="S69" s="852"/>
      <c r="T69" s="852"/>
      <c r="U69" s="852"/>
      <c r="V69" s="852"/>
      <c r="W69" s="852"/>
      <c r="X69" s="852"/>
      <c r="Y69" s="852"/>
      <c r="Z69" s="852"/>
      <c r="AA69" s="852"/>
      <c r="AB69" s="852"/>
      <c r="AC69" s="818">
        <f t="shared" si="1"/>
        <v>0</v>
      </c>
    </row>
    <row r="70" spans="1:29">
      <c r="A70" s="816">
        <v>63</v>
      </c>
      <c r="B70" s="874" t="s">
        <v>911</v>
      </c>
      <c r="C70" s="852"/>
      <c r="D70" s="852"/>
      <c r="E70" s="852">
        <v>23</v>
      </c>
      <c r="F70" s="852"/>
      <c r="G70" s="852"/>
      <c r="H70" s="852"/>
      <c r="I70" s="852"/>
      <c r="J70" s="852"/>
      <c r="K70" s="852"/>
      <c r="L70" s="852"/>
      <c r="M70" s="852"/>
      <c r="N70" s="852"/>
      <c r="O70" s="852"/>
      <c r="P70" s="852"/>
      <c r="Q70" s="852"/>
      <c r="R70" s="817">
        <f t="shared" si="2"/>
        <v>23</v>
      </c>
      <c r="S70" s="852"/>
      <c r="T70" s="852"/>
      <c r="U70" s="852"/>
      <c r="V70" s="852"/>
      <c r="W70" s="852"/>
      <c r="X70" s="852"/>
      <c r="Y70" s="852"/>
      <c r="Z70" s="852"/>
      <c r="AA70" s="852"/>
      <c r="AB70" s="852"/>
      <c r="AC70" s="818">
        <f t="shared" si="1"/>
        <v>0</v>
      </c>
    </row>
    <row r="71" spans="1:29">
      <c r="A71" s="816">
        <v>64</v>
      </c>
      <c r="B71" s="874" t="s">
        <v>912</v>
      </c>
      <c r="C71" s="852"/>
      <c r="D71" s="852"/>
      <c r="E71" s="852"/>
      <c r="F71" s="852"/>
      <c r="G71" s="852"/>
      <c r="H71" s="852"/>
      <c r="I71" s="852"/>
      <c r="J71" s="852"/>
      <c r="K71" s="852"/>
      <c r="L71" s="852">
        <v>4</v>
      </c>
      <c r="M71" s="852"/>
      <c r="N71" s="852"/>
      <c r="O71" s="852"/>
      <c r="P71" s="852"/>
      <c r="Q71" s="852"/>
      <c r="R71" s="817">
        <f t="shared" si="2"/>
        <v>4</v>
      </c>
      <c r="S71" s="852"/>
      <c r="T71" s="852"/>
      <c r="U71" s="852"/>
      <c r="V71" s="852"/>
      <c r="W71" s="852"/>
      <c r="X71" s="852"/>
      <c r="Y71" s="852"/>
      <c r="Z71" s="852"/>
      <c r="AA71" s="852"/>
      <c r="AB71" s="852"/>
      <c r="AC71" s="818">
        <f t="shared" si="1"/>
        <v>0</v>
      </c>
    </row>
    <row r="72" spans="1:29">
      <c r="A72" s="816">
        <v>65</v>
      </c>
      <c r="B72" s="874" t="s">
        <v>815</v>
      </c>
      <c r="C72" s="852"/>
      <c r="D72" s="852"/>
      <c r="E72" s="852"/>
      <c r="F72" s="852"/>
      <c r="G72" s="852"/>
      <c r="H72" s="852"/>
      <c r="I72" s="852"/>
      <c r="J72" s="852"/>
      <c r="K72" s="852"/>
      <c r="L72" s="852"/>
      <c r="M72" s="852"/>
      <c r="N72" s="852"/>
      <c r="O72" s="852"/>
      <c r="P72" s="852"/>
      <c r="Q72" s="852"/>
      <c r="R72" s="817">
        <f t="shared" si="2"/>
        <v>0</v>
      </c>
      <c r="S72" s="852"/>
      <c r="T72" s="852"/>
      <c r="U72" s="852">
        <v>90</v>
      </c>
      <c r="V72" s="852"/>
      <c r="W72" s="852"/>
      <c r="X72" s="852"/>
      <c r="Y72" s="852"/>
      <c r="Z72" s="852"/>
      <c r="AA72" s="852"/>
      <c r="AB72" s="852"/>
      <c r="AC72" s="818">
        <f t="shared" ref="AC72:AC75" si="3">SUM(S72:AA72)</f>
        <v>90</v>
      </c>
    </row>
    <row r="73" spans="1:29">
      <c r="A73" s="816">
        <v>66</v>
      </c>
      <c r="B73" s="874" t="s">
        <v>927</v>
      </c>
      <c r="C73" s="852"/>
      <c r="D73" s="852"/>
      <c r="E73" s="852"/>
      <c r="F73" s="852"/>
      <c r="G73" s="852"/>
      <c r="H73" s="852"/>
      <c r="I73" s="852"/>
      <c r="J73" s="852"/>
      <c r="K73" s="852"/>
      <c r="L73" s="852">
        <v>90</v>
      </c>
      <c r="M73" s="852"/>
      <c r="N73" s="852"/>
      <c r="O73" s="852"/>
      <c r="P73" s="852"/>
      <c r="Q73" s="852"/>
      <c r="R73" s="817">
        <f t="shared" si="2"/>
        <v>90</v>
      </c>
      <c r="S73" s="852"/>
      <c r="T73" s="852"/>
      <c r="U73" s="852"/>
      <c r="V73" s="852"/>
      <c r="W73" s="852"/>
      <c r="X73" s="852"/>
      <c r="Y73" s="852"/>
      <c r="Z73" s="852"/>
      <c r="AA73" s="852"/>
      <c r="AB73" s="852"/>
      <c r="AC73" s="818">
        <f t="shared" si="3"/>
        <v>0</v>
      </c>
    </row>
    <row r="74" spans="1:29">
      <c r="A74" s="816">
        <v>67</v>
      </c>
      <c r="B74" s="874" t="s">
        <v>804</v>
      </c>
      <c r="C74" s="852"/>
      <c r="D74" s="852"/>
      <c r="E74" s="852"/>
      <c r="F74" s="852"/>
      <c r="G74" s="852"/>
      <c r="H74" s="852"/>
      <c r="I74" s="852"/>
      <c r="J74" s="852"/>
      <c r="K74" s="852"/>
      <c r="L74" s="852"/>
      <c r="M74" s="852"/>
      <c r="N74" s="852"/>
      <c r="O74" s="852"/>
      <c r="P74" s="852"/>
      <c r="Q74" s="852"/>
      <c r="R74" s="817">
        <f t="shared" si="2"/>
        <v>0</v>
      </c>
      <c r="S74" s="852"/>
      <c r="T74" s="852"/>
      <c r="U74" s="851">
        <v>2500</v>
      </c>
      <c r="V74" s="852"/>
      <c r="W74" s="852"/>
      <c r="X74" s="852"/>
      <c r="Y74" s="852"/>
      <c r="Z74" s="852"/>
      <c r="AA74" s="852"/>
      <c r="AB74" s="852"/>
      <c r="AC74" s="818">
        <f t="shared" si="3"/>
        <v>2500</v>
      </c>
    </row>
    <row r="75" spans="1:29" ht="13.5" thickBot="1">
      <c r="A75" s="864">
        <v>68</v>
      </c>
      <c r="B75" s="875" t="s">
        <v>928</v>
      </c>
      <c r="C75" s="856"/>
      <c r="D75" s="878">
        <v>2500</v>
      </c>
      <c r="E75" s="856"/>
      <c r="F75" s="856"/>
      <c r="G75" s="856"/>
      <c r="H75" s="856"/>
      <c r="I75" s="856"/>
      <c r="J75" s="856"/>
      <c r="K75" s="856"/>
      <c r="L75" s="856"/>
      <c r="M75" s="856"/>
      <c r="N75" s="856"/>
      <c r="O75" s="856"/>
      <c r="P75" s="856"/>
      <c r="Q75" s="856"/>
      <c r="R75" s="817">
        <f t="shared" si="2"/>
        <v>2500</v>
      </c>
      <c r="S75" s="856"/>
      <c r="T75" s="856"/>
      <c r="U75" s="856"/>
      <c r="V75" s="856"/>
      <c r="W75" s="856"/>
      <c r="X75" s="856"/>
      <c r="Y75" s="856"/>
      <c r="Z75" s="856"/>
      <c r="AA75" s="856"/>
      <c r="AB75" s="856"/>
      <c r="AC75" s="818">
        <f t="shared" si="3"/>
        <v>0</v>
      </c>
    </row>
    <row r="76" spans="1:29" ht="13.5" thickBot="1">
      <c r="A76" s="879"/>
      <c r="B76" s="880" t="s">
        <v>179</v>
      </c>
      <c r="C76" s="879"/>
      <c r="D76" s="881">
        <f>SUM(D8:D75)</f>
        <v>3443</v>
      </c>
      <c r="E76" s="881">
        <f t="shared" ref="E76:Q76" si="4">SUM(E8:E75)</f>
        <v>339</v>
      </c>
      <c r="F76" s="881">
        <f t="shared" si="4"/>
        <v>0</v>
      </c>
      <c r="G76" s="881">
        <f t="shared" si="4"/>
        <v>0</v>
      </c>
      <c r="H76" s="881">
        <f t="shared" si="4"/>
        <v>0</v>
      </c>
      <c r="I76" s="881">
        <f t="shared" si="4"/>
        <v>0</v>
      </c>
      <c r="J76" s="881">
        <f t="shared" si="4"/>
        <v>0</v>
      </c>
      <c r="K76" s="881">
        <f t="shared" si="4"/>
        <v>0</v>
      </c>
      <c r="L76" s="881">
        <f t="shared" si="4"/>
        <v>779</v>
      </c>
      <c r="M76" s="881">
        <f t="shared" si="4"/>
        <v>0</v>
      </c>
      <c r="N76" s="881">
        <f t="shared" si="4"/>
        <v>0</v>
      </c>
      <c r="O76" s="881">
        <f t="shared" si="4"/>
        <v>350</v>
      </c>
      <c r="P76" s="881">
        <f t="shared" si="4"/>
        <v>0</v>
      </c>
      <c r="Q76" s="881">
        <f t="shared" si="4"/>
        <v>0</v>
      </c>
      <c r="R76" s="882">
        <f>SUM(D76:Q76)</f>
        <v>4911</v>
      </c>
      <c r="S76" s="881">
        <f>SUM(S8:S75)</f>
        <v>30</v>
      </c>
      <c r="T76" s="881">
        <f t="shared" ref="T76:U76" si="5">SUM(T8:T75)</f>
        <v>497</v>
      </c>
      <c r="U76" s="881">
        <f t="shared" si="5"/>
        <v>4276</v>
      </c>
      <c r="V76" s="881">
        <f t="shared" ref="V76" si="6">SUM(V8:V75)</f>
        <v>48</v>
      </c>
      <c r="W76" s="881">
        <f t="shared" ref="W76:X76" si="7">SUM(W8:W75)</f>
        <v>0</v>
      </c>
      <c r="X76" s="881">
        <f t="shared" si="7"/>
        <v>60</v>
      </c>
      <c r="Y76" s="881">
        <f t="shared" ref="Y76" si="8">SUM(Y8:Y75)</f>
        <v>0</v>
      </c>
      <c r="Z76" s="881">
        <f t="shared" ref="Z76" si="9">SUM(Z8:Z75)</f>
        <v>0</v>
      </c>
      <c r="AA76" s="881">
        <f>SUM(AA8:AA75)</f>
        <v>0</v>
      </c>
      <c r="AB76" s="881">
        <f t="shared" ref="AB76" si="10">SUM(AB8:AB22)</f>
        <v>671</v>
      </c>
      <c r="AC76" s="883">
        <f>SUM(S76:AA76)</f>
        <v>4911</v>
      </c>
    </row>
  </sheetData>
  <mergeCells count="25">
    <mergeCell ref="A3:AB3"/>
    <mergeCell ref="A5:A7"/>
    <mergeCell ref="B5:B7"/>
    <mergeCell ref="C5:C7"/>
    <mergeCell ref="D5:Q5"/>
    <mergeCell ref="R5:R7"/>
    <mergeCell ref="S5:AA5"/>
    <mergeCell ref="AB5:AB7"/>
    <mergeCell ref="T6:T7"/>
    <mergeCell ref="U6:U7"/>
    <mergeCell ref="Z4:AB4"/>
    <mergeCell ref="X6:X7"/>
    <mergeCell ref="AC5:AC7"/>
    <mergeCell ref="D6:D7"/>
    <mergeCell ref="E6:E7"/>
    <mergeCell ref="F6:K6"/>
    <mergeCell ref="L6:L7"/>
    <mergeCell ref="M6:N6"/>
    <mergeCell ref="O6:O7"/>
    <mergeCell ref="P6:P7"/>
    <mergeCell ref="Q6:Q7"/>
    <mergeCell ref="S6:S7"/>
    <mergeCell ref="V6:W6"/>
    <mergeCell ref="Y6:Z6"/>
    <mergeCell ref="AA6:AA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9" fitToHeight="2" orientation="landscape" r:id="rId1"/>
  <headerFooter>
    <oddHeader>&amp;C&amp;"Times New Roman CE,Félkövér"&amp;14Előirányzat módosítás nyilvántartás 
Polgármesteri Hivatal 2015. év&amp;R&amp;"Times New Roman CE,Félkövér"&amp;12 
&amp;"Times New Roman CE,Normál"&amp;10 12.b. melléklet</oddHeader>
  </headerFooter>
</worksheet>
</file>

<file path=xl/worksheets/sheet2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E189"/>
  <sheetViews>
    <sheetView topLeftCell="A4" workbookViewId="0">
      <selection activeCell="L40" sqref="L40"/>
    </sheetView>
  </sheetViews>
  <sheetFormatPr defaultColWidth="9.140625" defaultRowHeight="12.75"/>
  <cols>
    <col min="1" max="1" width="5.7109375" style="887" customWidth="1"/>
    <col min="2" max="2" width="47.42578125" style="887" customWidth="1"/>
    <col min="3" max="3" width="1.28515625" style="887" hidden="1" customWidth="1"/>
    <col min="4" max="4" width="7.42578125" style="887" customWidth="1"/>
    <col min="5" max="5" width="5.7109375" style="887" customWidth="1"/>
    <col min="6" max="7" width="5.5703125" style="887" hidden="1" customWidth="1"/>
    <col min="8" max="8" width="5.42578125" style="887" hidden="1" customWidth="1"/>
    <col min="9" max="9" width="5.28515625" style="887" hidden="1" customWidth="1"/>
    <col min="10" max="10" width="5.140625" style="887" hidden="1" customWidth="1"/>
    <col min="11" max="11" width="0.140625" style="887" hidden="1" customWidth="1"/>
    <col min="12" max="12" width="9.85546875" style="887" customWidth="1"/>
    <col min="13" max="13" width="7.85546875" style="887" customWidth="1"/>
    <col min="14" max="14" width="8.5703125" style="887" customWidth="1"/>
    <col min="15" max="15" width="9" style="887" customWidth="1"/>
    <col min="16" max="17" width="6.7109375" style="887" customWidth="1"/>
    <col min="18" max="19" width="0" style="887" hidden="1" customWidth="1"/>
    <col min="20" max="20" width="8.7109375" style="887" hidden="1" customWidth="1"/>
    <col min="21" max="21" width="9" style="887" customWidth="1"/>
    <col min="22" max="23" width="8.28515625" style="887" customWidth="1"/>
    <col min="24" max="24" width="7.28515625" style="887" customWidth="1"/>
    <col min="25" max="25" width="9.140625" style="887"/>
    <col min="26" max="26" width="9" style="887" customWidth="1"/>
    <col min="27" max="27" width="6.85546875" style="887" customWidth="1"/>
    <col min="28" max="28" width="7.85546875" style="887" customWidth="1"/>
    <col min="29" max="29" width="7.42578125" style="887" customWidth="1"/>
    <col min="30" max="30" width="6.85546875" style="887" customWidth="1"/>
    <col min="31" max="31" width="7" style="887" hidden="1" customWidth="1"/>
    <col min="32" max="16384" width="9.140625" style="887"/>
  </cols>
  <sheetData>
    <row r="1" spans="1:31" ht="22.9" customHeight="1"/>
    <row r="2" spans="1:31" ht="15.75">
      <c r="A2" s="1195" t="s">
        <v>1060</v>
      </c>
      <c r="B2" s="1195"/>
      <c r="C2" s="1195"/>
      <c r="D2" s="1195"/>
      <c r="E2" s="1195"/>
      <c r="F2" s="1195"/>
      <c r="G2" s="1195"/>
      <c r="H2" s="1195"/>
      <c r="I2" s="1195"/>
      <c r="J2" s="1195"/>
      <c r="K2" s="1195"/>
      <c r="L2" s="1195"/>
      <c r="M2" s="1195"/>
      <c r="N2" s="1195"/>
      <c r="O2" s="1195"/>
      <c r="P2" s="1195"/>
      <c r="Q2" s="1195"/>
      <c r="R2" s="1195"/>
      <c r="S2" s="1195"/>
      <c r="T2" s="1195"/>
      <c r="U2" s="1195"/>
      <c r="V2" s="1195"/>
      <c r="W2" s="1195"/>
      <c r="X2" s="1195"/>
      <c r="Y2" s="1195"/>
      <c r="Z2" s="1195"/>
      <c r="AA2" s="1195"/>
      <c r="AB2" s="1195"/>
      <c r="AC2" s="1195"/>
      <c r="AD2" s="1195"/>
      <c r="AE2" s="1195"/>
    </row>
    <row r="3" spans="1:31" ht="39" customHeight="1" thickBot="1">
      <c r="AD3" s="888"/>
      <c r="AE3" s="888"/>
    </row>
    <row r="4" spans="1:31">
      <c r="A4" s="1196" t="s">
        <v>350</v>
      </c>
      <c r="B4" s="1198" t="s">
        <v>814</v>
      </c>
      <c r="C4" s="1198" t="s">
        <v>836</v>
      </c>
      <c r="D4" s="1200" t="s">
        <v>310</v>
      </c>
      <c r="E4" s="1200"/>
      <c r="F4" s="1200"/>
      <c r="G4" s="1200"/>
      <c r="H4" s="1200"/>
      <c r="I4" s="1200"/>
      <c r="J4" s="1200"/>
      <c r="K4" s="1200"/>
      <c r="L4" s="1200"/>
      <c r="M4" s="1200"/>
      <c r="N4" s="1200"/>
      <c r="O4" s="1200"/>
      <c r="P4" s="1200"/>
      <c r="Q4" s="1200"/>
      <c r="R4" s="1200"/>
      <c r="S4" s="1200"/>
      <c r="T4" s="1200"/>
      <c r="U4" s="1201" t="s">
        <v>290</v>
      </c>
      <c r="V4" s="1200" t="s">
        <v>303</v>
      </c>
      <c r="W4" s="1200"/>
      <c r="X4" s="1200"/>
      <c r="Y4" s="1200"/>
      <c r="Z4" s="1200"/>
      <c r="AA4" s="1200"/>
      <c r="AB4" s="1200"/>
      <c r="AC4" s="913"/>
      <c r="AD4" s="1203" t="s">
        <v>812</v>
      </c>
      <c r="AE4" s="1205" t="s">
        <v>488</v>
      </c>
    </row>
    <row r="5" spans="1:31">
      <c r="A5" s="1197"/>
      <c r="B5" s="1192"/>
      <c r="C5" s="1199"/>
      <c r="D5" s="1192" t="s">
        <v>834</v>
      </c>
      <c r="E5" s="1192" t="s">
        <v>833</v>
      </c>
      <c r="F5" s="1192" t="s">
        <v>832</v>
      </c>
      <c r="G5" s="1192"/>
      <c r="H5" s="1192"/>
      <c r="I5" s="1192"/>
      <c r="J5" s="1192"/>
      <c r="K5" s="1192"/>
      <c r="L5" s="1192" t="s">
        <v>152</v>
      </c>
      <c r="M5" s="1192" t="s">
        <v>164</v>
      </c>
      <c r="N5" s="1193"/>
      <c r="O5" s="1192" t="s">
        <v>808</v>
      </c>
      <c r="P5" s="1194" t="s">
        <v>831</v>
      </c>
      <c r="Q5" s="1192" t="s">
        <v>830</v>
      </c>
      <c r="R5" s="890"/>
      <c r="S5" s="890"/>
      <c r="T5" s="890"/>
      <c r="U5" s="1202"/>
      <c r="V5" s="1192" t="s">
        <v>801</v>
      </c>
      <c r="W5" s="1192" t="s">
        <v>800</v>
      </c>
      <c r="X5" s="1192" t="s">
        <v>804</v>
      </c>
      <c r="Y5" s="1192" t="s">
        <v>829</v>
      </c>
      <c r="Z5" s="1193"/>
      <c r="AA5" s="1192" t="s">
        <v>828</v>
      </c>
      <c r="AB5" s="1193"/>
      <c r="AC5" s="1191" t="s">
        <v>845</v>
      </c>
      <c r="AD5" s="1204"/>
      <c r="AE5" s="1206"/>
    </row>
    <row r="6" spans="1:31" ht="23.25" thickBot="1">
      <c r="A6" s="1197"/>
      <c r="B6" s="1192"/>
      <c r="C6" s="1199"/>
      <c r="D6" s="1192"/>
      <c r="E6" s="1192"/>
      <c r="F6" s="890" t="s">
        <v>826</v>
      </c>
      <c r="G6" s="890" t="s">
        <v>825</v>
      </c>
      <c r="H6" s="890" t="s">
        <v>824</v>
      </c>
      <c r="I6" s="890" t="s">
        <v>823</v>
      </c>
      <c r="J6" s="890" t="s">
        <v>822</v>
      </c>
      <c r="K6" s="890" t="s">
        <v>821</v>
      </c>
      <c r="L6" s="1192"/>
      <c r="M6" s="914" t="s">
        <v>790</v>
      </c>
      <c r="N6" s="914" t="s">
        <v>789</v>
      </c>
      <c r="O6" s="1192"/>
      <c r="P6" s="1194"/>
      <c r="Q6" s="1192"/>
      <c r="R6" s="890"/>
      <c r="S6" s="890"/>
      <c r="T6" s="890"/>
      <c r="U6" s="1202"/>
      <c r="V6" s="1192"/>
      <c r="W6" s="1192"/>
      <c r="X6" s="1192"/>
      <c r="Y6" s="914" t="s">
        <v>820</v>
      </c>
      <c r="Z6" s="914" t="s">
        <v>819</v>
      </c>
      <c r="AA6" s="914" t="s">
        <v>820</v>
      </c>
      <c r="AB6" s="914" t="s">
        <v>819</v>
      </c>
      <c r="AC6" s="1191"/>
      <c r="AD6" s="1204"/>
      <c r="AE6" s="1207"/>
    </row>
    <row r="7" spans="1:31">
      <c r="A7" s="1197"/>
      <c r="B7" s="892" t="s">
        <v>305</v>
      </c>
      <c r="C7" s="892"/>
      <c r="D7" s="892" t="s">
        <v>306</v>
      </c>
      <c r="E7" s="892" t="s">
        <v>307</v>
      </c>
      <c r="F7" s="893"/>
      <c r="G7" s="893"/>
      <c r="H7" s="893"/>
      <c r="I7" s="893"/>
      <c r="J7" s="893"/>
      <c r="K7" s="893"/>
      <c r="L7" s="892" t="s">
        <v>308</v>
      </c>
      <c r="M7" s="892" t="s">
        <v>787</v>
      </c>
      <c r="N7" s="892" t="s">
        <v>788</v>
      </c>
      <c r="O7" s="892" t="s">
        <v>818</v>
      </c>
      <c r="P7" s="892" t="s">
        <v>786</v>
      </c>
      <c r="Q7" s="892" t="s">
        <v>785</v>
      </c>
      <c r="R7" s="893"/>
      <c r="S7" s="893"/>
      <c r="T7" s="893"/>
      <c r="U7" s="894" t="s">
        <v>784</v>
      </c>
      <c r="V7" s="892" t="s">
        <v>783</v>
      </c>
      <c r="W7" s="892" t="s">
        <v>817</v>
      </c>
      <c r="X7" s="892" t="s">
        <v>782</v>
      </c>
      <c r="Y7" s="892" t="s">
        <v>781</v>
      </c>
      <c r="Z7" s="892" t="s">
        <v>816</v>
      </c>
      <c r="AA7" s="893" t="s">
        <v>780</v>
      </c>
      <c r="AB7" s="892" t="s">
        <v>779</v>
      </c>
      <c r="AC7" s="892"/>
      <c r="AD7" s="897" t="s">
        <v>778</v>
      </c>
      <c r="AE7" s="898"/>
    </row>
    <row r="8" spans="1:31">
      <c r="A8" s="915" t="s">
        <v>1061</v>
      </c>
      <c r="B8" s="916" t="s">
        <v>842</v>
      </c>
      <c r="C8" s="917"/>
      <c r="D8" s="902"/>
      <c r="E8" s="902"/>
      <c r="F8" s="902"/>
      <c r="G8" s="902"/>
      <c r="H8" s="902"/>
      <c r="I8" s="902"/>
      <c r="J8" s="902"/>
      <c r="K8" s="902"/>
      <c r="L8" s="902"/>
      <c r="M8" s="902"/>
      <c r="N8" s="902"/>
      <c r="O8" s="902"/>
      <c r="P8" s="902"/>
      <c r="Q8" s="902"/>
      <c r="R8" s="902"/>
      <c r="S8" s="902"/>
      <c r="T8" s="902"/>
      <c r="U8" s="918"/>
      <c r="V8" s="902"/>
      <c r="W8" s="902"/>
      <c r="X8" s="902"/>
      <c r="Y8" s="902"/>
      <c r="Z8" s="902"/>
      <c r="AA8" s="902"/>
      <c r="AB8" s="902"/>
      <c r="AC8" s="902"/>
      <c r="AD8" s="919"/>
    </row>
    <row r="9" spans="1:31">
      <c r="A9" s="920" t="s">
        <v>1062</v>
      </c>
      <c r="B9" s="921" t="s">
        <v>1063</v>
      </c>
      <c r="C9" s="917"/>
      <c r="D9" s="902"/>
      <c r="E9" s="902"/>
      <c r="F9" s="902"/>
      <c r="G9" s="902"/>
      <c r="H9" s="902"/>
      <c r="I9" s="902"/>
      <c r="J9" s="902"/>
      <c r="K9" s="902"/>
      <c r="L9" s="902">
        <v>38</v>
      </c>
      <c r="M9" s="902"/>
      <c r="N9" s="902"/>
      <c r="O9" s="902"/>
      <c r="P9" s="902"/>
      <c r="Q9" s="902"/>
      <c r="R9" s="902"/>
      <c r="S9" s="902"/>
      <c r="T9" s="902"/>
      <c r="U9" s="918"/>
      <c r="V9" s="902"/>
      <c r="W9" s="902"/>
      <c r="X9" s="902"/>
      <c r="Y9" s="902"/>
      <c r="Z9" s="902"/>
      <c r="AA9" s="902"/>
      <c r="AB9" s="902"/>
      <c r="AC9" s="902"/>
      <c r="AD9" s="919"/>
    </row>
    <row r="10" spans="1:31">
      <c r="A10" s="920" t="s">
        <v>1064</v>
      </c>
      <c r="B10" s="921" t="s">
        <v>840</v>
      </c>
      <c r="C10" s="917"/>
      <c r="D10" s="902"/>
      <c r="E10" s="902"/>
      <c r="F10" s="902"/>
      <c r="G10" s="902"/>
      <c r="H10" s="902"/>
      <c r="I10" s="902"/>
      <c r="J10" s="902"/>
      <c r="K10" s="902"/>
      <c r="L10" s="902">
        <v>-38</v>
      </c>
      <c r="M10" s="902"/>
      <c r="N10" s="902"/>
      <c r="O10" s="902"/>
      <c r="P10" s="902"/>
      <c r="Q10" s="902"/>
      <c r="R10" s="902"/>
      <c r="S10" s="902"/>
      <c r="T10" s="902"/>
      <c r="U10" s="918"/>
      <c r="V10" s="902"/>
      <c r="W10" s="902"/>
      <c r="X10" s="902"/>
      <c r="Y10" s="902"/>
      <c r="Z10" s="902"/>
      <c r="AA10" s="902"/>
      <c r="AB10" s="902"/>
      <c r="AC10" s="902"/>
      <c r="AD10" s="919"/>
    </row>
    <row r="11" spans="1:31">
      <c r="A11" s="920" t="s">
        <v>1065</v>
      </c>
      <c r="B11" s="921" t="s">
        <v>1066</v>
      </c>
      <c r="C11" s="917"/>
      <c r="D11" s="902"/>
      <c r="E11" s="902"/>
      <c r="F11" s="902"/>
      <c r="G11" s="902"/>
      <c r="H11" s="902"/>
      <c r="I11" s="902"/>
      <c r="J11" s="902"/>
      <c r="K11" s="902"/>
      <c r="L11" s="902"/>
      <c r="M11" s="902"/>
      <c r="N11" s="902"/>
      <c r="O11" s="902">
        <v>108</v>
      </c>
      <c r="P11" s="902"/>
      <c r="Q11" s="902"/>
      <c r="R11" s="902"/>
      <c r="S11" s="902"/>
      <c r="T11" s="902"/>
      <c r="U11" s="918"/>
      <c r="V11" s="902"/>
      <c r="W11" s="902"/>
      <c r="X11" s="902"/>
      <c r="Y11" s="902"/>
      <c r="Z11" s="902"/>
      <c r="AA11" s="902"/>
      <c r="AB11" s="902"/>
      <c r="AC11" s="902"/>
      <c r="AD11" s="919"/>
    </row>
    <row r="12" spans="1:31">
      <c r="A12" s="920" t="s">
        <v>1067</v>
      </c>
      <c r="B12" s="921" t="s">
        <v>1068</v>
      </c>
      <c r="C12" s="917"/>
      <c r="D12" s="902"/>
      <c r="E12" s="902"/>
      <c r="F12" s="902"/>
      <c r="G12" s="902"/>
      <c r="H12" s="902"/>
      <c r="I12" s="902"/>
      <c r="J12" s="902"/>
      <c r="K12" s="902"/>
      <c r="L12" s="902"/>
      <c r="M12" s="902"/>
      <c r="N12" s="902"/>
      <c r="O12" s="902">
        <v>-108</v>
      </c>
      <c r="P12" s="902"/>
      <c r="Q12" s="902"/>
      <c r="R12" s="902"/>
      <c r="S12" s="902"/>
      <c r="T12" s="902"/>
      <c r="U12" s="918"/>
      <c r="V12" s="902"/>
      <c r="W12" s="902"/>
      <c r="X12" s="902"/>
      <c r="Y12" s="902"/>
      <c r="Z12" s="902"/>
      <c r="AA12" s="902"/>
      <c r="AB12" s="902"/>
      <c r="AC12" s="902"/>
      <c r="AD12" s="919"/>
    </row>
    <row r="13" spans="1:31" ht="14.45" customHeight="1">
      <c r="A13" s="915" t="s">
        <v>1069</v>
      </c>
      <c r="B13" s="916" t="s">
        <v>842</v>
      </c>
      <c r="C13" s="917"/>
      <c r="D13" s="902"/>
      <c r="E13" s="902"/>
      <c r="F13" s="902"/>
      <c r="G13" s="902"/>
      <c r="H13" s="902"/>
      <c r="I13" s="902"/>
      <c r="J13" s="902"/>
      <c r="K13" s="902"/>
      <c r="L13" s="902"/>
      <c r="M13" s="902"/>
      <c r="N13" s="902"/>
      <c r="O13" s="902"/>
      <c r="P13" s="902"/>
      <c r="Q13" s="902"/>
      <c r="R13" s="902"/>
      <c r="S13" s="902"/>
      <c r="T13" s="902"/>
      <c r="U13" s="918"/>
      <c r="V13" s="902"/>
      <c r="W13" s="902"/>
      <c r="X13" s="902"/>
      <c r="Y13" s="902"/>
      <c r="Z13" s="902"/>
      <c r="AA13" s="902"/>
      <c r="AB13" s="902"/>
      <c r="AC13" s="902"/>
      <c r="AD13" s="919"/>
    </row>
    <row r="14" spans="1:31">
      <c r="A14" s="920" t="s">
        <v>1070</v>
      </c>
      <c r="B14" s="921" t="s">
        <v>1068</v>
      </c>
      <c r="C14" s="917"/>
      <c r="D14" s="902"/>
      <c r="E14" s="902"/>
      <c r="F14" s="902"/>
      <c r="G14" s="902"/>
      <c r="H14" s="902"/>
      <c r="I14" s="902"/>
      <c r="J14" s="902"/>
      <c r="K14" s="902"/>
      <c r="L14" s="902"/>
      <c r="M14" s="902"/>
      <c r="N14" s="902"/>
      <c r="O14" s="902">
        <v>-18</v>
      </c>
      <c r="P14" s="902"/>
      <c r="Q14" s="902"/>
      <c r="R14" s="902"/>
      <c r="S14" s="902"/>
      <c r="T14" s="902"/>
      <c r="U14" s="918">
        <f>SUM(D14:T14)</f>
        <v>-18</v>
      </c>
      <c r="V14" s="902"/>
      <c r="W14" s="902"/>
      <c r="X14" s="902"/>
      <c r="Y14" s="902"/>
      <c r="Z14" s="902"/>
      <c r="AA14" s="902"/>
      <c r="AB14" s="902"/>
      <c r="AC14" s="902"/>
      <c r="AD14" s="919"/>
    </row>
    <row r="15" spans="1:31">
      <c r="A15" s="920" t="s">
        <v>1071</v>
      </c>
      <c r="B15" s="921" t="s">
        <v>1072</v>
      </c>
      <c r="C15" s="917"/>
      <c r="D15" s="902"/>
      <c r="E15" s="902"/>
      <c r="F15" s="902"/>
      <c r="G15" s="902"/>
      <c r="H15" s="902"/>
      <c r="I15" s="902"/>
      <c r="J15" s="902"/>
      <c r="K15" s="902"/>
      <c r="L15" s="902"/>
      <c r="M15" s="902"/>
      <c r="N15" s="902"/>
      <c r="O15" s="902">
        <v>-5</v>
      </c>
      <c r="P15" s="902"/>
      <c r="Q15" s="902"/>
      <c r="R15" s="902"/>
      <c r="S15" s="902"/>
      <c r="T15" s="902"/>
      <c r="U15" s="918">
        <f>SUM(D15:T15)</f>
        <v>-5</v>
      </c>
      <c r="V15" s="902"/>
      <c r="W15" s="902"/>
      <c r="X15" s="902"/>
      <c r="Y15" s="902"/>
      <c r="Z15" s="902"/>
      <c r="AA15" s="902"/>
      <c r="AB15" s="902"/>
      <c r="AC15" s="902"/>
      <c r="AD15" s="919"/>
    </row>
    <row r="16" spans="1:31">
      <c r="A16" s="920" t="s">
        <v>1073</v>
      </c>
      <c r="B16" s="921" t="s">
        <v>843</v>
      </c>
      <c r="C16" s="917"/>
      <c r="D16" s="902">
        <v>15</v>
      </c>
      <c r="E16" s="902"/>
      <c r="F16" s="902"/>
      <c r="G16" s="902"/>
      <c r="H16" s="902"/>
      <c r="I16" s="902"/>
      <c r="J16" s="902"/>
      <c r="K16" s="902"/>
      <c r="L16" s="902"/>
      <c r="M16" s="902"/>
      <c r="N16" s="902"/>
      <c r="O16" s="902"/>
      <c r="P16" s="902"/>
      <c r="Q16" s="902"/>
      <c r="R16" s="902"/>
      <c r="S16" s="902"/>
      <c r="T16" s="902"/>
      <c r="U16" s="918">
        <f>SUM(D16:T16)</f>
        <v>15</v>
      </c>
      <c r="V16" s="902"/>
      <c r="W16" s="902"/>
      <c r="X16" s="902"/>
      <c r="Y16" s="902"/>
      <c r="Z16" s="902"/>
      <c r="AA16" s="902"/>
      <c r="AB16" s="902"/>
      <c r="AC16" s="902"/>
      <c r="AD16" s="919"/>
    </row>
    <row r="17" spans="1:30">
      <c r="A17" s="920" t="s">
        <v>1074</v>
      </c>
      <c r="B17" s="921" t="s">
        <v>1075</v>
      </c>
      <c r="C17" s="917"/>
      <c r="D17" s="902"/>
      <c r="E17" s="902">
        <v>3</v>
      </c>
      <c r="F17" s="902"/>
      <c r="G17" s="902"/>
      <c r="H17" s="902"/>
      <c r="I17" s="902"/>
      <c r="J17" s="902"/>
      <c r="K17" s="902"/>
      <c r="L17" s="902"/>
      <c r="M17" s="902"/>
      <c r="N17" s="902"/>
      <c r="O17" s="902"/>
      <c r="P17" s="902"/>
      <c r="Q17" s="902"/>
      <c r="R17" s="902"/>
      <c r="S17" s="902"/>
      <c r="T17" s="902"/>
      <c r="U17" s="918">
        <f>SUM(D17:T17)</f>
        <v>3</v>
      </c>
      <c r="V17" s="902"/>
      <c r="W17" s="902"/>
      <c r="X17" s="902"/>
      <c r="Y17" s="902"/>
      <c r="Z17" s="902"/>
      <c r="AA17" s="902"/>
      <c r="AB17" s="902"/>
      <c r="AC17" s="902"/>
      <c r="AD17" s="919"/>
    </row>
    <row r="18" spans="1:30">
      <c r="A18" s="920" t="s">
        <v>1076</v>
      </c>
      <c r="B18" s="921" t="s">
        <v>1077</v>
      </c>
      <c r="C18" s="917"/>
      <c r="D18" s="902"/>
      <c r="E18" s="902">
        <v>5</v>
      </c>
      <c r="F18" s="902"/>
      <c r="G18" s="902"/>
      <c r="H18" s="902"/>
      <c r="I18" s="902"/>
      <c r="J18" s="902"/>
      <c r="K18" s="902"/>
      <c r="L18" s="902"/>
      <c r="M18" s="902"/>
      <c r="N18" s="902"/>
      <c r="O18" s="902"/>
      <c r="P18" s="902"/>
      <c r="Q18" s="902"/>
      <c r="R18" s="902"/>
      <c r="S18" s="902"/>
      <c r="T18" s="902"/>
      <c r="U18" s="918">
        <f>SUM(D18:T18)</f>
        <v>5</v>
      </c>
      <c r="V18" s="902"/>
      <c r="W18" s="902"/>
      <c r="X18" s="902"/>
      <c r="Y18" s="902"/>
      <c r="Z18" s="902"/>
      <c r="AA18" s="902"/>
      <c r="AB18" s="902"/>
      <c r="AC18" s="902"/>
      <c r="AD18" s="919"/>
    </row>
    <row r="19" spans="1:30" ht="14.45" customHeight="1">
      <c r="A19" s="915" t="s">
        <v>1078</v>
      </c>
      <c r="B19" s="916" t="s">
        <v>842</v>
      </c>
      <c r="C19" s="917"/>
      <c r="D19" s="902"/>
      <c r="E19" s="902"/>
      <c r="F19" s="902"/>
      <c r="G19" s="902"/>
      <c r="H19" s="902"/>
      <c r="I19" s="902"/>
      <c r="J19" s="902"/>
      <c r="K19" s="902"/>
      <c r="L19" s="902"/>
      <c r="M19" s="902"/>
      <c r="N19" s="902"/>
      <c r="O19" s="902"/>
      <c r="P19" s="902"/>
      <c r="Q19" s="902"/>
      <c r="R19" s="902"/>
      <c r="S19" s="902"/>
      <c r="T19" s="902"/>
      <c r="U19" s="918"/>
      <c r="V19" s="902"/>
      <c r="W19" s="902"/>
      <c r="X19" s="902"/>
      <c r="Y19" s="902"/>
      <c r="Z19" s="902"/>
      <c r="AA19" s="902"/>
      <c r="AB19" s="902"/>
      <c r="AC19" s="902"/>
      <c r="AD19" s="919"/>
    </row>
    <row r="20" spans="1:30">
      <c r="A20" s="920" t="s">
        <v>1079</v>
      </c>
      <c r="B20" s="921" t="s">
        <v>1</v>
      </c>
      <c r="C20" s="917"/>
      <c r="D20" s="902">
        <v>-197</v>
      </c>
      <c r="E20" s="902"/>
      <c r="F20" s="902"/>
      <c r="G20" s="902"/>
      <c r="H20" s="902"/>
      <c r="I20" s="902"/>
      <c r="J20" s="902"/>
      <c r="K20" s="902"/>
      <c r="L20" s="902"/>
      <c r="M20" s="902"/>
      <c r="N20" s="902"/>
      <c r="O20" s="902"/>
      <c r="P20" s="902"/>
      <c r="Q20" s="902"/>
      <c r="R20" s="902"/>
      <c r="S20" s="902"/>
      <c r="T20" s="902"/>
      <c r="U20" s="918">
        <v>-197</v>
      </c>
      <c r="V20" s="902"/>
      <c r="W20" s="902"/>
      <c r="X20" s="902"/>
      <c r="Y20" s="902"/>
      <c r="Z20" s="902"/>
      <c r="AA20" s="902"/>
      <c r="AB20" s="902"/>
      <c r="AC20" s="902"/>
      <c r="AD20" s="919"/>
    </row>
    <row r="21" spans="1:30">
      <c r="A21" s="920" t="s">
        <v>1080</v>
      </c>
      <c r="B21" s="921" t="s">
        <v>176</v>
      </c>
      <c r="C21" s="917"/>
      <c r="D21" s="902">
        <v>197</v>
      </c>
      <c r="E21" s="902"/>
      <c r="F21" s="902"/>
      <c r="G21" s="902"/>
      <c r="H21" s="902"/>
      <c r="I21" s="902"/>
      <c r="J21" s="902"/>
      <c r="K21" s="902"/>
      <c r="L21" s="902"/>
      <c r="M21" s="902"/>
      <c r="N21" s="902"/>
      <c r="O21" s="902"/>
      <c r="P21" s="902"/>
      <c r="Q21" s="902"/>
      <c r="R21" s="902"/>
      <c r="S21" s="902"/>
      <c r="T21" s="902"/>
      <c r="U21" s="918">
        <v>197</v>
      </c>
      <c r="V21" s="902"/>
      <c r="W21" s="902"/>
      <c r="X21" s="902"/>
      <c r="Y21" s="902"/>
      <c r="Z21" s="902"/>
      <c r="AA21" s="902"/>
      <c r="AB21" s="902"/>
      <c r="AC21" s="902"/>
      <c r="AD21" s="919"/>
    </row>
    <row r="22" spans="1:30">
      <c r="A22" s="920" t="s">
        <v>1081</v>
      </c>
      <c r="B22" s="921" t="s">
        <v>1082</v>
      </c>
      <c r="C22" s="917"/>
      <c r="D22" s="902"/>
      <c r="E22" s="902"/>
      <c r="F22" s="902"/>
      <c r="G22" s="902"/>
      <c r="H22" s="902"/>
      <c r="I22" s="902"/>
      <c r="J22" s="902"/>
      <c r="K22" s="902"/>
      <c r="L22" s="902">
        <v>9</v>
      </c>
      <c r="M22" s="902"/>
      <c r="N22" s="902"/>
      <c r="O22" s="902"/>
      <c r="P22" s="902"/>
      <c r="Q22" s="902"/>
      <c r="R22" s="902"/>
      <c r="S22" s="902"/>
      <c r="T22" s="902"/>
      <c r="U22" s="918">
        <v>9</v>
      </c>
      <c r="V22" s="902"/>
      <c r="W22" s="902"/>
      <c r="X22" s="902"/>
      <c r="Y22" s="902"/>
      <c r="Z22" s="902"/>
      <c r="AA22" s="902"/>
      <c r="AB22" s="902"/>
      <c r="AC22" s="902"/>
      <c r="AD22" s="919"/>
    </row>
    <row r="23" spans="1:30">
      <c r="A23" s="920" t="s">
        <v>1083</v>
      </c>
      <c r="B23" s="921" t="s">
        <v>1084</v>
      </c>
      <c r="C23" s="917"/>
      <c r="D23" s="902"/>
      <c r="E23" s="902"/>
      <c r="F23" s="902"/>
      <c r="G23" s="902"/>
      <c r="H23" s="902"/>
      <c r="I23" s="902"/>
      <c r="J23" s="902"/>
      <c r="K23" s="902"/>
      <c r="L23" s="902"/>
      <c r="M23" s="902"/>
      <c r="N23" s="902"/>
      <c r="O23" s="902"/>
      <c r="P23" s="902"/>
      <c r="Q23" s="902"/>
      <c r="R23" s="902"/>
      <c r="S23" s="902"/>
      <c r="T23" s="902"/>
      <c r="U23" s="918"/>
      <c r="V23" s="902"/>
      <c r="W23" s="902">
        <v>9</v>
      </c>
      <c r="X23" s="902"/>
      <c r="Y23" s="902"/>
      <c r="Z23" s="902"/>
      <c r="AA23" s="902"/>
      <c r="AB23" s="902"/>
      <c r="AC23" s="902"/>
      <c r="AD23" s="919">
        <v>9</v>
      </c>
    </row>
    <row r="24" spans="1:30" ht="14.45" customHeight="1">
      <c r="A24" s="915" t="s">
        <v>1085</v>
      </c>
      <c r="B24" s="916" t="s">
        <v>842</v>
      </c>
      <c r="C24" s="917"/>
      <c r="D24" s="902"/>
      <c r="E24" s="902"/>
      <c r="F24" s="902"/>
      <c r="G24" s="902"/>
      <c r="H24" s="902"/>
      <c r="I24" s="902"/>
      <c r="J24" s="902"/>
      <c r="K24" s="902"/>
      <c r="L24" s="902"/>
      <c r="M24" s="902"/>
      <c r="N24" s="902"/>
      <c r="O24" s="902"/>
      <c r="P24" s="902"/>
      <c r="Q24" s="902"/>
      <c r="R24" s="902"/>
      <c r="S24" s="902"/>
      <c r="T24" s="902"/>
      <c r="U24" s="918"/>
      <c r="V24" s="902"/>
      <c r="W24" s="902"/>
      <c r="X24" s="902"/>
      <c r="Y24" s="902"/>
      <c r="Z24" s="902"/>
      <c r="AA24" s="902"/>
      <c r="AB24" s="902"/>
      <c r="AC24" s="902"/>
      <c r="AD24" s="919"/>
    </row>
    <row r="25" spans="1:30">
      <c r="A25" s="920" t="s">
        <v>1086</v>
      </c>
      <c r="B25" s="922" t="s">
        <v>1</v>
      </c>
      <c r="C25" s="917"/>
      <c r="D25" s="902">
        <v>-420</v>
      </c>
      <c r="E25" s="902"/>
      <c r="F25" s="902"/>
      <c r="G25" s="902"/>
      <c r="H25" s="902"/>
      <c r="I25" s="902"/>
      <c r="J25" s="902"/>
      <c r="K25" s="902"/>
      <c r="L25" s="902"/>
      <c r="M25" s="902"/>
      <c r="N25" s="902"/>
      <c r="O25" s="902"/>
      <c r="P25" s="902"/>
      <c r="Q25" s="902"/>
      <c r="R25" s="902"/>
      <c r="S25" s="902"/>
      <c r="T25" s="902"/>
      <c r="U25" s="918"/>
      <c r="V25" s="902"/>
      <c r="W25" s="902"/>
      <c r="X25" s="902"/>
      <c r="Y25" s="902"/>
      <c r="Z25" s="902"/>
      <c r="AA25" s="902"/>
      <c r="AB25" s="902"/>
      <c r="AC25" s="902"/>
      <c r="AD25" s="919"/>
    </row>
    <row r="26" spans="1:30">
      <c r="A26" s="920" t="s">
        <v>1087</v>
      </c>
      <c r="B26" s="922" t="s">
        <v>176</v>
      </c>
      <c r="C26" s="917"/>
      <c r="D26" s="902">
        <v>420</v>
      </c>
      <c r="E26" s="902"/>
      <c r="F26" s="902"/>
      <c r="G26" s="902"/>
      <c r="H26" s="902"/>
      <c r="I26" s="902"/>
      <c r="J26" s="902"/>
      <c r="K26" s="902"/>
      <c r="L26" s="902"/>
      <c r="M26" s="902"/>
      <c r="N26" s="902"/>
      <c r="O26" s="902"/>
      <c r="P26" s="902"/>
      <c r="Q26" s="902"/>
      <c r="R26" s="902"/>
      <c r="S26" s="902"/>
      <c r="T26" s="902"/>
      <c r="U26" s="918"/>
      <c r="V26" s="902"/>
      <c r="W26" s="902"/>
      <c r="X26" s="902"/>
      <c r="Y26" s="902"/>
      <c r="Z26" s="902"/>
      <c r="AA26" s="902"/>
      <c r="AB26" s="902"/>
      <c r="AC26" s="902"/>
      <c r="AD26" s="919"/>
    </row>
    <row r="27" spans="1:30">
      <c r="A27" s="920" t="s">
        <v>1088</v>
      </c>
      <c r="B27" s="921" t="s">
        <v>1089</v>
      </c>
      <c r="C27" s="917"/>
      <c r="D27" s="902"/>
      <c r="E27" s="902"/>
      <c r="F27" s="902"/>
      <c r="G27" s="902"/>
      <c r="H27" s="902"/>
      <c r="I27" s="902"/>
      <c r="J27" s="902"/>
      <c r="K27" s="902"/>
      <c r="L27" s="902">
        <v>-8</v>
      </c>
      <c r="M27" s="902"/>
      <c r="N27" s="902"/>
      <c r="O27" s="902"/>
      <c r="P27" s="902"/>
      <c r="Q27" s="902"/>
      <c r="R27" s="902"/>
      <c r="S27" s="902"/>
      <c r="T27" s="902"/>
      <c r="U27" s="918"/>
      <c r="V27" s="902"/>
      <c r="W27" s="902"/>
      <c r="X27" s="902"/>
      <c r="Y27" s="902"/>
      <c r="Z27" s="902"/>
      <c r="AA27" s="902"/>
      <c r="AB27" s="902"/>
      <c r="AC27" s="902"/>
      <c r="AD27" s="919"/>
    </row>
    <row r="28" spans="1:30">
      <c r="A28" s="920" t="s">
        <v>1090</v>
      </c>
      <c r="B28" s="921" t="s">
        <v>1063</v>
      </c>
      <c r="C28" s="917"/>
      <c r="D28" s="902"/>
      <c r="E28" s="902"/>
      <c r="F28" s="902"/>
      <c r="G28" s="902"/>
      <c r="H28" s="902"/>
      <c r="I28" s="902"/>
      <c r="J28" s="902"/>
      <c r="K28" s="902"/>
      <c r="L28" s="902">
        <v>8</v>
      </c>
      <c r="M28" s="902"/>
      <c r="N28" s="902"/>
      <c r="O28" s="902"/>
      <c r="P28" s="902"/>
      <c r="Q28" s="902"/>
      <c r="R28" s="902"/>
      <c r="S28" s="902"/>
      <c r="T28" s="902"/>
      <c r="U28" s="918"/>
      <c r="V28" s="902"/>
      <c r="W28" s="902"/>
      <c r="X28" s="902"/>
      <c r="Y28" s="902"/>
      <c r="Z28" s="902"/>
      <c r="AA28" s="902"/>
      <c r="AB28" s="902"/>
      <c r="AC28" s="902"/>
      <c r="AD28" s="919"/>
    </row>
    <row r="29" spans="1:30">
      <c r="A29" s="915" t="s">
        <v>1091</v>
      </c>
      <c r="B29" s="916" t="s">
        <v>837</v>
      </c>
      <c r="C29" s="917"/>
      <c r="D29" s="902"/>
      <c r="E29" s="902"/>
      <c r="F29" s="902"/>
      <c r="G29" s="902"/>
      <c r="H29" s="902"/>
      <c r="I29" s="902"/>
      <c r="J29" s="902"/>
      <c r="K29" s="902"/>
      <c r="L29" s="902"/>
      <c r="M29" s="902"/>
      <c r="N29" s="902"/>
      <c r="O29" s="902"/>
      <c r="P29" s="902"/>
      <c r="Q29" s="902"/>
      <c r="R29" s="902"/>
      <c r="S29" s="902"/>
      <c r="T29" s="902"/>
      <c r="U29" s="918"/>
      <c r="V29" s="902"/>
      <c r="W29" s="902"/>
      <c r="X29" s="902"/>
      <c r="Y29" s="902"/>
      <c r="Z29" s="902"/>
      <c r="AA29" s="902"/>
      <c r="AB29" s="902"/>
      <c r="AC29" s="902"/>
      <c r="AD29" s="919"/>
    </row>
    <row r="30" spans="1:30">
      <c r="A30" s="920" t="s">
        <v>1092</v>
      </c>
      <c r="B30" s="921" t="s">
        <v>838</v>
      </c>
      <c r="C30" s="917"/>
      <c r="D30" s="902"/>
      <c r="E30" s="902"/>
      <c r="F30" s="902"/>
      <c r="G30" s="902"/>
      <c r="H30" s="902"/>
      <c r="I30" s="902"/>
      <c r="J30" s="902"/>
      <c r="K30" s="902"/>
      <c r="L30" s="902"/>
      <c r="M30" s="902"/>
      <c r="N30" s="902"/>
      <c r="O30" s="902"/>
      <c r="P30" s="902"/>
      <c r="Q30" s="902"/>
      <c r="R30" s="902"/>
      <c r="S30" s="902"/>
      <c r="T30" s="902"/>
      <c r="U30" s="918"/>
      <c r="V30" s="902"/>
      <c r="W30" s="902"/>
      <c r="X30" s="902">
        <v>266</v>
      </c>
      <c r="Y30" s="902"/>
      <c r="Z30" s="902"/>
      <c r="AA30" s="902"/>
      <c r="AB30" s="902"/>
      <c r="AC30" s="902"/>
      <c r="AD30" s="919">
        <f>SUM(V30:AC30)</f>
        <v>266</v>
      </c>
    </row>
    <row r="31" spans="1:30">
      <c r="A31" s="920" t="s">
        <v>1093</v>
      </c>
      <c r="B31" s="921" t="s">
        <v>622</v>
      </c>
      <c r="C31" s="917"/>
      <c r="D31" s="902">
        <v>209</v>
      </c>
      <c r="E31" s="902"/>
      <c r="F31" s="902"/>
      <c r="G31" s="902"/>
      <c r="H31" s="902"/>
      <c r="I31" s="902"/>
      <c r="J31" s="902"/>
      <c r="K31" s="902"/>
      <c r="L31" s="902"/>
      <c r="M31" s="902"/>
      <c r="N31" s="902"/>
      <c r="O31" s="902"/>
      <c r="P31" s="902"/>
      <c r="Q31" s="902"/>
      <c r="R31" s="902"/>
      <c r="S31" s="902"/>
      <c r="T31" s="902"/>
      <c r="U31" s="918">
        <f>SUM(D31:T31)</f>
        <v>209</v>
      </c>
      <c r="V31" s="902"/>
      <c r="W31" s="902"/>
      <c r="X31" s="902"/>
      <c r="Y31" s="902"/>
      <c r="Z31" s="902"/>
      <c r="AA31" s="902"/>
      <c r="AB31" s="902"/>
      <c r="AC31" s="902"/>
      <c r="AD31" s="919"/>
    </row>
    <row r="32" spans="1:30">
      <c r="A32" s="920" t="s">
        <v>1094</v>
      </c>
      <c r="B32" s="921" t="s">
        <v>846</v>
      </c>
      <c r="C32" s="917"/>
      <c r="D32" s="902"/>
      <c r="E32" s="902">
        <v>57</v>
      </c>
      <c r="F32" s="902"/>
      <c r="G32" s="902"/>
      <c r="H32" s="902"/>
      <c r="I32" s="902"/>
      <c r="J32" s="902"/>
      <c r="K32" s="902"/>
      <c r="L32" s="902"/>
      <c r="M32" s="902"/>
      <c r="N32" s="902"/>
      <c r="O32" s="902"/>
      <c r="P32" s="902"/>
      <c r="Q32" s="902"/>
      <c r="R32" s="902"/>
      <c r="S32" s="902"/>
      <c r="T32" s="902"/>
      <c r="U32" s="918">
        <f>SUM(D32:T32)</f>
        <v>57</v>
      </c>
      <c r="V32" s="902"/>
      <c r="W32" s="902"/>
      <c r="X32" s="902"/>
      <c r="Y32" s="902"/>
      <c r="Z32" s="902"/>
      <c r="AA32" s="902"/>
      <c r="AB32" s="902"/>
      <c r="AC32" s="902"/>
      <c r="AD32" s="919"/>
    </row>
    <row r="33" spans="1:31" ht="14.45" customHeight="1">
      <c r="A33" s="920" t="s">
        <v>1095</v>
      </c>
      <c r="B33" s="916" t="s">
        <v>1096</v>
      </c>
      <c r="C33" s="917"/>
      <c r="D33" s="902"/>
      <c r="E33" s="902"/>
      <c r="F33" s="902"/>
      <c r="G33" s="902"/>
      <c r="H33" s="902"/>
      <c r="I33" s="902"/>
      <c r="J33" s="902"/>
      <c r="K33" s="902"/>
      <c r="L33" s="902"/>
      <c r="M33" s="902"/>
      <c r="N33" s="902"/>
      <c r="O33" s="902"/>
      <c r="P33" s="902"/>
      <c r="Q33" s="902"/>
      <c r="R33" s="902"/>
      <c r="S33" s="902"/>
      <c r="T33" s="902"/>
      <c r="U33" s="918"/>
      <c r="V33" s="902"/>
      <c r="W33" s="902"/>
      <c r="X33" s="902"/>
      <c r="Y33" s="902"/>
      <c r="Z33" s="902"/>
      <c r="AA33" s="902"/>
      <c r="AB33" s="902"/>
      <c r="AC33" s="902"/>
      <c r="AD33" s="919"/>
    </row>
    <row r="34" spans="1:31">
      <c r="A34" s="920" t="s">
        <v>1097</v>
      </c>
      <c r="B34" s="921" t="s">
        <v>1</v>
      </c>
      <c r="C34" s="917"/>
      <c r="D34" s="902">
        <v>-488</v>
      </c>
      <c r="E34" s="902"/>
      <c r="F34" s="902"/>
      <c r="G34" s="902"/>
      <c r="H34" s="902"/>
      <c r="I34" s="902"/>
      <c r="J34" s="902"/>
      <c r="K34" s="902"/>
      <c r="L34" s="902"/>
      <c r="M34" s="902"/>
      <c r="N34" s="902"/>
      <c r="O34" s="902"/>
      <c r="P34" s="902"/>
      <c r="Q34" s="902"/>
      <c r="R34" s="902"/>
      <c r="S34" s="902"/>
      <c r="T34" s="902"/>
      <c r="U34" s="918">
        <f>SUM(D34:T34)</f>
        <v>-488</v>
      </c>
      <c r="V34" s="902"/>
      <c r="W34" s="902"/>
      <c r="X34" s="902"/>
      <c r="Y34" s="902"/>
      <c r="Z34" s="902"/>
      <c r="AA34" s="902"/>
      <c r="AB34" s="902"/>
      <c r="AC34" s="902"/>
      <c r="AD34" s="919"/>
    </row>
    <row r="35" spans="1:31">
      <c r="A35" s="920" t="s">
        <v>1098</v>
      </c>
      <c r="B35" s="921" t="s">
        <v>176</v>
      </c>
      <c r="C35" s="917"/>
      <c r="D35" s="902">
        <v>488</v>
      </c>
      <c r="E35" s="902"/>
      <c r="F35" s="902"/>
      <c r="G35" s="902"/>
      <c r="H35" s="902"/>
      <c r="I35" s="902"/>
      <c r="J35" s="902"/>
      <c r="K35" s="902"/>
      <c r="L35" s="902"/>
      <c r="M35" s="902"/>
      <c r="N35" s="902"/>
      <c r="O35" s="902"/>
      <c r="P35" s="902"/>
      <c r="Q35" s="902"/>
      <c r="R35" s="902"/>
      <c r="S35" s="902"/>
      <c r="T35" s="902"/>
      <c r="U35" s="918">
        <f>SUM(D35:T35)</f>
        <v>488</v>
      </c>
      <c r="V35" s="902"/>
      <c r="W35" s="902"/>
      <c r="X35" s="902"/>
      <c r="Y35" s="902"/>
      <c r="Z35" s="902"/>
      <c r="AA35" s="902"/>
      <c r="AB35" s="902"/>
      <c r="AC35" s="902"/>
      <c r="AD35" s="919"/>
    </row>
    <row r="36" spans="1:31" ht="13.5" thickBot="1">
      <c r="A36" s="923"/>
      <c r="B36" s="907"/>
      <c r="C36" s="908"/>
      <c r="D36" s="909">
        <f>SUM(D8:D35)</f>
        <v>224</v>
      </c>
      <c r="E36" s="909">
        <f t="shared" ref="E36:U36" si="0">SUM(E8:E35)</f>
        <v>65</v>
      </c>
      <c r="F36" s="909">
        <f t="shared" si="0"/>
        <v>0</v>
      </c>
      <c r="G36" s="909">
        <f t="shared" si="0"/>
        <v>0</v>
      </c>
      <c r="H36" s="909">
        <f t="shared" si="0"/>
        <v>0</v>
      </c>
      <c r="I36" s="909">
        <f t="shared" si="0"/>
        <v>0</v>
      </c>
      <c r="J36" s="909">
        <f t="shared" si="0"/>
        <v>0</v>
      </c>
      <c r="K36" s="909">
        <f t="shared" si="0"/>
        <v>0</v>
      </c>
      <c r="L36" s="909">
        <f t="shared" si="0"/>
        <v>9</v>
      </c>
      <c r="M36" s="909">
        <f t="shared" si="0"/>
        <v>0</v>
      </c>
      <c r="N36" s="909">
        <f t="shared" si="0"/>
        <v>0</v>
      </c>
      <c r="O36" s="909">
        <f t="shared" si="0"/>
        <v>-23</v>
      </c>
      <c r="P36" s="909">
        <f t="shared" si="0"/>
        <v>0</v>
      </c>
      <c r="Q36" s="909">
        <f t="shared" si="0"/>
        <v>0</v>
      </c>
      <c r="R36" s="909">
        <f t="shared" si="0"/>
        <v>0</v>
      </c>
      <c r="S36" s="909">
        <f t="shared" si="0"/>
        <v>0</v>
      </c>
      <c r="T36" s="909">
        <f t="shared" si="0"/>
        <v>0</v>
      </c>
      <c r="U36" s="909">
        <f t="shared" si="0"/>
        <v>275</v>
      </c>
      <c r="V36" s="909"/>
      <c r="W36" s="909">
        <f>SUM(W8:W32)</f>
        <v>9</v>
      </c>
      <c r="X36" s="909">
        <f>SUM(X8:X35)</f>
        <v>266</v>
      </c>
      <c r="Y36" s="909">
        <f t="shared" ref="Y36:AC36" si="1">SUM(Y8:Y35)</f>
        <v>0</v>
      </c>
      <c r="Z36" s="909">
        <f t="shared" si="1"/>
        <v>0</v>
      </c>
      <c r="AA36" s="909">
        <f t="shared" si="1"/>
        <v>0</v>
      </c>
      <c r="AB36" s="909">
        <f t="shared" si="1"/>
        <v>0</v>
      </c>
      <c r="AC36" s="909">
        <f t="shared" si="1"/>
        <v>0</v>
      </c>
      <c r="AD36" s="924">
        <f>SUM(AD8:AD32)</f>
        <v>275</v>
      </c>
      <c r="AE36" s="910">
        <f>SUM(AD36,U36)</f>
        <v>550</v>
      </c>
    </row>
    <row r="37" spans="1:31">
      <c r="D37" s="911"/>
      <c r="E37" s="911"/>
      <c r="F37" s="911"/>
      <c r="G37" s="911"/>
      <c r="H37" s="911"/>
      <c r="I37" s="911"/>
      <c r="J37" s="911"/>
      <c r="K37" s="911"/>
      <c r="L37" s="811"/>
      <c r="M37" s="911"/>
    </row>
    <row r="38" spans="1:31">
      <c r="L38" s="811"/>
      <c r="M38" s="911"/>
    </row>
    <row r="39" spans="1:31">
      <c r="L39" s="811"/>
      <c r="M39" s="911"/>
    </row>
    <row r="40" spans="1:31">
      <c r="L40" s="811"/>
      <c r="M40" s="911"/>
    </row>
    <row r="41" spans="1:31">
      <c r="L41" s="811"/>
      <c r="M41" s="911"/>
    </row>
    <row r="42" spans="1:31">
      <c r="L42" s="811"/>
      <c r="M42" s="911"/>
    </row>
    <row r="43" spans="1:31">
      <c r="L43" s="811"/>
      <c r="M43" s="911"/>
    </row>
    <row r="44" spans="1:31">
      <c r="L44" s="811"/>
      <c r="M44" s="911"/>
    </row>
    <row r="45" spans="1:31">
      <c r="L45" s="811"/>
      <c r="M45" s="911"/>
    </row>
    <row r="46" spans="1:31">
      <c r="L46" s="811"/>
      <c r="M46" s="911"/>
    </row>
    <row r="47" spans="1:31">
      <c r="L47" s="811"/>
      <c r="M47" s="911"/>
    </row>
    <row r="48" spans="1:31">
      <c r="L48" s="811"/>
      <c r="M48" s="911"/>
    </row>
    <row r="49" spans="12:13">
      <c r="L49" s="811"/>
      <c r="M49" s="911"/>
    </row>
    <row r="50" spans="12:13">
      <c r="L50" s="811"/>
      <c r="M50" s="911"/>
    </row>
    <row r="51" spans="12:13">
      <c r="L51" s="811"/>
      <c r="M51" s="911"/>
    </row>
    <row r="52" spans="12:13">
      <c r="L52" s="811"/>
      <c r="M52" s="911"/>
    </row>
    <row r="53" spans="12:13">
      <c r="L53" s="811"/>
      <c r="M53" s="911"/>
    </row>
    <row r="54" spans="12:13">
      <c r="L54" s="811"/>
      <c r="M54" s="911"/>
    </row>
    <row r="55" spans="12:13">
      <c r="L55" s="811"/>
      <c r="M55" s="911"/>
    </row>
    <row r="56" spans="12:13">
      <c r="L56" s="811"/>
      <c r="M56" s="911"/>
    </row>
    <row r="57" spans="12:13">
      <c r="L57" s="811"/>
      <c r="M57" s="911"/>
    </row>
    <row r="58" spans="12:13">
      <c r="L58" s="811"/>
      <c r="M58" s="911"/>
    </row>
    <row r="59" spans="12:13">
      <c r="L59" s="811"/>
      <c r="M59" s="911"/>
    </row>
    <row r="60" spans="12:13">
      <c r="L60" s="811"/>
      <c r="M60" s="911"/>
    </row>
    <row r="61" spans="12:13">
      <c r="L61" s="811"/>
      <c r="M61" s="911"/>
    </row>
    <row r="62" spans="12:13">
      <c r="L62" s="811"/>
      <c r="M62" s="911"/>
    </row>
    <row r="63" spans="12:13">
      <c r="L63" s="811"/>
      <c r="M63" s="911"/>
    </row>
    <row r="64" spans="12:13">
      <c r="L64" s="811"/>
      <c r="M64" s="911"/>
    </row>
    <row r="65" spans="12:13">
      <c r="L65" s="811"/>
      <c r="M65" s="911"/>
    </row>
    <row r="66" spans="12:13">
      <c r="L66" s="811"/>
      <c r="M66" s="911"/>
    </row>
    <row r="67" spans="12:13">
      <c r="L67" s="811"/>
      <c r="M67" s="911"/>
    </row>
    <row r="68" spans="12:13">
      <c r="L68" s="811"/>
      <c r="M68" s="911"/>
    </row>
    <row r="69" spans="12:13">
      <c r="L69" s="811"/>
      <c r="M69" s="911"/>
    </row>
    <row r="70" spans="12:13">
      <c r="L70" s="811"/>
      <c r="M70" s="911"/>
    </row>
    <row r="71" spans="12:13">
      <c r="L71" s="811"/>
      <c r="M71" s="911"/>
    </row>
    <row r="72" spans="12:13">
      <c r="L72" s="811"/>
      <c r="M72" s="911"/>
    </row>
    <row r="73" spans="12:13">
      <c r="L73" s="811"/>
      <c r="M73" s="911"/>
    </row>
    <row r="74" spans="12:13">
      <c r="L74" s="811"/>
      <c r="M74" s="911"/>
    </row>
    <row r="75" spans="12:13">
      <c r="L75" s="811"/>
      <c r="M75" s="911"/>
    </row>
    <row r="76" spans="12:13">
      <c r="L76" s="811"/>
      <c r="M76" s="911"/>
    </row>
    <row r="77" spans="12:13">
      <c r="L77" s="811"/>
      <c r="M77" s="911"/>
    </row>
    <row r="78" spans="12:13">
      <c r="L78" s="811"/>
      <c r="M78" s="911"/>
    </row>
    <row r="79" spans="12:13">
      <c r="L79" s="811"/>
      <c r="M79" s="911"/>
    </row>
    <row r="80" spans="12:13">
      <c r="L80" s="811"/>
      <c r="M80" s="911"/>
    </row>
    <row r="81" spans="12:13">
      <c r="L81" s="811"/>
      <c r="M81" s="911"/>
    </row>
    <row r="82" spans="12:13">
      <c r="L82" s="811"/>
      <c r="M82" s="911"/>
    </row>
    <row r="83" spans="12:13">
      <c r="L83" s="811"/>
      <c r="M83" s="911"/>
    </row>
    <row r="84" spans="12:13">
      <c r="L84" s="811"/>
      <c r="M84" s="911"/>
    </row>
    <row r="85" spans="12:13">
      <c r="L85" s="811"/>
      <c r="M85" s="911"/>
    </row>
    <row r="86" spans="12:13">
      <c r="L86" s="811"/>
      <c r="M86" s="911"/>
    </row>
    <row r="87" spans="12:13">
      <c r="L87" s="811"/>
      <c r="M87" s="911"/>
    </row>
    <row r="88" spans="12:13">
      <c r="L88" s="811"/>
      <c r="M88" s="911"/>
    </row>
    <row r="89" spans="12:13">
      <c r="L89" s="811"/>
      <c r="M89" s="911"/>
    </row>
    <row r="90" spans="12:13">
      <c r="L90" s="811"/>
      <c r="M90" s="911"/>
    </row>
    <row r="91" spans="12:13">
      <c r="L91" s="811"/>
      <c r="M91" s="911"/>
    </row>
    <row r="92" spans="12:13">
      <c r="L92" s="811"/>
      <c r="M92" s="911"/>
    </row>
    <row r="93" spans="12:13">
      <c r="L93" s="811"/>
      <c r="M93" s="911"/>
    </row>
    <row r="94" spans="12:13">
      <c r="L94" s="811"/>
      <c r="M94" s="911"/>
    </row>
    <row r="95" spans="12:13">
      <c r="L95" s="811"/>
      <c r="M95" s="911"/>
    </row>
    <row r="96" spans="12:13">
      <c r="L96" s="811"/>
      <c r="M96" s="911"/>
    </row>
    <row r="97" spans="12:13">
      <c r="L97" s="811"/>
      <c r="M97" s="911"/>
    </row>
    <row r="98" spans="12:13">
      <c r="L98" s="811"/>
      <c r="M98" s="911"/>
    </row>
    <row r="99" spans="12:13">
      <c r="L99" s="811"/>
      <c r="M99" s="911"/>
    </row>
    <row r="100" spans="12:13">
      <c r="L100" s="811"/>
      <c r="M100" s="911"/>
    </row>
    <row r="101" spans="12:13">
      <c r="L101" s="811"/>
      <c r="M101" s="911"/>
    </row>
    <row r="102" spans="12:13">
      <c r="L102" s="811"/>
      <c r="M102" s="911"/>
    </row>
    <row r="103" spans="12:13">
      <c r="L103" s="811"/>
      <c r="M103" s="911"/>
    </row>
    <row r="104" spans="12:13">
      <c r="L104" s="811"/>
      <c r="M104" s="911"/>
    </row>
    <row r="105" spans="12:13">
      <c r="L105" s="811"/>
      <c r="M105" s="911"/>
    </row>
    <row r="106" spans="12:13">
      <c r="L106" s="811"/>
      <c r="M106" s="911"/>
    </row>
    <row r="107" spans="12:13">
      <c r="L107" s="811"/>
      <c r="M107" s="911"/>
    </row>
    <row r="108" spans="12:13">
      <c r="L108" s="811"/>
      <c r="M108" s="911"/>
    </row>
    <row r="109" spans="12:13">
      <c r="L109" s="811"/>
      <c r="M109" s="911"/>
    </row>
    <row r="110" spans="12:13">
      <c r="L110" s="811"/>
      <c r="M110" s="911"/>
    </row>
    <row r="111" spans="12:13">
      <c r="L111" s="811"/>
      <c r="M111" s="911"/>
    </row>
    <row r="112" spans="12:13">
      <c r="L112" s="811"/>
      <c r="M112" s="911"/>
    </row>
    <row r="113" spans="12:13">
      <c r="L113" s="811"/>
      <c r="M113" s="911"/>
    </row>
    <row r="114" spans="12:13">
      <c r="L114" s="811"/>
      <c r="M114" s="911"/>
    </row>
    <row r="115" spans="12:13">
      <c r="L115" s="811"/>
      <c r="M115" s="911"/>
    </row>
    <row r="116" spans="12:13">
      <c r="L116" s="811"/>
      <c r="M116" s="911"/>
    </row>
    <row r="117" spans="12:13">
      <c r="L117" s="811"/>
      <c r="M117" s="911"/>
    </row>
    <row r="118" spans="12:13">
      <c r="L118" s="811"/>
      <c r="M118" s="911"/>
    </row>
    <row r="119" spans="12:13">
      <c r="L119" s="811"/>
      <c r="M119" s="911"/>
    </row>
    <row r="120" spans="12:13">
      <c r="L120" s="811"/>
      <c r="M120" s="911"/>
    </row>
    <row r="121" spans="12:13">
      <c r="L121" s="811"/>
      <c r="M121" s="911"/>
    </row>
    <row r="122" spans="12:13">
      <c r="L122" s="811"/>
      <c r="M122" s="911"/>
    </row>
    <row r="123" spans="12:13">
      <c r="L123" s="811"/>
      <c r="M123" s="911"/>
    </row>
    <row r="124" spans="12:13">
      <c r="L124" s="811"/>
      <c r="M124" s="911"/>
    </row>
    <row r="125" spans="12:13">
      <c r="L125" s="811"/>
      <c r="M125" s="911"/>
    </row>
    <row r="126" spans="12:13">
      <c r="L126" s="811"/>
      <c r="M126" s="911"/>
    </row>
    <row r="127" spans="12:13">
      <c r="L127" s="811"/>
      <c r="M127" s="911"/>
    </row>
    <row r="128" spans="12:13">
      <c r="L128" s="811"/>
      <c r="M128" s="911"/>
    </row>
    <row r="129" spans="12:13">
      <c r="L129" s="811"/>
      <c r="M129" s="911"/>
    </row>
    <row r="130" spans="12:13">
      <c r="L130" s="811"/>
      <c r="M130" s="911"/>
    </row>
    <row r="131" spans="12:13">
      <c r="L131" s="811"/>
      <c r="M131" s="911"/>
    </row>
    <row r="132" spans="12:13">
      <c r="L132" s="811"/>
      <c r="M132" s="911"/>
    </row>
    <row r="133" spans="12:13">
      <c r="L133" s="811"/>
      <c r="M133" s="911"/>
    </row>
    <row r="134" spans="12:13">
      <c r="L134" s="811"/>
      <c r="M134" s="911"/>
    </row>
    <row r="135" spans="12:13">
      <c r="L135" s="811"/>
      <c r="M135" s="911"/>
    </row>
    <row r="136" spans="12:13">
      <c r="L136" s="811"/>
      <c r="M136" s="911"/>
    </row>
    <row r="137" spans="12:13">
      <c r="L137" s="811"/>
      <c r="M137" s="911"/>
    </row>
    <row r="138" spans="12:13">
      <c r="L138" s="811"/>
      <c r="M138" s="911"/>
    </row>
    <row r="139" spans="12:13">
      <c r="L139" s="811"/>
      <c r="M139" s="911"/>
    </row>
    <row r="140" spans="12:13">
      <c r="L140" s="811"/>
      <c r="M140" s="911"/>
    </row>
    <row r="141" spans="12:13">
      <c r="L141" s="811"/>
      <c r="M141" s="911"/>
    </row>
    <row r="142" spans="12:13">
      <c r="L142" s="811"/>
      <c r="M142" s="911"/>
    </row>
    <row r="143" spans="12:13">
      <c r="L143" s="811"/>
      <c r="M143" s="911"/>
    </row>
    <row r="144" spans="12:13">
      <c r="L144" s="811"/>
      <c r="M144" s="911"/>
    </row>
    <row r="145" spans="12:13">
      <c r="L145" s="811"/>
      <c r="M145" s="911"/>
    </row>
    <row r="146" spans="12:13">
      <c r="L146" s="811"/>
      <c r="M146" s="911"/>
    </row>
    <row r="147" spans="12:13">
      <c r="L147" s="811"/>
      <c r="M147" s="911"/>
    </row>
    <row r="148" spans="12:13">
      <c r="L148" s="811"/>
      <c r="M148" s="911"/>
    </row>
    <row r="149" spans="12:13">
      <c r="L149" s="811"/>
      <c r="M149" s="911"/>
    </row>
    <row r="150" spans="12:13">
      <c r="L150" s="811"/>
      <c r="M150" s="911"/>
    </row>
    <row r="151" spans="12:13">
      <c r="L151" s="811"/>
      <c r="M151" s="911"/>
    </row>
    <row r="152" spans="12:13">
      <c r="L152" s="811"/>
      <c r="M152" s="911"/>
    </row>
    <row r="153" spans="12:13">
      <c r="L153" s="811"/>
      <c r="M153" s="911"/>
    </row>
    <row r="154" spans="12:13">
      <c r="L154" s="811"/>
      <c r="M154" s="911"/>
    </row>
    <row r="155" spans="12:13">
      <c r="L155" s="811"/>
      <c r="M155" s="911"/>
    </row>
    <row r="156" spans="12:13">
      <c r="L156" s="811"/>
      <c r="M156" s="911"/>
    </row>
    <row r="157" spans="12:13">
      <c r="L157" s="811"/>
      <c r="M157" s="911"/>
    </row>
    <row r="158" spans="12:13">
      <c r="L158" s="811"/>
      <c r="M158" s="911"/>
    </row>
    <row r="159" spans="12:13">
      <c r="L159" s="811"/>
      <c r="M159" s="911"/>
    </row>
    <row r="160" spans="12:13">
      <c r="L160" s="811"/>
      <c r="M160" s="911"/>
    </row>
    <row r="161" spans="12:13">
      <c r="L161" s="811"/>
      <c r="M161" s="911"/>
    </row>
    <row r="162" spans="12:13">
      <c r="L162" s="811"/>
      <c r="M162" s="911"/>
    </row>
    <row r="163" spans="12:13">
      <c r="L163" s="811"/>
      <c r="M163" s="911"/>
    </row>
    <row r="164" spans="12:13">
      <c r="L164" s="811"/>
      <c r="M164" s="911"/>
    </row>
    <row r="165" spans="12:13">
      <c r="L165" s="811"/>
      <c r="M165" s="911"/>
    </row>
    <row r="166" spans="12:13">
      <c r="L166" s="811"/>
      <c r="M166" s="911"/>
    </row>
    <row r="167" spans="12:13">
      <c r="L167" s="811"/>
      <c r="M167" s="911"/>
    </row>
    <row r="168" spans="12:13">
      <c r="L168" s="811"/>
      <c r="M168" s="911"/>
    </row>
    <row r="169" spans="12:13">
      <c r="L169" s="811"/>
      <c r="M169" s="911"/>
    </row>
    <row r="170" spans="12:13">
      <c r="L170" s="811"/>
      <c r="M170" s="911"/>
    </row>
    <row r="171" spans="12:13">
      <c r="L171" s="811"/>
      <c r="M171" s="911"/>
    </row>
    <row r="172" spans="12:13">
      <c r="L172" s="811"/>
      <c r="M172" s="911"/>
    </row>
    <row r="173" spans="12:13">
      <c r="L173" s="811"/>
      <c r="M173" s="911"/>
    </row>
    <row r="174" spans="12:13">
      <c r="L174" s="811"/>
      <c r="M174" s="911"/>
    </row>
    <row r="175" spans="12:13">
      <c r="L175" s="811"/>
      <c r="M175" s="911"/>
    </row>
    <row r="176" spans="12:13">
      <c r="L176" s="811"/>
      <c r="M176" s="911"/>
    </row>
    <row r="177" spans="12:13">
      <c r="L177" s="811"/>
      <c r="M177" s="911"/>
    </row>
    <row r="178" spans="12:13">
      <c r="L178" s="811"/>
      <c r="M178" s="911"/>
    </row>
    <row r="179" spans="12:13">
      <c r="L179" s="811"/>
      <c r="M179" s="911"/>
    </row>
    <row r="180" spans="12:13">
      <c r="L180" s="811"/>
      <c r="M180" s="911"/>
    </row>
    <row r="181" spans="12:13">
      <c r="L181" s="811"/>
      <c r="M181" s="911"/>
    </row>
    <row r="182" spans="12:13">
      <c r="L182" s="811"/>
      <c r="M182" s="911"/>
    </row>
    <row r="183" spans="12:13">
      <c r="L183" s="811"/>
      <c r="M183" s="911"/>
    </row>
    <row r="184" spans="12:13">
      <c r="L184" s="811"/>
      <c r="M184" s="911"/>
    </row>
    <row r="185" spans="12:13">
      <c r="L185" s="811"/>
      <c r="M185" s="911"/>
    </row>
    <row r="186" spans="12:13">
      <c r="L186" s="811"/>
      <c r="M186" s="911"/>
    </row>
    <row r="187" spans="12:13">
      <c r="L187" s="811"/>
      <c r="M187" s="911"/>
    </row>
    <row r="188" spans="12:13">
      <c r="L188" s="811"/>
      <c r="M188" s="911"/>
    </row>
    <row r="189" spans="12:13">
      <c r="L189" s="912"/>
      <c r="M189" s="911"/>
    </row>
  </sheetData>
  <mergeCells count="23">
    <mergeCell ref="P5:P6"/>
    <mergeCell ref="A2:AE2"/>
    <mergeCell ref="A4:A7"/>
    <mergeCell ref="B4:B6"/>
    <mergeCell ref="C4:C6"/>
    <mergeCell ref="D4:T4"/>
    <mergeCell ref="U4:U6"/>
    <mergeCell ref="V4:AB4"/>
    <mergeCell ref="AD4:AD6"/>
    <mergeCell ref="AE4:AE6"/>
    <mergeCell ref="D5:D6"/>
    <mergeCell ref="E5:E6"/>
    <mergeCell ref="F5:K5"/>
    <mergeCell ref="L5:L6"/>
    <mergeCell ref="M5:N5"/>
    <mergeCell ref="O5:O6"/>
    <mergeCell ref="AC5:AC6"/>
    <mergeCell ref="Q5:Q6"/>
    <mergeCell ref="V5:V6"/>
    <mergeCell ref="W5:W6"/>
    <mergeCell ref="X5:X6"/>
    <mergeCell ref="Y5:Z5"/>
    <mergeCell ref="AA5:AB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7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>
  <sheetPr>
    <pageSetUpPr fitToPage="1"/>
  </sheetPr>
  <dimension ref="A2:AE258"/>
  <sheetViews>
    <sheetView topLeftCell="A73" workbookViewId="0">
      <selection activeCell="B55" sqref="B55"/>
    </sheetView>
  </sheetViews>
  <sheetFormatPr defaultColWidth="9.140625" defaultRowHeight="12.75"/>
  <cols>
    <col min="1" max="1" width="5.7109375" style="887" customWidth="1"/>
    <col min="2" max="2" width="45.42578125" style="887" customWidth="1"/>
    <col min="3" max="3" width="6.140625" style="887" hidden="1" customWidth="1"/>
    <col min="4" max="4" width="7.42578125" style="887" customWidth="1"/>
    <col min="5" max="5" width="5.7109375" style="887" customWidth="1"/>
    <col min="6" max="7" width="5.5703125" style="887" hidden="1" customWidth="1"/>
    <col min="8" max="8" width="5.42578125" style="887" hidden="1" customWidth="1"/>
    <col min="9" max="9" width="5.28515625" style="887" hidden="1" customWidth="1"/>
    <col min="10" max="10" width="5.140625" style="887" hidden="1" customWidth="1"/>
    <col min="11" max="11" width="0.140625" style="887" hidden="1" customWidth="1"/>
    <col min="12" max="12" width="11.7109375" style="887" customWidth="1"/>
    <col min="13" max="13" width="7.85546875" style="887" customWidth="1"/>
    <col min="14" max="14" width="8.5703125" style="887" customWidth="1"/>
    <col min="15" max="15" width="7.28515625" style="887" customWidth="1"/>
    <col min="16" max="16" width="6" style="887" customWidth="1"/>
    <col min="17" max="17" width="6.7109375" style="887" customWidth="1"/>
    <col min="18" max="19" width="0" style="887" hidden="1" customWidth="1"/>
    <col min="20" max="20" width="8.7109375" style="887" hidden="1" customWidth="1"/>
    <col min="21" max="21" width="9" style="887" customWidth="1"/>
    <col min="22" max="23" width="8.28515625" style="887" customWidth="1"/>
    <col min="24" max="25" width="9.140625" style="887"/>
    <col min="26" max="26" width="9" style="887" customWidth="1"/>
    <col min="27" max="27" width="6.85546875" style="887" customWidth="1"/>
    <col min="28" max="29" width="7.85546875" style="887" customWidth="1"/>
    <col min="30" max="30" width="9.28515625" style="887" customWidth="1"/>
    <col min="31" max="31" width="7" style="887" hidden="1" customWidth="1"/>
    <col min="32" max="16384" width="9.140625" style="887"/>
  </cols>
  <sheetData>
    <row r="2" spans="1:31" ht="15.75">
      <c r="A2" s="1195" t="s">
        <v>1099</v>
      </c>
      <c r="B2" s="1195"/>
      <c r="C2" s="1195"/>
      <c r="D2" s="1195"/>
      <c r="E2" s="1195"/>
      <c r="F2" s="1195"/>
      <c r="G2" s="1195"/>
      <c r="H2" s="1195"/>
      <c r="I2" s="1195"/>
      <c r="J2" s="1195"/>
      <c r="K2" s="1195"/>
      <c r="L2" s="1195"/>
      <c r="M2" s="1195"/>
      <c r="N2" s="1195"/>
      <c r="O2" s="1195"/>
      <c r="P2" s="1195"/>
      <c r="Q2" s="1195"/>
      <c r="R2" s="1195"/>
      <c r="S2" s="1195"/>
      <c r="T2" s="1195"/>
      <c r="U2" s="1195"/>
      <c r="V2" s="1195"/>
      <c r="W2" s="1195"/>
      <c r="X2" s="1195"/>
      <c r="Y2" s="1195"/>
      <c r="Z2" s="1195"/>
      <c r="AA2" s="1195"/>
      <c r="AB2" s="1195"/>
      <c r="AC2" s="1195"/>
      <c r="AD2" s="1195"/>
      <c r="AE2" s="1195"/>
    </row>
    <row r="3" spans="1:31" ht="33.6" customHeight="1" thickBot="1">
      <c r="A3" s="925"/>
      <c r="B3" s="925"/>
      <c r="C3" s="925"/>
      <c r="D3" s="925"/>
      <c r="E3" s="925"/>
      <c r="F3" s="925"/>
      <c r="G3" s="925"/>
      <c r="H3" s="925"/>
      <c r="I3" s="925"/>
      <c r="J3" s="925"/>
      <c r="K3" s="925"/>
      <c r="L3" s="925"/>
      <c r="M3" s="925"/>
      <c r="N3" s="925"/>
      <c r="O3" s="925"/>
      <c r="P3" s="925"/>
      <c r="Q3" s="925"/>
      <c r="R3" s="925"/>
      <c r="S3" s="925"/>
      <c r="T3" s="925"/>
      <c r="U3" s="925"/>
      <c r="V3" s="925"/>
      <c r="W3" s="925"/>
      <c r="X3" s="925"/>
      <c r="Y3" s="925"/>
      <c r="Z3" s="925"/>
      <c r="AA3" s="925"/>
      <c r="AB3" s="925"/>
      <c r="AC3" s="925"/>
      <c r="AD3" s="925"/>
      <c r="AE3" s="925"/>
    </row>
    <row r="4" spans="1:31">
      <c r="A4" s="1196" t="s">
        <v>350</v>
      </c>
      <c r="B4" s="1198" t="s">
        <v>814</v>
      </c>
      <c r="C4" s="1216" t="s">
        <v>836</v>
      </c>
      <c r="D4" s="1219" t="s">
        <v>310</v>
      </c>
      <c r="E4" s="1220"/>
      <c r="F4" s="1220"/>
      <c r="G4" s="1220"/>
      <c r="H4" s="1220"/>
      <c r="I4" s="1220"/>
      <c r="J4" s="1220"/>
      <c r="K4" s="1220"/>
      <c r="L4" s="1220"/>
      <c r="M4" s="1220"/>
      <c r="N4" s="1220"/>
      <c r="O4" s="1220"/>
      <c r="P4" s="1220"/>
      <c r="Q4" s="1220"/>
      <c r="R4" s="1220"/>
      <c r="S4" s="1220"/>
      <c r="T4" s="1221"/>
      <c r="U4" s="1222" t="s">
        <v>290</v>
      </c>
      <c r="V4" s="1219" t="s">
        <v>303</v>
      </c>
      <c r="W4" s="1220"/>
      <c r="X4" s="1220"/>
      <c r="Y4" s="1220"/>
      <c r="Z4" s="1220"/>
      <c r="AA4" s="1220"/>
      <c r="AB4" s="1220"/>
      <c r="AC4" s="889"/>
      <c r="AD4" s="1225" t="s">
        <v>812</v>
      </c>
      <c r="AE4" s="1205" t="s">
        <v>488</v>
      </c>
    </row>
    <row r="5" spans="1:31">
      <c r="A5" s="1197"/>
      <c r="B5" s="1192"/>
      <c r="C5" s="1217"/>
      <c r="D5" s="1210" t="s">
        <v>834</v>
      </c>
      <c r="E5" s="1210" t="s">
        <v>833</v>
      </c>
      <c r="F5" s="1212" t="s">
        <v>832</v>
      </c>
      <c r="G5" s="1228"/>
      <c r="H5" s="1228"/>
      <c r="I5" s="1228"/>
      <c r="J5" s="1228"/>
      <c r="K5" s="1229"/>
      <c r="L5" s="1210" t="s">
        <v>152</v>
      </c>
      <c r="M5" s="1212" t="s">
        <v>164</v>
      </c>
      <c r="N5" s="1213"/>
      <c r="O5" s="1210" t="s">
        <v>808</v>
      </c>
      <c r="P5" s="1214" t="s">
        <v>831</v>
      </c>
      <c r="Q5" s="1210" t="s">
        <v>830</v>
      </c>
      <c r="R5" s="890"/>
      <c r="S5" s="890"/>
      <c r="T5" s="890"/>
      <c r="U5" s="1223"/>
      <c r="V5" s="1210" t="s">
        <v>801</v>
      </c>
      <c r="W5" s="1210" t="s">
        <v>800</v>
      </c>
      <c r="X5" s="1210" t="s">
        <v>804</v>
      </c>
      <c r="Y5" s="1212" t="s">
        <v>829</v>
      </c>
      <c r="Z5" s="1213"/>
      <c r="AA5" s="1212" t="s">
        <v>828</v>
      </c>
      <c r="AB5" s="1213"/>
      <c r="AC5" s="1208" t="s">
        <v>845</v>
      </c>
      <c r="AD5" s="1226"/>
      <c r="AE5" s="1206"/>
    </row>
    <row r="6" spans="1:31" ht="23.25" thickBot="1">
      <c r="A6" s="1197"/>
      <c r="B6" s="1192"/>
      <c r="C6" s="1218"/>
      <c r="D6" s="1211"/>
      <c r="E6" s="1211"/>
      <c r="F6" s="890" t="s">
        <v>826</v>
      </c>
      <c r="G6" s="890" t="s">
        <v>825</v>
      </c>
      <c r="H6" s="890" t="s">
        <v>824</v>
      </c>
      <c r="I6" s="890" t="s">
        <v>823</v>
      </c>
      <c r="J6" s="890" t="s">
        <v>822</v>
      </c>
      <c r="K6" s="890" t="s">
        <v>821</v>
      </c>
      <c r="L6" s="1211"/>
      <c r="M6" s="891" t="s">
        <v>790</v>
      </c>
      <c r="N6" s="891" t="s">
        <v>789</v>
      </c>
      <c r="O6" s="1211"/>
      <c r="P6" s="1215"/>
      <c r="Q6" s="1211"/>
      <c r="R6" s="890"/>
      <c r="S6" s="890"/>
      <c r="T6" s="890"/>
      <c r="U6" s="1224"/>
      <c r="V6" s="1211"/>
      <c r="W6" s="1211"/>
      <c r="X6" s="1211"/>
      <c r="Y6" s="891" t="s">
        <v>820</v>
      </c>
      <c r="Z6" s="891" t="s">
        <v>819</v>
      </c>
      <c r="AA6" s="891" t="s">
        <v>820</v>
      </c>
      <c r="AB6" s="891" t="s">
        <v>819</v>
      </c>
      <c r="AC6" s="1209"/>
      <c r="AD6" s="1227"/>
      <c r="AE6" s="1207"/>
    </row>
    <row r="7" spans="1:31">
      <c r="A7" s="1197"/>
      <c r="B7" s="892" t="s">
        <v>305</v>
      </c>
      <c r="C7" s="892"/>
      <c r="D7" s="892" t="s">
        <v>306</v>
      </c>
      <c r="E7" s="892" t="s">
        <v>307</v>
      </c>
      <c r="F7" s="893"/>
      <c r="G7" s="893"/>
      <c r="H7" s="893"/>
      <c r="I7" s="893"/>
      <c r="J7" s="893"/>
      <c r="K7" s="893"/>
      <c r="L7" s="892" t="s">
        <v>308</v>
      </c>
      <c r="M7" s="892" t="s">
        <v>787</v>
      </c>
      <c r="N7" s="892" t="s">
        <v>788</v>
      </c>
      <c r="O7" s="892" t="s">
        <v>818</v>
      </c>
      <c r="P7" s="892" t="s">
        <v>786</v>
      </c>
      <c r="Q7" s="892" t="s">
        <v>785</v>
      </c>
      <c r="R7" s="893"/>
      <c r="S7" s="893"/>
      <c r="T7" s="893"/>
      <c r="U7" s="894" t="s">
        <v>784</v>
      </c>
      <c r="V7" s="892" t="s">
        <v>783</v>
      </c>
      <c r="W7" s="892" t="s">
        <v>817</v>
      </c>
      <c r="X7" s="892" t="s">
        <v>782</v>
      </c>
      <c r="Y7" s="892" t="s">
        <v>781</v>
      </c>
      <c r="Z7" s="892" t="s">
        <v>816</v>
      </c>
      <c r="AA7" s="895" t="s">
        <v>780</v>
      </c>
      <c r="AB7" s="892" t="s">
        <v>779</v>
      </c>
      <c r="AC7" s="896"/>
      <c r="AD7" s="897" t="s">
        <v>778</v>
      </c>
      <c r="AE7" s="898"/>
    </row>
    <row r="8" spans="1:31">
      <c r="A8" s="915" t="s">
        <v>1061</v>
      </c>
      <c r="B8" s="899" t="s">
        <v>837</v>
      </c>
      <c r="C8" s="900"/>
      <c r="D8" s="901"/>
      <c r="E8" s="901"/>
      <c r="F8" s="901"/>
      <c r="G8" s="901"/>
      <c r="H8" s="901"/>
      <c r="I8" s="901"/>
      <c r="J8" s="901"/>
      <c r="K8" s="901"/>
      <c r="L8" s="902"/>
      <c r="M8" s="901"/>
      <c r="N8" s="901"/>
      <c r="O8" s="901"/>
      <c r="P8" s="901"/>
      <c r="Q8" s="901"/>
      <c r="R8" s="901"/>
      <c r="S8" s="901"/>
      <c r="T8" s="901"/>
      <c r="U8" s="903"/>
      <c r="V8" s="901"/>
      <c r="W8" s="901"/>
      <c r="X8" s="901"/>
      <c r="Y8" s="901"/>
      <c r="Z8" s="901"/>
      <c r="AA8" s="901"/>
      <c r="AB8" s="901"/>
      <c r="AC8" s="904"/>
      <c r="AD8" s="919"/>
    </row>
    <row r="9" spans="1:31">
      <c r="A9" s="920" t="s">
        <v>1062</v>
      </c>
      <c r="B9" s="906" t="s">
        <v>1100</v>
      </c>
      <c r="C9" s="900"/>
      <c r="D9" s="901"/>
      <c r="E9" s="901"/>
      <c r="F9" s="901"/>
      <c r="G9" s="901"/>
      <c r="H9" s="901"/>
      <c r="I9" s="901"/>
      <c r="J9" s="901"/>
      <c r="K9" s="901"/>
      <c r="L9" s="902"/>
      <c r="M9" s="901"/>
      <c r="N9" s="901"/>
      <c r="O9" s="901"/>
      <c r="P9" s="901"/>
      <c r="Q9" s="901"/>
      <c r="R9" s="901"/>
      <c r="S9" s="901"/>
      <c r="T9" s="901"/>
      <c r="U9" s="903"/>
      <c r="V9" s="901"/>
      <c r="W9" s="901">
        <v>647</v>
      </c>
      <c r="X9" s="901"/>
      <c r="Y9" s="901"/>
      <c r="Z9" s="901"/>
      <c r="AA9" s="901"/>
      <c r="AB9" s="901"/>
      <c r="AC9" s="901"/>
      <c r="AD9" s="905">
        <f>SUM(W9:AC9)</f>
        <v>647</v>
      </c>
    </row>
    <row r="10" spans="1:31">
      <c r="A10" s="926" t="s">
        <v>1064</v>
      </c>
      <c r="B10" s="906" t="s">
        <v>839</v>
      </c>
      <c r="C10" s="900"/>
      <c r="D10" s="901"/>
      <c r="E10" s="901"/>
      <c r="F10" s="901"/>
      <c r="G10" s="901"/>
      <c r="H10" s="901"/>
      <c r="I10" s="901"/>
      <c r="J10" s="901"/>
      <c r="K10" s="901"/>
      <c r="L10" s="902"/>
      <c r="M10" s="901"/>
      <c r="N10" s="901"/>
      <c r="O10" s="901"/>
      <c r="P10" s="901"/>
      <c r="Q10" s="901"/>
      <c r="R10" s="901"/>
      <c r="S10" s="901"/>
      <c r="T10" s="901"/>
      <c r="U10" s="903"/>
      <c r="V10" s="901"/>
      <c r="W10" s="901">
        <v>174</v>
      </c>
      <c r="X10" s="901"/>
      <c r="Y10" s="901"/>
      <c r="Z10" s="901"/>
      <c r="AA10" s="901"/>
      <c r="AB10" s="901"/>
      <c r="AC10" s="901"/>
      <c r="AD10" s="905">
        <f>SUM(W10:AC10)</f>
        <v>174</v>
      </c>
    </row>
    <row r="11" spans="1:31">
      <c r="A11" s="926" t="s">
        <v>1065</v>
      </c>
      <c r="B11" s="906" t="s">
        <v>1101</v>
      </c>
      <c r="C11" s="900"/>
      <c r="D11" s="901"/>
      <c r="E11" s="901"/>
      <c r="F11" s="901"/>
      <c r="G11" s="901"/>
      <c r="H11" s="901"/>
      <c r="I11" s="901"/>
      <c r="J11" s="901"/>
      <c r="K11" s="901"/>
      <c r="L11" s="902">
        <v>47</v>
      </c>
      <c r="M11" s="901"/>
      <c r="N11" s="901"/>
      <c r="O11" s="901"/>
      <c r="P11" s="901"/>
      <c r="Q11" s="901"/>
      <c r="R11" s="901"/>
      <c r="S11" s="901"/>
      <c r="T11" s="901"/>
      <c r="U11" s="903">
        <f>SUM(D11:T11)</f>
        <v>47</v>
      </c>
      <c r="V11" s="901"/>
      <c r="W11" s="901"/>
      <c r="X11" s="901"/>
      <c r="Y11" s="901"/>
      <c r="Z11" s="901"/>
      <c r="AA11" s="901"/>
      <c r="AB11" s="901"/>
      <c r="AC11" s="901"/>
      <c r="AD11" s="905"/>
    </row>
    <row r="12" spans="1:31">
      <c r="A12" s="926" t="s">
        <v>1067</v>
      </c>
      <c r="B12" s="906" t="s">
        <v>1102</v>
      </c>
      <c r="C12" s="900"/>
      <c r="D12" s="901"/>
      <c r="E12" s="901"/>
      <c r="F12" s="901"/>
      <c r="G12" s="901"/>
      <c r="H12" s="901"/>
      <c r="I12" s="901"/>
      <c r="J12" s="901"/>
      <c r="K12" s="901"/>
      <c r="L12" s="902">
        <v>282</v>
      </c>
      <c r="M12" s="901"/>
      <c r="N12" s="901"/>
      <c r="O12" s="901"/>
      <c r="P12" s="901"/>
      <c r="Q12" s="901"/>
      <c r="R12" s="901"/>
      <c r="S12" s="901"/>
      <c r="T12" s="901"/>
      <c r="U12" s="903">
        <f>SUM(D12:T12)</f>
        <v>282</v>
      </c>
      <c r="V12" s="901"/>
      <c r="W12" s="901"/>
      <c r="X12" s="901"/>
      <c r="Y12" s="901"/>
      <c r="Z12" s="901"/>
      <c r="AA12" s="901"/>
      <c r="AB12" s="901"/>
      <c r="AC12" s="901"/>
      <c r="AD12" s="905"/>
    </row>
    <row r="13" spans="1:31">
      <c r="A13" s="926" t="s">
        <v>1103</v>
      </c>
      <c r="B13" s="906" t="s">
        <v>1104</v>
      </c>
      <c r="C13" s="900"/>
      <c r="D13" s="901"/>
      <c r="E13" s="901"/>
      <c r="F13" s="901"/>
      <c r="G13" s="901"/>
      <c r="H13" s="901"/>
      <c r="I13" s="901"/>
      <c r="J13" s="901"/>
      <c r="K13" s="901"/>
      <c r="L13" s="902">
        <v>329</v>
      </c>
      <c r="M13" s="901"/>
      <c r="N13" s="901"/>
      <c r="O13" s="901"/>
      <c r="P13" s="901"/>
      <c r="Q13" s="901"/>
      <c r="R13" s="901"/>
      <c r="S13" s="901"/>
      <c r="T13" s="901"/>
      <c r="U13" s="903">
        <f>SUM(D13:T13)</f>
        <v>329</v>
      </c>
      <c r="V13" s="901"/>
      <c r="W13" s="901"/>
      <c r="X13" s="901"/>
      <c r="Y13" s="901"/>
      <c r="Z13" s="901"/>
      <c r="AA13" s="901"/>
      <c r="AB13" s="901"/>
      <c r="AC13" s="901"/>
      <c r="AD13" s="905"/>
    </row>
    <row r="14" spans="1:31">
      <c r="A14" s="926" t="s">
        <v>1105</v>
      </c>
      <c r="B14" s="906" t="s">
        <v>1106</v>
      </c>
      <c r="C14" s="900"/>
      <c r="D14" s="901"/>
      <c r="E14" s="901"/>
      <c r="F14" s="901"/>
      <c r="G14" s="901"/>
      <c r="H14" s="901"/>
      <c r="I14" s="901"/>
      <c r="J14" s="901"/>
      <c r="K14" s="901"/>
      <c r="L14" s="902">
        <v>35</v>
      </c>
      <c r="M14" s="901"/>
      <c r="N14" s="901"/>
      <c r="O14" s="901"/>
      <c r="P14" s="901"/>
      <c r="Q14" s="901"/>
      <c r="R14" s="901"/>
      <c r="S14" s="901"/>
      <c r="T14" s="901"/>
      <c r="U14" s="903">
        <f>SUM(D14:T14)</f>
        <v>35</v>
      </c>
      <c r="V14" s="901"/>
      <c r="W14" s="901"/>
      <c r="X14" s="901"/>
      <c r="Y14" s="901"/>
      <c r="Z14" s="901"/>
      <c r="AA14" s="901"/>
      <c r="AB14" s="901"/>
      <c r="AC14" s="901"/>
      <c r="AD14" s="905"/>
    </row>
    <row r="15" spans="1:31">
      <c r="A15" s="926" t="s">
        <v>1107</v>
      </c>
      <c r="B15" s="906" t="s">
        <v>1108</v>
      </c>
      <c r="C15" s="900"/>
      <c r="D15" s="901"/>
      <c r="E15" s="901"/>
      <c r="F15" s="901"/>
      <c r="G15" s="901"/>
      <c r="H15" s="901"/>
      <c r="I15" s="901"/>
      <c r="J15" s="901"/>
      <c r="K15" s="901"/>
      <c r="L15" s="902">
        <v>128</v>
      </c>
      <c r="M15" s="901"/>
      <c r="N15" s="901"/>
      <c r="O15" s="901"/>
      <c r="P15" s="901"/>
      <c r="Q15" s="901"/>
      <c r="R15" s="901"/>
      <c r="S15" s="901"/>
      <c r="T15" s="901"/>
      <c r="U15" s="903">
        <f>SUM(D15:T15)</f>
        <v>128</v>
      </c>
      <c r="V15" s="901"/>
      <c r="W15" s="901"/>
      <c r="X15" s="901"/>
      <c r="Y15" s="901"/>
      <c r="Z15" s="901"/>
      <c r="AA15" s="901"/>
      <c r="AB15" s="901"/>
      <c r="AC15" s="901"/>
      <c r="AD15" s="905"/>
    </row>
    <row r="16" spans="1:31">
      <c r="A16" s="927" t="s">
        <v>1069</v>
      </c>
      <c r="B16" s="899" t="s">
        <v>842</v>
      </c>
      <c r="C16" s="900"/>
      <c r="D16" s="901"/>
      <c r="E16" s="901"/>
      <c r="F16" s="901"/>
      <c r="G16" s="901"/>
      <c r="H16" s="901"/>
      <c r="I16" s="901"/>
      <c r="J16" s="901"/>
      <c r="K16" s="901"/>
      <c r="L16" s="902"/>
      <c r="M16" s="901"/>
      <c r="N16" s="901"/>
      <c r="O16" s="901"/>
      <c r="P16" s="901"/>
      <c r="Q16" s="901"/>
      <c r="R16" s="901"/>
      <c r="S16" s="901"/>
      <c r="T16" s="901"/>
      <c r="U16" s="903"/>
      <c r="V16" s="901"/>
      <c r="W16" s="901"/>
      <c r="X16" s="901"/>
      <c r="Y16" s="901"/>
      <c r="Z16" s="901"/>
      <c r="AA16" s="901"/>
      <c r="AB16" s="901"/>
      <c r="AC16" s="901"/>
      <c r="AD16" s="905"/>
    </row>
    <row r="17" spans="1:30">
      <c r="A17" s="926" t="s">
        <v>1070</v>
      </c>
      <c r="B17" s="906" t="s">
        <v>1109</v>
      </c>
      <c r="C17" s="900"/>
      <c r="D17" s="901"/>
      <c r="E17" s="901"/>
      <c r="F17" s="901"/>
      <c r="G17" s="901"/>
      <c r="H17" s="901"/>
      <c r="I17" s="901"/>
      <c r="J17" s="901"/>
      <c r="K17" s="901"/>
      <c r="L17" s="902">
        <v>-45</v>
      </c>
      <c r="M17" s="901"/>
      <c r="N17" s="901"/>
      <c r="O17" s="901"/>
      <c r="P17" s="901"/>
      <c r="Q17" s="901"/>
      <c r="R17" s="901"/>
      <c r="S17" s="901"/>
      <c r="T17" s="901"/>
      <c r="U17" s="903">
        <f>SUM(D17:T17)</f>
        <v>-45</v>
      </c>
      <c r="V17" s="901"/>
      <c r="W17" s="901"/>
      <c r="X17" s="901"/>
      <c r="Y17" s="901"/>
      <c r="Z17" s="901"/>
      <c r="AA17" s="901"/>
      <c r="AB17" s="901"/>
      <c r="AC17" s="901"/>
      <c r="AD17" s="905"/>
    </row>
    <row r="18" spans="1:30">
      <c r="A18" s="926" t="s">
        <v>1071</v>
      </c>
      <c r="B18" s="906" t="s">
        <v>56</v>
      </c>
      <c r="C18" s="900"/>
      <c r="D18" s="901"/>
      <c r="E18" s="901"/>
      <c r="F18" s="901"/>
      <c r="G18" s="901"/>
      <c r="H18" s="901"/>
      <c r="I18" s="901"/>
      <c r="J18" s="901"/>
      <c r="K18" s="901"/>
      <c r="L18" s="902">
        <v>45</v>
      </c>
      <c r="M18" s="901"/>
      <c r="N18" s="901"/>
      <c r="O18" s="901"/>
      <c r="P18" s="901"/>
      <c r="Q18" s="901"/>
      <c r="R18" s="901"/>
      <c r="S18" s="901"/>
      <c r="T18" s="901"/>
      <c r="U18" s="903">
        <f>SUM(D18:T18)</f>
        <v>45</v>
      </c>
      <c r="V18" s="901"/>
      <c r="W18" s="901"/>
      <c r="X18" s="901"/>
      <c r="Y18" s="901"/>
      <c r="Z18" s="901"/>
      <c r="AA18" s="901"/>
      <c r="AB18" s="901"/>
      <c r="AC18" s="901"/>
      <c r="AD18" s="905"/>
    </row>
    <row r="19" spans="1:30">
      <c r="A19" s="926" t="s">
        <v>1073</v>
      </c>
      <c r="B19" s="906" t="s">
        <v>841</v>
      </c>
      <c r="C19" s="900"/>
      <c r="D19" s="901"/>
      <c r="E19" s="901"/>
      <c r="F19" s="901"/>
      <c r="G19" s="901"/>
      <c r="H19" s="901"/>
      <c r="I19" s="901"/>
      <c r="J19" s="901"/>
      <c r="K19" s="901"/>
      <c r="L19" s="902">
        <v>-414</v>
      </c>
      <c r="M19" s="901"/>
      <c r="N19" s="901"/>
      <c r="O19" s="901"/>
      <c r="P19" s="901"/>
      <c r="Q19" s="901"/>
      <c r="R19" s="901"/>
      <c r="S19" s="901"/>
      <c r="T19" s="901"/>
      <c r="U19" s="903">
        <f>SUM(D19:T19)</f>
        <v>-414</v>
      </c>
      <c r="V19" s="901"/>
      <c r="W19" s="901"/>
      <c r="X19" s="901"/>
      <c r="Y19" s="901"/>
      <c r="Z19" s="901"/>
      <c r="AA19" s="901"/>
      <c r="AB19" s="901"/>
      <c r="AC19" s="901"/>
      <c r="AD19" s="905"/>
    </row>
    <row r="20" spans="1:30">
      <c r="A20" s="926" t="s">
        <v>1074</v>
      </c>
      <c r="B20" s="906" t="s">
        <v>1110</v>
      </c>
      <c r="C20" s="900"/>
      <c r="D20" s="901"/>
      <c r="E20" s="901"/>
      <c r="F20" s="901"/>
      <c r="G20" s="901"/>
      <c r="H20" s="901"/>
      <c r="I20" s="901"/>
      <c r="J20" s="901"/>
      <c r="K20" s="901"/>
      <c r="L20" s="902">
        <v>414</v>
      </c>
      <c r="M20" s="901"/>
      <c r="N20" s="901"/>
      <c r="O20" s="901"/>
      <c r="P20" s="901"/>
      <c r="Q20" s="901"/>
      <c r="R20" s="901"/>
      <c r="S20" s="901"/>
      <c r="T20" s="901"/>
      <c r="U20" s="903">
        <f>SUM(D20:T20)</f>
        <v>414</v>
      </c>
      <c r="V20" s="901"/>
      <c r="W20" s="901"/>
      <c r="X20" s="901"/>
      <c r="Y20" s="901"/>
      <c r="Z20" s="901"/>
      <c r="AA20" s="901"/>
      <c r="AB20" s="901"/>
      <c r="AC20" s="901"/>
      <c r="AD20" s="905"/>
    </row>
    <row r="21" spans="1:30">
      <c r="A21" s="926" t="s">
        <v>1079</v>
      </c>
      <c r="B21" s="906" t="s">
        <v>1111</v>
      </c>
      <c r="C21" s="900"/>
      <c r="D21" s="901"/>
      <c r="E21" s="901"/>
      <c r="F21" s="901"/>
      <c r="G21" s="901"/>
      <c r="H21" s="901"/>
      <c r="I21" s="901"/>
      <c r="J21" s="901"/>
      <c r="K21" s="901"/>
      <c r="L21" s="902"/>
      <c r="M21" s="901"/>
      <c r="N21" s="901"/>
      <c r="O21" s="901"/>
      <c r="P21" s="901"/>
      <c r="Q21" s="901"/>
      <c r="R21" s="901"/>
      <c r="S21" s="901"/>
      <c r="T21" s="901"/>
      <c r="U21" s="903"/>
      <c r="V21" s="901"/>
      <c r="W21" s="901"/>
      <c r="X21" s="901">
        <v>18</v>
      </c>
      <c r="Y21" s="901"/>
      <c r="Z21" s="901"/>
      <c r="AA21" s="901"/>
      <c r="AB21" s="901"/>
      <c r="AC21" s="901"/>
      <c r="AD21" s="905">
        <f>SUM(V21:AC21)</f>
        <v>18</v>
      </c>
    </row>
    <row r="22" spans="1:30">
      <c r="A22" s="926" t="s">
        <v>1080</v>
      </c>
      <c r="B22" s="906" t="s">
        <v>1112</v>
      </c>
      <c r="C22" s="900"/>
      <c r="D22" s="901">
        <v>14</v>
      </c>
      <c r="E22" s="901"/>
      <c r="F22" s="901"/>
      <c r="G22" s="901"/>
      <c r="H22" s="901"/>
      <c r="I22" s="901"/>
      <c r="J22" s="901"/>
      <c r="K22" s="901"/>
      <c r="L22" s="902"/>
      <c r="M22" s="901"/>
      <c r="N22" s="901"/>
      <c r="O22" s="901"/>
      <c r="P22" s="901"/>
      <c r="Q22" s="901"/>
      <c r="R22" s="901"/>
      <c r="S22" s="901"/>
      <c r="T22" s="901"/>
      <c r="U22" s="903">
        <f>SUM(D22:T22)</f>
        <v>14</v>
      </c>
      <c r="V22" s="901"/>
      <c r="W22" s="901"/>
      <c r="X22" s="901"/>
      <c r="Y22" s="901"/>
      <c r="Z22" s="901"/>
      <c r="AA22" s="901"/>
      <c r="AB22" s="901"/>
      <c r="AC22" s="901"/>
      <c r="AD22" s="905"/>
    </row>
    <row r="23" spans="1:30">
      <c r="A23" s="926" t="s">
        <v>1081</v>
      </c>
      <c r="B23" s="906" t="s">
        <v>1113</v>
      </c>
      <c r="C23" s="900"/>
      <c r="D23" s="901"/>
      <c r="E23" s="901">
        <v>4</v>
      </c>
      <c r="F23" s="901"/>
      <c r="G23" s="901"/>
      <c r="H23" s="901"/>
      <c r="I23" s="901"/>
      <c r="J23" s="901"/>
      <c r="K23" s="901"/>
      <c r="L23" s="902"/>
      <c r="M23" s="901"/>
      <c r="N23" s="901"/>
      <c r="O23" s="901"/>
      <c r="P23" s="901"/>
      <c r="Q23" s="901"/>
      <c r="R23" s="901"/>
      <c r="S23" s="901"/>
      <c r="T23" s="901"/>
      <c r="U23" s="903">
        <f>SUM(D23:T23)</f>
        <v>4</v>
      </c>
      <c r="V23" s="901"/>
      <c r="W23" s="901"/>
      <c r="X23" s="901"/>
      <c r="Y23" s="901"/>
      <c r="Z23" s="901"/>
      <c r="AA23" s="901"/>
      <c r="AB23" s="901"/>
      <c r="AC23" s="901"/>
      <c r="AD23" s="905"/>
    </row>
    <row r="24" spans="1:30">
      <c r="A24" s="927" t="s">
        <v>482</v>
      </c>
      <c r="B24" s="899" t="s">
        <v>837</v>
      </c>
      <c r="C24" s="900"/>
      <c r="D24" s="901"/>
      <c r="E24" s="901"/>
      <c r="F24" s="901"/>
      <c r="G24" s="901"/>
      <c r="H24" s="901"/>
      <c r="I24" s="901"/>
      <c r="J24" s="901"/>
      <c r="K24" s="901"/>
      <c r="L24" s="902"/>
      <c r="M24" s="901"/>
      <c r="N24" s="901"/>
      <c r="O24" s="901"/>
      <c r="P24" s="901"/>
      <c r="Q24" s="901"/>
      <c r="R24" s="901"/>
      <c r="S24" s="901"/>
      <c r="T24" s="901"/>
      <c r="U24" s="903"/>
      <c r="V24" s="901"/>
      <c r="W24" s="901"/>
      <c r="X24" s="901"/>
      <c r="Y24" s="901"/>
      <c r="Z24" s="901"/>
      <c r="AA24" s="901"/>
      <c r="AB24" s="901"/>
      <c r="AC24" s="901"/>
      <c r="AD24" s="905"/>
    </row>
    <row r="25" spans="1:30">
      <c r="A25" s="926" t="s">
        <v>1086</v>
      </c>
      <c r="B25" s="906" t="s">
        <v>1114</v>
      </c>
      <c r="C25" s="900"/>
      <c r="D25" s="901"/>
      <c r="E25" s="901"/>
      <c r="F25" s="901"/>
      <c r="G25" s="901"/>
      <c r="H25" s="901"/>
      <c r="I25" s="901"/>
      <c r="J25" s="901"/>
      <c r="K25" s="901"/>
      <c r="L25" s="902"/>
      <c r="M25" s="901"/>
      <c r="N25" s="901"/>
      <c r="O25" s="901"/>
      <c r="P25" s="901"/>
      <c r="Q25" s="901"/>
      <c r="R25" s="901"/>
      <c r="S25" s="901"/>
      <c r="T25" s="901"/>
      <c r="U25" s="903"/>
      <c r="V25" s="901"/>
      <c r="W25" s="901"/>
      <c r="X25" s="901"/>
      <c r="Y25" s="901"/>
      <c r="Z25" s="901"/>
      <c r="AA25" s="901"/>
      <c r="AB25" s="901"/>
      <c r="AC25" s="901"/>
      <c r="AD25" s="905"/>
    </row>
    <row r="26" spans="1:30">
      <c r="A26" s="926" t="s">
        <v>1087</v>
      </c>
      <c r="B26" s="906" t="s">
        <v>1115</v>
      </c>
      <c r="C26" s="900"/>
      <c r="D26" s="901"/>
      <c r="E26" s="901"/>
      <c r="F26" s="901"/>
      <c r="G26" s="901"/>
      <c r="H26" s="901"/>
      <c r="I26" s="901"/>
      <c r="J26" s="901"/>
      <c r="K26" s="901"/>
      <c r="L26" s="902">
        <v>1905</v>
      </c>
      <c r="M26" s="901"/>
      <c r="N26" s="901"/>
      <c r="O26" s="901"/>
      <c r="P26" s="901"/>
      <c r="Q26" s="901"/>
      <c r="R26" s="901"/>
      <c r="S26" s="901"/>
      <c r="T26" s="901"/>
      <c r="U26" s="903">
        <f>SUM(D26:T26)</f>
        <v>1905</v>
      </c>
      <c r="V26" s="901"/>
      <c r="W26" s="901"/>
      <c r="X26" s="901"/>
      <c r="Y26" s="901">
        <v>2500</v>
      </c>
      <c r="Z26" s="901"/>
      <c r="AA26" s="901"/>
      <c r="AB26" s="901"/>
      <c r="AC26" s="901"/>
      <c r="AD26" s="905">
        <f>SUM(V26:AC26)</f>
        <v>2500</v>
      </c>
    </row>
    <row r="27" spans="1:30">
      <c r="A27" s="926" t="s">
        <v>1088</v>
      </c>
      <c r="B27" s="906" t="s">
        <v>1116</v>
      </c>
      <c r="C27" s="900"/>
      <c r="D27" s="901"/>
      <c r="E27" s="901"/>
      <c r="F27" s="901"/>
      <c r="G27" s="901"/>
      <c r="H27" s="901"/>
      <c r="I27" s="901"/>
      <c r="J27" s="901"/>
      <c r="K27" s="901"/>
      <c r="L27" s="902">
        <v>80</v>
      </c>
      <c r="M27" s="901"/>
      <c r="N27" s="901"/>
      <c r="O27" s="901"/>
      <c r="P27" s="901"/>
      <c r="Q27" s="901"/>
      <c r="R27" s="901"/>
      <c r="S27" s="901"/>
      <c r="T27" s="901"/>
      <c r="U27" s="903">
        <f>SUM(D27:T27)</f>
        <v>80</v>
      </c>
      <c r="V27" s="901"/>
      <c r="W27" s="901"/>
      <c r="X27" s="901"/>
      <c r="Y27" s="901"/>
      <c r="Z27" s="901"/>
      <c r="AA27" s="901"/>
      <c r="AB27" s="901"/>
      <c r="AC27" s="901"/>
      <c r="AD27" s="905"/>
    </row>
    <row r="28" spans="1:30">
      <c r="A28" s="926" t="s">
        <v>1090</v>
      </c>
      <c r="B28" s="906" t="s">
        <v>1117</v>
      </c>
      <c r="C28" s="900"/>
      <c r="D28" s="901"/>
      <c r="E28" s="901"/>
      <c r="F28" s="901"/>
      <c r="G28" s="901"/>
      <c r="H28" s="901"/>
      <c r="I28" s="901"/>
      <c r="J28" s="901"/>
      <c r="K28" s="901"/>
      <c r="L28" s="902">
        <v>381</v>
      </c>
      <c r="M28" s="901"/>
      <c r="N28" s="901"/>
      <c r="O28" s="901"/>
      <c r="P28" s="901"/>
      <c r="Q28" s="901"/>
      <c r="R28" s="901"/>
      <c r="S28" s="901"/>
      <c r="T28" s="901"/>
      <c r="U28" s="903">
        <f>SUM(D28:T28)</f>
        <v>381</v>
      </c>
      <c r="V28" s="901"/>
      <c r="W28" s="901"/>
      <c r="X28" s="901"/>
      <c r="Y28" s="901"/>
      <c r="Z28" s="901"/>
      <c r="AA28" s="901"/>
      <c r="AB28" s="901"/>
      <c r="AC28" s="901"/>
      <c r="AD28" s="905"/>
    </row>
    <row r="29" spans="1:30">
      <c r="A29" s="926" t="s">
        <v>1118</v>
      </c>
      <c r="B29" s="906" t="s">
        <v>1119</v>
      </c>
      <c r="C29" s="900"/>
      <c r="D29" s="901"/>
      <c r="E29" s="901"/>
      <c r="F29" s="901"/>
      <c r="G29" s="901"/>
      <c r="H29" s="901"/>
      <c r="I29" s="901"/>
      <c r="J29" s="901"/>
      <c r="K29" s="901"/>
      <c r="L29" s="902">
        <v>1</v>
      </c>
      <c r="M29" s="901"/>
      <c r="N29" s="901"/>
      <c r="O29" s="901"/>
      <c r="P29" s="901"/>
      <c r="Q29" s="901"/>
      <c r="R29" s="901"/>
      <c r="S29" s="901"/>
      <c r="T29" s="901"/>
      <c r="U29" s="903">
        <f>SUM(D29:T29)</f>
        <v>1</v>
      </c>
      <c r="V29" s="901"/>
      <c r="W29" s="901"/>
      <c r="X29" s="901"/>
      <c r="Y29" s="901"/>
      <c r="Z29" s="901"/>
      <c r="AA29" s="901"/>
      <c r="AB29" s="901"/>
      <c r="AC29" s="901"/>
      <c r="AD29" s="905"/>
    </row>
    <row r="30" spans="1:30">
      <c r="A30" s="926" t="s">
        <v>1120</v>
      </c>
      <c r="B30" s="906" t="s">
        <v>1121</v>
      </c>
      <c r="C30" s="900"/>
      <c r="D30" s="901"/>
      <c r="E30" s="901"/>
      <c r="F30" s="901"/>
      <c r="G30" s="901"/>
      <c r="H30" s="901"/>
      <c r="I30" s="901"/>
      <c r="J30" s="901"/>
      <c r="K30" s="901"/>
      <c r="L30" s="902">
        <v>133</v>
      </c>
      <c r="M30" s="901"/>
      <c r="N30" s="901"/>
      <c r="O30" s="901"/>
      <c r="P30" s="901"/>
      <c r="Q30" s="901"/>
      <c r="R30" s="901"/>
      <c r="S30" s="901"/>
      <c r="T30" s="901"/>
      <c r="U30" s="903">
        <f>SUM(D30:T30)</f>
        <v>133</v>
      </c>
      <c r="V30" s="901"/>
      <c r="W30" s="901"/>
      <c r="X30" s="901"/>
      <c r="Y30" s="901"/>
      <c r="Z30" s="901"/>
      <c r="AA30" s="901"/>
      <c r="AB30" s="901"/>
      <c r="AC30" s="901"/>
      <c r="AD30" s="905"/>
    </row>
    <row r="31" spans="1:30">
      <c r="A31" s="926" t="s">
        <v>1122</v>
      </c>
      <c r="B31" s="906" t="s">
        <v>1123</v>
      </c>
      <c r="C31" s="900"/>
      <c r="D31" s="901"/>
      <c r="E31" s="901"/>
      <c r="F31" s="901"/>
      <c r="G31" s="901"/>
      <c r="H31" s="901"/>
      <c r="I31" s="901"/>
      <c r="J31" s="901"/>
      <c r="K31" s="901"/>
      <c r="L31" s="902"/>
      <c r="M31" s="901"/>
      <c r="N31" s="901"/>
      <c r="O31" s="901"/>
      <c r="P31" s="901"/>
      <c r="Q31" s="901"/>
      <c r="R31" s="901"/>
      <c r="S31" s="901"/>
      <c r="T31" s="901"/>
      <c r="U31" s="903"/>
      <c r="V31" s="901"/>
      <c r="W31" s="901"/>
      <c r="X31" s="901"/>
      <c r="Y31" s="901">
        <v>3000</v>
      </c>
      <c r="Z31" s="901"/>
      <c r="AA31" s="901"/>
      <c r="AB31" s="901"/>
      <c r="AC31" s="901"/>
      <c r="AD31" s="905">
        <f>SUM(V31:AC31)</f>
        <v>3000</v>
      </c>
    </row>
    <row r="32" spans="1:30">
      <c r="A32" s="926" t="s">
        <v>1124</v>
      </c>
      <c r="B32" s="906" t="s">
        <v>1125</v>
      </c>
      <c r="C32" s="900"/>
      <c r="D32" s="901"/>
      <c r="E32" s="901"/>
      <c r="F32" s="901"/>
      <c r="G32" s="901"/>
      <c r="H32" s="901"/>
      <c r="I32" s="901"/>
      <c r="J32" s="901"/>
      <c r="K32" s="901"/>
      <c r="L32" s="902">
        <v>70</v>
      </c>
      <c r="M32" s="901"/>
      <c r="N32" s="901"/>
      <c r="O32" s="901"/>
      <c r="P32" s="901"/>
      <c r="Q32" s="901"/>
      <c r="R32" s="901"/>
      <c r="S32" s="901"/>
      <c r="T32" s="901"/>
      <c r="U32" s="903">
        <f t="shared" ref="U32:U47" si="0">SUM(D32:T32)</f>
        <v>70</v>
      </c>
      <c r="V32" s="901"/>
      <c r="W32" s="901"/>
      <c r="X32" s="901"/>
      <c r="Y32" s="901"/>
      <c r="Z32" s="901"/>
      <c r="AA32" s="901"/>
      <c r="AB32" s="901"/>
      <c r="AC32" s="901"/>
      <c r="AD32" s="905"/>
    </row>
    <row r="33" spans="1:30">
      <c r="A33" s="926" t="s">
        <v>1126</v>
      </c>
      <c r="B33" s="906" t="s">
        <v>1127</v>
      </c>
      <c r="C33" s="900"/>
      <c r="D33" s="901"/>
      <c r="E33" s="901"/>
      <c r="F33" s="901"/>
      <c r="G33" s="901"/>
      <c r="H33" s="901"/>
      <c r="I33" s="901"/>
      <c r="J33" s="901"/>
      <c r="K33" s="901"/>
      <c r="L33" s="902">
        <v>60</v>
      </c>
      <c r="M33" s="901"/>
      <c r="N33" s="901"/>
      <c r="O33" s="901"/>
      <c r="P33" s="901"/>
      <c r="Q33" s="901"/>
      <c r="R33" s="901"/>
      <c r="S33" s="901"/>
      <c r="T33" s="901"/>
      <c r="U33" s="903">
        <f t="shared" si="0"/>
        <v>60</v>
      </c>
      <c r="V33" s="901"/>
      <c r="W33" s="901"/>
      <c r="X33" s="901"/>
      <c r="Y33" s="901"/>
      <c r="Z33" s="901"/>
      <c r="AA33" s="901"/>
      <c r="AB33" s="901"/>
      <c r="AC33" s="901"/>
      <c r="AD33" s="905"/>
    </row>
    <row r="34" spans="1:30">
      <c r="A34" s="926" t="s">
        <v>1128</v>
      </c>
      <c r="B34" s="906" t="s">
        <v>1129</v>
      </c>
      <c r="C34" s="900"/>
      <c r="D34" s="901"/>
      <c r="E34" s="901"/>
      <c r="F34" s="901"/>
      <c r="G34" s="901"/>
      <c r="H34" s="901"/>
      <c r="I34" s="901"/>
      <c r="J34" s="901"/>
      <c r="K34" s="901"/>
      <c r="L34" s="902">
        <v>85</v>
      </c>
      <c r="M34" s="901"/>
      <c r="N34" s="901"/>
      <c r="O34" s="901"/>
      <c r="P34" s="901"/>
      <c r="Q34" s="901"/>
      <c r="R34" s="901"/>
      <c r="S34" s="901"/>
      <c r="T34" s="901"/>
      <c r="U34" s="903">
        <f t="shared" si="0"/>
        <v>85</v>
      </c>
      <c r="V34" s="901"/>
      <c r="W34" s="901"/>
      <c r="X34" s="901"/>
      <c r="Y34" s="901"/>
      <c r="Z34" s="901"/>
      <c r="AA34" s="901"/>
      <c r="AB34" s="901"/>
      <c r="AC34" s="901"/>
      <c r="AD34" s="905"/>
    </row>
    <row r="35" spans="1:30">
      <c r="A35" s="926" t="s">
        <v>1130</v>
      </c>
      <c r="B35" s="906" t="s">
        <v>1131</v>
      </c>
      <c r="C35" s="900"/>
      <c r="D35" s="901"/>
      <c r="E35" s="901"/>
      <c r="F35" s="901"/>
      <c r="G35" s="901"/>
      <c r="H35" s="901"/>
      <c r="I35" s="901"/>
      <c r="J35" s="901"/>
      <c r="K35" s="901"/>
      <c r="L35" s="902">
        <v>60</v>
      </c>
      <c r="M35" s="901"/>
      <c r="N35" s="901"/>
      <c r="O35" s="901"/>
      <c r="P35" s="901"/>
      <c r="Q35" s="901"/>
      <c r="R35" s="901"/>
      <c r="S35" s="901"/>
      <c r="T35" s="901"/>
      <c r="U35" s="903">
        <f t="shared" si="0"/>
        <v>60</v>
      </c>
      <c r="V35" s="901"/>
      <c r="W35" s="901"/>
      <c r="X35" s="901"/>
      <c r="Y35" s="901"/>
      <c r="Z35" s="901"/>
      <c r="AA35" s="901"/>
      <c r="AB35" s="901"/>
      <c r="AC35" s="901"/>
      <c r="AD35" s="905"/>
    </row>
    <row r="36" spans="1:30">
      <c r="A36" s="926" t="s">
        <v>1132</v>
      </c>
      <c r="B36" s="906" t="s">
        <v>1133</v>
      </c>
      <c r="C36" s="900"/>
      <c r="D36" s="901"/>
      <c r="E36" s="901"/>
      <c r="F36" s="901"/>
      <c r="G36" s="901"/>
      <c r="H36" s="901"/>
      <c r="I36" s="901"/>
      <c r="J36" s="901"/>
      <c r="K36" s="901"/>
      <c r="L36" s="902">
        <v>190</v>
      </c>
      <c r="M36" s="901"/>
      <c r="N36" s="901"/>
      <c r="O36" s="901"/>
      <c r="P36" s="901"/>
      <c r="Q36" s="901"/>
      <c r="R36" s="901"/>
      <c r="S36" s="901"/>
      <c r="T36" s="901"/>
      <c r="U36" s="903">
        <f t="shared" si="0"/>
        <v>190</v>
      </c>
      <c r="V36" s="901"/>
      <c r="W36" s="901"/>
      <c r="X36" s="901"/>
      <c r="Y36" s="901"/>
      <c r="Z36" s="901"/>
      <c r="AA36" s="901"/>
      <c r="AB36" s="901"/>
      <c r="AC36" s="901"/>
      <c r="AD36" s="905"/>
    </row>
    <row r="37" spans="1:30">
      <c r="A37" s="926" t="s">
        <v>1134</v>
      </c>
      <c r="B37" s="906" t="s">
        <v>1135</v>
      </c>
      <c r="C37" s="900"/>
      <c r="D37" s="901"/>
      <c r="E37" s="901"/>
      <c r="F37" s="901"/>
      <c r="G37" s="901"/>
      <c r="H37" s="901"/>
      <c r="I37" s="901"/>
      <c r="J37" s="901"/>
      <c r="K37" s="901"/>
      <c r="L37" s="902">
        <v>1330</v>
      </c>
      <c r="M37" s="901"/>
      <c r="N37" s="901"/>
      <c r="O37" s="901"/>
      <c r="P37" s="901"/>
      <c r="Q37" s="901"/>
      <c r="R37" s="901"/>
      <c r="S37" s="901"/>
      <c r="T37" s="901"/>
      <c r="U37" s="903">
        <f t="shared" si="0"/>
        <v>1330</v>
      </c>
      <c r="V37" s="901"/>
      <c r="W37" s="901"/>
      <c r="X37" s="901"/>
      <c r="Y37" s="901"/>
      <c r="Z37" s="901"/>
      <c r="AA37" s="901"/>
      <c r="AB37" s="901"/>
      <c r="AC37" s="901"/>
      <c r="AD37" s="905"/>
    </row>
    <row r="38" spans="1:30">
      <c r="A38" s="926" t="s">
        <v>1136</v>
      </c>
      <c r="B38" s="906" t="s">
        <v>1137</v>
      </c>
      <c r="C38" s="900"/>
      <c r="D38" s="901"/>
      <c r="E38" s="901"/>
      <c r="F38" s="901"/>
      <c r="G38" s="901"/>
      <c r="H38" s="901"/>
      <c r="I38" s="901"/>
      <c r="J38" s="901"/>
      <c r="K38" s="901"/>
      <c r="L38" s="902">
        <v>230</v>
      </c>
      <c r="M38" s="901"/>
      <c r="N38" s="901"/>
      <c r="O38" s="901"/>
      <c r="P38" s="901"/>
      <c r="Q38" s="901"/>
      <c r="R38" s="901"/>
      <c r="S38" s="901"/>
      <c r="T38" s="901"/>
      <c r="U38" s="903">
        <f t="shared" si="0"/>
        <v>230</v>
      </c>
      <c r="V38" s="901"/>
      <c r="W38" s="901"/>
      <c r="X38" s="901"/>
      <c r="Y38" s="901"/>
      <c r="Z38" s="901"/>
      <c r="AA38" s="901"/>
      <c r="AB38" s="901"/>
      <c r="AC38" s="901"/>
      <c r="AD38" s="905"/>
    </row>
    <row r="39" spans="1:30">
      <c r="A39" s="926" t="s">
        <v>1138</v>
      </c>
      <c r="B39" s="906" t="s">
        <v>1139</v>
      </c>
      <c r="C39" s="900"/>
      <c r="D39" s="901"/>
      <c r="E39" s="901"/>
      <c r="F39" s="901"/>
      <c r="G39" s="901"/>
      <c r="H39" s="901"/>
      <c r="I39" s="901"/>
      <c r="J39" s="901"/>
      <c r="K39" s="901"/>
      <c r="L39" s="902">
        <v>156</v>
      </c>
      <c r="M39" s="901"/>
      <c r="N39" s="901"/>
      <c r="O39" s="901"/>
      <c r="P39" s="901"/>
      <c r="Q39" s="901"/>
      <c r="R39" s="901"/>
      <c r="S39" s="901"/>
      <c r="T39" s="901"/>
      <c r="U39" s="903">
        <f t="shared" si="0"/>
        <v>156</v>
      </c>
      <c r="V39" s="901"/>
      <c r="W39" s="901"/>
      <c r="X39" s="901"/>
      <c r="Y39" s="901"/>
      <c r="Z39" s="901"/>
      <c r="AA39" s="901"/>
      <c r="AB39" s="901"/>
      <c r="AC39" s="901"/>
      <c r="AD39" s="905"/>
    </row>
    <row r="40" spans="1:30">
      <c r="A40" s="926" t="s">
        <v>1140</v>
      </c>
      <c r="B40" s="906" t="s">
        <v>1141</v>
      </c>
      <c r="C40" s="900"/>
      <c r="D40" s="901"/>
      <c r="E40" s="901"/>
      <c r="F40" s="901"/>
      <c r="G40" s="901"/>
      <c r="H40" s="901"/>
      <c r="I40" s="901"/>
      <c r="J40" s="901"/>
      <c r="K40" s="901"/>
      <c r="L40" s="902">
        <v>120</v>
      </c>
      <c r="M40" s="901"/>
      <c r="N40" s="901"/>
      <c r="O40" s="901"/>
      <c r="P40" s="901"/>
      <c r="Q40" s="901"/>
      <c r="R40" s="901"/>
      <c r="S40" s="901"/>
      <c r="T40" s="901"/>
      <c r="U40" s="903">
        <f t="shared" si="0"/>
        <v>120</v>
      </c>
      <c r="V40" s="901"/>
      <c r="W40" s="901"/>
      <c r="X40" s="901"/>
      <c r="Y40" s="901"/>
      <c r="Z40" s="901"/>
      <c r="AA40" s="901"/>
      <c r="AB40" s="901"/>
      <c r="AC40" s="901"/>
      <c r="AD40" s="905"/>
    </row>
    <row r="41" spans="1:30">
      <c r="A41" s="926" t="s">
        <v>1142</v>
      </c>
      <c r="B41" s="906" t="s">
        <v>1143</v>
      </c>
      <c r="C41" s="900"/>
      <c r="D41" s="901"/>
      <c r="E41" s="901"/>
      <c r="F41" s="901"/>
      <c r="G41" s="901"/>
      <c r="H41" s="901"/>
      <c r="I41" s="901"/>
      <c r="J41" s="901"/>
      <c r="K41" s="901"/>
      <c r="L41" s="902">
        <v>10</v>
      </c>
      <c r="M41" s="901"/>
      <c r="N41" s="901"/>
      <c r="O41" s="901"/>
      <c r="P41" s="901"/>
      <c r="Q41" s="901"/>
      <c r="R41" s="901"/>
      <c r="S41" s="901"/>
      <c r="T41" s="901"/>
      <c r="U41" s="903">
        <f t="shared" si="0"/>
        <v>10</v>
      </c>
      <c r="V41" s="901"/>
      <c r="W41" s="901"/>
      <c r="X41" s="901"/>
      <c r="Y41" s="901"/>
      <c r="Z41" s="901"/>
      <c r="AA41" s="901"/>
      <c r="AB41" s="901"/>
      <c r="AC41" s="901"/>
      <c r="AD41" s="905"/>
    </row>
    <row r="42" spans="1:30">
      <c r="A42" s="926" t="s">
        <v>1144</v>
      </c>
      <c r="B42" s="906" t="s">
        <v>1145</v>
      </c>
      <c r="C42" s="900"/>
      <c r="D42" s="901"/>
      <c r="E42" s="901"/>
      <c r="F42" s="901"/>
      <c r="G42" s="901"/>
      <c r="H42" s="901"/>
      <c r="I42" s="901"/>
      <c r="J42" s="901"/>
      <c r="K42" s="901"/>
      <c r="L42" s="902">
        <v>100</v>
      </c>
      <c r="M42" s="901"/>
      <c r="N42" s="901"/>
      <c r="O42" s="901"/>
      <c r="P42" s="901"/>
      <c r="Q42" s="901"/>
      <c r="R42" s="901"/>
      <c r="S42" s="901"/>
      <c r="T42" s="901"/>
      <c r="U42" s="903">
        <f t="shared" si="0"/>
        <v>100</v>
      </c>
      <c r="V42" s="901"/>
      <c r="W42" s="901"/>
      <c r="X42" s="901"/>
      <c r="Y42" s="901"/>
      <c r="Z42" s="901"/>
      <c r="AA42" s="901"/>
      <c r="AB42" s="901"/>
      <c r="AC42" s="901"/>
      <c r="AD42" s="905"/>
    </row>
    <row r="43" spans="1:30">
      <c r="A43" s="926" t="s">
        <v>1146</v>
      </c>
      <c r="B43" s="906" t="s">
        <v>1147</v>
      </c>
      <c r="C43" s="900"/>
      <c r="D43" s="901"/>
      <c r="E43" s="901"/>
      <c r="F43" s="901"/>
      <c r="G43" s="901"/>
      <c r="H43" s="901"/>
      <c r="I43" s="901"/>
      <c r="J43" s="901"/>
      <c r="K43" s="901"/>
      <c r="L43" s="902">
        <v>147</v>
      </c>
      <c r="M43" s="901"/>
      <c r="N43" s="901"/>
      <c r="O43" s="901"/>
      <c r="P43" s="901"/>
      <c r="Q43" s="901"/>
      <c r="R43" s="901"/>
      <c r="S43" s="901"/>
      <c r="T43" s="901"/>
      <c r="U43" s="903">
        <f t="shared" si="0"/>
        <v>147</v>
      </c>
      <c r="V43" s="901"/>
      <c r="W43" s="901"/>
      <c r="X43" s="901"/>
      <c r="Y43" s="901"/>
      <c r="Z43" s="901"/>
      <c r="AA43" s="901"/>
      <c r="AB43" s="901"/>
      <c r="AC43" s="901"/>
      <c r="AD43" s="905"/>
    </row>
    <row r="44" spans="1:30">
      <c r="A44" s="926" t="s">
        <v>1148</v>
      </c>
      <c r="B44" s="906" t="s">
        <v>1149</v>
      </c>
      <c r="C44" s="900"/>
      <c r="D44" s="901"/>
      <c r="E44" s="901"/>
      <c r="F44" s="901"/>
      <c r="G44" s="901"/>
      <c r="H44" s="901"/>
      <c r="I44" s="901"/>
      <c r="J44" s="901"/>
      <c r="K44" s="901"/>
      <c r="L44" s="902">
        <v>40</v>
      </c>
      <c r="M44" s="901"/>
      <c r="N44" s="901"/>
      <c r="O44" s="901"/>
      <c r="P44" s="901"/>
      <c r="Q44" s="901"/>
      <c r="R44" s="901"/>
      <c r="S44" s="901"/>
      <c r="T44" s="901"/>
      <c r="U44" s="903">
        <f t="shared" si="0"/>
        <v>40</v>
      </c>
      <c r="V44" s="901"/>
      <c r="W44" s="901"/>
      <c r="X44" s="901"/>
      <c r="Y44" s="901"/>
      <c r="Z44" s="901"/>
      <c r="AA44" s="901"/>
      <c r="AB44" s="901"/>
      <c r="AC44" s="901"/>
      <c r="AD44" s="905"/>
    </row>
    <row r="45" spans="1:30">
      <c r="A45" s="926" t="s">
        <v>1150</v>
      </c>
      <c r="B45" s="906" t="s">
        <v>1151</v>
      </c>
      <c r="C45" s="900"/>
      <c r="D45" s="901"/>
      <c r="E45" s="901"/>
      <c r="F45" s="901"/>
      <c r="G45" s="901"/>
      <c r="H45" s="901"/>
      <c r="I45" s="901"/>
      <c r="J45" s="901"/>
      <c r="K45" s="901"/>
      <c r="L45" s="902">
        <v>10</v>
      </c>
      <c r="M45" s="901"/>
      <c r="N45" s="901"/>
      <c r="O45" s="901"/>
      <c r="P45" s="901"/>
      <c r="Q45" s="901"/>
      <c r="R45" s="901"/>
      <c r="S45" s="901"/>
      <c r="T45" s="901"/>
      <c r="U45" s="903">
        <f t="shared" si="0"/>
        <v>10</v>
      </c>
      <c r="V45" s="901"/>
      <c r="W45" s="901"/>
      <c r="X45" s="901"/>
      <c r="Y45" s="901"/>
      <c r="Z45" s="901"/>
      <c r="AA45" s="901"/>
      <c r="AB45" s="901"/>
      <c r="AC45" s="901"/>
      <c r="AD45" s="905"/>
    </row>
    <row r="46" spans="1:30">
      <c r="A46" s="926" t="s">
        <v>1152</v>
      </c>
      <c r="B46" s="906" t="s">
        <v>1153</v>
      </c>
      <c r="C46" s="900"/>
      <c r="D46" s="901"/>
      <c r="E46" s="901"/>
      <c r="F46" s="901"/>
      <c r="G46" s="901"/>
      <c r="H46" s="901"/>
      <c r="I46" s="901"/>
      <c r="J46" s="901"/>
      <c r="K46" s="901"/>
      <c r="L46" s="902">
        <v>37</v>
      </c>
      <c r="M46" s="901"/>
      <c r="N46" s="901"/>
      <c r="O46" s="901"/>
      <c r="P46" s="901"/>
      <c r="Q46" s="901"/>
      <c r="R46" s="901"/>
      <c r="S46" s="901"/>
      <c r="T46" s="901"/>
      <c r="U46" s="903">
        <f t="shared" si="0"/>
        <v>37</v>
      </c>
      <c r="V46" s="901"/>
      <c r="W46" s="901"/>
      <c r="X46" s="901"/>
      <c r="Y46" s="901"/>
      <c r="Z46" s="901"/>
      <c r="AA46" s="901"/>
      <c r="AB46" s="901"/>
      <c r="AC46" s="901"/>
      <c r="AD46" s="905"/>
    </row>
    <row r="47" spans="1:30">
      <c r="A47" s="926" t="s">
        <v>1154</v>
      </c>
      <c r="B47" s="906" t="s">
        <v>1155</v>
      </c>
      <c r="C47" s="900"/>
      <c r="D47" s="901"/>
      <c r="E47" s="901"/>
      <c r="F47" s="901"/>
      <c r="G47" s="901"/>
      <c r="H47" s="901"/>
      <c r="I47" s="901"/>
      <c r="J47" s="901"/>
      <c r="K47" s="901"/>
      <c r="L47" s="902">
        <v>355</v>
      </c>
      <c r="M47" s="901"/>
      <c r="N47" s="901"/>
      <c r="O47" s="901"/>
      <c r="P47" s="901"/>
      <c r="Q47" s="901"/>
      <c r="R47" s="901"/>
      <c r="S47" s="901"/>
      <c r="T47" s="901"/>
      <c r="U47" s="903">
        <f t="shared" si="0"/>
        <v>355</v>
      </c>
      <c r="V47" s="901"/>
      <c r="W47" s="901"/>
      <c r="X47" s="901"/>
      <c r="Y47" s="901"/>
      <c r="Z47" s="901"/>
      <c r="AA47" s="901"/>
      <c r="AB47" s="901"/>
      <c r="AC47" s="901"/>
      <c r="AD47" s="905"/>
    </row>
    <row r="48" spans="1:30">
      <c r="A48" s="926" t="s">
        <v>1156</v>
      </c>
      <c r="B48" s="906" t="s">
        <v>1157</v>
      </c>
      <c r="C48" s="900"/>
      <c r="D48" s="901"/>
      <c r="E48" s="901"/>
      <c r="F48" s="901"/>
      <c r="G48" s="901"/>
      <c r="H48" s="901"/>
      <c r="I48" s="901"/>
      <c r="J48" s="901"/>
      <c r="K48" s="901"/>
      <c r="L48" s="902"/>
      <c r="M48" s="901"/>
      <c r="N48" s="901"/>
      <c r="O48" s="901"/>
      <c r="P48" s="901"/>
      <c r="Q48" s="901"/>
      <c r="R48" s="901"/>
      <c r="S48" s="901"/>
      <c r="T48" s="901"/>
      <c r="U48" s="903"/>
      <c r="V48" s="901"/>
      <c r="W48" s="901"/>
      <c r="X48" s="901">
        <v>250</v>
      </c>
      <c r="Y48" s="901"/>
      <c r="Z48" s="901"/>
      <c r="AA48" s="901"/>
      <c r="AB48" s="901"/>
      <c r="AC48" s="901"/>
      <c r="AD48" s="905">
        <f>SUM(V48:AC48)</f>
        <v>250</v>
      </c>
    </row>
    <row r="49" spans="1:30">
      <c r="A49" s="926" t="s">
        <v>1158</v>
      </c>
      <c r="B49" s="906" t="s">
        <v>1159</v>
      </c>
      <c r="C49" s="900"/>
      <c r="D49" s="901"/>
      <c r="E49" s="901"/>
      <c r="F49" s="901"/>
      <c r="G49" s="901"/>
      <c r="H49" s="901"/>
      <c r="I49" s="901"/>
      <c r="J49" s="901"/>
      <c r="K49" s="901"/>
      <c r="L49" s="902"/>
      <c r="M49" s="901"/>
      <c r="N49" s="901"/>
      <c r="O49" s="901"/>
      <c r="P49" s="901"/>
      <c r="Q49" s="901"/>
      <c r="R49" s="901"/>
      <c r="S49" s="901"/>
      <c r="T49" s="901"/>
      <c r="U49" s="903"/>
      <c r="V49" s="901"/>
      <c r="W49" s="901"/>
      <c r="X49" s="901"/>
      <c r="Y49" s="901">
        <v>1000</v>
      </c>
      <c r="Z49" s="901"/>
      <c r="AA49" s="901"/>
      <c r="AB49" s="901"/>
      <c r="AC49" s="901"/>
      <c r="AD49" s="905">
        <f>SUM(V49:AC49)</f>
        <v>1000</v>
      </c>
    </row>
    <row r="50" spans="1:30">
      <c r="A50" s="926" t="s">
        <v>1160</v>
      </c>
      <c r="B50" s="906" t="s">
        <v>1161</v>
      </c>
      <c r="C50" s="900"/>
      <c r="D50" s="901"/>
      <c r="E50" s="901"/>
      <c r="F50" s="901"/>
      <c r="G50" s="901"/>
      <c r="H50" s="901"/>
      <c r="I50" s="901"/>
      <c r="J50" s="901"/>
      <c r="K50" s="901"/>
      <c r="L50" s="902">
        <v>80</v>
      </c>
      <c r="M50" s="901"/>
      <c r="N50" s="901"/>
      <c r="O50" s="901"/>
      <c r="P50" s="901"/>
      <c r="Q50" s="901"/>
      <c r="R50" s="901"/>
      <c r="S50" s="901"/>
      <c r="T50" s="901"/>
      <c r="U50" s="903">
        <f>SUM(D50:T50)</f>
        <v>80</v>
      </c>
      <c r="V50" s="901"/>
      <c r="W50" s="901"/>
      <c r="X50" s="901"/>
      <c r="Y50" s="901"/>
      <c r="Z50" s="901"/>
      <c r="AA50" s="901"/>
      <c r="AB50" s="901"/>
      <c r="AC50" s="901"/>
      <c r="AD50" s="905"/>
    </row>
    <row r="51" spans="1:30">
      <c r="A51" s="926" t="s">
        <v>1162</v>
      </c>
      <c r="B51" s="906" t="s">
        <v>1163</v>
      </c>
      <c r="C51" s="900"/>
      <c r="D51" s="901"/>
      <c r="E51" s="901"/>
      <c r="F51" s="901"/>
      <c r="G51" s="901"/>
      <c r="H51" s="901"/>
      <c r="I51" s="901"/>
      <c r="J51" s="901"/>
      <c r="K51" s="901"/>
      <c r="L51" s="902">
        <v>400</v>
      </c>
      <c r="M51" s="901"/>
      <c r="N51" s="901"/>
      <c r="O51" s="901"/>
      <c r="P51" s="901"/>
      <c r="Q51" s="901"/>
      <c r="R51" s="901"/>
      <c r="S51" s="901"/>
      <c r="T51" s="901"/>
      <c r="U51" s="903">
        <f>SUM(D51:T51)</f>
        <v>400</v>
      </c>
      <c r="V51" s="901"/>
      <c r="W51" s="901"/>
      <c r="X51" s="901"/>
      <c r="Y51" s="901"/>
      <c r="Z51" s="901"/>
      <c r="AA51" s="901"/>
      <c r="AB51" s="901"/>
      <c r="AC51" s="901"/>
      <c r="AD51" s="905"/>
    </row>
    <row r="52" spans="1:30">
      <c r="A52" s="926" t="s">
        <v>1164</v>
      </c>
      <c r="B52" s="906" t="s">
        <v>1165</v>
      </c>
      <c r="C52" s="900"/>
      <c r="D52" s="901"/>
      <c r="E52" s="901"/>
      <c r="F52" s="901"/>
      <c r="G52" s="901"/>
      <c r="H52" s="901"/>
      <c r="I52" s="901"/>
      <c r="J52" s="901"/>
      <c r="K52" s="901"/>
      <c r="L52" s="902">
        <v>635</v>
      </c>
      <c r="M52" s="901"/>
      <c r="N52" s="901"/>
      <c r="O52" s="901"/>
      <c r="P52" s="901"/>
      <c r="Q52" s="901"/>
      <c r="R52" s="901"/>
      <c r="S52" s="901"/>
      <c r="T52" s="901"/>
      <c r="U52" s="903">
        <f>SUM(D52:T52)</f>
        <v>635</v>
      </c>
      <c r="V52" s="901"/>
      <c r="W52" s="901"/>
      <c r="X52" s="901"/>
      <c r="Y52" s="901"/>
      <c r="Z52" s="901"/>
      <c r="AA52" s="901"/>
      <c r="AB52" s="901"/>
      <c r="AC52" s="901"/>
      <c r="AD52" s="905"/>
    </row>
    <row r="53" spans="1:30">
      <c r="A53" s="926" t="s">
        <v>1166</v>
      </c>
      <c r="B53" s="906" t="s">
        <v>1167</v>
      </c>
      <c r="C53" s="900"/>
      <c r="D53" s="901"/>
      <c r="E53" s="901"/>
      <c r="F53" s="901"/>
      <c r="G53" s="901"/>
      <c r="H53" s="901"/>
      <c r="I53" s="901"/>
      <c r="J53" s="901"/>
      <c r="K53" s="901"/>
      <c r="L53" s="902">
        <v>76</v>
      </c>
      <c r="M53" s="901"/>
      <c r="N53" s="901"/>
      <c r="O53" s="901"/>
      <c r="P53" s="901"/>
      <c r="Q53" s="901"/>
      <c r="R53" s="901"/>
      <c r="S53" s="901"/>
      <c r="T53" s="901"/>
      <c r="U53" s="903">
        <f>SUM(D53:T53)</f>
        <v>76</v>
      </c>
      <c r="V53" s="901"/>
      <c r="W53" s="901"/>
      <c r="X53" s="901"/>
      <c r="Y53" s="901"/>
      <c r="Z53" s="901"/>
      <c r="AA53" s="901"/>
      <c r="AB53" s="901"/>
      <c r="AC53" s="901"/>
      <c r="AD53" s="905"/>
    </row>
    <row r="54" spans="1:30">
      <c r="A54" s="926" t="s">
        <v>1168</v>
      </c>
      <c r="B54" s="906" t="s">
        <v>1169</v>
      </c>
      <c r="C54" s="900"/>
      <c r="D54" s="901"/>
      <c r="E54" s="901"/>
      <c r="F54" s="901"/>
      <c r="G54" s="901"/>
      <c r="H54" s="901"/>
      <c r="I54" s="901"/>
      <c r="J54" s="901"/>
      <c r="K54" s="901"/>
      <c r="L54" s="902">
        <v>59</v>
      </c>
      <c r="M54" s="901"/>
      <c r="N54" s="901"/>
      <c r="O54" s="901"/>
      <c r="P54" s="901"/>
      <c r="Q54" s="901"/>
      <c r="R54" s="901"/>
      <c r="S54" s="901"/>
      <c r="T54" s="901"/>
      <c r="U54" s="903">
        <f>SUM(D54:T54)</f>
        <v>59</v>
      </c>
      <c r="V54" s="901"/>
      <c r="W54" s="901"/>
      <c r="X54" s="901"/>
      <c r="Y54" s="901"/>
      <c r="Z54" s="901"/>
      <c r="AA54" s="901"/>
      <c r="AB54" s="901"/>
      <c r="AC54" s="901"/>
      <c r="AD54" s="905"/>
    </row>
    <row r="55" spans="1:30">
      <c r="A55" s="926" t="s">
        <v>1170</v>
      </c>
      <c r="B55" s="906" t="s">
        <v>1171</v>
      </c>
      <c r="C55" s="900"/>
      <c r="D55" s="901"/>
      <c r="E55" s="901"/>
      <c r="F55" s="901"/>
      <c r="G55" s="901"/>
      <c r="H55" s="901"/>
      <c r="I55" s="901"/>
      <c r="J55" s="901"/>
      <c r="K55" s="901"/>
      <c r="L55" s="902"/>
      <c r="M55" s="901"/>
      <c r="N55" s="901"/>
      <c r="O55" s="901"/>
      <c r="P55" s="901"/>
      <c r="Q55" s="901"/>
      <c r="R55" s="901"/>
      <c r="S55" s="901"/>
      <c r="T55" s="901"/>
      <c r="U55" s="903"/>
      <c r="V55" s="901"/>
      <c r="W55" s="901">
        <v>6094</v>
      </c>
      <c r="X55" s="901"/>
      <c r="Y55" s="901"/>
      <c r="Z55" s="901"/>
      <c r="AA55" s="901"/>
      <c r="AB55" s="901"/>
      <c r="AC55" s="901"/>
      <c r="AD55" s="905">
        <f>SUM(V55:AC55)</f>
        <v>6094</v>
      </c>
    </row>
    <row r="56" spans="1:30">
      <c r="A56" s="926" t="s">
        <v>1172</v>
      </c>
      <c r="B56" s="906" t="s">
        <v>839</v>
      </c>
      <c r="C56" s="900"/>
      <c r="D56" s="901"/>
      <c r="E56" s="901"/>
      <c r="F56" s="901"/>
      <c r="G56" s="901"/>
      <c r="H56" s="901"/>
      <c r="I56" s="901"/>
      <c r="J56" s="901"/>
      <c r="K56" s="901"/>
      <c r="L56" s="902"/>
      <c r="M56" s="901"/>
      <c r="N56" s="901"/>
      <c r="O56" s="901"/>
      <c r="P56" s="901"/>
      <c r="Q56" s="901"/>
      <c r="R56" s="901"/>
      <c r="S56" s="901"/>
      <c r="T56" s="901"/>
      <c r="U56" s="903"/>
      <c r="V56" s="901"/>
      <c r="W56" s="901">
        <v>1645</v>
      </c>
      <c r="X56" s="901"/>
      <c r="Y56" s="901"/>
      <c r="Z56" s="901"/>
      <c r="AA56" s="901"/>
      <c r="AB56" s="901"/>
      <c r="AC56" s="901"/>
      <c r="AD56" s="905">
        <f>SUM(V56:AC56)</f>
        <v>1645</v>
      </c>
    </row>
    <row r="57" spans="1:30">
      <c r="A57" s="926" t="s">
        <v>1173</v>
      </c>
      <c r="B57" s="906" t="s">
        <v>1171</v>
      </c>
      <c r="C57" s="900"/>
      <c r="D57" s="901"/>
      <c r="E57" s="901"/>
      <c r="F57" s="901"/>
      <c r="G57" s="901"/>
      <c r="H57" s="901"/>
      <c r="I57" s="901"/>
      <c r="J57" s="901"/>
      <c r="K57" s="901"/>
      <c r="L57" s="902">
        <v>6094</v>
      </c>
      <c r="M57" s="901"/>
      <c r="N57" s="901"/>
      <c r="O57" s="901"/>
      <c r="P57" s="901"/>
      <c r="Q57" s="901"/>
      <c r="R57" s="901"/>
      <c r="S57" s="901"/>
      <c r="T57" s="901"/>
      <c r="U57" s="903">
        <f>SUM(D57:T57)</f>
        <v>6094</v>
      </c>
      <c r="V57" s="901"/>
      <c r="W57" s="901"/>
      <c r="X57" s="901"/>
      <c r="Y57" s="901"/>
      <c r="Z57" s="901"/>
      <c r="AA57" s="901"/>
      <c r="AB57" s="901"/>
      <c r="AC57" s="901"/>
      <c r="AD57" s="905"/>
    </row>
    <row r="58" spans="1:30">
      <c r="A58" s="926" t="s">
        <v>1174</v>
      </c>
      <c r="B58" s="906" t="s">
        <v>839</v>
      </c>
      <c r="C58" s="900"/>
      <c r="D58" s="901"/>
      <c r="E58" s="901"/>
      <c r="F58" s="901"/>
      <c r="G58" s="901"/>
      <c r="H58" s="901"/>
      <c r="I58" s="901"/>
      <c r="J58" s="901"/>
      <c r="K58" s="901"/>
      <c r="L58" s="902">
        <v>1645</v>
      </c>
      <c r="M58" s="901"/>
      <c r="N58" s="901"/>
      <c r="O58" s="901"/>
      <c r="P58" s="901"/>
      <c r="Q58" s="901"/>
      <c r="R58" s="901"/>
      <c r="S58" s="901"/>
      <c r="T58" s="901"/>
      <c r="U58" s="903">
        <f>SUM(D58:T58)</f>
        <v>1645</v>
      </c>
      <c r="V58" s="901"/>
      <c r="W58" s="901"/>
      <c r="X58" s="901"/>
      <c r="Y58" s="901"/>
      <c r="Z58" s="901"/>
      <c r="AA58" s="901"/>
      <c r="AB58" s="901"/>
      <c r="AC58" s="901"/>
      <c r="AD58" s="905"/>
    </row>
    <row r="59" spans="1:30">
      <c r="A59" s="926" t="s">
        <v>1175</v>
      </c>
      <c r="B59" s="906" t="s">
        <v>1176</v>
      </c>
      <c r="C59" s="900"/>
      <c r="D59" s="901"/>
      <c r="E59" s="901"/>
      <c r="F59" s="901"/>
      <c r="G59" s="901"/>
      <c r="H59" s="901"/>
      <c r="I59" s="901"/>
      <c r="J59" s="901"/>
      <c r="K59" s="901"/>
      <c r="L59" s="902"/>
      <c r="M59" s="901"/>
      <c r="N59" s="901"/>
      <c r="O59" s="901"/>
      <c r="P59" s="901"/>
      <c r="Q59" s="901"/>
      <c r="R59" s="901"/>
      <c r="S59" s="901"/>
      <c r="T59" s="901"/>
      <c r="U59" s="903"/>
      <c r="V59" s="901"/>
      <c r="W59" s="901"/>
      <c r="X59" s="901"/>
      <c r="Y59" s="901">
        <v>750</v>
      </c>
      <c r="Z59" s="901"/>
      <c r="AA59" s="901"/>
      <c r="AB59" s="901"/>
      <c r="AC59" s="901"/>
      <c r="AD59" s="905">
        <f>SUM(V59:AC59)</f>
        <v>750</v>
      </c>
    </row>
    <row r="60" spans="1:30">
      <c r="A60" s="926" t="s">
        <v>1177</v>
      </c>
      <c r="B60" s="906" t="s">
        <v>1178</v>
      </c>
      <c r="C60" s="900"/>
      <c r="D60" s="901"/>
      <c r="E60" s="901"/>
      <c r="F60" s="901"/>
      <c r="G60" s="901"/>
      <c r="H60" s="901"/>
      <c r="I60" s="901"/>
      <c r="J60" s="901"/>
      <c r="K60" s="901"/>
      <c r="L60" s="902">
        <v>200</v>
      </c>
      <c r="M60" s="901"/>
      <c r="N60" s="901"/>
      <c r="O60" s="901"/>
      <c r="P60" s="901"/>
      <c r="Q60" s="901"/>
      <c r="R60" s="901"/>
      <c r="S60" s="901"/>
      <c r="T60" s="901"/>
      <c r="U60" s="903">
        <f>SUM(D60:T60)</f>
        <v>200</v>
      </c>
      <c r="V60" s="901"/>
      <c r="W60" s="901"/>
      <c r="X60" s="901"/>
      <c r="Y60" s="901"/>
      <c r="Z60" s="901"/>
      <c r="AA60" s="901"/>
      <c r="AB60" s="901"/>
      <c r="AC60" s="901"/>
      <c r="AD60" s="905"/>
    </row>
    <row r="61" spans="1:30">
      <c r="A61" s="926" t="s">
        <v>1179</v>
      </c>
      <c r="B61" s="906" t="s">
        <v>1180</v>
      </c>
      <c r="C61" s="900"/>
      <c r="D61" s="901"/>
      <c r="E61" s="901"/>
      <c r="F61" s="901"/>
      <c r="G61" s="901"/>
      <c r="H61" s="901"/>
      <c r="I61" s="901"/>
      <c r="J61" s="901"/>
      <c r="K61" s="901"/>
      <c r="L61" s="902">
        <v>266</v>
      </c>
      <c r="M61" s="901"/>
      <c r="N61" s="901"/>
      <c r="O61" s="901"/>
      <c r="P61" s="901"/>
      <c r="Q61" s="901"/>
      <c r="R61" s="901"/>
      <c r="S61" s="901"/>
      <c r="T61" s="901"/>
      <c r="U61" s="903">
        <f>SUM(D61:T61)</f>
        <v>266</v>
      </c>
      <c r="V61" s="901"/>
      <c r="W61" s="901"/>
      <c r="X61" s="901"/>
      <c r="Y61" s="901"/>
      <c r="Z61" s="901"/>
      <c r="AA61" s="901"/>
      <c r="AB61" s="901"/>
      <c r="AC61" s="901"/>
      <c r="AD61" s="905"/>
    </row>
    <row r="62" spans="1:30">
      <c r="A62" s="926" t="s">
        <v>1181</v>
      </c>
      <c r="B62" s="906" t="s">
        <v>1182</v>
      </c>
      <c r="C62" s="900"/>
      <c r="D62" s="901"/>
      <c r="E62" s="901"/>
      <c r="F62" s="901"/>
      <c r="G62" s="901"/>
      <c r="H62" s="901"/>
      <c r="I62" s="901"/>
      <c r="J62" s="901"/>
      <c r="K62" s="901"/>
      <c r="L62" s="902">
        <v>284</v>
      </c>
      <c r="M62" s="901"/>
      <c r="N62" s="901"/>
      <c r="O62" s="901"/>
      <c r="P62" s="901"/>
      <c r="Q62" s="901"/>
      <c r="R62" s="901"/>
      <c r="S62" s="901"/>
      <c r="T62" s="901"/>
      <c r="U62" s="903">
        <f>SUM(D62:T62)</f>
        <v>284</v>
      </c>
      <c r="V62" s="901"/>
      <c r="W62" s="901"/>
      <c r="X62" s="901"/>
      <c r="Y62" s="901"/>
      <c r="Z62" s="901"/>
      <c r="AA62" s="901"/>
      <c r="AB62" s="901"/>
      <c r="AC62" s="901"/>
      <c r="AD62" s="905"/>
    </row>
    <row r="63" spans="1:30">
      <c r="A63" s="926" t="s">
        <v>1183</v>
      </c>
      <c r="B63" s="906" t="s">
        <v>1184</v>
      </c>
      <c r="C63" s="900"/>
      <c r="D63" s="901"/>
      <c r="E63" s="901"/>
      <c r="F63" s="901"/>
      <c r="G63" s="901"/>
      <c r="H63" s="901"/>
      <c r="I63" s="901"/>
      <c r="J63" s="901"/>
      <c r="K63" s="901"/>
      <c r="L63" s="902"/>
      <c r="M63" s="901"/>
      <c r="N63" s="901"/>
      <c r="O63" s="901"/>
      <c r="P63" s="901"/>
      <c r="Q63" s="901"/>
      <c r="R63" s="901"/>
      <c r="S63" s="901"/>
      <c r="T63" s="901"/>
      <c r="U63" s="903"/>
      <c r="V63" s="901"/>
      <c r="W63" s="901">
        <v>625</v>
      </c>
      <c r="X63" s="901"/>
      <c r="Y63" s="901"/>
      <c r="Z63" s="901"/>
      <c r="AA63" s="901"/>
      <c r="AB63" s="901"/>
      <c r="AC63" s="901"/>
      <c r="AD63" s="905">
        <f>SUM(V63:AC63)</f>
        <v>625</v>
      </c>
    </row>
    <row r="64" spans="1:30">
      <c r="A64" s="926" t="s">
        <v>1185</v>
      </c>
      <c r="B64" s="906" t="s">
        <v>839</v>
      </c>
      <c r="C64" s="900"/>
      <c r="D64" s="901"/>
      <c r="E64" s="901"/>
      <c r="F64" s="901"/>
      <c r="G64" s="901"/>
      <c r="H64" s="901"/>
      <c r="I64" s="901"/>
      <c r="J64" s="901"/>
      <c r="K64" s="901"/>
      <c r="L64" s="902"/>
      <c r="M64" s="901"/>
      <c r="N64" s="901"/>
      <c r="O64" s="901"/>
      <c r="P64" s="901"/>
      <c r="Q64" s="901"/>
      <c r="R64" s="901"/>
      <c r="S64" s="901"/>
      <c r="T64" s="901"/>
      <c r="U64" s="903"/>
      <c r="V64" s="901"/>
      <c r="W64" s="901">
        <v>169</v>
      </c>
      <c r="X64" s="901"/>
      <c r="Y64" s="901"/>
      <c r="Z64" s="901"/>
      <c r="AA64" s="901"/>
      <c r="AB64" s="901"/>
      <c r="AC64" s="901"/>
      <c r="AD64" s="905">
        <f>SUM(V64:AC64)</f>
        <v>169</v>
      </c>
    </row>
    <row r="65" spans="1:30">
      <c r="A65" s="926" t="s">
        <v>1186</v>
      </c>
      <c r="B65" s="906" t="s">
        <v>1187</v>
      </c>
      <c r="C65" s="900"/>
      <c r="D65" s="901"/>
      <c r="E65" s="901"/>
      <c r="F65" s="901"/>
      <c r="G65" s="901"/>
      <c r="H65" s="901"/>
      <c r="I65" s="901"/>
      <c r="J65" s="901"/>
      <c r="K65" s="901"/>
      <c r="L65" s="902">
        <v>180</v>
      </c>
      <c r="M65" s="901"/>
      <c r="N65" s="901"/>
      <c r="O65" s="901"/>
      <c r="P65" s="901"/>
      <c r="Q65" s="901"/>
      <c r="R65" s="901"/>
      <c r="S65" s="901"/>
      <c r="T65" s="901"/>
      <c r="U65" s="903">
        <f t="shared" ref="U65:U83" si="1">SUM(D65:T65)</f>
        <v>180</v>
      </c>
      <c r="V65" s="901"/>
      <c r="W65" s="901"/>
      <c r="X65" s="901"/>
      <c r="Y65" s="901"/>
      <c r="Z65" s="901"/>
      <c r="AA65" s="901"/>
      <c r="AB65" s="901"/>
      <c r="AC65" s="901"/>
      <c r="AD65" s="905"/>
    </row>
    <row r="66" spans="1:30">
      <c r="A66" s="926" t="s">
        <v>1188</v>
      </c>
      <c r="B66" s="906" t="s">
        <v>1189</v>
      </c>
      <c r="C66" s="900"/>
      <c r="D66" s="901">
        <v>21</v>
      </c>
      <c r="E66" s="901"/>
      <c r="F66" s="901"/>
      <c r="G66" s="901"/>
      <c r="H66" s="901"/>
      <c r="I66" s="901"/>
      <c r="J66" s="901"/>
      <c r="K66" s="901"/>
      <c r="L66" s="902"/>
      <c r="M66" s="901"/>
      <c r="N66" s="901"/>
      <c r="O66" s="901"/>
      <c r="P66" s="901"/>
      <c r="Q66" s="901"/>
      <c r="R66" s="901"/>
      <c r="S66" s="901"/>
      <c r="T66" s="901"/>
      <c r="U66" s="903">
        <f t="shared" si="1"/>
        <v>21</v>
      </c>
      <c r="V66" s="901"/>
      <c r="W66" s="901"/>
      <c r="X66" s="901"/>
      <c r="Y66" s="901"/>
      <c r="Z66" s="901"/>
      <c r="AA66" s="901"/>
      <c r="AB66" s="901"/>
      <c r="AC66" s="901"/>
      <c r="AD66" s="905"/>
    </row>
    <row r="67" spans="1:30">
      <c r="A67" s="926" t="s">
        <v>1190</v>
      </c>
      <c r="B67" s="906" t="s">
        <v>1191</v>
      </c>
      <c r="C67" s="900"/>
      <c r="D67" s="901"/>
      <c r="E67" s="901">
        <v>7</v>
      </c>
      <c r="F67" s="901"/>
      <c r="G67" s="901"/>
      <c r="H67" s="901"/>
      <c r="I67" s="901"/>
      <c r="J67" s="901"/>
      <c r="K67" s="901"/>
      <c r="L67" s="902"/>
      <c r="M67" s="901"/>
      <c r="N67" s="901"/>
      <c r="O67" s="901"/>
      <c r="P67" s="901"/>
      <c r="Q67" s="901"/>
      <c r="R67" s="901"/>
      <c r="S67" s="901"/>
      <c r="T67" s="901"/>
      <c r="U67" s="903">
        <f t="shared" si="1"/>
        <v>7</v>
      </c>
      <c r="V67" s="901"/>
      <c r="W67" s="901"/>
      <c r="X67" s="901"/>
      <c r="Y67" s="901"/>
      <c r="Z67" s="901"/>
      <c r="AA67" s="901"/>
      <c r="AB67" s="901"/>
      <c r="AC67" s="901"/>
      <c r="AD67" s="905"/>
    </row>
    <row r="68" spans="1:30">
      <c r="A68" s="926" t="s">
        <v>1192</v>
      </c>
      <c r="B68" s="906" t="s">
        <v>1193</v>
      </c>
      <c r="C68" s="900"/>
      <c r="D68" s="901"/>
      <c r="E68" s="901">
        <v>4</v>
      </c>
      <c r="F68" s="901"/>
      <c r="G68" s="901"/>
      <c r="H68" s="901"/>
      <c r="I68" s="901"/>
      <c r="J68" s="901"/>
      <c r="K68" s="901"/>
      <c r="L68" s="902"/>
      <c r="M68" s="901"/>
      <c r="N68" s="901"/>
      <c r="O68" s="901"/>
      <c r="P68" s="901"/>
      <c r="Q68" s="901"/>
      <c r="R68" s="901"/>
      <c r="S68" s="901"/>
      <c r="T68" s="901"/>
      <c r="U68" s="903">
        <f t="shared" si="1"/>
        <v>4</v>
      </c>
      <c r="V68" s="901"/>
      <c r="W68" s="901"/>
      <c r="X68" s="901"/>
      <c r="Y68" s="901"/>
      <c r="Z68" s="901"/>
      <c r="AA68" s="901"/>
      <c r="AB68" s="901"/>
      <c r="AC68" s="901"/>
      <c r="AD68" s="905"/>
    </row>
    <row r="69" spans="1:30">
      <c r="A69" s="926" t="s">
        <v>1194</v>
      </c>
      <c r="B69" s="921" t="s">
        <v>1195</v>
      </c>
      <c r="C69" s="917"/>
      <c r="D69" s="902"/>
      <c r="E69" s="902"/>
      <c r="F69" s="902"/>
      <c r="G69" s="902"/>
      <c r="H69" s="902"/>
      <c r="I69" s="902"/>
      <c r="J69" s="902"/>
      <c r="K69" s="902"/>
      <c r="L69" s="902">
        <v>69</v>
      </c>
      <c r="M69" s="902"/>
      <c r="N69" s="902"/>
      <c r="O69" s="902"/>
      <c r="P69" s="902"/>
      <c r="Q69" s="902"/>
      <c r="R69" s="902"/>
      <c r="S69" s="902"/>
      <c r="T69" s="902"/>
      <c r="U69" s="918">
        <f t="shared" si="1"/>
        <v>69</v>
      </c>
      <c r="V69" s="902"/>
      <c r="W69" s="902"/>
      <c r="X69" s="902"/>
      <c r="Y69" s="902"/>
      <c r="Z69" s="902"/>
      <c r="AA69" s="902"/>
      <c r="AB69" s="902"/>
      <c r="AC69" s="902"/>
      <c r="AD69" s="918"/>
    </row>
    <row r="70" spans="1:30">
      <c r="A70" s="926" t="s">
        <v>1196</v>
      </c>
      <c r="B70" s="906" t="s">
        <v>56</v>
      </c>
      <c r="C70" s="900"/>
      <c r="D70" s="901"/>
      <c r="E70" s="901"/>
      <c r="F70" s="901"/>
      <c r="G70" s="901"/>
      <c r="H70" s="901"/>
      <c r="I70" s="901"/>
      <c r="J70" s="901"/>
      <c r="K70" s="901"/>
      <c r="L70" s="902">
        <v>109</v>
      </c>
      <c r="M70" s="901"/>
      <c r="N70" s="901"/>
      <c r="O70" s="901"/>
      <c r="P70" s="901"/>
      <c r="Q70" s="901"/>
      <c r="R70" s="901"/>
      <c r="S70" s="901"/>
      <c r="T70" s="901"/>
      <c r="U70" s="903">
        <f t="shared" si="1"/>
        <v>109</v>
      </c>
      <c r="V70" s="901"/>
      <c r="W70" s="901"/>
      <c r="X70" s="901"/>
      <c r="Y70" s="901"/>
      <c r="Z70" s="901"/>
      <c r="AA70" s="901"/>
      <c r="AB70" s="901"/>
      <c r="AC70" s="901"/>
      <c r="AD70" s="905"/>
    </row>
    <row r="71" spans="1:30">
      <c r="A71" s="926" t="s">
        <v>1197</v>
      </c>
      <c r="B71" s="906" t="s">
        <v>1198</v>
      </c>
      <c r="C71" s="900"/>
      <c r="D71" s="901"/>
      <c r="E71" s="901"/>
      <c r="F71" s="901"/>
      <c r="G71" s="901"/>
      <c r="H71" s="901"/>
      <c r="I71" s="901"/>
      <c r="J71" s="901"/>
      <c r="K71" s="901"/>
      <c r="L71" s="902">
        <v>11</v>
      </c>
      <c r="M71" s="901"/>
      <c r="N71" s="901"/>
      <c r="O71" s="901"/>
      <c r="P71" s="901"/>
      <c r="Q71" s="901"/>
      <c r="R71" s="901"/>
      <c r="S71" s="901"/>
      <c r="T71" s="901"/>
      <c r="U71" s="903">
        <f t="shared" si="1"/>
        <v>11</v>
      </c>
      <c r="V71" s="901"/>
      <c r="W71" s="901"/>
      <c r="X71" s="901"/>
      <c r="Y71" s="901"/>
      <c r="Z71" s="901"/>
      <c r="AA71" s="901"/>
      <c r="AB71" s="901"/>
      <c r="AC71" s="901"/>
      <c r="AD71" s="905"/>
    </row>
    <row r="72" spans="1:30">
      <c r="A72" s="926" t="s">
        <v>1199</v>
      </c>
      <c r="B72" s="906" t="s">
        <v>1200</v>
      </c>
      <c r="C72" s="900"/>
      <c r="D72" s="901"/>
      <c r="E72" s="901"/>
      <c r="F72" s="901"/>
      <c r="G72" s="901"/>
      <c r="H72" s="901"/>
      <c r="I72" s="901"/>
      <c r="J72" s="901"/>
      <c r="K72" s="901"/>
      <c r="L72" s="902">
        <v>13</v>
      </c>
      <c r="M72" s="901"/>
      <c r="N72" s="901"/>
      <c r="O72" s="901"/>
      <c r="P72" s="901"/>
      <c r="Q72" s="901"/>
      <c r="R72" s="901"/>
      <c r="S72" s="901"/>
      <c r="T72" s="901"/>
      <c r="U72" s="903">
        <f t="shared" si="1"/>
        <v>13</v>
      </c>
      <c r="V72" s="901"/>
      <c r="W72" s="901"/>
      <c r="X72" s="901"/>
      <c r="Y72" s="901"/>
      <c r="Z72" s="901"/>
      <c r="AA72" s="901"/>
      <c r="AB72" s="901"/>
      <c r="AC72" s="901"/>
      <c r="AD72" s="905"/>
    </row>
    <row r="73" spans="1:30">
      <c r="A73" s="926" t="s">
        <v>1201</v>
      </c>
      <c r="B73" s="906" t="s">
        <v>1137</v>
      </c>
      <c r="C73" s="900"/>
      <c r="D73" s="901"/>
      <c r="E73" s="901"/>
      <c r="F73" s="901"/>
      <c r="G73" s="901"/>
      <c r="H73" s="901"/>
      <c r="I73" s="901"/>
      <c r="J73" s="901"/>
      <c r="K73" s="901"/>
      <c r="L73" s="902">
        <v>50</v>
      </c>
      <c r="M73" s="901"/>
      <c r="N73" s="901"/>
      <c r="O73" s="901"/>
      <c r="P73" s="901"/>
      <c r="Q73" s="901"/>
      <c r="R73" s="901"/>
      <c r="S73" s="901"/>
      <c r="T73" s="901"/>
      <c r="U73" s="903">
        <f t="shared" si="1"/>
        <v>50</v>
      </c>
      <c r="V73" s="901"/>
      <c r="W73" s="901"/>
      <c r="X73" s="901"/>
      <c r="Y73" s="901"/>
      <c r="Z73" s="901"/>
      <c r="AA73" s="901"/>
      <c r="AB73" s="901"/>
      <c r="AC73" s="901"/>
      <c r="AD73" s="905"/>
    </row>
    <row r="74" spans="1:30">
      <c r="A74" s="926" t="s">
        <v>1202</v>
      </c>
      <c r="B74" s="906" t="s">
        <v>1203</v>
      </c>
      <c r="C74" s="900"/>
      <c r="D74" s="901"/>
      <c r="E74" s="901"/>
      <c r="F74" s="901"/>
      <c r="G74" s="901"/>
      <c r="H74" s="901"/>
      <c r="I74" s="901"/>
      <c r="J74" s="901"/>
      <c r="K74" s="901"/>
      <c r="L74" s="902">
        <v>3</v>
      </c>
      <c r="M74" s="901"/>
      <c r="N74" s="901"/>
      <c r="O74" s="901"/>
      <c r="P74" s="901"/>
      <c r="Q74" s="901"/>
      <c r="R74" s="901"/>
      <c r="S74" s="901"/>
      <c r="T74" s="901"/>
      <c r="U74" s="903">
        <f t="shared" si="1"/>
        <v>3</v>
      </c>
      <c r="V74" s="901"/>
      <c r="W74" s="901"/>
      <c r="X74" s="901"/>
      <c r="Y74" s="901"/>
      <c r="Z74" s="901"/>
      <c r="AA74" s="901"/>
      <c r="AB74" s="901"/>
      <c r="AC74" s="901"/>
      <c r="AD74" s="905"/>
    </row>
    <row r="75" spans="1:30">
      <c r="A75" s="926" t="s">
        <v>1204</v>
      </c>
      <c r="B75" s="906" t="s">
        <v>1205</v>
      </c>
      <c r="C75" s="900"/>
      <c r="D75" s="901"/>
      <c r="E75" s="901"/>
      <c r="F75" s="901"/>
      <c r="G75" s="901"/>
      <c r="H75" s="901"/>
      <c r="I75" s="901"/>
      <c r="J75" s="901"/>
      <c r="K75" s="901"/>
      <c r="L75" s="902">
        <v>13</v>
      </c>
      <c r="M75" s="901"/>
      <c r="N75" s="901"/>
      <c r="O75" s="901"/>
      <c r="P75" s="901"/>
      <c r="Q75" s="901"/>
      <c r="R75" s="901"/>
      <c r="S75" s="901"/>
      <c r="T75" s="901"/>
      <c r="U75" s="903">
        <f t="shared" si="1"/>
        <v>13</v>
      </c>
      <c r="V75" s="901"/>
      <c r="W75" s="901"/>
      <c r="X75" s="901"/>
      <c r="Y75" s="901"/>
      <c r="Z75" s="901"/>
      <c r="AA75" s="901"/>
      <c r="AB75" s="901"/>
      <c r="AC75" s="901"/>
      <c r="AD75" s="905"/>
    </row>
    <row r="76" spans="1:30">
      <c r="A76" s="926" t="s">
        <v>1206</v>
      </c>
      <c r="B76" s="906" t="s">
        <v>1207</v>
      </c>
      <c r="C76" s="900"/>
      <c r="D76" s="901"/>
      <c r="E76" s="901"/>
      <c r="F76" s="901"/>
      <c r="G76" s="901"/>
      <c r="H76" s="901"/>
      <c r="I76" s="901"/>
      <c r="J76" s="901"/>
      <c r="K76" s="901"/>
      <c r="L76" s="902">
        <v>11</v>
      </c>
      <c r="M76" s="901"/>
      <c r="N76" s="901"/>
      <c r="O76" s="901"/>
      <c r="P76" s="901"/>
      <c r="Q76" s="901"/>
      <c r="R76" s="901"/>
      <c r="S76" s="901"/>
      <c r="T76" s="901"/>
      <c r="U76" s="903">
        <f t="shared" si="1"/>
        <v>11</v>
      </c>
      <c r="V76" s="901"/>
      <c r="W76" s="901"/>
      <c r="X76" s="901"/>
      <c r="Y76" s="901"/>
      <c r="Z76" s="901"/>
      <c r="AA76" s="901"/>
      <c r="AB76" s="901"/>
      <c r="AC76" s="901"/>
      <c r="AD76" s="905"/>
    </row>
    <row r="77" spans="1:30">
      <c r="A77" s="926" t="s">
        <v>1208</v>
      </c>
      <c r="B77" s="906" t="s">
        <v>1209</v>
      </c>
      <c r="C77" s="900"/>
      <c r="D77" s="901"/>
      <c r="E77" s="901"/>
      <c r="F77" s="901"/>
      <c r="G77" s="901"/>
      <c r="H77" s="901"/>
      <c r="I77" s="901"/>
      <c r="J77" s="901"/>
      <c r="K77" s="901"/>
      <c r="L77" s="902">
        <v>45</v>
      </c>
      <c r="M77" s="901"/>
      <c r="N77" s="901"/>
      <c r="O77" s="901"/>
      <c r="P77" s="901"/>
      <c r="Q77" s="901"/>
      <c r="R77" s="901"/>
      <c r="S77" s="901"/>
      <c r="T77" s="901"/>
      <c r="U77" s="903">
        <f t="shared" si="1"/>
        <v>45</v>
      </c>
      <c r="V77" s="901"/>
      <c r="W77" s="901"/>
      <c r="X77" s="901"/>
      <c r="Y77" s="901"/>
      <c r="Z77" s="901"/>
      <c r="AA77" s="901"/>
      <c r="AB77" s="901"/>
      <c r="AC77" s="901"/>
      <c r="AD77" s="905"/>
    </row>
    <row r="78" spans="1:30">
      <c r="A78" s="926" t="s">
        <v>1210</v>
      </c>
      <c r="B78" s="906" t="s">
        <v>1211</v>
      </c>
      <c r="C78" s="900"/>
      <c r="D78" s="901"/>
      <c r="E78" s="901"/>
      <c r="F78" s="901"/>
      <c r="G78" s="901"/>
      <c r="H78" s="901"/>
      <c r="I78" s="901"/>
      <c r="J78" s="901"/>
      <c r="K78" s="901"/>
      <c r="L78" s="902">
        <v>6</v>
      </c>
      <c r="M78" s="901"/>
      <c r="N78" s="901"/>
      <c r="O78" s="901"/>
      <c r="P78" s="901"/>
      <c r="Q78" s="901"/>
      <c r="R78" s="901"/>
      <c r="S78" s="901"/>
      <c r="T78" s="901"/>
      <c r="U78" s="903">
        <f t="shared" si="1"/>
        <v>6</v>
      </c>
      <c r="V78" s="901"/>
      <c r="W78" s="901"/>
      <c r="X78" s="901"/>
      <c r="Y78" s="901"/>
      <c r="Z78" s="901"/>
      <c r="AA78" s="901"/>
      <c r="AB78" s="901"/>
      <c r="AC78" s="901"/>
      <c r="AD78" s="905"/>
    </row>
    <row r="79" spans="1:30">
      <c r="A79" s="926" t="s">
        <v>1212</v>
      </c>
      <c r="B79" s="906" t="s">
        <v>1213</v>
      </c>
      <c r="C79" s="900"/>
      <c r="D79" s="901"/>
      <c r="E79" s="901"/>
      <c r="F79" s="901"/>
      <c r="G79" s="901"/>
      <c r="H79" s="901"/>
      <c r="I79" s="901"/>
      <c r="J79" s="901"/>
      <c r="K79" s="901"/>
      <c r="L79" s="902">
        <v>100</v>
      </c>
      <c r="M79" s="901"/>
      <c r="N79" s="901"/>
      <c r="O79" s="901"/>
      <c r="P79" s="901"/>
      <c r="Q79" s="901"/>
      <c r="R79" s="901"/>
      <c r="S79" s="901"/>
      <c r="T79" s="901"/>
      <c r="U79" s="903">
        <f t="shared" si="1"/>
        <v>100</v>
      </c>
      <c r="V79" s="901"/>
      <c r="W79" s="901"/>
      <c r="X79" s="901"/>
      <c r="Y79" s="901"/>
      <c r="Z79" s="901"/>
      <c r="AA79" s="901"/>
      <c r="AB79" s="901"/>
      <c r="AC79" s="901"/>
      <c r="AD79" s="905"/>
    </row>
    <row r="80" spans="1:30">
      <c r="A80" s="926" t="s">
        <v>1214</v>
      </c>
      <c r="B80" s="906" t="s">
        <v>1215</v>
      </c>
      <c r="C80" s="900"/>
      <c r="D80" s="901"/>
      <c r="E80" s="901"/>
      <c r="F80" s="901"/>
      <c r="G80" s="901"/>
      <c r="H80" s="901"/>
      <c r="I80" s="901"/>
      <c r="J80" s="901"/>
      <c r="K80" s="901"/>
      <c r="L80" s="902">
        <v>51</v>
      </c>
      <c r="M80" s="901"/>
      <c r="N80" s="901"/>
      <c r="O80" s="901"/>
      <c r="P80" s="901"/>
      <c r="Q80" s="901"/>
      <c r="R80" s="901"/>
      <c r="S80" s="901"/>
      <c r="T80" s="901"/>
      <c r="U80" s="903">
        <f t="shared" si="1"/>
        <v>51</v>
      </c>
      <c r="V80" s="901"/>
      <c r="W80" s="901"/>
      <c r="X80" s="901"/>
      <c r="Y80" s="901"/>
      <c r="Z80" s="901"/>
      <c r="AA80" s="901"/>
      <c r="AB80" s="901"/>
      <c r="AC80" s="901"/>
      <c r="AD80" s="905"/>
    </row>
    <row r="81" spans="1:30">
      <c r="A81" s="926" t="s">
        <v>1216</v>
      </c>
      <c r="B81" s="906" t="s">
        <v>1217</v>
      </c>
      <c r="C81" s="900"/>
      <c r="D81" s="901"/>
      <c r="E81" s="901"/>
      <c r="F81" s="901"/>
      <c r="G81" s="901"/>
      <c r="H81" s="901"/>
      <c r="I81" s="901"/>
      <c r="J81" s="901"/>
      <c r="K81" s="901"/>
      <c r="L81" s="902">
        <v>22</v>
      </c>
      <c r="M81" s="901"/>
      <c r="N81" s="901"/>
      <c r="O81" s="901"/>
      <c r="P81" s="901"/>
      <c r="Q81" s="901"/>
      <c r="R81" s="901"/>
      <c r="S81" s="901"/>
      <c r="T81" s="901"/>
      <c r="U81" s="903">
        <f t="shared" si="1"/>
        <v>22</v>
      </c>
      <c r="V81" s="901"/>
      <c r="W81" s="901"/>
      <c r="X81" s="901"/>
      <c r="Y81" s="901"/>
      <c r="Z81" s="901"/>
      <c r="AA81" s="901"/>
      <c r="AB81" s="901"/>
      <c r="AC81" s="901"/>
      <c r="AD81" s="905"/>
    </row>
    <row r="82" spans="1:30">
      <c r="A82" s="926" t="s">
        <v>1218</v>
      </c>
      <c r="B82" s="906" t="s">
        <v>1219</v>
      </c>
      <c r="C82" s="900"/>
      <c r="D82" s="901"/>
      <c r="E82" s="901"/>
      <c r="F82" s="901"/>
      <c r="G82" s="901"/>
      <c r="H82" s="901"/>
      <c r="I82" s="901"/>
      <c r="J82" s="901"/>
      <c r="K82" s="901"/>
      <c r="L82" s="902">
        <v>8</v>
      </c>
      <c r="M82" s="901"/>
      <c r="N82" s="901"/>
      <c r="O82" s="901"/>
      <c r="P82" s="901"/>
      <c r="Q82" s="901"/>
      <c r="R82" s="901"/>
      <c r="S82" s="901"/>
      <c r="T82" s="901"/>
      <c r="U82" s="903">
        <f t="shared" si="1"/>
        <v>8</v>
      </c>
      <c r="V82" s="901"/>
      <c r="W82" s="901"/>
      <c r="X82" s="901"/>
      <c r="Y82" s="901"/>
      <c r="Z82" s="901"/>
      <c r="AA82" s="901"/>
      <c r="AB82" s="901"/>
      <c r="AC82" s="901"/>
      <c r="AD82" s="905"/>
    </row>
    <row r="83" spans="1:30">
      <c r="A83" s="926" t="s">
        <v>1220</v>
      </c>
      <c r="B83" s="906" t="s">
        <v>1221</v>
      </c>
      <c r="C83" s="900"/>
      <c r="D83" s="901"/>
      <c r="E83" s="901"/>
      <c r="F83" s="901"/>
      <c r="G83" s="901"/>
      <c r="H83" s="901"/>
      <c r="I83" s="901"/>
      <c r="J83" s="901"/>
      <c r="K83" s="901"/>
      <c r="L83" s="902">
        <v>71</v>
      </c>
      <c r="M83" s="901"/>
      <c r="N83" s="901"/>
      <c r="O83" s="901"/>
      <c r="P83" s="901"/>
      <c r="Q83" s="901"/>
      <c r="R83" s="901"/>
      <c r="S83" s="901"/>
      <c r="T83" s="901"/>
      <c r="U83" s="903">
        <f t="shared" si="1"/>
        <v>71</v>
      </c>
      <c r="V83" s="901"/>
      <c r="W83" s="901"/>
      <c r="X83" s="901"/>
      <c r="Y83" s="901"/>
      <c r="Z83" s="901"/>
      <c r="AA83" s="901"/>
      <c r="AB83" s="901"/>
      <c r="AC83" s="901"/>
      <c r="AD83" s="905"/>
    </row>
    <row r="84" spans="1:30">
      <c r="A84" s="926" t="s">
        <v>1222</v>
      </c>
      <c r="B84" s="906" t="s">
        <v>1223</v>
      </c>
      <c r="C84" s="900"/>
      <c r="D84" s="901"/>
      <c r="E84" s="901"/>
      <c r="F84" s="901"/>
      <c r="G84" s="901"/>
      <c r="H84" s="901"/>
      <c r="I84" s="901"/>
      <c r="J84" s="901"/>
      <c r="K84" s="901"/>
      <c r="L84" s="902"/>
      <c r="M84" s="901"/>
      <c r="N84" s="901"/>
      <c r="O84" s="901"/>
      <c r="P84" s="901"/>
      <c r="Q84" s="901"/>
      <c r="R84" s="901"/>
      <c r="S84" s="901"/>
      <c r="T84" s="901"/>
      <c r="U84" s="903"/>
      <c r="V84" s="901"/>
      <c r="W84" s="901"/>
      <c r="X84" s="901">
        <v>437</v>
      </c>
      <c r="Y84" s="901"/>
      <c r="Z84" s="901"/>
      <c r="AA84" s="901"/>
      <c r="AB84" s="901"/>
      <c r="AC84" s="901"/>
      <c r="AD84" s="905">
        <f>SUM(V84:AC84)</f>
        <v>437</v>
      </c>
    </row>
    <row r="85" spans="1:30">
      <c r="A85" s="926" t="s">
        <v>1224</v>
      </c>
      <c r="B85" s="906" t="s">
        <v>1221</v>
      </c>
      <c r="C85" s="900"/>
      <c r="D85" s="901"/>
      <c r="E85" s="901"/>
      <c r="F85" s="901"/>
      <c r="G85" s="901"/>
      <c r="H85" s="901"/>
      <c r="I85" s="901"/>
      <c r="J85" s="901"/>
      <c r="K85" s="901"/>
      <c r="L85" s="902">
        <v>437</v>
      </c>
      <c r="M85" s="901"/>
      <c r="N85" s="901"/>
      <c r="O85" s="901"/>
      <c r="P85" s="901"/>
      <c r="Q85" s="901"/>
      <c r="R85" s="901"/>
      <c r="S85" s="901"/>
      <c r="T85" s="901"/>
      <c r="U85" s="903">
        <f>SUM(D85:T85)</f>
        <v>437</v>
      </c>
      <c r="V85" s="901"/>
      <c r="W85" s="901"/>
      <c r="X85" s="901"/>
      <c r="Y85" s="901"/>
      <c r="Z85" s="901"/>
      <c r="AA85" s="901"/>
      <c r="AB85" s="901"/>
      <c r="AC85" s="901"/>
      <c r="AD85" s="905"/>
    </row>
    <row r="86" spans="1:30">
      <c r="A86" s="926" t="s">
        <v>1225</v>
      </c>
      <c r="B86" s="906" t="s">
        <v>1226</v>
      </c>
      <c r="C86" s="900"/>
      <c r="D86" s="901"/>
      <c r="E86" s="901"/>
      <c r="F86" s="901"/>
      <c r="G86" s="901"/>
      <c r="H86" s="901"/>
      <c r="I86" s="901"/>
      <c r="J86" s="901"/>
      <c r="K86" s="901"/>
      <c r="L86" s="902"/>
      <c r="M86" s="901"/>
      <c r="N86" s="901"/>
      <c r="O86" s="901"/>
      <c r="P86" s="901"/>
      <c r="Q86" s="901"/>
      <c r="R86" s="901"/>
      <c r="S86" s="901"/>
      <c r="T86" s="901"/>
      <c r="U86" s="903"/>
      <c r="V86" s="901"/>
      <c r="W86" s="901"/>
      <c r="X86" s="901">
        <v>-5000</v>
      </c>
      <c r="Y86" s="901"/>
      <c r="Z86" s="901"/>
      <c r="AA86" s="901"/>
      <c r="AB86" s="901"/>
      <c r="AC86" s="901"/>
      <c r="AD86" s="905">
        <f>SUM(V86:AC86)</f>
        <v>-5000</v>
      </c>
    </row>
    <row r="87" spans="1:30">
      <c r="A87" s="926" t="s">
        <v>1227</v>
      </c>
      <c r="B87" s="906" t="s">
        <v>844</v>
      </c>
      <c r="C87" s="900"/>
      <c r="D87" s="901"/>
      <c r="E87" s="901"/>
      <c r="F87" s="901"/>
      <c r="G87" s="901"/>
      <c r="H87" s="901"/>
      <c r="I87" s="901"/>
      <c r="J87" s="901"/>
      <c r="K87" s="901"/>
      <c r="L87" s="902">
        <v>-5000</v>
      </c>
      <c r="M87" s="901"/>
      <c r="N87" s="901"/>
      <c r="O87" s="901"/>
      <c r="P87" s="901"/>
      <c r="Q87" s="901"/>
      <c r="R87" s="901"/>
      <c r="S87" s="901"/>
      <c r="T87" s="901"/>
      <c r="U87" s="903">
        <f t="shared" ref="U87:U100" si="2">SUM(D87:T87)</f>
        <v>-5000</v>
      </c>
      <c r="V87" s="901"/>
      <c r="W87" s="901"/>
      <c r="X87" s="901"/>
      <c r="Y87" s="901"/>
      <c r="Z87" s="901"/>
      <c r="AA87" s="901"/>
      <c r="AB87" s="901"/>
      <c r="AC87" s="901"/>
      <c r="AD87" s="905"/>
    </row>
    <row r="88" spans="1:30">
      <c r="A88" s="926" t="s">
        <v>1228</v>
      </c>
      <c r="B88" s="906" t="s">
        <v>1229</v>
      </c>
      <c r="C88" s="900"/>
      <c r="D88" s="901"/>
      <c r="E88" s="901"/>
      <c r="F88" s="901"/>
      <c r="G88" s="901"/>
      <c r="H88" s="901"/>
      <c r="I88" s="901"/>
      <c r="J88" s="901"/>
      <c r="K88" s="901"/>
      <c r="L88" s="902">
        <v>31</v>
      </c>
      <c r="M88" s="901"/>
      <c r="N88" s="901"/>
      <c r="O88" s="901"/>
      <c r="P88" s="901"/>
      <c r="Q88" s="901"/>
      <c r="R88" s="901"/>
      <c r="S88" s="901"/>
      <c r="T88" s="901"/>
      <c r="U88" s="903">
        <f t="shared" si="2"/>
        <v>31</v>
      </c>
      <c r="V88" s="901"/>
      <c r="W88" s="901"/>
      <c r="X88" s="901"/>
      <c r="Y88" s="901"/>
      <c r="Z88" s="901"/>
      <c r="AA88" s="901"/>
      <c r="AB88" s="901"/>
      <c r="AC88" s="901"/>
      <c r="AD88" s="905"/>
    </row>
    <row r="89" spans="1:30">
      <c r="A89" s="926" t="s">
        <v>1230</v>
      </c>
      <c r="B89" s="906" t="s">
        <v>843</v>
      </c>
      <c r="C89" s="900"/>
      <c r="D89" s="901">
        <v>-21</v>
      </c>
      <c r="E89" s="901"/>
      <c r="F89" s="901"/>
      <c r="G89" s="901"/>
      <c r="H89" s="901"/>
      <c r="I89" s="901"/>
      <c r="J89" s="901"/>
      <c r="K89" s="901"/>
      <c r="L89" s="902"/>
      <c r="M89" s="901"/>
      <c r="N89" s="901"/>
      <c r="O89" s="901"/>
      <c r="P89" s="901"/>
      <c r="Q89" s="901"/>
      <c r="R89" s="901"/>
      <c r="S89" s="901"/>
      <c r="T89" s="901"/>
      <c r="U89" s="903">
        <f t="shared" si="2"/>
        <v>-21</v>
      </c>
      <c r="V89" s="901"/>
      <c r="W89" s="901"/>
      <c r="X89" s="901"/>
      <c r="Y89" s="901"/>
      <c r="Z89" s="901"/>
      <c r="AA89" s="901"/>
      <c r="AB89" s="901"/>
      <c r="AC89" s="901"/>
      <c r="AD89" s="905"/>
    </row>
    <row r="90" spans="1:30">
      <c r="A90" s="926" t="s">
        <v>1231</v>
      </c>
      <c r="B90" s="906" t="s">
        <v>1191</v>
      </c>
      <c r="C90" s="900"/>
      <c r="D90" s="901"/>
      <c r="E90" s="901">
        <v>-6</v>
      </c>
      <c r="F90" s="901"/>
      <c r="G90" s="901"/>
      <c r="H90" s="901"/>
      <c r="I90" s="901"/>
      <c r="J90" s="901"/>
      <c r="K90" s="901"/>
      <c r="L90" s="902"/>
      <c r="M90" s="901"/>
      <c r="N90" s="901"/>
      <c r="O90" s="901"/>
      <c r="P90" s="901"/>
      <c r="Q90" s="901"/>
      <c r="R90" s="901"/>
      <c r="S90" s="901"/>
      <c r="T90" s="901"/>
      <c r="U90" s="903">
        <f t="shared" si="2"/>
        <v>-6</v>
      </c>
      <c r="V90" s="901"/>
      <c r="W90" s="901"/>
      <c r="X90" s="901"/>
      <c r="Y90" s="901"/>
      <c r="Z90" s="901"/>
      <c r="AA90" s="901"/>
      <c r="AB90" s="901"/>
      <c r="AC90" s="901"/>
      <c r="AD90" s="905"/>
    </row>
    <row r="91" spans="1:30">
      <c r="A91" s="926" t="s">
        <v>1232</v>
      </c>
      <c r="B91" s="906" t="s">
        <v>1233</v>
      </c>
      <c r="C91" s="900"/>
      <c r="D91" s="901"/>
      <c r="E91" s="901">
        <v>-4</v>
      </c>
      <c r="F91" s="901"/>
      <c r="G91" s="901"/>
      <c r="H91" s="901"/>
      <c r="I91" s="901"/>
      <c r="J91" s="901"/>
      <c r="K91" s="901"/>
      <c r="L91" s="902"/>
      <c r="M91" s="901"/>
      <c r="N91" s="901"/>
      <c r="O91" s="901"/>
      <c r="P91" s="901"/>
      <c r="Q91" s="901"/>
      <c r="R91" s="901"/>
      <c r="S91" s="901"/>
      <c r="T91" s="901"/>
      <c r="U91" s="903">
        <f t="shared" si="2"/>
        <v>-4</v>
      </c>
      <c r="V91" s="901"/>
      <c r="W91" s="901"/>
      <c r="X91" s="901"/>
      <c r="Y91" s="901"/>
      <c r="Z91" s="901"/>
      <c r="AA91" s="901"/>
      <c r="AB91" s="901"/>
      <c r="AC91" s="901"/>
      <c r="AD91" s="905"/>
    </row>
    <row r="92" spans="1:30">
      <c r="A92" s="926" t="s">
        <v>1234</v>
      </c>
      <c r="B92" s="906" t="s">
        <v>1235</v>
      </c>
      <c r="C92" s="900"/>
      <c r="D92" s="901"/>
      <c r="E92" s="901"/>
      <c r="F92" s="901"/>
      <c r="G92" s="901"/>
      <c r="H92" s="901"/>
      <c r="I92" s="901"/>
      <c r="J92" s="901"/>
      <c r="K92" s="901"/>
      <c r="L92" s="902"/>
      <c r="M92" s="901"/>
      <c r="N92" s="901"/>
      <c r="O92" s="901"/>
      <c r="P92" s="901"/>
      <c r="Q92" s="901"/>
      <c r="R92" s="901"/>
      <c r="S92" s="901"/>
      <c r="T92" s="901"/>
      <c r="U92" s="903"/>
      <c r="V92" s="901"/>
      <c r="W92" s="901">
        <v>83</v>
      </c>
      <c r="X92" s="901"/>
      <c r="Y92" s="901"/>
      <c r="Z92" s="901"/>
      <c r="AA92" s="901"/>
      <c r="AB92" s="901"/>
      <c r="AC92" s="901"/>
      <c r="AD92" s="905">
        <f>SUM(V92:AC92)</f>
        <v>83</v>
      </c>
    </row>
    <row r="93" spans="1:30">
      <c r="A93" s="926" t="s">
        <v>1236</v>
      </c>
      <c r="B93" s="906" t="s">
        <v>839</v>
      </c>
      <c r="C93" s="900"/>
      <c r="D93" s="901"/>
      <c r="E93" s="901"/>
      <c r="F93" s="901"/>
      <c r="G93" s="901"/>
      <c r="H93" s="901"/>
      <c r="I93" s="901"/>
      <c r="J93" s="901"/>
      <c r="K93" s="901"/>
      <c r="L93" s="902"/>
      <c r="M93" s="901"/>
      <c r="N93" s="901"/>
      <c r="O93" s="901"/>
      <c r="P93" s="901"/>
      <c r="Q93" s="901"/>
      <c r="R93" s="901"/>
      <c r="S93" s="901"/>
      <c r="T93" s="901"/>
      <c r="U93" s="903"/>
      <c r="V93" s="901"/>
      <c r="W93" s="901">
        <v>22</v>
      </c>
      <c r="X93" s="901"/>
      <c r="Y93" s="901"/>
      <c r="Z93" s="901"/>
      <c r="AA93" s="901"/>
      <c r="AB93" s="901"/>
      <c r="AC93" s="901"/>
      <c r="AD93" s="905">
        <f>SUM(V93:AC93)</f>
        <v>22</v>
      </c>
    </row>
    <row r="94" spans="1:30">
      <c r="A94" s="926" t="s">
        <v>1237</v>
      </c>
      <c r="B94" s="906" t="s">
        <v>1238</v>
      </c>
      <c r="C94" s="900"/>
      <c r="D94" s="901"/>
      <c r="E94" s="901"/>
      <c r="F94" s="901"/>
      <c r="G94" s="901"/>
      <c r="H94" s="901"/>
      <c r="I94" s="901"/>
      <c r="J94" s="901"/>
      <c r="K94" s="901"/>
      <c r="L94" s="902">
        <v>83</v>
      </c>
      <c r="M94" s="901"/>
      <c r="N94" s="901"/>
      <c r="O94" s="901"/>
      <c r="P94" s="901"/>
      <c r="Q94" s="901"/>
      <c r="R94" s="901"/>
      <c r="S94" s="901"/>
      <c r="T94" s="901"/>
      <c r="U94" s="903">
        <f>SUM(D94:T94)</f>
        <v>83</v>
      </c>
      <c r="V94" s="901"/>
      <c r="W94" s="901"/>
      <c r="X94" s="901"/>
      <c r="Y94" s="901"/>
      <c r="Z94" s="901"/>
      <c r="AA94" s="901"/>
      <c r="AB94" s="901"/>
      <c r="AC94" s="901"/>
      <c r="AD94" s="905"/>
    </row>
    <row r="95" spans="1:30">
      <c r="A95" s="926" t="s">
        <v>1239</v>
      </c>
      <c r="B95" s="906" t="s">
        <v>839</v>
      </c>
      <c r="C95" s="900"/>
      <c r="D95" s="901"/>
      <c r="E95" s="901"/>
      <c r="F95" s="901"/>
      <c r="G95" s="901"/>
      <c r="H95" s="901"/>
      <c r="I95" s="901"/>
      <c r="J95" s="901"/>
      <c r="K95" s="901"/>
      <c r="L95" s="902">
        <v>22</v>
      </c>
      <c r="M95" s="901"/>
      <c r="N95" s="901"/>
      <c r="O95" s="901"/>
      <c r="P95" s="901"/>
      <c r="Q95" s="901"/>
      <c r="R95" s="901"/>
      <c r="S95" s="901"/>
      <c r="T95" s="901"/>
      <c r="U95" s="903">
        <f>SUM(D95:T95)</f>
        <v>22</v>
      </c>
      <c r="V95" s="901"/>
      <c r="W95" s="901"/>
      <c r="X95" s="901"/>
      <c r="Y95" s="901"/>
      <c r="Z95" s="901"/>
      <c r="AA95" s="901"/>
      <c r="AB95" s="901"/>
      <c r="AC95" s="901"/>
      <c r="AD95" s="905"/>
    </row>
    <row r="96" spans="1:30">
      <c r="A96" s="927" t="s">
        <v>1091</v>
      </c>
      <c r="B96" s="899" t="s">
        <v>842</v>
      </c>
      <c r="C96" s="900"/>
      <c r="D96" s="901"/>
      <c r="E96" s="901"/>
      <c r="F96" s="901"/>
      <c r="G96" s="901"/>
      <c r="H96" s="901"/>
      <c r="I96" s="901"/>
      <c r="J96" s="901"/>
      <c r="K96" s="901"/>
      <c r="L96" s="902"/>
      <c r="M96" s="901"/>
      <c r="N96" s="901"/>
      <c r="O96" s="901"/>
      <c r="P96" s="901"/>
      <c r="Q96" s="901"/>
      <c r="R96" s="901"/>
      <c r="S96" s="901"/>
      <c r="T96" s="901"/>
      <c r="U96" s="903">
        <f t="shared" si="2"/>
        <v>0</v>
      </c>
      <c r="V96" s="901"/>
      <c r="W96" s="901"/>
      <c r="X96" s="901"/>
      <c r="Y96" s="901"/>
      <c r="Z96" s="901"/>
      <c r="AA96" s="901"/>
      <c r="AB96" s="901"/>
      <c r="AC96" s="901"/>
      <c r="AD96" s="905"/>
    </row>
    <row r="97" spans="1:31">
      <c r="A97" s="926" t="s">
        <v>1092</v>
      </c>
      <c r="B97" s="906" t="s">
        <v>1109</v>
      </c>
      <c r="C97" s="900"/>
      <c r="D97" s="901"/>
      <c r="E97" s="901"/>
      <c r="F97" s="901"/>
      <c r="G97" s="901"/>
      <c r="H97" s="901"/>
      <c r="I97" s="901"/>
      <c r="J97" s="901"/>
      <c r="K97" s="901"/>
      <c r="L97" s="902">
        <v>-17</v>
      </c>
      <c r="M97" s="901"/>
      <c r="N97" s="901"/>
      <c r="O97" s="901"/>
      <c r="P97" s="901"/>
      <c r="Q97" s="901"/>
      <c r="R97" s="901"/>
      <c r="S97" s="901"/>
      <c r="T97" s="901"/>
      <c r="U97" s="903">
        <f t="shared" si="2"/>
        <v>-17</v>
      </c>
      <c r="V97" s="901"/>
      <c r="W97" s="901"/>
      <c r="X97" s="901"/>
      <c r="Y97" s="901"/>
      <c r="Z97" s="901"/>
      <c r="AA97" s="901"/>
      <c r="AB97" s="901"/>
      <c r="AC97" s="901"/>
      <c r="AD97" s="905"/>
    </row>
    <row r="98" spans="1:31">
      <c r="A98" s="926" t="s">
        <v>1093</v>
      </c>
      <c r="B98" s="906" t="s">
        <v>843</v>
      </c>
      <c r="C98" s="900"/>
      <c r="D98" s="901">
        <v>4</v>
      </c>
      <c r="E98" s="901"/>
      <c r="F98" s="901"/>
      <c r="G98" s="901"/>
      <c r="H98" s="901"/>
      <c r="I98" s="901"/>
      <c r="J98" s="901"/>
      <c r="K98" s="901"/>
      <c r="L98" s="902"/>
      <c r="M98" s="901"/>
      <c r="N98" s="901"/>
      <c r="O98" s="901"/>
      <c r="P98" s="901"/>
      <c r="Q98" s="901"/>
      <c r="R98" s="901"/>
      <c r="S98" s="901"/>
      <c r="T98" s="901"/>
      <c r="U98" s="903">
        <f t="shared" si="2"/>
        <v>4</v>
      </c>
      <c r="V98" s="901"/>
      <c r="W98" s="901"/>
      <c r="X98" s="901"/>
      <c r="Y98" s="901"/>
      <c r="Z98" s="901"/>
      <c r="AA98" s="901"/>
      <c r="AB98" s="901"/>
      <c r="AC98" s="901"/>
      <c r="AD98" s="905"/>
    </row>
    <row r="99" spans="1:31">
      <c r="A99" s="926" t="s">
        <v>1094</v>
      </c>
      <c r="B99" s="906" t="s">
        <v>1240</v>
      </c>
      <c r="C99" s="900"/>
      <c r="D99" s="901"/>
      <c r="E99" s="901"/>
      <c r="F99" s="901"/>
      <c r="G99" s="901"/>
      <c r="H99" s="901"/>
      <c r="I99" s="901"/>
      <c r="J99" s="901"/>
      <c r="K99" s="901"/>
      <c r="L99" s="902"/>
      <c r="M99" s="901"/>
      <c r="N99" s="901"/>
      <c r="O99" s="901">
        <v>10</v>
      </c>
      <c r="P99" s="901"/>
      <c r="Q99" s="901"/>
      <c r="R99" s="901"/>
      <c r="S99" s="901"/>
      <c r="T99" s="901"/>
      <c r="U99" s="903">
        <f t="shared" si="2"/>
        <v>10</v>
      </c>
      <c r="V99" s="901"/>
      <c r="W99" s="901"/>
      <c r="X99" s="901"/>
      <c r="Y99" s="901"/>
      <c r="Z99" s="901"/>
      <c r="AA99" s="901"/>
      <c r="AB99" s="901"/>
      <c r="AC99" s="901"/>
      <c r="AD99" s="905"/>
    </row>
    <row r="100" spans="1:31">
      <c r="A100" s="926" t="s">
        <v>1241</v>
      </c>
      <c r="B100" s="906" t="s">
        <v>1072</v>
      </c>
      <c r="C100" s="900"/>
      <c r="D100" s="901"/>
      <c r="E100" s="901"/>
      <c r="F100" s="901"/>
      <c r="G100" s="901"/>
      <c r="H100" s="901"/>
      <c r="I100" s="901"/>
      <c r="J100" s="901"/>
      <c r="K100" s="901"/>
      <c r="L100" s="902"/>
      <c r="M100" s="901"/>
      <c r="N100" s="901"/>
      <c r="O100" s="901">
        <v>3</v>
      </c>
      <c r="P100" s="901"/>
      <c r="Q100" s="901"/>
      <c r="R100" s="901"/>
      <c r="S100" s="901"/>
      <c r="T100" s="901"/>
      <c r="U100" s="903">
        <f t="shared" si="2"/>
        <v>3</v>
      </c>
      <c r="V100" s="901"/>
      <c r="W100" s="901"/>
      <c r="X100" s="901"/>
      <c r="Y100" s="901"/>
      <c r="Z100" s="901"/>
      <c r="AA100" s="901"/>
      <c r="AB100" s="901"/>
      <c r="AC100" s="901"/>
      <c r="AD100" s="905"/>
    </row>
    <row r="101" spans="1:31">
      <c r="A101" s="927" t="s">
        <v>484</v>
      </c>
      <c r="B101" s="899" t="s">
        <v>837</v>
      </c>
      <c r="C101" s="900"/>
      <c r="D101" s="901"/>
      <c r="E101" s="901"/>
      <c r="F101" s="901"/>
      <c r="G101" s="901"/>
      <c r="H101" s="901"/>
      <c r="I101" s="901"/>
      <c r="J101" s="901"/>
      <c r="K101" s="901"/>
      <c r="L101" s="902"/>
      <c r="M101" s="901"/>
      <c r="N101" s="901"/>
      <c r="O101" s="901"/>
      <c r="P101" s="901"/>
      <c r="Q101" s="901"/>
      <c r="R101" s="901"/>
      <c r="S101" s="901"/>
      <c r="T101" s="901"/>
      <c r="U101" s="903"/>
      <c r="V101" s="901"/>
      <c r="W101" s="901"/>
      <c r="X101" s="901"/>
      <c r="Y101" s="901"/>
      <c r="Z101" s="901"/>
      <c r="AA101" s="901"/>
      <c r="AB101" s="901"/>
      <c r="AC101" s="901"/>
      <c r="AD101" s="905"/>
    </row>
    <row r="102" spans="1:31">
      <c r="A102" s="926" t="s">
        <v>1097</v>
      </c>
      <c r="B102" s="906" t="s">
        <v>1242</v>
      </c>
      <c r="C102" s="900"/>
      <c r="D102" s="901"/>
      <c r="E102" s="901"/>
      <c r="F102" s="901"/>
      <c r="G102" s="901"/>
      <c r="H102" s="901"/>
      <c r="I102" s="901"/>
      <c r="J102" s="901"/>
      <c r="K102" s="901"/>
      <c r="L102" s="902"/>
      <c r="M102" s="901"/>
      <c r="N102" s="901"/>
      <c r="O102" s="901"/>
      <c r="P102" s="901"/>
      <c r="Q102" s="901"/>
      <c r="R102" s="901"/>
      <c r="S102" s="901"/>
      <c r="T102" s="901"/>
      <c r="U102" s="903"/>
      <c r="V102" s="901"/>
      <c r="W102" s="901"/>
      <c r="X102" s="901">
        <v>3200</v>
      </c>
      <c r="Y102" s="901"/>
      <c r="Z102" s="901"/>
      <c r="AA102" s="901"/>
      <c r="AB102" s="901"/>
      <c r="AC102" s="901"/>
      <c r="AD102" s="905">
        <f>SUM(V102:AC102)</f>
        <v>3200</v>
      </c>
    </row>
    <row r="103" spans="1:31">
      <c r="A103" s="926" t="s">
        <v>1098</v>
      </c>
      <c r="B103" s="906" t="s">
        <v>1243</v>
      </c>
      <c r="C103" s="900"/>
      <c r="D103" s="901"/>
      <c r="E103" s="901"/>
      <c r="F103" s="901"/>
      <c r="G103" s="901"/>
      <c r="H103" s="901"/>
      <c r="I103" s="901"/>
      <c r="J103" s="901"/>
      <c r="K103" s="901"/>
      <c r="L103" s="902"/>
      <c r="M103" s="901"/>
      <c r="N103" s="901"/>
      <c r="O103" s="901">
        <v>2520</v>
      </c>
      <c r="P103" s="901"/>
      <c r="Q103" s="901"/>
      <c r="R103" s="901"/>
      <c r="S103" s="901"/>
      <c r="T103" s="901"/>
      <c r="U103" s="903">
        <f>SUM(D103:T103)</f>
        <v>2520</v>
      </c>
      <c r="V103" s="901"/>
      <c r="W103" s="901"/>
      <c r="X103" s="901"/>
      <c r="Y103" s="901"/>
      <c r="Z103" s="901"/>
      <c r="AA103" s="901"/>
      <c r="AB103" s="901"/>
      <c r="AC103" s="901"/>
      <c r="AD103" s="905"/>
    </row>
    <row r="104" spans="1:31">
      <c r="A104" s="926" t="s">
        <v>1244</v>
      </c>
      <c r="B104" s="906" t="s">
        <v>1245</v>
      </c>
      <c r="C104" s="900"/>
      <c r="D104" s="901"/>
      <c r="E104" s="901"/>
      <c r="F104" s="901"/>
      <c r="G104" s="901"/>
      <c r="H104" s="901"/>
      <c r="I104" s="901"/>
      <c r="J104" s="901"/>
      <c r="K104" s="901"/>
      <c r="L104" s="902"/>
      <c r="M104" s="901"/>
      <c r="N104" s="901"/>
      <c r="O104" s="901">
        <v>680</v>
      </c>
      <c r="P104" s="901"/>
      <c r="Q104" s="901"/>
      <c r="R104" s="901"/>
      <c r="S104" s="901"/>
      <c r="T104" s="901"/>
      <c r="U104" s="903">
        <f>SUM(D104:T104)</f>
        <v>680</v>
      </c>
      <c r="V104" s="901"/>
      <c r="W104" s="901"/>
      <c r="X104" s="901"/>
      <c r="Y104" s="901"/>
      <c r="Z104" s="901"/>
      <c r="AA104" s="901"/>
      <c r="AB104" s="901"/>
      <c r="AC104" s="901"/>
      <c r="AD104" s="905"/>
    </row>
    <row r="105" spans="1:31" ht="13.5" thickBot="1">
      <c r="A105" s="928"/>
      <c r="B105" s="907"/>
      <c r="C105" s="908"/>
      <c r="D105" s="909">
        <f>SUM(D8:D104)</f>
        <v>18</v>
      </c>
      <c r="E105" s="909">
        <f t="shared" ref="E105:U105" si="3">SUM(E8:E104)</f>
        <v>5</v>
      </c>
      <c r="F105" s="909">
        <f t="shared" si="3"/>
        <v>0</v>
      </c>
      <c r="G105" s="909">
        <f t="shared" si="3"/>
        <v>0</v>
      </c>
      <c r="H105" s="909">
        <f t="shared" si="3"/>
        <v>0</v>
      </c>
      <c r="I105" s="909">
        <f t="shared" si="3"/>
        <v>0</v>
      </c>
      <c r="J105" s="909">
        <f t="shared" si="3"/>
        <v>0</v>
      </c>
      <c r="K105" s="909">
        <f t="shared" si="3"/>
        <v>0</v>
      </c>
      <c r="L105" s="909">
        <f t="shared" si="3"/>
        <v>12378</v>
      </c>
      <c r="M105" s="909">
        <f t="shared" si="3"/>
        <v>0</v>
      </c>
      <c r="N105" s="909">
        <f t="shared" si="3"/>
        <v>0</v>
      </c>
      <c r="O105" s="909">
        <f t="shared" si="3"/>
        <v>3213</v>
      </c>
      <c r="P105" s="909">
        <f t="shared" si="3"/>
        <v>0</v>
      </c>
      <c r="Q105" s="909">
        <f t="shared" si="3"/>
        <v>0</v>
      </c>
      <c r="R105" s="909">
        <f t="shared" si="3"/>
        <v>0</v>
      </c>
      <c r="S105" s="909">
        <f t="shared" si="3"/>
        <v>0</v>
      </c>
      <c r="T105" s="909">
        <f t="shared" si="3"/>
        <v>0</v>
      </c>
      <c r="U105" s="909">
        <f t="shared" si="3"/>
        <v>15614</v>
      </c>
      <c r="V105" s="909"/>
      <c r="W105" s="909">
        <f>SUM(W8:W104)</f>
        <v>9459</v>
      </c>
      <c r="X105" s="909">
        <f t="shared" ref="X105:AD105" si="4">SUM(X8:X104)</f>
        <v>-1095</v>
      </c>
      <c r="Y105" s="909">
        <f t="shared" si="4"/>
        <v>7250</v>
      </c>
      <c r="Z105" s="909">
        <f t="shared" si="4"/>
        <v>0</v>
      </c>
      <c r="AA105" s="909">
        <f t="shared" si="4"/>
        <v>0</v>
      </c>
      <c r="AB105" s="909">
        <f t="shared" si="4"/>
        <v>0</v>
      </c>
      <c r="AC105" s="909">
        <f t="shared" si="4"/>
        <v>0</v>
      </c>
      <c r="AD105" s="909">
        <f t="shared" si="4"/>
        <v>15614</v>
      </c>
      <c r="AE105" s="910">
        <f>SUM(AD105,U105)</f>
        <v>31228</v>
      </c>
    </row>
    <row r="106" spans="1:31">
      <c r="D106" s="911"/>
      <c r="E106" s="911"/>
      <c r="F106" s="911"/>
      <c r="G106" s="911"/>
      <c r="H106" s="911"/>
      <c r="I106" s="911"/>
      <c r="J106" s="911"/>
      <c r="K106" s="911"/>
      <c r="L106" s="811"/>
      <c r="M106" s="911"/>
      <c r="AD106" s="911"/>
    </row>
    <row r="107" spans="1:31">
      <c r="L107" s="811"/>
      <c r="M107" s="911"/>
    </row>
    <row r="108" spans="1:31">
      <c r="L108" s="811"/>
      <c r="M108" s="911"/>
    </row>
    <row r="109" spans="1:31">
      <c r="L109" s="811"/>
      <c r="M109" s="911"/>
    </row>
    <row r="110" spans="1:31">
      <c r="L110" s="811"/>
      <c r="M110" s="911"/>
    </row>
    <row r="111" spans="1:31">
      <c r="L111" s="811"/>
      <c r="M111" s="911"/>
    </row>
    <row r="112" spans="1:31">
      <c r="L112" s="811"/>
      <c r="M112" s="911"/>
    </row>
    <row r="113" spans="12:13">
      <c r="L113" s="811"/>
      <c r="M113" s="911"/>
    </row>
    <row r="114" spans="12:13">
      <c r="L114" s="811"/>
      <c r="M114" s="911"/>
    </row>
    <row r="115" spans="12:13">
      <c r="L115" s="811"/>
      <c r="M115" s="911"/>
    </row>
    <row r="116" spans="12:13">
      <c r="L116" s="811"/>
      <c r="M116" s="911"/>
    </row>
    <row r="117" spans="12:13">
      <c r="L117" s="811"/>
      <c r="M117" s="911"/>
    </row>
    <row r="118" spans="12:13">
      <c r="L118" s="811"/>
      <c r="M118" s="911"/>
    </row>
    <row r="119" spans="12:13">
      <c r="L119" s="811"/>
      <c r="M119" s="911"/>
    </row>
    <row r="120" spans="12:13">
      <c r="L120" s="811"/>
      <c r="M120" s="911"/>
    </row>
    <row r="121" spans="12:13">
      <c r="L121" s="811"/>
      <c r="M121" s="911"/>
    </row>
    <row r="122" spans="12:13">
      <c r="L122" s="811"/>
      <c r="M122" s="911"/>
    </row>
    <row r="123" spans="12:13">
      <c r="L123" s="811"/>
      <c r="M123" s="911"/>
    </row>
    <row r="124" spans="12:13">
      <c r="L124" s="811"/>
      <c r="M124" s="911"/>
    </row>
    <row r="125" spans="12:13">
      <c r="L125" s="811"/>
      <c r="M125" s="911"/>
    </row>
    <row r="126" spans="12:13">
      <c r="L126" s="811"/>
      <c r="M126" s="911"/>
    </row>
    <row r="127" spans="12:13">
      <c r="L127" s="811"/>
      <c r="M127" s="911"/>
    </row>
    <row r="128" spans="12:13">
      <c r="L128" s="811"/>
      <c r="M128" s="911"/>
    </row>
    <row r="129" spans="12:13">
      <c r="L129" s="811"/>
      <c r="M129" s="911"/>
    </row>
    <row r="130" spans="12:13">
      <c r="L130" s="811"/>
      <c r="M130" s="911"/>
    </row>
    <row r="131" spans="12:13">
      <c r="L131" s="811"/>
      <c r="M131" s="911"/>
    </row>
    <row r="132" spans="12:13">
      <c r="L132" s="811"/>
      <c r="M132" s="911"/>
    </row>
    <row r="133" spans="12:13">
      <c r="L133" s="811"/>
      <c r="M133" s="911"/>
    </row>
    <row r="134" spans="12:13">
      <c r="L134" s="811"/>
      <c r="M134" s="911"/>
    </row>
    <row r="135" spans="12:13">
      <c r="L135" s="811"/>
      <c r="M135" s="911"/>
    </row>
    <row r="136" spans="12:13">
      <c r="L136" s="811"/>
      <c r="M136" s="911"/>
    </row>
    <row r="137" spans="12:13">
      <c r="L137" s="811"/>
      <c r="M137" s="911"/>
    </row>
    <row r="138" spans="12:13">
      <c r="L138" s="811"/>
      <c r="M138" s="911"/>
    </row>
    <row r="139" spans="12:13">
      <c r="L139" s="811"/>
      <c r="M139" s="911"/>
    </row>
    <row r="140" spans="12:13">
      <c r="L140" s="811"/>
      <c r="M140" s="911"/>
    </row>
    <row r="141" spans="12:13">
      <c r="L141" s="811"/>
      <c r="M141" s="911"/>
    </row>
    <row r="142" spans="12:13">
      <c r="L142" s="811"/>
      <c r="M142" s="911"/>
    </row>
    <row r="143" spans="12:13">
      <c r="L143" s="811"/>
      <c r="M143" s="911"/>
    </row>
    <row r="144" spans="12:13">
      <c r="L144" s="811"/>
      <c r="M144" s="911"/>
    </row>
    <row r="145" spans="12:13">
      <c r="L145" s="811"/>
      <c r="M145" s="911"/>
    </row>
    <row r="146" spans="12:13">
      <c r="L146" s="811"/>
      <c r="M146" s="911"/>
    </row>
    <row r="147" spans="12:13">
      <c r="L147" s="811"/>
      <c r="M147" s="911"/>
    </row>
    <row r="148" spans="12:13">
      <c r="L148" s="811"/>
      <c r="M148" s="911"/>
    </row>
    <row r="149" spans="12:13">
      <c r="L149" s="811"/>
      <c r="M149" s="911"/>
    </row>
    <row r="150" spans="12:13">
      <c r="L150" s="811"/>
      <c r="M150" s="911"/>
    </row>
    <row r="151" spans="12:13">
      <c r="L151" s="811"/>
      <c r="M151" s="911"/>
    </row>
    <row r="152" spans="12:13">
      <c r="L152" s="811"/>
      <c r="M152" s="911"/>
    </row>
    <row r="153" spans="12:13">
      <c r="L153" s="811"/>
      <c r="M153" s="911"/>
    </row>
    <row r="154" spans="12:13">
      <c r="L154" s="811"/>
      <c r="M154" s="911"/>
    </row>
    <row r="155" spans="12:13">
      <c r="L155" s="811"/>
      <c r="M155" s="911"/>
    </row>
    <row r="156" spans="12:13">
      <c r="L156" s="811"/>
      <c r="M156" s="911"/>
    </row>
    <row r="157" spans="12:13">
      <c r="L157" s="811"/>
      <c r="M157" s="911"/>
    </row>
    <row r="158" spans="12:13">
      <c r="L158" s="811"/>
      <c r="M158" s="911"/>
    </row>
    <row r="159" spans="12:13">
      <c r="L159" s="811"/>
      <c r="M159" s="911"/>
    </row>
    <row r="160" spans="12:13">
      <c r="L160" s="811"/>
      <c r="M160" s="911"/>
    </row>
    <row r="161" spans="12:13">
      <c r="L161" s="811"/>
      <c r="M161" s="911"/>
    </row>
    <row r="162" spans="12:13">
      <c r="L162" s="811"/>
      <c r="M162" s="911"/>
    </row>
    <row r="163" spans="12:13">
      <c r="L163" s="811"/>
      <c r="M163" s="911"/>
    </row>
    <row r="164" spans="12:13">
      <c r="L164" s="811"/>
      <c r="M164" s="911"/>
    </row>
    <row r="165" spans="12:13">
      <c r="L165" s="811"/>
      <c r="M165" s="911"/>
    </row>
    <row r="166" spans="12:13">
      <c r="L166" s="811"/>
      <c r="M166" s="911"/>
    </row>
    <row r="167" spans="12:13">
      <c r="L167" s="811"/>
      <c r="M167" s="911"/>
    </row>
    <row r="168" spans="12:13">
      <c r="L168" s="811"/>
      <c r="M168" s="911"/>
    </row>
    <row r="169" spans="12:13">
      <c r="L169" s="811"/>
      <c r="M169" s="911"/>
    </row>
    <row r="170" spans="12:13">
      <c r="L170" s="811"/>
      <c r="M170" s="911"/>
    </row>
    <row r="171" spans="12:13">
      <c r="L171" s="811"/>
      <c r="M171" s="911"/>
    </row>
    <row r="172" spans="12:13">
      <c r="L172" s="811"/>
      <c r="M172" s="911"/>
    </row>
    <row r="173" spans="12:13">
      <c r="L173" s="811"/>
      <c r="M173" s="911"/>
    </row>
    <row r="174" spans="12:13">
      <c r="L174" s="811"/>
      <c r="M174" s="911"/>
    </row>
    <row r="175" spans="12:13">
      <c r="L175" s="811"/>
      <c r="M175" s="911"/>
    </row>
    <row r="176" spans="12:13">
      <c r="L176" s="811"/>
      <c r="M176" s="911"/>
    </row>
    <row r="177" spans="12:13">
      <c r="L177" s="811"/>
      <c r="M177" s="911"/>
    </row>
    <row r="178" spans="12:13">
      <c r="L178" s="811"/>
      <c r="M178" s="911"/>
    </row>
    <row r="179" spans="12:13">
      <c r="L179" s="811"/>
      <c r="M179" s="911"/>
    </row>
    <row r="180" spans="12:13">
      <c r="L180" s="811"/>
      <c r="M180" s="911"/>
    </row>
    <row r="181" spans="12:13">
      <c r="L181" s="811"/>
      <c r="M181" s="911"/>
    </row>
    <row r="182" spans="12:13">
      <c r="L182" s="811"/>
      <c r="M182" s="911"/>
    </row>
    <row r="183" spans="12:13">
      <c r="L183" s="811"/>
      <c r="M183" s="911"/>
    </row>
    <row r="184" spans="12:13">
      <c r="L184" s="811"/>
      <c r="M184" s="911"/>
    </row>
    <row r="185" spans="12:13">
      <c r="L185" s="811"/>
      <c r="M185" s="911"/>
    </row>
    <row r="186" spans="12:13">
      <c r="L186" s="811"/>
      <c r="M186" s="911"/>
    </row>
    <row r="187" spans="12:13">
      <c r="L187" s="811"/>
      <c r="M187" s="911"/>
    </row>
    <row r="188" spans="12:13">
      <c r="L188" s="811"/>
      <c r="M188" s="911"/>
    </row>
    <row r="189" spans="12:13">
      <c r="L189" s="811"/>
      <c r="M189" s="911"/>
    </row>
    <row r="190" spans="12:13">
      <c r="L190" s="811"/>
      <c r="M190" s="911"/>
    </row>
    <row r="191" spans="12:13">
      <c r="L191" s="811"/>
      <c r="M191" s="911"/>
    </row>
    <row r="192" spans="12:13">
      <c r="L192" s="811"/>
      <c r="M192" s="911"/>
    </row>
    <row r="193" spans="12:13">
      <c r="L193" s="811"/>
      <c r="M193" s="911"/>
    </row>
    <row r="194" spans="12:13">
      <c r="L194" s="811"/>
      <c r="M194" s="911"/>
    </row>
    <row r="195" spans="12:13">
      <c r="L195" s="811"/>
      <c r="M195" s="911"/>
    </row>
    <row r="196" spans="12:13">
      <c r="L196" s="811"/>
      <c r="M196" s="911"/>
    </row>
    <row r="197" spans="12:13">
      <c r="L197" s="811"/>
      <c r="M197" s="911"/>
    </row>
    <row r="198" spans="12:13">
      <c r="L198" s="811"/>
      <c r="M198" s="911"/>
    </row>
    <row r="199" spans="12:13">
      <c r="L199" s="811"/>
      <c r="M199" s="911"/>
    </row>
    <row r="200" spans="12:13">
      <c r="L200" s="811"/>
      <c r="M200" s="911"/>
    </row>
    <row r="201" spans="12:13">
      <c r="L201" s="811"/>
      <c r="M201" s="911"/>
    </row>
    <row r="202" spans="12:13">
      <c r="L202" s="811"/>
      <c r="M202" s="911"/>
    </row>
    <row r="203" spans="12:13">
      <c r="L203" s="811"/>
      <c r="M203" s="911"/>
    </row>
    <row r="204" spans="12:13">
      <c r="L204" s="811"/>
      <c r="M204" s="911"/>
    </row>
    <row r="205" spans="12:13">
      <c r="L205" s="811"/>
      <c r="M205" s="911"/>
    </row>
    <row r="206" spans="12:13">
      <c r="L206" s="811"/>
      <c r="M206" s="911"/>
    </row>
    <row r="207" spans="12:13">
      <c r="L207" s="811"/>
      <c r="M207" s="911"/>
    </row>
    <row r="208" spans="12:13">
      <c r="L208" s="811"/>
      <c r="M208" s="911"/>
    </row>
    <row r="209" spans="12:13">
      <c r="L209" s="811"/>
      <c r="M209" s="911"/>
    </row>
    <row r="210" spans="12:13">
      <c r="L210" s="811"/>
      <c r="M210" s="911"/>
    </row>
    <row r="211" spans="12:13">
      <c r="L211" s="811"/>
      <c r="M211" s="911"/>
    </row>
    <row r="212" spans="12:13">
      <c r="L212" s="811"/>
      <c r="M212" s="911"/>
    </row>
    <row r="213" spans="12:13">
      <c r="L213" s="811"/>
      <c r="M213" s="911"/>
    </row>
    <row r="214" spans="12:13">
      <c r="L214" s="811"/>
      <c r="M214" s="911"/>
    </row>
    <row r="215" spans="12:13">
      <c r="L215" s="811"/>
      <c r="M215" s="911"/>
    </row>
    <row r="216" spans="12:13">
      <c r="L216" s="811"/>
      <c r="M216" s="911"/>
    </row>
    <row r="217" spans="12:13">
      <c r="L217" s="811"/>
      <c r="M217" s="911"/>
    </row>
    <row r="218" spans="12:13">
      <c r="L218" s="811"/>
      <c r="M218" s="911"/>
    </row>
    <row r="219" spans="12:13">
      <c r="L219" s="811"/>
      <c r="M219" s="911"/>
    </row>
    <row r="220" spans="12:13">
      <c r="L220" s="811"/>
      <c r="M220" s="911"/>
    </row>
    <row r="221" spans="12:13">
      <c r="L221" s="811"/>
      <c r="M221" s="911"/>
    </row>
    <row r="222" spans="12:13">
      <c r="L222" s="811"/>
      <c r="M222" s="911"/>
    </row>
    <row r="223" spans="12:13">
      <c r="L223" s="811"/>
      <c r="M223" s="911"/>
    </row>
    <row r="224" spans="12:13">
      <c r="L224" s="811"/>
      <c r="M224" s="911"/>
    </row>
    <row r="225" spans="12:13">
      <c r="L225" s="811"/>
      <c r="M225" s="911"/>
    </row>
    <row r="226" spans="12:13">
      <c r="L226" s="811"/>
      <c r="M226" s="911"/>
    </row>
    <row r="227" spans="12:13">
      <c r="L227" s="811"/>
      <c r="M227" s="911"/>
    </row>
    <row r="228" spans="12:13">
      <c r="L228" s="811"/>
      <c r="M228" s="911"/>
    </row>
    <row r="229" spans="12:13">
      <c r="L229" s="811"/>
      <c r="M229" s="911"/>
    </row>
    <row r="230" spans="12:13">
      <c r="L230" s="811"/>
      <c r="M230" s="911"/>
    </row>
    <row r="231" spans="12:13">
      <c r="L231" s="811"/>
      <c r="M231" s="911"/>
    </row>
    <row r="232" spans="12:13">
      <c r="L232" s="811"/>
      <c r="M232" s="911"/>
    </row>
    <row r="233" spans="12:13">
      <c r="L233" s="811"/>
      <c r="M233" s="911"/>
    </row>
    <row r="234" spans="12:13">
      <c r="L234" s="811"/>
      <c r="M234" s="911"/>
    </row>
    <row r="235" spans="12:13">
      <c r="L235" s="811"/>
      <c r="M235" s="911"/>
    </row>
    <row r="236" spans="12:13">
      <c r="L236" s="811"/>
      <c r="M236" s="911"/>
    </row>
    <row r="237" spans="12:13">
      <c r="L237" s="811"/>
      <c r="M237" s="911"/>
    </row>
    <row r="238" spans="12:13">
      <c r="L238" s="811"/>
      <c r="M238" s="911"/>
    </row>
    <row r="239" spans="12:13">
      <c r="L239" s="811"/>
      <c r="M239" s="911"/>
    </row>
    <row r="240" spans="12:13">
      <c r="L240" s="811"/>
      <c r="M240" s="911"/>
    </row>
    <row r="241" spans="12:13">
      <c r="L241" s="811"/>
      <c r="M241" s="911"/>
    </row>
    <row r="242" spans="12:13">
      <c r="L242" s="811"/>
      <c r="M242" s="911"/>
    </row>
    <row r="243" spans="12:13">
      <c r="L243" s="811"/>
      <c r="M243" s="911"/>
    </row>
    <row r="244" spans="12:13">
      <c r="L244" s="811"/>
      <c r="M244" s="911"/>
    </row>
    <row r="245" spans="12:13">
      <c r="L245" s="811"/>
      <c r="M245" s="911"/>
    </row>
    <row r="246" spans="12:13">
      <c r="L246" s="811"/>
      <c r="M246" s="911"/>
    </row>
    <row r="247" spans="12:13">
      <c r="L247" s="811"/>
      <c r="M247" s="911"/>
    </row>
    <row r="248" spans="12:13">
      <c r="L248" s="811"/>
      <c r="M248" s="911"/>
    </row>
    <row r="249" spans="12:13">
      <c r="L249" s="811"/>
      <c r="M249" s="911"/>
    </row>
    <row r="250" spans="12:13">
      <c r="L250" s="811"/>
      <c r="M250" s="911"/>
    </row>
    <row r="251" spans="12:13">
      <c r="L251" s="811"/>
      <c r="M251" s="911"/>
    </row>
    <row r="252" spans="12:13">
      <c r="L252" s="811"/>
      <c r="M252" s="911"/>
    </row>
    <row r="253" spans="12:13">
      <c r="L253" s="811"/>
      <c r="M253" s="911"/>
    </row>
    <row r="254" spans="12:13">
      <c r="L254" s="811"/>
      <c r="M254" s="911"/>
    </row>
    <row r="255" spans="12:13">
      <c r="L255" s="811"/>
      <c r="M255" s="911"/>
    </row>
    <row r="256" spans="12:13">
      <c r="L256" s="811"/>
      <c r="M256" s="911"/>
    </row>
    <row r="257" spans="12:13">
      <c r="L257" s="811"/>
      <c r="M257" s="911"/>
    </row>
    <row r="258" spans="12:13">
      <c r="L258" s="912"/>
      <c r="M258" s="911"/>
    </row>
  </sheetData>
  <mergeCells count="23">
    <mergeCell ref="P5:P6"/>
    <mergeCell ref="A2:AE2"/>
    <mergeCell ref="A4:A7"/>
    <mergeCell ref="B4:B6"/>
    <mergeCell ref="C4:C6"/>
    <mergeCell ref="D4:T4"/>
    <mergeCell ref="U4:U6"/>
    <mergeCell ref="V4:AB4"/>
    <mergeCell ref="AD4:AD6"/>
    <mergeCell ref="AE4:AE6"/>
    <mergeCell ref="D5:D6"/>
    <mergeCell ref="E5:E6"/>
    <mergeCell ref="F5:K5"/>
    <mergeCell ref="L5:L6"/>
    <mergeCell ref="M5:N5"/>
    <mergeCell ref="O5:O6"/>
    <mergeCell ref="AC5:AC6"/>
    <mergeCell ref="Q5:Q6"/>
    <mergeCell ref="V5:V6"/>
    <mergeCell ref="W5:W6"/>
    <mergeCell ref="X5:X6"/>
    <mergeCell ref="Y5:Z5"/>
    <mergeCell ref="AA5:AB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7" fitToHeight="2" orientation="landscape" r:id="rId1"/>
  <rowBreaks count="1" manualBreakCount="1">
    <brk id="58" max="29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B1:K35"/>
  <sheetViews>
    <sheetView topLeftCell="B1" zoomScale="90" zoomScaleNormal="90" workbookViewId="0">
      <selection activeCell="D22" sqref="D22:E22"/>
    </sheetView>
  </sheetViews>
  <sheetFormatPr defaultColWidth="8.7109375" defaultRowHeight="12.75" customHeight="1"/>
  <cols>
    <col min="1" max="1" width="18.85546875" style="255" customWidth="1"/>
    <col min="2" max="2" width="35.140625" style="299" customWidth="1"/>
    <col min="3" max="3" width="12.42578125" style="299" customWidth="1"/>
    <col min="4" max="5" width="11.7109375" style="299" customWidth="1"/>
    <col min="6" max="6" width="33.7109375" style="299" customWidth="1"/>
    <col min="7" max="7" width="12.85546875" style="299" customWidth="1"/>
    <col min="8" max="9" width="12.42578125" style="299" customWidth="1"/>
    <col min="10" max="11" width="8.7109375" style="299"/>
    <col min="12" max="16384" width="8.7109375" style="255"/>
  </cols>
  <sheetData>
    <row r="1" spans="2:11" ht="16.5" customHeight="1" thickBot="1">
      <c r="B1" s="300"/>
      <c r="C1" s="300"/>
      <c r="D1" s="300"/>
      <c r="E1" s="300"/>
      <c r="F1" s="300"/>
      <c r="G1" s="300"/>
      <c r="H1" s="300"/>
      <c r="I1" s="301" t="s">
        <v>401</v>
      </c>
      <c r="J1" s="254"/>
      <c r="K1" s="254"/>
    </row>
    <row r="2" spans="2:11" ht="26.25" customHeight="1" thickBot="1">
      <c r="B2" s="302" t="s">
        <v>339</v>
      </c>
      <c r="C2" s="75" t="s">
        <v>730</v>
      </c>
      <c r="D2" s="75" t="s">
        <v>685</v>
      </c>
      <c r="E2" s="75" t="s">
        <v>1255</v>
      </c>
      <c r="F2" s="302" t="s">
        <v>340</v>
      </c>
      <c r="G2" s="75" t="s">
        <v>730</v>
      </c>
      <c r="H2" s="75" t="s">
        <v>685</v>
      </c>
      <c r="I2" s="75" t="s">
        <v>1255</v>
      </c>
      <c r="J2" s="303"/>
      <c r="K2" s="254"/>
    </row>
    <row r="3" spans="2:11" ht="13.5" customHeight="1" thickBot="1">
      <c r="B3" s="304" t="s">
        <v>341</v>
      </c>
      <c r="C3" s="305">
        <f>SUM(C4:C8)</f>
        <v>927730</v>
      </c>
      <c r="D3" s="305">
        <f t="shared" ref="D3:E3" si="0">SUM(D4:D8)</f>
        <v>45986</v>
      </c>
      <c r="E3" s="305">
        <f t="shared" si="0"/>
        <v>973716</v>
      </c>
      <c r="F3" s="306" t="s">
        <v>457</v>
      </c>
      <c r="G3" s="480">
        <f>+G4+G5+G6+G8+G9+G10</f>
        <v>1413667</v>
      </c>
      <c r="H3" s="480">
        <f t="shared" ref="H3:I3" si="1">+H4+H5+H6+H8+H9+H10</f>
        <v>-192166</v>
      </c>
      <c r="I3" s="480">
        <f t="shared" si="1"/>
        <v>1221501</v>
      </c>
      <c r="J3" s="303"/>
      <c r="K3" s="254"/>
    </row>
    <row r="4" spans="2:11" ht="15" customHeight="1" thickBot="1">
      <c r="B4" s="307" t="s">
        <v>432</v>
      </c>
      <c r="C4" s="308">
        <f>+'3.mell. Bevétel'!C22+'6. mell. Int.összesen'!D15</f>
        <v>616114</v>
      </c>
      <c r="D4" s="352">
        <f>+'3.mell. Bevétel'!D22+'6. mell. Int.összesen'!E15</f>
        <v>7539</v>
      </c>
      <c r="E4" s="352">
        <f>+C4+D4</f>
        <v>623653</v>
      </c>
      <c r="F4" s="310" t="s">
        <v>342</v>
      </c>
      <c r="G4" s="481">
        <f>+'5. mell. Önk.össz kiadás'!D7+'6. mell. Int.összesen'!D55</f>
        <v>260418</v>
      </c>
      <c r="H4" s="481">
        <f>+'5. mell. Önk.össz kiadás'!E7+'6. mell. Int.összesen'!E55</f>
        <v>-6185</v>
      </c>
      <c r="I4" s="481">
        <f>+G4+H4</f>
        <v>254233</v>
      </c>
      <c r="J4" s="303"/>
      <c r="K4" s="254"/>
    </row>
    <row r="5" spans="2:11" ht="15" customHeight="1" thickBot="1">
      <c r="B5" s="307" t="s">
        <v>458</v>
      </c>
      <c r="C5" s="502">
        <f>+'3.mell. Bevétel'!C53</f>
        <v>238100</v>
      </c>
      <c r="D5" s="502">
        <f>+'3.mell. Bevétel'!D53+'6. mell. Int.összesen'!E28</f>
        <v>26030</v>
      </c>
      <c r="E5" s="352">
        <f t="shared" ref="E5:E7" si="2">+C5+D5</f>
        <v>264130</v>
      </c>
      <c r="F5" s="349" t="s">
        <v>343</v>
      </c>
      <c r="G5" s="482">
        <f>+'5. mell. Önk.össz kiadás'!D9+'6. mell. Int.összesen'!D56</f>
        <v>68857</v>
      </c>
      <c r="H5" s="482">
        <f>+'5. mell. Önk.össz kiadás'!E9+'6. mell. Int.összesen'!E56</f>
        <v>-386</v>
      </c>
      <c r="I5" s="481">
        <f t="shared" ref="I5:I11" si="3">+G5+H5</f>
        <v>68471</v>
      </c>
      <c r="J5" s="303"/>
      <c r="K5" s="254"/>
    </row>
    <row r="6" spans="2:11" ht="15" customHeight="1" thickBot="1">
      <c r="B6" s="307" t="s">
        <v>341</v>
      </c>
      <c r="C6" s="502">
        <f>+'3.mell. Bevétel'!C64+'6. mell. Int.összesen'!D36</f>
        <v>50474</v>
      </c>
      <c r="D6" s="502">
        <f>+'3.mell. Bevétel'!D64+'6. mell. Int.összesen'!E36</f>
        <v>10817</v>
      </c>
      <c r="E6" s="352">
        <f t="shared" si="2"/>
        <v>61291</v>
      </c>
      <c r="F6" s="349" t="s">
        <v>344</v>
      </c>
      <c r="G6" s="353">
        <f>+'5. mell. Önk.össz kiadás'!D16+'6. mell. Int.összesen'!D63</f>
        <v>127263</v>
      </c>
      <c r="H6" s="353">
        <f>+'5. mell. Önk.össz kiadás'!E16+'6. mell. Int.összesen'!E63</f>
        <v>18459</v>
      </c>
      <c r="I6" s="481">
        <f t="shared" si="3"/>
        <v>145722</v>
      </c>
      <c r="J6" s="303"/>
      <c r="K6" s="254"/>
    </row>
    <row r="7" spans="2:11" ht="15" customHeight="1" thickBot="1">
      <c r="B7" s="349" t="s">
        <v>433</v>
      </c>
      <c r="C7" s="502">
        <f>+'3.mell. Bevétel'!C68</f>
        <v>23042</v>
      </c>
      <c r="D7" s="502">
        <f>+'3.mell. Bevétel'!D68</f>
        <v>1600</v>
      </c>
      <c r="E7" s="352">
        <f t="shared" si="2"/>
        <v>24642</v>
      </c>
      <c r="F7" s="350" t="s">
        <v>656</v>
      </c>
      <c r="G7" s="353">
        <f>+'5.b. mell. VF saját forrásból'!D30</f>
        <v>42520</v>
      </c>
      <c r="H7" s="353">
        <f>+'5.b. mell. VF saját forrásból'!E30</f>
        <v>-42520</v>
      </c>
      <c r="I7" s="481">
        <f t="shared" si="3"/>
        <v>0</v>
      </c>
      <c r="J7" s="303"/>
      <c r="K7" s="254"/>
    </row>
    <row r="8" spans="2:11" ht="15" customHeight="1" thickBot="1">
      <c r="B8" s="307"/>
      <c r="C8" s="502"/>
      <c r="D8" s="308"/>
      <c r="E8" s="478"/>
      <c r="F8" s="349" t="s">
        <v>345</v>
      </c>
      <c r="G8" s="353">
        <f>+'5. mell. Önk.össz kiadás'!D18</f>
        <v>21921</v>
      </c>
      <c r="H8" s="353">
        <f>+'5. mell. Önk.össz kiadás'!E18</f>
        <v>849</v>
      </c>
      <c r="I8" s="481">
        <f t="shared" si="3"/>
        <v>22770</v>
      </c>
      <c r="J8" s="303"/>
      <c r="K8" s="254"/>
    </row>
    <row r="9" spans="2:11" ht="15" customHeight="1" thickBot="1">
      <c r="B9" s="307"/>
      <c r="C9" s="308"/>
      <c r="D9" s="308"/>
      <c r="E9" s="478"/>
      <c r="F9" s="349" t="s">
        <v>389</v>
      </c>
      <c r="G9" s="353">
        <f>+'5. mell. Önk.össz kiadás'!D20+'6. mell. Int.összesen'!D65-G10</f>
        <v>410089</v>
      </c>
      <c r="H9" s="353">
        <f>+'5. mell. Önk.össz kiadás'!E20+'6. mell. Int.összesen'!E65-H10</f>
        <v>28613</v>
      </c>
      <c r="I9" s="481">
        <f t="shared" si="3"/>
        <v>438702</v>
      </c>
      <c r="J9" s="303"/>
      <c r="K9" s="254"/>
    </row>
    <row r="10" spans="2:11" ht="15" customHeight="1" thickBot="1">
      <c r="B10" s="311" t="s">
        <v>288</v>
      </c>
      <c r="C10" s="312">
        <f>+C11</f>
        <v>60433</v>
      </c>
      <c r="D10" s="312">
        <f t="shared" ref="D10:E10" si="4">+D11</f>
        <v>0</v>
      </c>
      <c r="E10" s="312">
        <f t="shared" si="4"/>
        <v>60433</v>
      </c>
      <c r="F10" s="349" t="s">
        <v>644</v>
      </c>
      <c r="G10" s="870">
        <f>+'5. mell. Önk.össz kiadás'!D21</f>
        <v>525119</v>
      </c>
      <c r="H10" s="870">
        <f>+'5. mell. Önk.össz kiadás'!E21</f>
        <v>-233516</v>
      </c>
      <c r="I10" s="871">
        <f t="shared" si="3"/>
        <v>291603</v>
      </c>
      <c r="J10" s="303"/>
      <c r="K10" s="254"/>
    </row>
    <row r="11" spans="2:11" ht="15" customHeight="1">
      <c r="B11" s="307" t="s">
        <v>396</v>
      </c>
      <c r="C11" s="308">
        <f>+'3.mell. Bevétel'!C76+'6. mell. Int.összesen'!D44</f>
        <v>60433</v>
      </c>
      <c r="D11" s="352">
        <f>+'3.mell. Bevétel'!D76+'6. mell. Int.összesen'!E44</f>
        <v>0</v>
      </c>
      <c r="E11" s="352">
        <f>+'3.mell. Bevétel'!E76+'6. mell. Int.összesen'!F44</f>
        <v>60433</v>
      </c>
      <c r="F11" s="592" t="s">
        <v>654</v>
      </c>
      <c r="G11" s="870">
        <v>18016</v>
      </c>
      <c r="H11" s="870">
        <v>-11589</v>
      </c>
      <c r="I11" s="871">
        <f t="shared" si="3"/>
        <v>6427</v>
      </c>
      <c r="J11" s="303"/>
      <c r="K11" s="254"/>
    </row>
    <row r="12" spans="2:11" ht="15" customHeight="1">
      <c r="B12" s="350" t="s">
        <v>471</v>
      </c>
      <c r="C12" s="351">
        <v>15000</v>
      </c>
      <c r="D12" s="351">
        <v>0</v>
      </c>
      <c r="E12" s="351">
        <f>+C12+D12</f>
        <v>15000</v>
      </c>
      <c r="F12" s="349"/>
      <c r="H12" s="308"/>
      <c r="I12" s="309"/>
      <c r="J12" s="303"/>
      <c r="K12" s="254"/>
    </row>
    <row r="13" spans="2:11" ht="15" customHeight="1">
      <c r="B13" s="307"/>
      <c r="C13" s="308"/>
      <c r="D13" s="308"/>
      <c r="E13" s="478"/>
      <c r="F13" s="349"/>
      <c r="G13" s="353"/>
      <c r="H13" s="313"/>
      <c r="I13" s="309"/>
      <c r="J13" s="303"/>
      <c r="K13" s="254"/>
    </row>
    <row r="14" spans="2:11" s="318" customFormat="1" ht="15" customHeight="1">
      <c r="B14" s="307"/>
      <c r="C14" s="308"/>
      <c r="D14" s="308"/>
      <c r="E14" s="478"/>
      <c r="F14" s="314" t="s">
        <v>279</v>
      </c>
      <c r="G14" s="355">
        <f>SUM(G15:G17)</f>
        <v>23113</v>
      </c>
      <c r="H14" s="355">
        <f t="shared" ref="H14:I14" si="5">SUM(H15:H17)</f>
        <v>513</v>
      </c>
      <c r="I14" s="355">
        <f t="shared" si="5"/>
        <v>23626</v>
      </c>
      <c r="J14" s="303"/>
      <c r="K14" s="254"/>
    </row>
    <row r="15" spans="2:11" s="318" customFormat="1" ht="15" customHeight="1">
      <c r="B15" s="673"/>
      <c r="C15" s="674"/>
      <c r="D15" s="674"/>
      <c r="E15" s="675"/>
      <c r="F15" s="673" t="s">
        <v>742</v>
      </c>
      <c r="G15" s="677">
        <v>6160</v>
      </c>
      <c r="H15" s="676">
        <v>513</v>
      </c>
      <c r="I15" s="678">
        <f>+G15+H15</f>
        <v>6673</v>
      </c>
      <c r="J15" s="303"/>
      <c r="K15" s="254"/>
    </row>
    <row r="16" spans="2:11" s="318" customFormat="1" ht="15" customHeight="1">
      <c r="B16" s="673"/>
      <c r="C16" s="674"/>
      <c r="D16" s="674"/>
      <c r="E16" s="675"/>
      <c r="F16" s="673" t="s">
        <v>736</v>
      </c>
      <c r="G16" s="677">
        <v>16953</v>
      </c>
      <c r="H16" s="676"/>
      <c r="I16" s="678">
        <f>+G16+H16</f>
        <v>16953</v>
      </c>
      <c r="J16" s="303"/>
      <c r="K16" s="254"/>
    </row>
    <row r="17" spans="2:11" s="321" customFormat="1" ht="22.5" customHeight="1" thickBot="1">
      <c r="B17" s="315"/>
      <c r="C17" s="316"/>
      <c r="D17" s="316"/>
      <c r="E17" s="479"/>
      <c r="F17" s="315"/>
      <c r="G17" s="483"/>
      <c r="H17" s="317"/>
      <c r="I17" s="679"/>
      <c r="J17" s="303"/>
      <c r="K17" s="254"/>
    </row>
    <row r="18" spans="2:11" ht="15.75" thickBot="1">
      <c r="B18" s="319" t="s">
        <v>346</v>
      </c>
      <c r="C18" s="320">
        <f>+C10+C3</f>
        <v>988163</v>
      </c>
      <c r="D18" s="320">
        <f t="shared" ref="D18:E18" si="6">+D10+D3</f>
        <v>45986</v>
      </c>
      <c r="E18" s="320">
        <f t="shared" si="6"/>
        <v>1034149</v>
      </c>
      <c r="F18" s="319" t="s">
        <v>346</v>
      </c>
      <c r="G18" s="320">
        <f>+G14+G3</f>
        <v>1436780</v>
      </c>
      <c r="H18" s="320">
        <f t="shared" ref="H18:I18" si="7">+H14+H3</f>
        <v>-191653</v>
      </c>
      <c r="I18" s="320">
        <f t="shared" si="7"/>
        <v>1245127</v>
      </c>
      <c r="J18" s="254"/>
      <c r="K18" s="254"/>
    </row>
    <row r="19" spans="2:11" ht="13.5" customHeight="1">
      <c r="B19" s="322"/>
      <c r="C19" s="322"/>
      <c r="D19" s="322"/>
      <c r="E19" s="323"/>
      <c r="F19" s="324"/>
      <c r="G19" s="324"/>
      <c r="H19" s="324"/>
      <c r="I19" s="323"/>
      <c r="J19" s="254"/>
      <c r="K19" s="254"/>
    </row>
    <row r="20" spans="2:11" s="299" customFormat="1" ht="25.5" customHeight="1" thickBot="1">
      <c r="B20" s="325"/>
      <c r="C20" s="326"/>
      <c r="D20" s="326"/>
      <c r="E20" s="327"/>
      <c r="F20" s="325"/>
      <c r="G20" s="325"/>
      <c r="H20" s="325"/>
      <c r="I20" s="327"/>
      <c r="J20" s="303"/>
      <c r="K20" s="254"/>
    </row>
    <row r="21" spans="2:11" s="299" customFormat="1" ht="15">
      <c r="B21" s="328" t="s">
        <v>339</v>
      </c>
      <c r="C21" s="75" t="s">
        <v>730</v>
      </c>
      <c r="D21" s="75" t="s">
        <v>685</v>
      </c>
      <c r="E21" s="75" t="s">
        <v>1255</v>
      </c>
      <c r="F21" s="328" t="s">
        <v>340</v>
      </c>
      <c r="G21" s="75" t="s">
        <v>730</v>
      </c>
      <c r="H21" s="75" t="s">
        <v>685</v>
      </c>
      <c r="I21" s="75" t="s">
        <v>1255</v>
      </c>
      <c r="J21" s="303"/>
      <c r="K21" s="254"/>
    </row>
    <row r="22" spans="2:11" s="299" customFormat="1" ht="15">
      <c r="B22" s="354" t="s">
        <v>472</v>
      </c>
      <c r="C22" s="312">
        <f>+C23+C24</f>
        <v>64542</v>
      </c>
      <c r="D22" s="312">
        <f>+D23+D24+D25</f>
        <v>405</v>
      </c>
      <c r="E22" s="312">
        <f>+E23+E24+E25</f>
        <v>64947</v>
      </c>
      <c r="F22" s="354" t="s">
        <v>427</v>
      </c>
      <c r="G22" s="329">
        <f>(+G23+G24)+G25</f>
        <v>31747</v>
      </c>
      <c r="H22" s="329">
        <f t="shared" ref="H22:I22" si="8">(+H23+H24)+H25</f>
        <v>238044</v>
      </c>
      <c r="I22" s="329">
        <f t="shared" si="8"/>
        <v>269791</v>
      </c>
      <c r="J22" s="303"/>
      <c r="K22" s="331"/>
    </row>
    <row r="23" spans="2:11" s="299" customFormat="1" ht="15">
      <c r="B23" s="307" t="s">
        <v>434</v>
      </c>
      <c r="C23" s="502">
        <f>+'3.mell. Bevétel'!C36+'6. mell. Int.összesen'!D27</f>
        <v>28777</v>
      </c>
      <c r="D23" s="502">
        <f>+'3.mell. Bevétel'!D36+'6. mell. Int.összesen'!E27</f>
        <v>200</v>
      </c>
      <c r="E23" s="502">
        <f>+C23+D23</f>
        <v>28977</v>
      </c>
      <c r="F23" s="307" t="s">
        <v>162</v>
      </c>
      <c r="G23" s="330">
        <f>+'5. mell. Önk.össz kiadás'!D23+'6. mell. Int.összesen'!D67</f>
        <v>11247</v>
      </c>
      <c r="H23" s="330">
        <f>+'5. mell. Önk.össz kiadás'!E23+'6. mell. Int.összesen'!E67</f>
        <v>221969</v>
      </c>
      <c r="I23" s="330">
        <f>+G23+H23</f>
        <v>233216</v>
      </c>
      <c r="J23" s="303"/>
      <c r="K23" s="254"/>
    </row>
    <row r="24" spans="2:11" s="299" customFormat="1" ht="15">
      <c r="B24" s="307" t="s">
        <v>347</v>
      </c>
      <c r="C24" s="502">
        <f>+'3.mell. Bevétel'!C71</f>
        <v>35765</v>
      </c>
      <c r="D24" s="502">
        <f>+'3.mell. Bevétel'!D71</f>
        <v>0</v>
      </c>
      <c r="E24" s="502">
        <f>+C24+D24</f>
        <v>35765</v>
      </c>
      <c r="F24" s="307" t="s">
        <v>315</v>
      </c>
      <c r="G24" s="330">
        <f>+'5. mell. Önk.össz kiadás'!D25</f>
        <v>400</v>
      </c>
      <c r="H24" s="330">
        <f>+'5. mell. Önk.össz kiadás'!E25</f>
        <v>8043</v>
      </c>
      <c r="I24" s="330">
        <f t="shared" ref="I24:I26" si="9">+G24+H24</f>
        <v>8443</v>
      </c>
      <c r="J24" s="303"/>
      <c r="K24" s="254"/>
    </row>
    <row r="25" spans="2:11" s="299" customFormat="1" ht="15">
      <c r="B25" s="349" t="s">
        <v>472</v>
      </c>
      <c r="C25" s="307"/>
      <c r="D25" s="308">
        <f>'1.mell. Mérleg'!D17</f>
        <v>205</v>
      </c>
      <c r="E25" s="502">
        <f>+C25+D25</f>
        <v>205</v>
      </c>
      <c r="F25" s="307" t="s">
        <v>435</v>
      </c>
      <c r="G25" s="330">
        <f>+'5. mell. Önk.össz kiadás'!D27</f>
        <v>20100</v>
      </c>
      <c r="H25" s="330">
        <f>+'5. mell. Önk.össz kiadás'!E27</f>
        <v>8032</v>
      </c>
      <c r="I25" s="330">
        <f t="shared" si="9"/>
        <v>28132</v>
      </c>
      <c r="J25" s="303"/>
      <c r="K25" s="254"/>
    </row>
    <row r="26" spans="2:11" s="299" customFormat="1" ht="15">
      <c r="B26" s="311" t="s">
        <v>288</v>
      </c>
      <c r="C26" s="332">
        <f>+C27+C28</f>
        <v>415822</v>
      </c>
      <c r="D26" s="332">
        <f t="shared" ref="D26:E26" si="10">+D27+D28</f>
        <v>0</v>
      </c>
      <c r="E26" s="332">
        <f t="shared" si="10"/>
        <v>415822</v>
      </c>
      <c r="F26" s="307"/>
      <c r="G26" s="307"/>
      <c r="H26" s="333"/>
      <c r="I26" s="330">
        <f t="shared" si="9"/>
        <v>0</v>
      </c>
      <c r="J26" s="303"/>
      <c r="K26" s="254"/>
    </row>
    <row r="27" spans="2:11" s="299" customFormat="1" ht="15">
      <c r="B27" s="307" t="s">
        <v>397</v>
      </c>
      <c r="C27" s="308">
        <f>+'3.mell. Bevétel'!C77</f>
        <v>415822</v>
      </c>
      <c r="D27" s="352">
        <f>+'3.mell. Bevétel'!D77</f>
        <v>0</v>
      </c>
      <c r="E27" s="352">
        <f>+'3.mell. Bevétel'!E77</f>
        <v>415822</v>
      </c>
      <c r="F27" s="314" t="s">
        <v>279</v>
      </c>
      <c r="G27" s="334">
        <f>+G28</f>
        <v>0</v>
      </c>
      <c r="H27" s="334">
        <v>0</v>
      </c>
      <c r="I27" s="334">
        <f t="shared" ref="I27" si="11">+I28</f>
        <v>0</v>
      </c>
      <c r="J27" s="303"/>
      <c r="K27" s="254"/>
    </row>
    <row r="28" spans="2:11" s="321" customFormat="1" ht="18.75" customHeight="1">
      <c r="B28" s="349" t="s">
        <v>653</v>
      </c>
      <c r="C28" s="352">
        <f>+'3.mell. Bevétel'!C74</f>
        <v>0</v>
      </c>
      <c r="D28" s="352">
        <f>+'3.mell. Bevétel'!D74</f>
        <v>0</v>
      </c>
      <c r="E28" s="352">
        <f>+'3.mell. Bevétel'!E74</f>
        <v>0</v>
      </c>
      <c r="F28" s="307"/>
      <c r="G28" s="333"/>
      <c r="H28" s="330"/>
      <c r="I28" s="309"/>
      <c r="J28" s="303"/>
      <c r="K28" s="254"/>
    </row>
    <row r="29" spans="2:11" s="321" customFormat="1" ht="29.25" customHeight="1">
      <c r="B29" s="335" t="s">
        <v>348</v>
      </c>
      <c r="C29" s="336">
        <f>+C22+C26</f>
        <v>480364</v>
      </c>
      <c r="D29" s="336">
        <f t="shared" ref="D29:E29" si="12">+D22+D26</f>
        <v>405</v>
      </c>
      <c r="E29" s="336">
        <f t="shared" si="12"/>
        <v>480769</v>
      </c>
      <c r="F29" s="335" t="s">
        <v>348</v>
      </c>
      <c r="G29" s="337">
        <f>+G27+G22</f>
        <v>31747</v>
      </c>
      <c r="H29" s="337">
        <f t="shared" ref="H29:I29" si="13">+H27+H22</f>
        <v>238044</v>
      </c>
      <c r="I29" s="337">
        <f t="shared" si="13"/>
        <v>269791</v>
      </c>
      <c r="J29" s="303"/>
      <c r="K29" s="254"/>
    </row>
    <row r="30" spans="2:11" ht="15.75" thickBot="1">
      <c r="B30" s="338" t="s">
        <v>283</v>
      </c>
      <c r="C30" s="339">
        <f>C18+C29</f>
        <v>1468527</v>
      </c>
      <c r="D30" s="339">
        <f t="shared" ref="D30:E30" si="14">D18+D29</f>
        <v>46391</v>
      </c>
      <c r="E30" s="339">
        <f t="shared" si="14"/>
        <v>1514918</v>
      </c>
      <c r="F30" s="338" t="s">
        <v>283</v>
      </c>
      <c r="G30" s="340">
        <f>G18+G29</f>
        <v>1468527</v>
      </c>
      <c r="H30" s="340">
        <f t="shared" ref="H30:I30" si="15">H18+H29</f>
        <v>46391</v>
      </c>
      <c r="I30" s="340">
        <f t="shared" si="15"/>
        <v>1514918</v>
      </c>
      <c r="J30" s="254"/>
      <c r="K30" s="254"/>
    </row>
    <row r="31" spans="2:11" ht="15">
      <c r="B31" s="341"/>
      <c r="C31" s="342"/>
      <c r="D31" s="342"/>
      <c r="E31" s="342"/>
      <c r="F31" s="341"/>
      <c r="G31" s="341"/>
      <c r="H31" s="341"/>
      <c r="I31" s="341"/>
      <c r="J31" s="254"/>
      <c r="K31" s="254"/>
    </row>
    <row r="32" spans="2:11" ht="15">
      <c r="B32" s="348"/>
      <c r="C32" s="343"/>
      <c r="D32" s="343"/>
      <c r="E32" s="343"/>
      <c r="F32" s="343"/>
      <c r="G32" s="343"/>
      <c r="H32" s="343"/>
      <c r="I32" s="343"/>
      <c r="J32" s="254"/>
      <c r="K32" s="254"/>
    </row>
    <row r="33" spans="2:11" ht="15">
      <c r="B33" s="254"/>
      <c r="C33" s="343"/>
      <c r="D33" s="343"/>
      <c r="E33" s="343"/>
      <c r="F33" s="343"/>
      <c r="G33" s="343"/>
      <c r="H33" s="343"/>
      <c r="I33" s="254"/>
      <c r="J33" s="254"/>
      <c r="K33" s="254"/>
    </row>
    <row r="34" spans="2:11" ht="15">
      <c r="B34" s="254"/>
      <c r="C34" s="254"/>
      <c r="D34" s="254"/>
      <c r="E34" s="254"/>
      <c r="F34" s="254"/>
      <c r="G34" s="254"/>
      <c r="H34" s="254"/>
      <c r="I34" s="254"/>
      <c r="J34" s="254"/>
      <c r="K34" s="254"/>
    </row>
    <row r="35" spans="2:11" ht="12.75" customHeight="1">
      <c r="B35" s="254"/>
      <c r="C35" s="343"/>
      <c r="D35" s="343"/>
      <c r="E35" s="343"/>
      <c r="F35" s="254"/>
      <c r="G35" s="254"/>
      <c r="H35" s="254"/>
      <c r="I35" s="343"/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scale="77" orientation="landscape" r:id="rId1"/>
  <headerFooter>
    <oddHeader>&amp;C&amp;"Times New Roman,Félkövér"&amp;12Martonvásár Város Önkormányzatának
KÖLTSÉGVETÉSI PÉNZÜGYI MÉRLEGE II.&amp;R&amp;"Times New Roman,Normál"&amp;10 2.melléklet</oddHeader>
  </headerFooter>
  <drawing r:id="rId2"/>
</worksheet>
</file>

<file path=xl/worksheets/sheet3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J12"/>
  <sheetViews>
    <sheetView topLeftCell="P1" workbookViewId="0">
      <selection activeCell="Z8" sqref="Z8"/>
    </sheetView>
  </sheetViews>
  <sheetFormatPr defaultRowHeight="12.75"/>
  <cols>
    <col min="1" max="1" width="5.7109375" style="812" customWidth="1"/>
    <col min="2" max="2" width="24.28515625" style="812" customWidth="1"/>
    <col min="3" max="3" width="7.42578125" style="812" customWidth="1"/>
    <col min="4" max="4" width="7.5703125" style="812" customWidth="1"/>
    <col min="5" max="5" width="7.28515625" style="812" customWidth="1"/>
    <col min="6" max="6" width="7.42578125" style="812" customWidth="1"/>
    <col min="7" max="7" width="5.7109375" style="812" customWidth="1"/>
    <col min="8" max="8" width="7.85546875" style="812" customWidth="1"/>
    <col min="9" max="9" width="8" style="812" bestFit="1" customWidth="1"/>
    <col min="10" max="10" width="6.42578125" style="812" bestFit="1" customWidth="1"/>
    <col min="11" max="11" width="8" style="812" customWidth="1"/>
    <col min="12" max="12" width="8.85546875" style="812" customWidth="1"/>
    <col min="13" max="13" width="8.140625" style="812" customWidth="1"/>
    <col min="14" max="14" width="7.140625" style="812" customWidth="1"/>
    <col min="15" max="15" width="7.85546875" style="812" customWidth="1"/>
    <col min="16" max="17" width="8.140625" style="812" customWidth="1"/>
    <col min="18" max="18" width="8.85546875" style="812" customWidth="1"/>
    <col min="19" max="19" width="9" style="812" customWidth="1"/>
    <col min="20" max="20" width="9.42578125" style="812" customWidth="1"/>
    <col min="21" max="21" width="7.140625" style="812" customWidth="1"/>
    <col min="22" max="23" width="8.140625" style="812" customWidth="1"/>
    <col min="24" max="24" width="7.28515625" style="812" customWidth="1"/>
    <col min="25" max="26" width="7.85546875" style="812" customWidth="1"/>
    <col min="27" max="27" width="8.5703125" style="812" customWidth="1"/>
    <col min="28" max="28" width="7.7109375" style="812" customWidth="1"/>
    <col min="29" max="29" width="7.5703125" style="812" customWidth="1"/>
    <col min="30" max="30" width="8.7109375" style="812" customWidth="1"/>
    <col min="31" max="31" width="9.28515625" style="812" customWidth="1"/>
    <col min="32" max="16384" width="9.140625" style="812"/>
  </cols>
  <sheetData>
    <row r="1" spans="1:36" ht="13.5" thickBot="1">
      <c r="AC1" s="1128" t="s">
        <v>405</v>
      </c>
      <c r="AD1" s="1128"/>
      <c r="AE1" s="1128"/>
    </row>
    <row r="2" spans="1:36" ht="31.5" customHeight="1">
      <c r="A2" s="1171" t="s">
        <v>350</v>
      </c>
      <c r="B2" s="1173" t="s">
        <v>814</v>
      </c>
      <c r="C2" s="1185" t="s">
        <v>310</v>
      </c>
      <c r="D2" s="1185"/>
      <c r="E2" s="1185"/>
      <c r="F2" s="1185"/>
      <c r="G2" s="1185"/>
      <c r="H2" s="1185"/>
      <c r="I2" s="1185"/>
      <c r="J2" s="1185"/>
      <c r="K2" s="1185"/>
      <c r="L2" s="1185"/>
      <c r="M2" s="1185"/>
      <c r="N2" s="1185"/>
      <c r="O2" s="1185"/>
      <c r="P2" s="1185"/>
      <c r="Q2" s="1185"/>
      <c r="R2" s="1185"/>
      <c r="S2" s="1236" t="s">
        <v>290</v>
      </c>
      <c r="T2" s="1168" t="s">
        <v>303</v>
      </c>
      <c r="U2" s="1230"/>
      <c r="V2" s="1230"/>
      <c r="W2" s="1230"/>
      <c r="X2" s="1230"/>
      <c r="Y2" s="1230"/>
      <c r="Z2" s="1230"/>
      <c r="AA2" s="1230"/>
      <c r="AB2" s="1230"/>
      <c r="AC2" s="1230"/>
      <c r="AD2" s="1231"/>
      <c r="AE2" s="1232" t="s">
        <v>812</v>
      </c>
      <c r="AJ2" s="814"/>
    </row>
    <row r="3" spans="1:36" ht="25.5" customHeight="1">
      <c r="A3" s="1172"/>
      <c r="B3" s="1174"/>
      <c r="C3" s="1174" t="s">
        <v>834</v>
      </c>
      <c r="D3" s="1174" t="s">
        <v>833</v>
      </c>
      <c r="E3" s="1174" t="s">
        <v>152</v>
      </c>
      <c r="F3" s="1174" t="s">
        <v>854</v>
      </c>
      <c r="G3" s="1234" t="s">
        <v>164</v>
      </c>
      <c r="H3" s="1238"/>
      <c r="I3" s="1174" t="s">
        <v>808</v>
      </c>
      <c r="J3" s="1174" t="s">
        <v>831</v>
      </c>
      <c r="K3" s="1174" t="s">
        <v>853</v>
      </c>
      <c r="L3" s="1153" t="s">
        <v>852</v>
      </c>
      <c r="M3" s="1174" t="s">
        <v>804</v>
      </c>
      <c r="N3" s="1174" t="s">
        <v>803</v>
      </c>
      <c r="O3" s="1174" t="s">
        <v>648</v>
      </c>
      <c r="P3" s="1153" t="s">
        <v>646</v>
      </c>
      <c r="Q3" s="1174" t="s">
        <v>1246</v>
      </c>
      <c r="R3" s="1174" t="s">
        <v>1247</v>
      </c>
      <c r="S3" s="1237"/>
      <c r="T3" s="1239" t="s">
        <v>801</v>
      </c>
      <c r="U3" s="1174" t="s">
        <v>800</v>
      </c>
      <c r="V3" s="1153" t="s">
        <v>804</v>
      </c>
      <c r="W3" s="1153" t="s">
        <v>851</v>
      </c>
      <c r="X3" s="1234" t="s">
        <v>829</v>
      </c>
      <c r="Y3" s="1235"/>
      <c r="Z3" s="1189" t="s">
        <v>850</v>
      </c>
      <c r="AA3" s="1153" t="s">
        <v>849</v>
      </c>
      <c r="AB3" s="1234" t="s">
        <v>848</v>
      </c>
      <c r="AC3" s="1235"/>
      <c r="AD3" s="1174" t="s">
        <v>791</v>
      </c>
      <c r="AE3" s="1233"/>
    </row>
    <row r="4" spans="1:36" ht="27" customHeight="1">
      <c r="A4" s="1172"/>
      <c r="B4" s="1174"/>
      <c r="C4" s="1174"/>
      <c r="D4" s="1174"/>
      <c r="E4" s="1174"/>
      <c r="F4" s="1174"/>
      <c r="G4" s="826" t="s">
        <v>790</v>
      </c>
      <c r="H4" s="826" t="s">
        <v>789</v>
      </c>
      <c r="I4" s="1174"/>
      <c r="J4" s="1174"/>
      <c r="K4" s="1174"/>
      <c r="L4" s="1154"/>
      <c r="M4" s="1174"/>
      <c r="N4" s="1174"/>
      <c r="O4" s="1174"/>
      <c r="P4" s="1154"/>
      <c r="Q4" s="1174"/>
      <c r="R4" s="1174"/>
      <c r="S4" s="1237"/>
      <c r="T4" s="1240"/>
      <c r="U4" s="1174"/>
      <c r="V4" s="1154"/>
      <c r="W4" s="1157"/>
      <c r="X4" s="815" t="s">
        <v>820</v>
      </c>
      <c r="Y4" s="815" t="s">
        <v>819</v>
      </c>
      <c r="Z4" s="1241"/>
      <c r="AA4" s="1157"/>
      <c r="AB4" s="815" t="s">
        <v>820</v>
      </c>
      <c r="AC4" s="815" t="s">
        <v>819</v>
      </c>
      <c r="AD4" s="1174"/>
      <c r="AE4" s="1233"/>
    </row>
    <row r="5" spans="1:36">
      <c r="A5" s="816">
        <v>1</v>
      </c>
      <c r="B5" s="859" t="s">
        <v>847</v>
      </c>
      <c r="C5" s="860">
        <f>'12.a Tételes mód ÖNK'!D175</f>
        <v>-9870</v>
      </c>
      <c r="D5" s="860">
        <f>'12.a Tételes mód ÖNK'!E175</f>
        <v>-795</v>
      </c>
      <c r="E5" s="860">
        <f>'12.a Tételes mód ÖNK'!F175</f>
        <v>5293</v>
      </c>
      <c r="F5" s="860">
        <f>'12.a Tételes mód ÖNK'!G175</f>
        <v>849</v>
      </c>
      <c r="G5" s="860">
        <f>'12.a Tételes mód ÖNK'!H175</f>
        <v>6313</v>
      </c>
      <c r="H5" s="860">
        <f>'12.a Tételes mód ÖNK'!I175</f>
        <v>22300</v>
      </c>
      <c r="I5" s="860">
        <f>'12.a Tételes mód ÖNK'!J175</f>
        <v>218429</v>
      </c>
      <c r="J5" s="860">
        <f>'12.a Tételes mód ÖNK'!K175</f>
        <v>8043</v>
      </c>
      <c r="K5" s="860">
        <f>'12.a Tételes mód ÖNK'!L175</f>
        <v>8032</v>
      </c>
      <c r="L5" s="860">
        <f>'12.a Tételes mód ÖNK'!M175</f>
        <v>0</v>
      </c>
      <c r="M5" s="860">
        <f>'12.a Tételes mód ÖNK'!N175</f>
        <v>3447</v>
      </c>
      <c r="N5" s="860">
        <f>'12.a Tételes mód ÖNK'!O175</f>
        <v>513</v>
      </c>
      <c r="O5" s="860">
        <f>'12.a Tételes mód ÖNK'!P175</f>
        <v>-11589</v>
      </c>
      <c r="P5" s="860">
        <f>'12.a Tételes mód ÖNK'!Q175</f>
        <v>3308</v>
      </c>
      <c r="Q5" s="860">
        <f>'12.a Tételes mód ÖNK'!R175</f>
        <v>-225035</v>
      </c>
      <c r="R5" s="860">
        <f>'12.a Tételes mód ÖNK'!S175</f>
        <v>-200</v>
      </c>
      <c r="S5" s="832">
        <f>SUM(C5:R5)</f>
        <v>29038</v>
      </c>
      <c r="T5" s="832">
        <f>'12.a Tételes mód ÖNK'!U175</f>
        <v>26000</v>
      </c>
      <c r="U5" s="832">
        <f>'12.a Tételes mód ÖNK'!V175</f>
        <v>852</v>
      </c>
      <c r="V5" s="832"/>
      <c r="W5" s="832">
        <f>'12.a Tételes mód ÖNK'!W175</f>
        <v>9880</v>
      </c>
      <c r="X5" s="832">
        <f>'12.a Tételes mód ÖNK'!X175</f>
        <v>-9639</v>
      </c>
      <c r="Y5" s="832">
        <f>'12.a Tételes mód ÖNK'!Y175</f>
        <v>1600</v>
      </c>
      <c r="Z5" s="832">
        <f>'12.a Tételes mód ÖNK'!Z175</f>
        <v>145</v>
      </c>
      <c r="AA5" s="832">
        <f>'12.a Tételes mód ÖNK'!AA175</f>
        <v>0</v>
      </c>
      <c r="AB5" s="832">
        <f>'12.a Tételes mód ÖNK'!AB175</f>
        <v>200</v>
      </c>
      <c r="AC5" s="832">
        <f>'12.a Tételes mód ÖNK'!AC175</f>
        <v>0</v>
      </c>
      <c r="AD5" s="832">
        <f>'12.a Tételes mód ÖNK'!AD175</f>
        <v>0</v>
      </c>
      <c r="AE5" s="861">
        <f>SUM(T5:AD5)</f>
        <v>29038</v>
      </c>
    </row>
    <row r="6" spans="1:36">
      <c r="A6" s="816">
        <v>2</v>
      </c>
      <c r="B6" s="852"/>
      <c r="C6" s="852"/>
      <c r="D6" s="852"/>
      <c r="E6" s="852"/>
      <c r="F6" s="852"/>
      <c r="G6" s="852"/>
      <c r="H6" s="852"/>
      <c r="I6" s="852"/>
      <c r="J6" s="852"/>
      <c r="K6" s="852"/>
      <c r="L6" s="852"/>
      <c r="M6" s="852"/>
      <c r="N6" s="852"/>
      <c r="O6" s="852"/>
      <c r="P6" s="852"/>
      <c r="Q6" s="852"/>
      <c r="R6" s="852"/>
      <c r="S6" s="852"/>
      <c r="T6" s="852"/>
      <c r="U6" s="852"/>
      <c r="V6" s="852"/>
      <c r="W6" s="852"/>
      <c r="X6" s="852"/>
      <c r="Y6" s="852"/>
      <c r="Z6" s="852"/>
      <c r="AA6" s="852"/>
      <c r="AB6" s="852"/>
      <c r="AC6" s="852"/>
      <c r="AD6" s="852"/>
      <c r="AE6" s="862"/>
    </row>
    <row r="7" spans="1:36">
      <c r="A7" s="816">
        <v>3</v>
      </c>
      <c r="B7" s="852" t="s">
        <v>293</v>
      </c>
      <c r="C7" s="851">
        <f>'12.b Tételes mód PH'!D76</f>
        <v>3443</v>
      </c>
      <c r="D7" s="851">
        <f>'12.b Tételes mód PH'!E76</f>
        <v>339</v>
      </c>
      <c r="E7" s="851">
        <f>'12.b Tételes mód PH'!L76</f>
        <v>779</v>
      </c>
      <c r="F7" s="851">
        <f>'12.b Tételes mód PH'!G76</f>
        <v>0</v>
      </c>
      <c r="G7" s="851">
        <f>'12.b Tételes mód PH'!M76</f>
        <v>0</v>
      </c>
      <c r="H7" s="851">
        <f>'12.b Tételes mód PH'!N76</f>
        <v>0</v>
      </c>
      <c r="I7" s="851">
        <f>'12.b Tételes mód PH'!O76</f>
        <v>350</v>
      </c>
      <c r="J7" s="851">
        <f>'12.b Tételes mód PH'!P76</f>
        <v>0</v>
      </c>
      <c r="K7" s="851">
        <f>'12.b Tételes mód PH'!Q76</f>
        <v>0</v>
      </c>
      <c r="L7" s="851"/>
      <c r="M7" s="851"/>
      <c r="N7" s="852"/>
      <c r="O7" s="852"/>
      <c r="P7" s="852"/>
      <c r="Q7" s="852"/>
      <c r="R7" s="852"/>
      <c r="S7" s="860">
        <f>SUM(C7:R7)</f>
        <v>4911</v>
      </c>
      <c r="T7" s="851">
        <f>'12.b Tételes mód PH'!S76</f>
        <v>30</v>
      </c>
      <c r="U7" s="851">
        <f>'12.b Tételes mód PH'!T76</f>
        <v>497</v>
      </c>
      <c r="V7" s="851">
        <f>'12.b Tételes mód PH'!U76</f>
        <v>4276</v>
      </c>
      <c r="W7" s="851"/>
      <c r="X7" s="851">
        <f>'12.b Tételes mód PH'!V76</f>
        <v>48</v>
      </c>
      <c r="Y7" s="852">
        <f>'[4]Tételes módosítás PH'!AA33</f>
        <v>0</v>
      </c>
      <c r="Z7" s="851">
        <f>'12.b Tételes mód PH'!X76</f>
        <v>60</v>
      </c>
      <c r="AA7" s="852">
        <f>'[4]Tételes módosítás PH'!AB33</f>
        <v>0</v>
      </c>
      <c r="AB7" s="852">
        <f>'[4]Tételes módosítás PH'!AC33</f>
        <v>0</v>
      </c>
      <c r="AC7" s="851">
        <f>'[4]Tételes módosítás PH'!AC33</f>
        <v>0</v>
      </c>
      <c r="AD7" s="851">
        <f>'12.b Tételes mód PH'!AA76</f>
        <v>0</v>
      </c>
      <c r="AE7" s="929">
        <f>SUM(T7:AD7)</f>
        <v>4911</v>
      </c>
    </row>
    <row r="8" spans="1:36">
      <c r="A8" s="816">
        <v>4</v>
      </c>
      <c r="B8" s="852" t="s">
        <v>294</v>
      </c>
      <c r="C8" s="851">
        <f>'12.c Tételes mód. Óvoda'!D36</f>
        <v>224</v>
      </c>
      <c r="D8" s="851">
        <f>'12.c Tételes mód. Óvoda'!E36</f>
        <v>65</v>
      </c>
      <c r="E8" s="851">
        <f>'12.c Tételes mód. Óvoda'!L36</f>
        <v>9</v>
      </c>
      <c r="F8" s="851">
        <v>0</v>
      </c>
      <c r="G8" s="851">
        <f>'12.c Tételes mód. Óvoda'!M36</f>
        <v>0</v>
      </c>
      <c r="H8" s="851">
        <f>'12.c Tételes mód. Óvoda'!N36</f>
        <v>0</v>
      </c>
      <c r="I8" s="851">
        <f>'12.c Tételes mód. Óvoda'!O36</f>
        <v>-23</v>
      </c>
      <c r="J8" s="851">
        <f>'12.c Tételes mód. Óvoda'!P36</f>
        <v>0</v>
      </c>
      <c r="K8" s="851">
        <f>'12.c Tételes mód. Óvoda'!Q36</f>
        <v>0</v>
      </c>
      <c r="L8" s="852"/>
      <c r="M8" s="852"/>
      <c r="N8" s="852"/>
      <c r="O8" s="852"/>
      <c r="P8" s="852"/>
      <c r="Q8" s="852"/>
      <c r="R8" s="852"/>
      <c r="S8" s="860">
        <f>SUM(C8:R8)</f>
        <v>275</v>
      </c>
      <c r="T8" s="852"/>
      <c r="U8" s="851">
        <f>'12.c Tételes mód. Óvoda'!W36</f>
        <v>9</v>
      </c>
      <c r="V8" s="851">
        <f>'12.c Tételes mód. Óvoda'!X36</f>
        <v>266</v>
      </c>
      <c r="W8" s="851"/>
      <c r="X8" s="851">
        <f>'[4]Tételes módosítás Óvoda '!AA16</f>
        <v>0</v>
      </c>
      <c r="Y8" s="851">
        <f>'[5]10.d.Tételes módosítás Óvoda '!AE15</f>
        <v>0</v>
      </c>
      <c r="Z8" s="851"/>
      <c r="AA8" s="851"/>
      <c r="AB8" s="851">
        <f>'[4]Tételes módosítás Óvoda '!AC16</f>
        <v>0</v>
      </c>
      <c r="AC8" s="851">
        <f>'[5]10.d.Tételes módosítás Óvoda '!AG15</f>
        <v>0</v>
      </c>
      <c r="AD8" s="851"/>
      <c r="AE8" s="929">
        <f>SUM(T8:AD8)</f>
        <v>275</v>
      </c>
    </row>
    <row r="9" spans="1:36">
      <c r="A9" s="816">
        <v>5</v>
      </c>
      <c r="B9" s="852" t="s">
        <v>374</v>
      </c>
      <c r="C9" s="851">
        <f>'12.d Tételes mód. BBK'!D105</f>
        <v>18</v>
      </c>
      <c r="D9" s="851">
        <f>'12.d Tételes mód. BBK'!E105</f>
        <v>5</v>
      </c>
      <c r="E9" s="851">
        <f>'12.d Tételes mód. BBK'!L105</f>
        <v>12378</v>
      </c>
      <c r="F9" s="851">
        <f>'[4]Tételes módosítás BBKP'!M18</f>
        <v>0</v>
      </c>
      <c r="G9" s="851">
        <f>'12.d Tételes mód. BBK'!M105</f>
        <v>0</v>
      </c>
      <c r="H9" s="851">
        <f>'12.d Tételes mód. BBK'!N105</f>
        <v>0</v>
      </c>
      <c r="I9" s="851">
        <f>'12.d Tételes mód. BBK'!O105</f>
        <v>3213</v>
      </c>
      <c r="J9" s="851">
        <f>'12.d Tételes mód. BBK'!P105</f>
        <v>0</v>
      </c>
      <c r="K9" s="851">
        <f>'12.d Tételes mód. BBK'!Q105</f>
        <v>0</v>
      </c>
      <c r="L9" s="851"/>
      <c r="M9" s="851">
        <f>'[4]Tételes módosítás BBKP'!M18</f>
        <v>0</v>
      </c>
      <c r="N9" s="851">
        <f>'[4]Tételes módosítás BBKP'!N18</f>
        <v>0</v>
      </c>
      <c r="O9" s="851"/>
      <c r="P9" s="851">
        <f>'[4]Tételes módosítás BBKP'!P18</f>
        <v>0</v>
      </c>
      <c r="Q9" s="851">
        <f>'[4]Tételes módosítás BBKP'!Q18</f>
        <v>0</v>
      </c>
      <c r="R9" s="852"/>
      <c r="S9" s="860">
        <f>SUM(C9:R9)</f>
        <v>15614</v>
      </c>
      <c r="T9" s="851">
        <f>'12.d Tételes mód. BBK'!V105</f>
        <v>0</v>
      </c>
      <c r="U9" s="851">
        <f>'12.d Tételes mód. BBK'!W105</f>
        <v>9459</v>
      </c>
      <c r="V9" s="851">
        <f>'12.d Tételes mód. BBK'!X105</f>
        <v>-1095</v>
      </c>
      <c r="W9" s="851"/>
      <c r="X9" s="851">
        <f>'12.d Tételes mód. BBK'!Y105</f>
        <v>7250</v>
      </c>
      <c r="Y9" s="851">
        <f>'12.d Tételes mód. BBK'!Z105</f>
        <v>0</v>
      </c>
      <c r="Z9" s="851">
        <f>'12.d Tételes mód. BBK'!AA105</f>
        <v>0</v>
      </c>
      <c r="AA9" s="851"/>
      <c r="AB9" s="851"/>
      <c r="AC9" s="851"/>
      <c r="AD9" s="851"/>
      <c r="AE9" s="863">
        <f>SUM(U9:AD9)</f>
        <v>15614</v>
      </c>
    </row>
    <row r="10" spans="1:36">
      <c r="A10" s="816">
        <v>6</v>
      </c>
      <c r="B10" s="859" t="s">
        <v>301</v>
      </c>
      <c r="C10" s="859">
        <f t="shared" ref="C10:K10" si="0">SUM(C7:C9)</f>
        <v>3685</v>
      </c>
      <c r="D10" s="859">
        <f t="shared" si="0"/>
        <v>409</v>
      </c>
      <c r="E10" s="859">
        <f t="shared" si="0"/>
        <v>13166</v>
      </c>
      <c r="F10" s="859">
        <f t="shared" si="0"/>
        <v>0</v>
      </c>
      <c r="G10" s="859">
        <f t="shared" si="0"/>
        <v>0</v>
      </c>
      <c r="H10" s="860">
        <f t="shared" si="0"/>
        <v>0</v>
      </c>
      <c r="I10" s="860">
        <f t="shared" si="0"/>
        <v>3540</v>
      </c>
      <c r="J10" s="859">
        <f t="shared" si="0"/>
        <v>0</v>
      </c>
      <c r="K10" s="859">
        <f t="shared" si="0"/>
        <v>0</v>
      </c>
      <c r="L10" s="859"/>
      <c r="M10" s="859">
        <f>SUM(M7:M9)</f>
        <v>0</v>
      </c>
      <c r="N10" s="859">
        <f>SUM(N7:N9)</f>
        <v>0</v>
      </c>
      <c r="O10" s="859">
        <f>SUM(O7:O9)</f>
        <v>0</v>
      </c>
      <c r="P10" s="859"/>
      <c r="Q10" s="859">
        <f t="shared" ref="Q10:Z10" si="1">SUM(Q7:Q9)</f>
        <v>0</v>
      </c>
      <c r="R10" s="859">
        <f t="shared" si="1"/>
        <v>0</v>
      </c>
      <c r="S10" s="859">
        <f t="shared" si="1"/>
        <v>20800</v>
      </c>
      <c r="T10" s="860">
        <f t="shared" si="1"/>
        <v>30</v>
      </c>
      <c r="U10" s="859">
        <f t="shared" si="1"/>
        <v>9965</v>
      </c>
      <c r="V10" s="859">
        <f t="shared" si="1"/>
        <v>3447</v>
      </c>
      <c r="W10" s="859">
        <f t="shared" si="1"/>
        <v>0</v>
      </c>
      <c r="X10" s="859">
        <f t="shared" si="1"/>
        <v>7298</v>
      </c>
      <c r="Y10" s="859">
        <f t="shared" si="1"/>
        <v>0</v>
      </c>
      <c r="Z10" s="859">
        <f t="shared" si="1"/>
        <v>60</v>
      </c>
      <c r="AA10" s="859"/>
      <c r="AB10" s="859">
        <f>SUM(AB7:AB9)</f>
        <v>0</v>
      </c>
      <c r="AC10" s="859">
        <f>SUM(AC7:AC9)</f>
        <v>0</v>
      </c>
      <c r="AD10" s="859">
        <f>SUM(AD7:AD9)</f>
        <v>0</v>
      </c>
      <c r="AE10" s="863">
        <f>SUM(AE7:AE9)</f>
        <v>20800</v>
      </c>
    </row>
    <row r="11" spans="1:36">
      <c r="A11" s="816">
        <v>7</v>
      </c>
      <c r="B11" s="852"/>
      <c r="C11" s="852"/>
      <c r="D11" s="852"/>
      <c r="E11" s="852"/>
      <c r="F11" s="852"/>
      <c r="G11" s="852"/>
      <c r="H11" s="852"/>
      <c r="I11" s="852"/>
      <c r="J11" s="852"/>
      <c r="K11" s="852"/>
      <c r="L11" s="852"/>
      <c r="M11" s="852"/>
      <c r="N11" s="852"/>
      <c r="O11" s="852"/>
      <c r="P11" s="852"/>
      <c r="Q11" s="852"/>
      <c r="R11" s="852"/>
      <c r="S11" s="852">
        <f>SUM(C11:R11)</f>
        <v>0</v>
      </c>
      <c r="T11" s="852"/>
      <c r="U11" s="852"/>
      <c r="V11" s="852"/>
      <c r="W11" s="852"/>
      <c r="X11" s="852"/>
      <c r="Y11" s="852"/>
      <c r="Z11" s="852"/>
      <c r="AA11" s="852"/>
      <c r="AB11" s="852"/>
      <c r="AC11" s="852"/>
      <c r="AD11" s="852"/>
      <c r="AE11" s="862">
        <f>SUM(U11:AD11)</f>
        <v>0</v>
      </c>
    </row>
    <row r="12" spans="1:36" ht="13.5" thickBot="1">
      <c r="A12" s="864">
        <v>8</v>
      </c>
      <c r="B12" s="865" t="s">
        <v>283</v>
      </c>
      <c r="C12" s="866">
        <f t="shared" ref="C12:L12" si="2">C5+C10</f>
        <v>-6185</v>
      </c>
      <c r="D12" s="866">
        <f t="shared" si="2"/>
        <v>-386</v>
      </c>
      <c r="E12" s="866">
        <f t="shared" si="2"/>
        <v>18459</v>
      </c>
      <c r="F12" s="866">
        <f t="shared" si="2"/>
        <v>849</v>
      </c>
      <c r="G12" s="866">
        <f t="shared" si="2"/>
        <v>6313</v>
      </c>
      <c r="H12" s="866">
        <f t="shared" si="2"/>
        <v>22300</v>
      </c>
      <c r="I12" s="866">
        <f t="shared" si="2"/>
        <v>221969</v>
      </c>
      <c r="J12" s="866">
        <f t="shared" si="2"/>
        <v>8043</v>
      </c>
      <c r="K12" s="866">
        <f t="shared" si="2"/>
        <v>8032</v>
      </c>
      <c r="L12" s="866">
        <f t="shared" si="2"/>
        <v>0</v>
      </c>
      <c r="M12" s="866"/>
      <c r="N12" s="866">
        <f>N5+N10</f>
        <v>513</v>
      </c>
      <c r="O12" s="866">
        <f>O5+O10</f>
        <v>-11589</v>
      </c>
      <c r="P12" s="866">
        <f>P5+P10</f>
        <v>3308</v>
      </c>
      <c r="Q12" s="866">
        <f>Q5+Q10</f>
        <v>-225035</v>
      </c>
      <c r="R12" s="866">
        <f>R5+R10</f>
        <v>-200</v>
      </c>
      <c r="S12" s="866">
        <f>SUM(C12:R12)</f>
        <v>46391</v>
      </c>
      <c r="T12" s="866">
        <f>T5+T10</f>
        <v>26030</v>
      </c>
      <c r="U12" s="866">
        <f>U5+U10</f>
        <v>10817</v>
      </c>
      <c r="V12" s="866"/>
      <c r="W12" s="866">
        <f t="shared" ref="W12:AD12" si="3">W5+W10</f>
        <v>9880</v>
      </c>
      <c r="X12" s="866">
        <f t="shared" si="3"/>
        <v>-2341</v>
      </c>
      <c r="Y12" s="866">
        <f t="shared" si="3"/>
        <v>1600</v>
      </c>
      <c r="Z12" s="866">
        <f t="shared" si="3"/>
        <v>205</v>
      </c>
      <c r="AA12" s="866">
        <f t="shared" si="3"/>
        <v>0</v>
      </c>
      <c r="AB12" s="866">
        <f t="shared" si="3"/>
        <v>200</v>
      </c>
      <c r="AC12" s="866">
        <f t="shared" si="3"/>
        <v>0</v>
      </c>
      <c r="AD12" s="866">
        <f t="shared" si="3"/>
        <v>0</v>
      </c>
      <c r="AE12" s="866">
        <f>SUM(T12:AD12)</f>
        <v>46391</v>
      </c>
    </row>
  </sheetData>
  <mergeCells count="31">
    <mergeCell ref="AD3:AD4"/>
    <mergeCell ref="G3:H3"/>
    <mergeCell ref="L3:L4"/>
    <mergeCell ref="T3:T4"/>
    <mergeCell ref="U3:U4"/>
    <mergeCell ref="V3:V4"/>
    <mergeCell ref="W3:W4"/>
    <mergeCell ref="X3:Y3"/>
    <mergeCell ref="Z3:Z4"/>
    <mergeCell ref="Q3:Q4"/>
    <mergeCell ref="A2:A4"/>
    <mergeCell ref="B2:B4"/>
    <mergeCell ref="C2:R2"/>
    <mergeCell ref="S2:S4"/>
    <mergeCell ref="AA3:AA4"/>
    <mergeCell ref="AC1:AE1"/>
    <mergeCell ref="T2:AD2"/>
    <mergeCell ref="AE2:AE4"/>
    <mergeCell ref="C3:C4"/>
    <mergeCell ref="D3:D4"/>
    <mergeCell ref="E3:E4"/>
    <mergeCell ref="R3:R4"/>
    <mergeCell ref="F3:F4"/>
    <mergeCell ref="I3:I4"/>
    <mergeCell ref="J3:J4"/>
    <mergeCell ref="K3:K4"/>
    <mergeCell ref="M3:M4"/>
    <mergeCell ref="N3:N4"/>
    <mergeCell ref="O3:O4"/>
    <mergeCell ref="P3:P4"/>
    <mergeCell ref="AB3:AC3"/>
  </mergeCells>
  <printOptions horizontalCentered="1"/>
  <pageMargins left="0.70866141732283472" right="0.70866141732283472" top="0.74803149606299213" bottom="0.74803149606299213" header="0.31496062992125984" footer="0.31496062992125984"/>
  <pageSetup paperSize="8" scale="74" orientation="landscape" r:id="rId1"/>
  <headerFooter>
    <oddHeader>&amp;C&amp;"Times New Roman CE,Félkövér"&amp;14Konszolidált előirányzat módosítás 
Martonvásár Város Önkormányzata és intézményei 2015. év&amp;R&amp;"Times New Roman CE,Normál"&amp;10
12.e melléklet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79"/>
  <sheetViews>
    <sheetView workbookViewId="0">
      <selection activeCell="D65" sqref="D65"/>
    </sheetView>
  </sheetViews>
  <sheetFormatPr defaultRowHeight="12.75"/>
  <cols>
    <col min="1" max="1" width="6.28515625" style="96" customWidth="1"/>
    <col min="2" max="2" width="57" style="93" customWidth="1"/>
    <col min="3" max="3" width="10.85546875" style="93" customWidth="1"/>
    <col min="4" max="4" width="10.28515625" style="685" bestFit="1" customWidth="1"/>
    <col min="5" max="5" width="11.7109375" style="93" customWidth="1"/>
    <col min="6" max="16384" width="9.140625" style="93"/>
  </cols>
  <sheetData>
    <row r="1" spans="1:5" ht="11.25" customHeight="1">
      <c r="B1" s="484"/>
      <c r="C1" s="961" t="s">
        <v>401</v>
      </c>
      <c r="D1" s="961"/>
      <c r="E1" s="961"/>
    </row>
    <row r="2" spans="1:5" s="89" customFormat="1" ht="15" customHeight="1">
      <c r="A2" s="959" t="s">
        <v>0</v>
      </c>
      <c r="B2" s="959" t="s">
        <v>181</v>
      </c>
      <c r="C2" s="960" t="s">
        <v>625</v>
      </c>
      <c r="D2" s="960"/>
      <c r="E2" s="960"/>
    </row>
    <row r="3" spans="1:5" s="90" customFormat="1">
      <c r="A3" s="959"/>
      <c r="B3" s="959"/>
      <c r="C3" s="75" t="s">
        <v>730</v>
      </c>
      <c r="D3" s="111" t="s">
        <v>685</v>
      </c>
      <c r="E3" s="75" t="s">
        <v>1255</v>
      </c>
    </row>
    <row r="4" spans="1:5" s="92" customFormat="1" ht="12.75" customHeight="1">
      <c r="A4" s="74" t="s">
        <v>194</v>
      </c>
      <c r="B4" s="14" t="s">
        <v>193</v>
      </c>
      <c r="C4" s="508">
        <v>123241</v>
      </c>
      <c r="D4" s="680"/>
      <c r="E4" s="508">
        <f>+C4+D4</f>
        <v>123241</v>
      </c>
    </row>
    <row r="5" spans="1:5" s="92" customFormat="1" ht="12.75" customHeight="1">
      <c r="A5" s="74" t="s">
        <v>196</v>
      </c>
      <c r="B5" s="66" t="s">
        <v>195</v>
      </c>
      <c r="C5" s="508">
        <v>348704</v>
      </c>
      <c r="D5" s="680">
        <v>5668</v>
      </c>
      <c r="E5" s="508">
        <f t="shared" ref="E5:E68" si="0">+C5+D5</f>
        <v>354372</v>
      </c>
    </row>
    <row r="6" spans="1:5" s="92" customFormat="1" ht="12.75" customHeight="1">
      <c r="A6" s="74" t="s">
        <v>198</v>
      </c>
      <c r="B6" s="66" t="s">
        <v>197</v>
      </c>
      <c r="C6" s="508">
        <v>75792</v>
      </c>
      <c r="D6" s="680">
        <v>2603</v>
      </c>
      <c r="E6" s="508">
        <f t="shared" si="0"/>
        <v>78395</v>
      </c>
    </row>
    <row r="7" spans="1:5" ht="12.75" customHeight="1">
      <c r="A7" s="74" t="s">
        <v>200</v>
      </c>
      <c r="B7" s="66" t="s">
        <v>199</v>
      </c>
      <c r="C7" s="508">
        <v>6916</v>
      </c>
      <c r="D7" s="680">
        <v>700</v>
      </c>
      <c r="E7" s="508">
        <f t="shared" si="0"/>
        <v>7616</v>
      </c>
    </row>
    <row r="8" spans="1:5" s="94" customFormat="1" ht="12.75" customHeight="1">
      <c r="A8" s="74" t="s">
        <v>202</v>
      </c>
      <c r="B8" s="66" t="s">
        <v>201</v>
      </c>
      <c r="C8" s="509">
        <v>5980</v>
      </c>
      <c r="D8" s="681">
        <v>909</v>
      </c>
      <c r="E8" s="508">
        <f t="shared" si="0"/>
        <v>6889</v>
      </c>
    </row>
    <row r="9" spans="1:5" s="94" customFormat="1" ht="12.75" customHeight="1">
      <c r="A9" s="74" t="s">
        <v>204</v>
      </c>
      <c r="B9" s="66" t="s">
        <v>203</v>
      </c>
      <c r="C9" s="509">
        <v>0</v>
      </c>
      <c r="D9" s="681"/>
      <c r="E9" s="508">
        <f t="shared" si="0"/>
        <v>0</v>
      </c>
    </row>
    <row r="10" spans="1:5" ht="12.75" customHeight="1">
      <c r="A10" s="85" t="s">
        <v>205</v>
      </c>
      <c r="B10" s="67" t="s">
        <v>332</v>
      </c>
      <c r="C10" s="510">
        <f>SUM(C4:C9)</f>
        <v>560633</v>
      </c>
      <c r="D10" s="510">
        <f t="shared" ref="D10:E10" si="1">SUM(D4:D9)</f>
        <v>9880</v>
      </c>
      <c r="E10" s="510">
        <f t="shared" si="1"/>
        <v>570513</v>
      </c>
    </row>
    <row r="11" spans="1:5" ht="12.75" customHeight="1">
      <c r="A11" s="74" t="s">
        <v>207</v>
      </c>
      <c r="B11" s="66" t="s">
        <v>206</v>
      </c>
      <c r="C11" s="510">
        <f>SUM(C12:C21)</f>
        <v>55481</v>
      </c>
      <c r="D11" s="682">
        <f>SUM(D12:D21)</f>
        <v>-9639</v>
      </c>
      <c r="E11" s="510">
        <f t="shared" si="0"/>
        <v>45842</v>
      </c>
    </row>
    <row r="12" spans="1:5" s="109" customFormat="1" ht="12.75" customHeight="1">
      <c r="A12" s="106"/>
      <c r="B12" s="107" t="s">
        <v>333</v>
      </c>
      <c r="C12" s="511"/>
      <c r="D12" s="683"/>
      <c r="E12" s="508">
        <f t="shared" si="0"/>
        <v>0</v>
      </c>
    </row>
    <row r="13" spans="1:5" s="109" customFormat="1" ht="12.75" customHeight="1">
      <c r="A13" s="106"/>
      <c r="B13" s="107" t="s">
        <v>323</v>
      </c>
      <c r="C13" s="511"/>
      <c r="D13" s="683"/>
      <c r="E13" s="508">
        <f t="shared" si="0"/>
        <v>0</v>
      </c>
    </row>
    <row r="14" spans="1:5" s="109" customFormat="1" ht="12.75" customHeight="1">
      <c r="A14" s="106"/>
      <c r="B14" s="107" t="s">
        <v>324</v>
      </c>
      <c r="C14" s="511"/>
      <c r="D14" s="683"/>
      <c r="E14" s="508">
        <f t="shared" si="0"/>
        <v>0</v>
      </c>
    </row>
    <row r="15" spans="1:5" s="109" customFormat="1" ht="12.75" customHeight="1">
      <c r="A15" s="106"/>
      <c r="B15" s="107" t="s">
        <v>325</v>
      </c>
      <c r="C15" s="511">
        <v>36489</v>
      </c>
      <c r="D15" s="683">
        <v>-10639</v>
      </c>
      <c r="E15" s="508">
        <f t="shared" si="0"/>
        <v>25850</v>
      </c>
    </row>
    <row r="16" spans="1:5" s="109" customFormat="1" ht="12.75" customHeight="1">
      <c r="A16" s="106"/>
      <c r="B16" s="107" t="s">
        <v>326</v>
      </c>
      <c r="C16" s="511">
        <v>13446</v>
      </c>
      <c r="D16" s="683"/>
      <c r="E16" s="508">
        <f t="shared" si="0"/>
        <v>13446</v>
      </c>
    </row>
    <row r="17" spans="1:5" s="109" customFormat="1" ht="12.75" customHeight="1">
      <c r="A17" s="106"/>
      <c r="B17" s="107" t="s">
        <v>327</v>
      </c>
      <c r="C17" s="511"/>
      <c r="D17" s="683"/>
      <c r="E17" s="508">
        <f t="shared" si="0"/>
        <v>0</v>
      </c>
    </row>
    <row r="18" spans="1:5" s="109" customFormat="1" ht="12.75" customHeight="1">
      <c r="A18" s="106"/>
      <c r="B18" s="107" t="s">
        <v>100</v>
      </c>
      <c r="C18" s="511">
        <v>415</v>
      </c>
      <c r="D18" s="683"/>
      <c r="E18" s="508">
        <f t="shared" si="0"/>
        <v>415</v>
      </c>
    </row>
    <row r="19" spans="1:5" s="109" customFormat="1" ht="12.75" customHeight="1">
      <c r="A19" s="106"/>
      <c r="B19" s="107" t="s">
        <v>101</v>
      </c>
      <c r="C19" s="511">
        <v>5131</v>
      </c>
      <c r="D19" s="683">
        <v>1000</v>
      </c>
      <c r="E19" s="508">
        <f t="shared" si="0"/>
        <v>6131</v>
      </c>
    </row>
    <row r="20" spans="1:5" s="109" customFormat="1" ht="12.75" customHeight="1">
      <c r="A20" s="106"/>
      <c r="B20" s="107" t="s">
        <v>328</v>
      </c>
      <c r="C20" s="511"/>
      <c r="D20" s="683"/>
      <c r="E20" s="508">
        <f t="shared" si="0"/>
        <v>0</v>
      </c>
    </row>
    <row r="21" spans="1:5" s="109" customFormat="1" ht="12.75" customHeight="1">
      <c r="A21" s="106"/>
      <c r="B21" s="107" t="s">
        <v>329</v>
      </c>
      <c r="C21" s="511"/>
      <c r="D21" s="683"/>
      <c r="E21" s="508">
        <f t="shared" si="0"/>
        <v>0</v>
      </c>
    </row>
    <row r="22" spans="1:5" ht="12.75" customHeight="1">
      <c r="A22" s="85" t="s">
        <v>208</v>
      </c>
      <c r="B22" s="67" t="s">
        <v>330</v>
      </c>
      <c r="C22" s="510">
        <f>+C10+C11</f>
        <v>616114</v>
      </c>
      <c r="D22" s="682">
        <f t="shared" ref="D22:E22" si="2">+D10+D11</f>
        <v>241</v>
      </c>
      <c r="E22" s="510">
        <f t="shared" si="2"/>
        <v>616355</v>
      </c>
    </row>
    <row r="23" spans="1:5" ht="12.75" customHeight="1">
      <c r="A23" s="74" t="s">
        <v>402</v>
      </c>
      <c r="B23" s="66" t="s">
        <v>403</v>
      </c>
      <c r="C23" s="508">
        <v>0</v>
      </c>
      <c r="D23" s="680"/>
      <c r="E23" s="508">
        <f t="shared" si="0"/>
        <v>0</v>
      </c>
    </row>
    <row r="24" spans="1:5" ht="12.75" customHeight="1">
      <c r="A24" s="74" t="s">
        <v>392</v>
      </c>
      <c r="B24" s="66" t="s">
        <v>393</v>
      </c>
      <c r="C24" s="508">
        <v>0</v>
      </c>
      <c r="D24" s="680"/>
      <c r="E24" s="508">
        <f t="shared" si="0"/>
        <v>0</v>
      </c>
    </row>
    <row r="25" spans="1:5" ht="12.75" customHeight="1">
      <c r="A25" s="74" t="s">
        <v>210</v>
      </c>
      <c r="B25" s="66" t="s">
        <v>209</v>
      </c>
      <c r="C25" s="508">
        <v>25787</v>
      </c>
      <c r="D25" s="508">
        <v>200</v>
      </c>
      <c r="E25" s="508">
        <f t="shared" si="0"/>
        <v>25987</v>
      </c>
    </row>
    <row r="26" spans="1:5" s="109" customFormat="1" ht="12.75" customHeight="1">
      <c r="A26" s="106"/>
      <c r="B26" s="107" t="s">
        <v>322</v>
      </c>
      <c r="C26" s="511"/>
      <c r="D26" s="683">
        <v>200</v>
      </c>
      <c r="E26" s="508">
        <f t="shared" si="0"/>
        <v>200</v>
      </c>
    </row>
    <row r="27" spans="1:5" s="109" customFormat="1" ht="12.75" customHeight="1">
      <c r="A27" s="106"/>
      <c r="B27" s="107" t="s">
        <v>323</v>
      </c>
      <c r="C27" s="511"/>
      <c r="D27" s="683"/>
      <c r="E27" s="508">
        <f t="shared" si="0"/>
        <v>0</v>
      </c>
    </row>
    <row r="28" spans="1:5" s="109" customFormat="1" ht="30.75" customHeight="1">
      <c r="A28" s="106"/>
      <c r="B28" s="107" t="s">
        <v>324</v>
      </c>
      <c r="C28" s="511">
        <v>25787</v>
      </c>
      <c r="D28" s="683"/>
      <c r="E28" s="508">
        <f t="shared" si="0"/>
        <v>25787</v>
      </c>
    </row>
    <row r="29" spans="1:5" s="109" customFormat="1" ht="12.75" customHeight="1">
      <c r="A29" s="106"/>
      <c r="B29" s="107" t="s">
        <v>325</v>
      </c>
      <c r="C29" s="511"/>
      <c r="D29" s="683"/>
      <c r="E29" s="508">
        <f t="shared" si="0"/>
        <v>0</v>
      </c>
    </row>
    <row r="30" spans="1:5" s="109" customFormat="1" ht="12.75" customHeight="1">
      <c r="A30" s="106"/>
      <c r="B30" s="107" t="s">
        <v>326</v>
      </c>
      <c r="C30" s="511"/>
      <c r="D30" s="683"/>
      <c r="E30" s="508">
        <f t="shared" si="0"/>
        <v>0</v>
      </c>
    </row>
    <row r="31" spans="1:5" s="109" customFormat="1" ht="12.75" customHeight="1">
      <c r="A31" s="106"/>
      <c r="B31" s="107" t="s">
        <v>327</v>
      </c>
      <c r="C31" s="511"/>
      <c r="D31" s="683"/>
      <c r="E31" s="508">
        <f t="shared" si="0"/>
        <v>0</v>
      </c>
    </row>
    <row r="32" spans="1:5" s="109" customFormat="1" ht="12.75" customHeight="1">
      <c r="A32" s="106"/>
      <c r="B32" s="107" t="s">
        <v>100</v>
      </c>
      <c r="C32" s="511"/>
      <c r="D32" s="683"/>
      <c r="E32" s="508">
        <f t="shared" si="0"/>
        <v>0</v>
      </c>
    </row>
    <row r="33" spans="1:5" s="109" customFormat="1" ht="12.75" customHeight="1">
      <c r="A33" s="106"/>
      <c r="B33" s="107" t="s">
        <v>101</v>
      </c>
      <c r="C33" s="511"/>
      <c r="D33" s="683"/>
      <c r="E33" s="508">
        <f t="shared" si="0"/>
        <v>0</v>
      </c>
    </row>
    <row r="34" spans="1:5" s="109" customFormat="1" ht="12.75" customHeight="1">
      <c r="A34" s="106"/>
      <c r="B34" s="107" t="s">
        <v>328</v>
      </c>
      <c r="C34" s="511"/>
      <c r="D34" s="683"/>
      <c r="E34" s="508">
        <f t="shared" si="0"/>
        <v>0</v>
      </c>
    </row>
    <row r="35" spans="1:5" s="109" customFormat="1" ht="12.75" customHeight="1">
      <c r="A35" s="106"/>
      <c r="B35" s="107" t="s">
        <v>329</v>
      </c>
      <c r="C35" s="511"/>
      <c r="D35" s="683"/>
      <c r="E35" s="508">
        <f t="shared" si="0"/>
        <v>0</v>
      </c>
    </row>
    <row r="36" spans="1:5" ht="12.75" customHeight="1">
      <c r="A36" s="85" t="s">
        <v>211</v>
      </c>
      <c r="B36" s="67" t="s">
        <v>331</v>
      </c>
      <c r="C36" s="510">
        <f>+C25+C24+C23</f>
        <v>25787</v>
      </c>
      <c r="D36" s="510">
        <f t="shared" ref="D36:E36" si="3">+D25+D24+D23</f>
        <v>200</v>
      </c>
      <c r="E36" s="510">
        <f t="shared" si="3"/>
        <v>25987</v>
      </c>
    </row>
    <row r="37" spans="1:5" ht="12.75" customHeight="1">
      <c r="A37" s="74" t="s">
        <v>213</v>
      </c>
      <c r="B37" s="66" t="s">
        <v>212</v>
      </c>
      <c r="C37" s="508"/>
      <c r="D37" s="680"/>
      <c r="E37" s="508">
        <f t="shared" si="0"/>
        <v>0</v>
      </c>
    </row>
    <row r="38" spans="1:5" ht="12.75" customHeight="1">
      <c r="A38" s="74" t="s">
        <v>215</v>
      </c>
      <c r="B38" s="66" t="s">
        <v>214</v>
      </c>
      <c r="C38" s="508"/>
      <c r="D38" s="680"/>
      <c r="E38" s="508">
        <f t="shared" si="0"/>
        <v>0</v>
      </c>
    </row>
    <row r="39" spans="1:5" s="96" customFormat="1" ht="12.75" customHeight="1">
      <c r="A39" s="85" t="s">
        <v>216</v>
      </c>
      <c r="B39" s="67" t="s">
        <v>334</v>
      </c>
      <c r="C39" s="510">
        <f>SUM(C37:C38)</f>
        <v>0</v>
      </c>
      <c r="D39" s="680"/>
      <c r="E39" s="508">
        <f t="shared" si="0"/>
        <v>0</v>
      </c>
    </row>
    <row r="40" spans="1:5" ht="12.75" customHeight="1">
      <c r="A40" s="74" t="s">
        <v>218</v>
      </c>
      <c r="B40" s="66" t="s">
        <v>217</v>
      </c>
      <c r="C40" s="508"/>
      <c r="D40" s="680"/>
      <c r="E40" s="508">
        <f t="shared" si="0"/>
        <v>0</v>
      </c>
    </row>
    <row r="41" spans="1:5" ht="12.75" customHeight="1">
      <c r="A41" s="74" t="s">
        <v>220</v>
      </c>
      <c r="B41" s="66" t="s">
        <v>219</v>
      </c>
      <c r="C41" s="508"/>
      <c r="D41" s="680"/>
      <c r="E41" s="508">
        <f t="shared" si="0"/>
        <v>0</v>
      </c>
    </row>
    <row r="42" spans="1:5" ht="12.75" customHeight="1">
      <c r="A42" s="85" t="s">
        <v>222</v>
      </c>
      <c r="B42" s="67" t="s">
        <v>221</v>
      </c>
      <c r="C42" s="510">
        <f>+C43+C44+C45</f>
        <v>122000</v>
      </c>
      <c r="D42" s="510">
        <f t="shared" ref="D42:E42" si="4">+D43+D44+D45</f>
        <v>12000</v>
      </c>
      <c r="E42" s="510">
        <f t="shared" si="4"/>
        <v>134000</v>
      </c>
    </row>
    <row r="43" spans="1:5" ht="12.75" customHeight="1">
      <c r="A43" s="74"/>
      <c r="B43" s="107" t="s">
        <v>380</v>
      </c>
      <c r="C43" s="511">
        <v>15000</v>
      </c>
      <c r="D43" s="680">
        <v>5000</v>
      </c>
      <c r="E43" s="508">
        <f t="shared" si="0"/>
        <v>20000</v>
      </c>
    </row>
    <row r="44" spans="1:5" ht="12.75" customHeight="1">
      <c r="A44" s="74"/>
      <c r="B44" s="107" t="s">
        <v>381</v>
      </c>
      <c r="C44" s="511">
        <v>67000</v>
      </c>
      <c r="D44" s="680"/>
      <c r="E44" s="508">
        <f t="shared" si="0"/>
        <v>67000</v>
      </c>
    </row>
    <row r="45" spans="1:5" ht="12.75" customHeight="1">
      <c r="A45" s="74"/>
      <c r="B45" s="107" t="s">
        <v>382</v>
      </c>
      <c r="C45" s="511">
        <v>40000</v>
      </c>
      <c r="D45" s="680">
        <v>7000</v>
      </c>
      <c r="E45" s="508">
        <f t="shared" si="0"/>
        <v>47000</v>
      </c>
    </row>
    <row r="46" spans="1:5" ht="12.75" customHeight="1">
      <c r="A46" s="74" t="s">
        <v>224</v>
      </c>
      <c r="B46" s="66" t="s">
        <v>223</v>
      </c>
      <c r="C46" s="508">
        <v>95000</v>
      </c>
      <c r="D46" s="680">
        <v>15000</v>
      </c>
      <c r="E46" s="508">
        <f t="shared" si="0"/>
        <v>110000</v>
      </c>
    </row>
    <row r="47" spans="1:5" ht="12.75" customHeight="1">
      <c r="A47" s="74" t="s">
        <v>226</v>
      </c>
      <c r="B47" s="66" t="s">
        <v>225</v>
      </c>
      <c r="C47" s="508"/>
      <c r="D47" s="680"/>
      <c r="E47" s="508">
        <f t="shared" si="0"/>
        <v>0</v>
      </c>
    </row>
    <row r="48" spans="1:5" ht="12.75" customHeight="1">
      <c r="A48" s="74" t="s">
        <v>228</v>
      </c>
      <c r="B48" s="66" t="s">
        <v>227</v>
      </c>
      <c r="C48" s="508"/>
      <c r="D48" s="680"/>
      <c r="E48" s="508">
        <f t="shared" si="0"/>
        <v>0</v>
      </c>
    </row>
    <row r="49" spans="1:5" ht="12.75" customHeight="1">
      <c r="A49" s="74" t="s">
        <v>230</v>
      </c>
      <c r="B49" s="66" t="s">
        <v>229</v>
      </c>
      <c r="C49" s="508">
        <v>16600</v>
      </c>
      <c r="D49" s="680"/>
      <c r="E49" s="508">
        <f t="shared" si="0"/>
        <v>16600</v>
      </c>
    </row>
    <row r="50" spans="1:5" ht="12.75" customHeight="1">
      <c r="A50" s="74" t="s">
        <v>232</v>
      </c>
      <c r="B50" s="66" t="s">
        <v>231</v>
      </c>
      <c r="C50" s="508">
        <v>2800</v>
      </c>
      <c r="D50" s="680">
        <v>-1000</v>
      </c>
      <c r="E50" s="508">
        <f t="shared" si="0"/>
        <v>1800</v>
      </c>
    </row>
    <row r="51" spans="1:5" ht="12.75" customHeight="1">
      <c r="A51" s="85" t="s">
        <v>233</v>
      </c>
      <c r="B51" s="67" t="s">
        <v>335</v>
      </c>
      <c r="C51" s="510">
        <f>+C50+C49+C48+C47+C46</f>
        <v>114400</v>
      </c>
      <c r="D51" s="510">
        <f t="shared" ref="D51:E51" si="5">+D50+D49+D48+D47+D46</f>
        <v>14000</v>
      </c>
      <c r="E51" s="510">
        <f t="shared" si="5"/>
        <v>128400</v>
      </c>
    </row>
    <row r="52" spans="1:5" ht="12.75" customHeight="1">
      <c r="A52" s="85" t="s">
        <v>235</v>
      </c>
      <c r="B52" s="67" t="s">
        <v>234</v>
      </c>
      <c r="C52" s="510">
        <v>1700</v>
      </c>
      <c r="D52" s="510">
        <v>0</v>
      </c>
      <c r="E52" s="510">
        <v>1700</v>
      </c>
    </row>
    <row r="53" spans="1:5" ht="12.75" customHeight="1">
      <c r="A53" s="85" t="s">
        <v>236</v>
      </c>
      <c r="B53" s="67" t="s">
        <v>336</v>
      </c>
      <c r="C53" s="510">
        <f>+C52+C51+C39+C40+C41+C42</f>
        <v>238100</v>
      </c>
      <c r="D53" s="510">
        <f t="shared" ref="D53:E53" si="6">+D52+D51+D39+D40+D41+D42</f>
        <v>26000</v>
      </c>
      <c r="E53" s="510">
        <f t="shared" si="6"/>
        <v>264100</v>
      </c>
    </row>
    <row r="54" spans="1:5" ht="12.75" customHeight="1">
      <c r="A54" s="74" t="s">
        <v>238</v>
      </c>
      <c r="B54" s="66" t="s">
        <v>237</v>
      </c>
      <c r="C54" s="508"/>
      <c r="D54" s="680"/>
      <c r="E54" s="508">
        <f t="shared" si="0"/>
        <v>0</v>
      </c>
    </row>
    <row r="55" spans="1:5" ht="12.75" customHeight="1">
      <c r="A55" s="74" t="s">
        <v>240</v>
      </c>
      <c r="B55" s="66" t="s">
        <v>239</v>
      </c>
      <c r="C55" s="508">
        <v>989</v>
      </c>
      <c r="D55" s="680">
        <v>1695</v>
      </c>
      <c r="E55" s="508">
        <f t="shared" si="0"/>
        <v>2684</v>
      </c>
    </row>
    <row r="56" spans="1:5" ht="12.75" customHeight="1">
      <c r="A56" s="74" t="s">
        <v>242</v>
      </c>
      <c r="B56" s="66" t="s">
        <v>241</v>
      </c>
      <c r="C56" s="508">
        <v>6802</v>
      </c>
      <c r="D56" s="680">
        <v>-1000</v>
      </c>
      <c r="E56" s="508">
        <f t="shared" si="0"/>
        <v>5802</v>
      </c>
    </row>
    <row r="57" spans="1:5" ht="12.75" customHeight="1">
      <c r="A57" s="74" t="s">
        <v>244</v>
      </c>
      <c r="B57" s="66" t="s">
        <v>243</v>
      </c>
      <c r="C57" s="508">
        <v>16400</v>
      </c>
      <c r="D57" s="680"/>
      <c r="E57" s="508">
        <f t="shared" si="0"/>
        <v>16400</v>
      </c>
    </row>
    <row r="58" spans="1:5" ht="12.75" customHeight="1">
      <c r="A58" s="74" t="s">
        <v>246</v>
      </c>
      <c r="B58" s="66" t="s">
        <v>245</v>
      </c>
      <c r="C58" s="508"/>
      <c r="D58" s="680"/>
      <c r="E58" s="508">
        <f t="shared" si="0"/>
        <v>0</v>
      </c>
    </row>
    <row r="59" spans="1:5" ht="12.75" customHeight="1">
      <c r="A59" s="74" t="s">
        <v>248</v>
      </c>
      <c r="B59" s="66" t="s">
        <v>247</v>
      </c>
      <c r="C59" s="508">
        <v>6532</v>
      </c>
      <c r="D59" s="680">
        <v>1134</v>
      </c>
      <c r="E59" s="508">
        <f t="shared" si="0"/>
        <v>7666</v>
      </c>
    </row>
    <row r="60" spans="1:5" ht="12.75" customHeight="1">
      <c r="A60" s="74" t="s">
        <v>250</v>
      </c>
      <c r="B60" s="66" t="s">
        <v>249</v>
      </c>
      <c r="C60" s="508">
        <f>4428+1802</f>
        <v>6230</v>
      </c>
      <c r="D60" s="680"/>
      <c r="E60" s="508">
        <f t="shared" si="0"/>
        <v>6230</v>
      </c>
    </row>
    <row r="61" spans="1:5" ht="12.75" customHeight="1">
      <c r="A61" s="74" t="s">
        <v>252</v>
      </c>
      <c r="B61" s="66" t="s">
        <v>251</v>
      </c>
      <c r="C61" s="508">
        <v>3000</v>
      </c>
      <c r="D61" s="680"/>
      <c r="E61" s="508">
        <f t="shared" si="0"/>
        <v>3000</v>
      </c>
    </row>
    <row r="62" spans="1:5" ht="12.75" customHeight="1">
      <c r="A62" s="74" t="s">
        <v>254</v>
      </c>
      <c r="B62" s="66" t="s">
        <v>253</v>
      </c>
      <c r="C62" s="508"/>
      <c r="D62" s="680"/>
      <c r="E62" s="508">
        <f t="shared" si="0"/>
        <v>0</v>
      </c>
    </row>
    <row r="63" spans="1:5" ht="12.75" customHeight="1">
      <c r="A63" s="74" t="s">
        <v>256</v>
      </c>
      <c r="B63" s="66" t="s">
        <v>255</v>
      </c>
      <c r="C63" s="508">
        <f>1200+810</f>
        <v>2010</v>
      </c>
      <c r="D63" s="680">
        <v>-977</v>
      </c>
      <c r="E63" s="508">
        <f t="shared" si="0"/>
        <v>1033</v>
      </c>
    </row>
    <row r="64" spans="1:5" ht="12.75" customHeight="1">
      <c r="A64" s="85" t="s">
        <v>257</v>
      </c>
      <c r="B64" s="67" t="s">
        <v>282</v>
      </c>
      <c r="C64" s="510">
        <f>SUM(C54:C63)</f>
        <v>41963</v>
      </c>
      <c r="D64" s="510">
        <f>SUM(D54:D63)</f>
        <v>852</v>
      </c>
      <c r="E64" s="510">
        <f t="shared" si="0"/>
        <v>42815</v>
      </c>
    </row>
    <row r="65" spans="1:5" ht="12.75" customHeight="1">
      <c r="A65" s="85" t="s">
        <v>258</v>
      </c>
      <c r="B65" s="67" t="s">
        <v>281</v>
      </c>
      <c r="C65" s="510">
        <v>0</v>
      </c>
      <c r="D65" s="682">
        <v>145</v>
      </c>
      <c r="E65" s="508">
        <f t="shared" si="0"/>
        <v>145</v>
      </c>
    </row>
    <row r="66" spans="1:5" ht="12.75" customHeight="1">
      <c r="A66" s="74" t="s">
        <v>546</v>
      </c>
      <c r="B66" s="66" t="s">
        <v>547</v>
      </c>
      <c r="C66" s="508">
        <v>19500</v>
      </c>
      <c r="D66" s="680"/>
      <c r="E66" s="508">
        <f t="shared" si="0"/>
        <v>19500</v>
      </c>
    </row>
    <row r="67" spans="1:5" ht="12.75" customHeight="1">
      <c r="A67" s="74" t="s">
        <v>260</v>
      </c>
      <c r="B67" s="66" t="s">
        <v>259</v>
      </c>
      <c r="C67" s="508">
        <f>42+3500</f>
        <v>3542</v>
      </c>
      <c r="D67" s="680">
        <v>1600</v>
      </c>
      <c r="E67" s="508">
        <f t="shared" si="0"/>
        <v>5142</v>
      </c>
    </row>
    <row r="68" spans="1:5" ht="12.75" customHeight="1">
      <c r="A68" s="85" t="s">
        <v>261</v>
      </c>
      <c r="B68" s="67" t="s">
        <v>280</v>
      </c>
      <c r="C68" s="510">
        <f>+C67+C66</f>
        <v>23042</v>
      </c>
      <c r="D68" s="510">
        <f>+D67+D66</f>
        <v>1600</v>
      </c>
      <c r="E68" s="510">
        <f t="shared" si="0"/>
        <v>24642</v>
      </c>
    </row>
    <row r="69" spans="1:5" ht="12.75" customHeight="1">
      <c r="A69" s="74" t="s">
        <v>734</v>
      </c>
      <c r="B69" s="66" t="s">
        <v>732</v>
      </c>
      <c r="C69" s="508">
        <v>14530</v>
      </c>
      <c r="D69" s="680"/>
      <c r="E69" s="508">
        <f t="shared" ref="E69:E79" si="7">+C69+D69</f>
        <v>14530</v>
      </c>
    </row>
    <row r="70" spans="1:5" ht="12.75" customHeight="1">
      <c r="A70" s="74" t="s">
        <v>733</v>
      </c>
      <c r="B70" s="66" t="s">
        <v>262</v>
      </c>
      <c r="C70" s="508">
        <v>21235</v>
      </c>
      <c r="D70" s="680"/>
      <c r="E70" s="508">
        <f t="shared" si="7"/>
        <v>21235</v>
      </c>
    </row>
    <row r="71" spans="1:5" ht="12.75" customHeight="1">
      <c r="A71" s="85" t="s">
        <v>264</v>
      </c>
      <c r="B71" s="67" t="s">
        <v>285</v>
      </c>
      <c r="C71" s="510">
        <f>+C70+C69</f>
        <v>35765</v>
      </c>
      <c r="D71" s="682">
        <f t="shared" ref="D71" si="8">+D70+D69</f>
        <v>0</v>
      </c>
      <c r="E71" s="510">
        <f t="shared" si="7"/>
        <v>35765</v>
      </c>
    </row>
    <row r="72" spans="1:5" ht="12.75" customHeight="1">
      <c r="A72" s="85" t="s">
        <v>265</v>
      </c>
      <c r="B72" s="67" t="s">
        <v>278</v>
      </c>
      <c r="C72" s="510">
        <f>+C71+C68+C65+C64+C53+C36+C22</f>
        <v>980771</v>
      </c>
      <c r="D72" s="682">
        <f>+D71+D68+D65+D64+D53+D36+D22</f>
        <v>29038</v>
      </c>
      <c r="E72" s="510">
        <f t="shared" si="7"/>
        <v>1009809</v>
      </c>
    </row>
    <row r="73" spans="1:5" ht="12.75" customHeight="1">
      <c r="A73" s="533" t="s">
        <v>649</v>
      </c>
      <c r="B73" s="66" t="s">
        <v>650</v>
      </c>
      <c r="C73" s="508">
        <v>0</v>
      </c>
      <c r="D73" s="680"/>
      <c r="E73" s="508">
        <f t="shared" si="7"/>
        <v>0</v>
      </c>
    </row>
    <row r="74" spans="1:5" s="92" customFormat="1" ht="12.75" customHeight="1">
      <c r="A74" s="70" t="s">
        <v>652</v>
      </c>
      <c r="B74" s="67" t="s">
        <v>651</v>
      </c>
      <c r="C74" s="510">
        <f t="shared" ref="C74:D74" si="9">+C73</f>
        <v>0</v>
      </c>
      <c r="D74" s="682">
        <f t="shared" si="9"/>
        <v>0</v>
      </c>
      <c r="E74" s="508">
        <f t="shared" si="7"/>
        <v>0</v>
      </c>
    </row>
    <row r="75" spans="1:5">
      <c r="A75" s="83" t="s">
        <v>275</v>
      </c>
      <c r="B75" s="66" t="s">
        <v>274</v>
      </c>
      <c r="C75" s="512">
        <f>+C76+C77</f>
        <v>475840</v>
      </c>
      <c r="D75" s="684">
        <f>+D76+D77</f>
        <v>0</v>
      </c>
      <c r="E75" s="508">
        <f t="shared" si="7"/>
        <v>475840</v>
      </c>
    </row>
    <row r="76" spans="1:5" s="109" customFormat="1">
      <c r="A76" s="231"/>
      <c r="B76" s="207" t="s">
        <v>409</v>
      </c>
      <c r="C76" s="511">
        <v>60018</v>
      </c>
      <c r="D76" s="683"/>
      <c r="E76" s="508">
        <f t="shared" si="7"/>
        <v>60018</v>
      </c>
    </row>
    <row r="77" spans="1:5" s="109" customFormat="1">
      <c r="A77" s="231"/>
      <c r="B77" s="207" t="s">
        <v>410</v>
      </c>
      <c r="C77" s="511">
        <f>300000+94000+21822</f>
        <v>415822</v>
      </c>
      <c r="D77" s="683"/>
      <c r="E77" s="508">
        <f t="shared" si="7"/>
        <v>415822</v>
      </c>
    </row>
    <row r="78" spans="1:5">
      <c r="A78" s="84" t="s">
        <v>276</v>
      </c>
      <c r="B78" s="84" t="s">
        <v>337</v>
      </c>
      <c r="C78" s="510">
        <f>+C75</f>
        <v>475840</v>
      </c>
      <c r="D78" s="682">
        <f>+D75</f>
        <v>0</v>
      </c>
      <c r="E78" s="510">
        <f t="shared" si="7"/>
        <v>475840</v>
      </c>
    </row>
    <row r="79" spans="1:5">
      <c r="A79" s="84" t="s">
        <v>277</v>
      </c>
      <c r="B79" s="70" t="s">
        <v>338</v>
      </c>
      <c r="C79" s="510">
        <f>+C78+C74</f>
        <v>475840</v>
      </c>
      <c r="D79" s="682">
        <f>+D78+D74</f>
        <v>0</v>
      </c>
      <c r="E79" s="510">
        <f t="shared" si="7"/>
        <v>475840</v>
      </c>
    </row>
  </sheetData>
  <mergeCells count="4">
    <mergeCell ref="A2:A3"/>
    <mergeCell ref="B2:B3"/>
    <mergeCell ref="C2:E2"/>
    <mergeCell ref="C1:E1"/>
  </mergeCells>
  <pageMargins left="0.70866141732283472" right="0.70866141732283472" top="0.74803149606299213" bottom="0.74803149606299213" header="0.31496062992125984" footer="0.31496062992125984"/>
  <pageSetup paperSize="9" scale="74" orientation="portrait" cellComments="asDisplayed" errors="blank" r:id="rId1"/>
  <headerFooter>
    <oddHeader>&amp;C&amp;"Times New Roman,Félkövér"&amp;12Martonvásár Város Önkormányzatának bevételei 2015&amp;"Times New Roman,Normál".
&amp;"Times New Roman,Dőlt"(intézmények nélkül)&amp;R&amp;"Times New Roman,Normál"&amp;10
3. melléklet</oddHead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53"/>
  <sheetViews>
    <sheetView workbookViewId="0">
      <selection activeCell="F42" sqref="F42"/>
    </sheetView>
  </sheetViews>
  <sheetFormatPr defaultRowHeight="15"/>
  <cols>
    <col min="1" max="1" width="43.42578125" style="551" customWidth="1"/>
    <col min="2" max="2" width="15.42578125" style="551" customWidth="1"/>
    <col min="3" max="3" width="13" style="551" customWidth="1"/>
    <col min="4" max="4" width="14.42578125" style="551" customWidth="1"/>
    <col min="5" max="16384" width="9.140625" style="551"/>
  </cols>
  <sheetData>
    <row r="1" spans="1:4" ht="15.75" thickBot="1"/>
    <row r="2" spans="1:4">
      <c r="A2" s="962" t="s">
        <v>574</v>
      </c>
      <c r="B2" s="963"/>
      <c r="C2" s="964"/>
      <c r="D2" s="965"/>
    </row>
    <row r="3" spans="1:4">
      <c r="A3" s="552"/>
      <c r="B3" s="553"/>
      <c r="C3" s="554"/>
      <c r="D3" s="555"/>
    </row>
    <row r="4" spans="1:4" s="596" customFormat="1" ht="27.75" customHeight="1">
      <c r="A4" s="593" t="s">
        <v>284</v>
      </c>
      <c r="B4" s="594" t="s">
        <v>1256</v>
      </c>
      <c r="C4" s="640" t="s">
        <v>1260</v>
      </c>
      <c r="D4" s="594" t="s">
        <v>1257</v>
      </c>
    </row>
    <row r="5" spans="1:4">
      <c r="A5" s="552" t="s">
        <v>548</v>
      </c>
      <c r="B5" s="556">
        <v>1080000</v>
      </c>
      <c r="C5" s="557"/>
      <c r="D5" s="558">
        <f>+B5+C5</f>
        <v>1080000</v>
      </c>
    </row>
    <row r="6" spans="1:4">
      <c r="A6" s="552" t="s">
        <v>549</v>
      </c>
      <c r="B6" s="556">
        <v>25267000</v>
      </c>
      <c r="C6" s="557">
        <v>-11000000</v>
      </c>
      <c r="D6" s="558">
        <f t="shared" ref="D6:D21" si="0">+B6+C6</f>
        <v>14267000</v>
      </c>
    </row>
    <row r="7" spans="1:4">
      <c r="A7" s="552" t="s">
        <v>550</v>
      </c>
      <c r="B7" s="556">
        <v>5000000</v>
      </c>
      <c r="C7" s="557">
        <v>1000000</v>
      </c>
      <c r="D7" s="558">
        <f t="shared" si="0"/>
        <v>6000000</v>
      </c>
    </row>
    <row r="8" spans="1:4">
      <c r="A8" s="552" t="s">
        <v>551</v>
      </c>
      <c r="B8" s="556">
        <v>8550000</v>
      </c>
      <c r="C8" s="557"/>
      <c r="D8" s="558">
        <f t="shared" si="0"/>
        <v>8550000</v>
      </c>
    </row>
    <row r="9" spans="1:4">
      <c r="A9" s="552" t="s">
        <v>552</v>
      </c>
      <c r="B9" s="556">
        <v>13446000</v>
      </c>
      <c r="C9" s="557"/>
      <c r="D9" s="558">
        <f t="shared" si="0"/>
        <v>13446000</v>
      </c>
    </row>
    <row r="10" spans="1:4">
      <c r="A10" s="559" t="s">
        <v>553</v>
      </c>
      <c r="B10" s="560">
        <v>800000</v>
      </c>
      <c r="C10" s="561"/>
      <c r="D10" s="558">
        <f t="shared" si="0"/>
        <v>800000</v>
      </c>
    </row>
    <row r="11" spans="1:4">
      <c r="A11" s="559" t="s">
        <v>554</v>
      </c>
      <c r="B11" s="560">
        <v>250000</v>
      </c>
      <c r="C11" s="561"/>
      <c r="D11" s="558">
        <f t="shared" si="0"/>
        <v>250000</v>
      </c>
    </row>
    <row r="12" spans="1:4">
      <c r="A12" s="559" t="s">
        <v>576</v>
      </c>
      <c r="B12" s="560">
        <v>542000</v>
      </c>
      <c r="C12" s="561">
        <v>-428000</v>
      </c>
      <c r="D12" s="558">
        <f t="shared" si="0"/>
        <v>114000</v>
      </c>
    </row>
    <row r="13" spans="1:4">
      <c r="A13" s="559" t="s">
        <v>1261</v>
      </c>
      <c r="B13" s="560"/>
      <c r="C13" s="561">
        <v>789000</v>
      </c>
      <c r="D13" s="558">
        <f t="shared" si="0"/>
        <v>789000</v>
      </c>
    </row>
    <row r="14" spans="1:4">
      <c r="A14" s="578" t="s">
        <v>645</v>
      </c>
      <c r="B14" s="579">
        <v>0</v>
      </c>
      <c r="C14" s="561"/>
      <c r="D14" s="558">
        <f t="shared" si="0"/>
        <v>0</v>
      </c>
    </row>
    <row r="15" spans="1:4">
      <c r="A15" s="559" t="s">
        <v>743</v>
      </c>
      <c r="B15" s="560">
        <v>131000</v>
      </c>
      <c r="C15" s="561"/>
      <c r="D15" s="558">
        <f t="shared" si="0"/>
        <v>131000</v>
      </c>
    </row>
    <row r="16" spans="1:4">
      <c r="A16" s="559" t="s">
        <v>744</v>
      </c>
      <c r="B16" s="560">
        <v>415000</v>
      </c>
      <c r="C16" s="561"/>
      <c r="D16" s="558">
        <f t="shared" si="0"/>
        <v>415000</v>
      </c>
    </row>
    <row r="17" spans="1:4">
      <c r="A17" s="874" t="s">
        <v>893</v>
      </c>
      <c r="B17" s="560"/>
      <c r="C17" s="561">
        <v>48000</v>
      </c>
      <c r="D17" s="558">
        <f t="shared" si="0"/>
        <v>48000</v>
      </c>
    </row>
    <row r="18" spans="1:4">
      <c r="A18" s="934" t="s">
        <v>1114</v>
      </c>
      <c r="B18" s="560"/>
      <c r="C18" s="561">
        <v>2500000</v>
      </c>
      <c r="D18" s="558">
        <f t="shared" si="0"/>
        <v>2500000</v>
      </c>
    </row>
    <row r="19" spans="1:4">
      <c r="A19" s="934" t="s">
        <v>1123</v>
      </c>
      <c r="B19" s="560"/>
      <c r="C19" s="561">
        <v>3000000</v>
      </c>
      <c r="D19" s="558">
        <f t="shared" si="0"/>
        <v>3000000</v>
      </c>
    </row>
    <row r="20" spans="1:4">
      <c r="A20" s="934" t="s">
        <v>1262</v>
      </c>
      <c r="B20" s="560"/>
      <c r="C20" s="561">
        <v>1000000</v>
      </c>
      <c r="D20" s="558">
        <f t="shared" si="0"/>
        <v>1000000</v>
      </c>
    </row>
    <row r="21" spans="1:4">
      <c r="A21" s="934" t="s">
        <v>1263</v>
      </c>
      <c r="B21" s="560"/>
      <c r="C21" s="561">
        <v>750000</v>
      </c>
      <c r="D21" s="558">
        <f t="shared" si="0"/>
        <v>750000</v>
      </c>
    </row>
    <row r="22" spans="1:4" ht="15.75" thickBot="1">
      <c r="A22" s="562" t="s">
        <v>179</v>
      </c>
      <c r="B22" s="563">
        <f>SUM(B5:B21)</f>
        <v>55481000</v>
      </c>
      <c r="C22" s="563">
        <f t="shared" ref="C22:D22" si="1">SUM(C5:C21)</f>
        <v>-2341000</v>
      </c>
      <c r="D22" s="639">
        <f t="shared" si="1"/>
        <v>53140000</v>
      </c>
    </row>
    <row r="23" spans="1:4">
      <c r="A23" s="564"/>
      <c r="B23" s="564"/>
      <c r="C23" s="565"/>
      <c r="D23" s="565"/>
    </row>
    <row r="24" spans="1:4" ht="15.75" thickBot="1">
      <c r="A24" s="566"/>
      <c r="B24" s="566"/>
      <c r="C24" s="566"/>
      <c r="D24" s="567"/>
    </row>
    <row r="25" spans="1:4">
      <c r="A25" s="962" t="s">
        <v>575</v>
      </c>
      <c r="B25" s="963"/>
      <c r="C25" s="964"/>
      <c r="D25" s="965"/>
    </row>
    <row r="26" spans="1:4">
      <c r="A26" s="552"/>
      <c r="B26" s="553"/>
      <c r="C26" s="554"/>
      <c r="D26" s="555"/>
    </row>
    <row r="27" spans="1:4" s="596" customFormat="1" ht="27.75" customHeight="1">
      <c r="A27" s="593" t="s">
        <v>284</v>
      </c>
      <c r="B27" s="595" t="s">
        <v>1258</v>
      </c>
      <c r="C27" s="640" t="s">
        <v>685</v>
      </c>
      <c r="D27" s="595" t="s">
        <v>1257</v>
      </c>
    </row>
    <row r="28" spans="1:4">
      <c r="A28" s="552" t="s">
        <v>588</v>
      </c>
      <c r="B28" s="556">
        <v>12341000</v>
      </c>
      <c r="C28" s="557"/>
      <c r="D28" s="558">
        <f>+B28+C28</f>
        <v>12341000</v>
      </c>
    </row>
    <row r="29" spans="1:4">
      <c r="A29" s="552" t="s">
        <v>589</v>
      </c>
      <c r="B29" s="556">
        <v>13446000</v>
      </c>
      <c r="C29" s="557"/>
      <c r="D29" s="558">
        <f t="shared" ref="D29:D31" si="2">+B29+C29</f>
        <v>13446000</v>
      </c>
    </row>
    <row r="30" spans="1:4">
      <c r="A30" s="552" t="s">
        <v>590</v>
      </c>
      <c r="B30" s="556">
        <v>2990000</v>
      </c>
      <c r="C30" s="557"/>
      <c r="D30" s="558">
        <f t="shared" si="2"/>
        <v>2990000</v>
      </c>
    </row>
    <row r="31" spans="1:4">
      <c r="A31" s="874" t="s">
        <v>1264</v>
      </c>
      <c r="B31" s="556"/>
      <c r="C31" s="557">
        <v>200000</v>
      </c>
      <c r="D31" s="558">
        <f t="shared" si="2"/>
        <v>200000</v>
      </c>
    </row>
    <row r="32" spans="1:4" ht="15.75" thickBot="1">
      <c r="A32" s="562" t="s">
        <v>179</v>
      </c>
      <c r="B32" s="563">
        <f>SUM(B28:B31)</f>
        <v>28777000</v>
      </c>
      <c r="C32" s="563">
        <f>SUM(C28:C31)</f>
        <v>200000</v>
      </c>
      <c r="D32" s="639">
        <f>SUM(D28:D31)</f>
        <v>28977000</v>
      </c>
    </row>
    <row r="33" spans="1:4">
      <c r="A33" s="568"/>
      <c r="B33" s="568"/>
      <c r="C33" s="569"/>
      <c r="D33" s="569"/>
    </row>
    <row r="34" spans="1:4" ht="15.75" thickBot="1">
      <c r="A34" s="566"/>
      <c r="B34" s="566"/>
      <c r="C34" s="566"/>
      <c r="D34" s="567"/>
    </row>
    <row r="35" spans="1:4">
      <c r="A35" s="966" t="s">
        <v>577</v>
      </c>
      <c r="B35" s="967"/>
      <c r="C35" s="967"/>
      <c r="D35" s="968"/>
    </row>
    <row r="36" spans="1:4">
      <c r="A36" s="570"/>
      <c r="B36" s="571"/>
      <c r="C36" s="571"/>
      <c r="D36" s="572"/>
    </row>
    <row r="37" spans="1:4" s="596" customFormat="1" ht="27.75" customHeight="1">
      <c r="A37" s="593" t="s">
        <v>284</v>
      </c>
      <c r="B37" s="595" t="s">
        <v>1258</v>
      </c>
      <c r="C37" s="640" t="s">
        <v>685</v>
      </c>
      <c r="D37" s="595" t="s">
        <v>1257</v>
      </c>
    </row>
    <row r="38" spans="1:4">
      <c r="A38" s="573" t="s">
        <v>555</v>
      </c>
      <c r="B38" s="574">
        <v>3500000</v>
      </c>
      <c r="C38" s="575"/>
      <c r="D38" s="641">
        <f>+B38+C38</f>
        <v>3500000</v>
      </c>
    </row>
    <row r="39" spans="1:4">
      <c r="A39" s="552" t="s">
        <v>556</v>
      </c>
      <c r="B39" s="574">
        <v>42500</v>
      </c>
      <c r="C39" s="575"/>
      <c r="D39" s="641">
        <f t="shared" ref="D39:D41" si="3">+B39+C39</f>
        <v>42500</v>
      </c>
    </row>
    <row r="40" spans="1:4">
      <c r="A40" s="552" t="s">
        <v>579</v>
      </c>
      <c r="B40" s="574">
        <v>19500000</v>
      </c>
      <c r="C40" s="575"/>
      <c r="D40" s="641">
        <f t="shared" si="3"/>
        <v>19500000</v>
      </c>
    </row>
    <row r="41" spans="1:4">
      <c r="A41" s="874" t="s">
        <v>962</v>
      </c>
      <c r="B41" s="574"/>
      <c r="C41" s="575">
        <v>1600000</v>
      </c>
      <c r="D41" s="641">
        <f t="shared" si="3"/>
        <v>1600000</v>
      </c>
    </row>
    <row r="42" spans="1:4" ht="15.75" thickBot="1">
      <c r="A42" s="562" t="s">
        <v>179</v>
      </c>
      <c r="B42" s="576">
        <f>SUM(B38:B41)</f>
        <v>23042500</v>
      </c>
      <c r="C42" s="576">
        <f t="shared" ref="C42:D42" si="4">SUM(C38:C41)</f>
        <v>1600000</v>
      </c>
      <c r="D42" s="642">
        <f t="shared" si="4"/>
        <v>24642500</v>
      </c>
    </row>
    <row r="43" spans="1:4" ht="15.75" thickBot="1">
      <c r="A43" s="566"/>
      <c r="B43" s="566"/>
      <c r="C43" s="566"/>
      <c r="D43" s="566"/>
    </row>
    <row r="44" spans="1:4">
      <c r="A44" s="966" t="s">
        <v>578</v>
      </c>
      <c r="B44" s="967"/>
      <c r="C44" s="967"/>
      <c r="D44" s="968"/>
    </row>
    <row r="45" spans="1:4">
      <c r="A45" s="570"/>
      <c r="B45" s="571"/>
      <c r="C45" s="571"/>
      <c r="D45" s="572"/>
    </row>
    <row r="46" spans="1:4" s="596" customFormat="1" ht="27.75" customHeight="1">
      <c r="A46" s="593" t="s">
        <v>284</v>
      </c>
      <c r="B46" s="595" t="s">
        <v>1258</v>
      </c>
      <c r="C46" s="640" t="s">
        <v>685</v>
      </c>
      <c r="D46" s="595" t="s">
        <v>1257</v>
      </c>
    </row>
    <row r="47" spans="1:4">
      <c r="A47" s="573" t="s">
        <v>580</v>
      </c>
      <c r="B47" s="574">
        <v>21235000</v>
      </c>
      <c r="C47" s="575"/>
      <c r="D47" s="641">
        <f>+B47+C47</f>
        <v>21235000</v>
      </c>
    </row>
    <row r="48" spans="1:4">
      <c r="A48" s="552" t="s">
        <v>745</v>
      </c>
      <c r="B48" s="574">
        <v>14530000</v>
      </c>
      <c r="C48" s="575"/>
      <c r="D48" s="641">
        <f t="shared" ref="D48:D50" si="5">+B48+C48</f>
        <v>14530000</v>
      </c>
    </row>
    <row r="49" spans="1:4">
      <c r="A49" s="552"/>
      <c r="B49" s="574"/>
      <c r="C49" s="575"/>
      <c r="D49" s="641">
        <f t="shared" si="5"/>
        <v>0</v>
      </c>
    </row>
    <row r="50" spans="1:4">
      <c r="A50" s="552"/>
      <c r="B50" s="574"/>
      <c r="C50" s="575"/>
      <c r="D50" s="641">
        <f t="shared" si="5"/>
        <v>0</v>
      </c>
    </row>
    <row r="51" spans="1:4" ht="15.75" thickBot="1">
      <c r="A51" s="562" t="s">
        <v>179</v>
      </c>
      <c r="B51" s="576">
        <f>SUM(B47:B50)</f>
        <v>35765000</v>
      </c>
      <c r="C51" s="576">
        <f t="shared" ref="C51:D51" si="6">SUM(C47:C50)</f>
        <v>0</v>
      </c>
      <c r="D51" s="642">
        <f t="shared" si="6"/>
        <v>35765000</v>
      </c>
    </row>
    <row r="52" spans="1:4">
      <c r="A52" s="566"/>
      <c r="B52" s="566"/>
      <c r="C52" s="566"/>
      <c r="D52" s="566"/>
    </row>
    <row r="53" spans="1:4">
      <c r="A53" s="566"/>
      <c r="B53" s="566"/>
      <c r="C53" s="566"/>
      <c r="D53" s="566"/>
    </row>
  </sheetData>
  <mergeCells count="4">
    <mergeCell ref="A2:D2"/>
    <mergeCell ref="A25:D25"/>
    <mergeCell ref="A35:D35"/>
    <mergeCell ref="A44:D44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 alignWithMargins="0">
    <oddHeader>&amp;C&amp;"Times New Roman,Félkövér"&amp;12Martonvásár Város Önkormányzat véglegesen átvett pénzeszközeinek részletezése&amp;R&amp;"Times New Roman,Normál"&amp;10
&amp;"Times New Roman,Félkövér" &amp;"Times New Roman,Normál" 3/a. melléklet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49"/>
  <sheetViews>
    <sheetView workbookViewId="0">
      <selection activeCell="C43" sqref="C43"/>
    </sheetView>
  </sheetViews>
  <sheetFormatPr defaultRowHeight="12.75"/>
  <cols>
    <col min="1" max="1" width="39.85546875" style="577" customWidth="1"/>
    <col min="2" max="2" width="13.140625" style="577" customWidth="1"/>
    <col min="3" max="3" width="14.7109375" style="577" customWidth="1"/>
    <col min="4" max="4" width="13.140625" style="577" customWidth="1"/>
    <col min="5" max="16384" width="9.140625" style="577"/>
  </cols>
  <sheetData>
    <row r="1" spans="1:4" ht="21.75" customHeight="1">
      <c r="A1" s="969"/>
      <c r="B1" s="969"/>
      <c r="C1" s="969"/>
      <c r="D1" s="969"/>
    </row>
    <row r="2" spans="1:4" ht="13.5" customHeight="1" thickBot="1">
      <c r="A2" s="631"/>
      <c r="B2" s="631"/>
      <c r="C2" s="631"/>
      <c r="D2" s="631"/>
    </row>
    <row r="3" spans="1:4" s="597" customFormat="1" ht="38.25">
      <c r="A3" s="598" t="s">
        <v>284</v>
      </c>
      <c r="B3" s="644" t="s">
        <v>1256</v>
      </c>
      <c r="C3" s="643" t="s">
        <v>685</v>
      </c>
      <c r="D3" s="644" t="s">
        <v>1257</v>
      </c>
    </row>
    <row r="4" spans="1:4">
      <c r="A4" s="578" t="s">
        <v>581</v>
      </c>
      <c r="B4" s="579">
        <v>989000</v>
      </c>
      <c r="C4" s="580"/>
      <c r="D4" s="647">
        <f>+B4+C4</f>
        <v>989000</v>
      </c>
    </row>
    <row r="5" spans="1:4">
      <c r="A5" s="578" t="s">
        <v>582</v>
      </c>
      <c r="B5" s="579">
        <v>16400000</v>
      </c>
      <c r="C5" s="580"/>
      <c r="D5" s="647">
        <f t="shared" ref="D5:D30" si="0">+B5+C5</f>
        <v>16400000</v>
      </c>
    </row>
    <row r="6" spans="1:4">
      <c r="A6" s="578" t="s">
        <v>677</v>
      </c>
      <c r="B6" s="579">
        <v>6230000</v>
      </c>
      <c r="C6" s="580"/>
      <c r="D6" s="647">
        <f t="shared" si="0"/>
        <v>6230000</v>
      </c>
    </row>
    <row r="7" spans="1:4" ht="15" customHeight="1">
      <c r="A7" s="578" t="s">
        <v>557</v>
      </c>
      <c r="B7" s="579">
        <v>6802000</v>
      </c>
      <c r="C7" s="580"/>
      <c r="D7" s="647">
        <f t="shared" si="0"/>
        <v>6802000</v>
      </c>
    </row>
    <row r="8" spans="1:4">
      <c r="A8" s="578" t="s">
        <v>558</v>
      </c>
      <c r="B8" s="579">
        <v>3000000</v>
      </c>
      <c r="C8" s="580"/>
      <c r="D8" s="647">
        <f t="shared" si="0"/>
        <v>3000000</v>
      </c>
    </row>
    <row r="9" spans="1:4">
      <c r="A9" s="578" t="s">
        <v>583</v>
      </c>
      <c r="B9" s="579">
        <v>1200000</v>
      </c>
      <c r="C9" s="580"/>
      <c r="D9" s="647">
        <f t="shared" si="0"/>
        <v>1200000</v>
      </c>
    </row>
    <row r="10" spans="1:4">
      <c r="A10" s="578" t="s">
        <v>657</v>
      </c>
      <c r="B10" s="579">
        <v>810000</v>
      </c>
      <c r="C10" s="580"/>
      <c r="D10" s="647">
        <f t="shared" si="0"/>
        <v>810000</v>
      </c>
    </row>
    <row r="11" spans="1:4">
      <c r="A11" s="578" t="s">
        <v>591</v>
      </c>
      <c r="B11" s="579">
        <v>6532000</v>
      </c>
      <c r="C11" s="580"/>
      <c r="D11" s="647">
        <f t="shared" si="0"/>
        <v>6532000</v>
      </c>
    </row>
    <row r="12" spans="1:4">
      <c r="A12" s="578" t="s">
        <v>584</v>
      </c>
      <c r="B12" s="579">
        <v>88000</v>
      </c>
      <c r="C12" s="580"/>
      <c r="D12" s="647">
        <f t="shared" si="0"/>
        <v>88000</v>
      </c>
    </row>
    <row r="13" spans="1:4">
      <c r="A13" s="578" t="s">
        <v>585</v>
      </c>
      <c r="B13" s="579">
        <v>1156000</v>
      </c>
      <c r="C13" s="581"/>
      <c r="D13" s="647">
        <f t="shared" si="0"/>
        <v>1156000</v>
      </c>
    </row>
    <row r="14" spans="1:4">
      <c r="A14" s="578" t="s">
        <v>586</v>
      </c>
      <c r="B14" s="579">
        <v>1209000</v>
      </c>
      <c r="C14" s="581">
        <v>7449000</v>
      </c>
      <c r="D14" s="647">
        <f t="shared" si="0"/>
        <v>8658000</v>
      </c>
    </row>
    <row r="15" spans="1:4">
      <c r="A15" s="578" t="s">
        <v>658</v>
      </c>
      <c r="B15" s="579">
        <v>360000</v>
      </c>
      <c r="C15" s="581"/>
      <c r="D15" s="647">
        <f t="shared" si="0"/>
        <v>360000</v>
      </c>
    </row>
    <row r="16" spans="1:4">
      <c r="A16" s="578" t="s">
        <v>762</v>
      </c>
      <c r="B16" s="579">
        <v>3150000</v>
      </c>
      <c r="C16" s="581"/>
      <c r="D16" s="647">
        <f t="shared" si="0"/>
        <v>3150000</v>
      </c>
    </row>
    <row r="17" spans="1:4">
      <c r="A17" s="578" t="s">
        <v>763</v>
      </c>
      <c r="B17" s="579">
        <v>8000</v>
      </c>
      <c r="C17" s="581"/>
      <c r="D17" s="647">
        <f t="shared" si="0"/>
        <v>8000</v>
      </c>
    </row>
    <row r="18" spans="1:4">
      <c r="A18" s="578" t="s">
        <v>591</v>
      </c>
      <c r="B18" s="579">
        <v>1612000</v>
      </c>
      <c r="C18" s="581">
        <v>2010000</v>
      </c>
      <c r="D18" s="647">
        <f t="shared" si="0"/>
        <v>3622000</v>
      </c>
    </row>
    <row r="19" spans="1:4">
      <c r="A19" s="578" t="s">
        <v>659</v>
      </c>
      <c r="B19" s="579">
        <v>486000</v>
      </c>
      <c r="C19" s="581"/>
      <c r="D19" s="647">
        <f t="shared" si="0"/>
        <v>486000</v>
      </c>
    </row>
    <row r="20" spans="1:4">
      <c r="A20" s="874" t="s">
        <v>1265</v>
      </c>
      <c r="B20" s="935"/>
      <c r="C20" s="581">
        <v>629000</v>
      </c>
      <c r="D20" s="647">
        <f t="shared" si="0"/>
        <v>629000</v>
      </c>
    </row>
    <row r="21" spans="1:4">
      <c r="A21" s="874" t="s">
        <v>1266</v>
      </c>
      <c r="B21" s="648"/>
      <c r="C21" s="581">
        <v>200000</v>
      </c>
      <c r="D21" s="647">
        <f t="shared" si="0"/>
        <v>200000</v>
      </c>
    </row>
    <row r="22" spans="1:4">
      <c r="A22" s="874" t="s">
        <v>1267</v>
      </c>
      <c r="B22" s="579"/>
      <c r="C22" s="581">
        <v>23000</v>
      </c>
      <c r="D22" s="647">
        <f t="shared" si="0"/>
        <v>23000</v>
      </c>
    </row>
    <row r="23" spans="1:4">
      <c r="A23" s="578" t="s">
        <v>587</v>
      </c>
      <c r="B23" s="579">
        <v>250000</v>
      </c>
      <c r="C23" s="581">
        <v>328000</v>
      </c>
      <c r="D23" s="647">
        <f t="shared" si="0"/>
        <v>578000</v>
      </c>
    </row>
    <row r="24" spans="1:4">
      <c r="A24" s="578" t="s">
        <v>764</v>
      </c>
      <c r="B24" s="579">
        <v>138000</v>
      </c>
      <c r="C24" s="581"/>
      <c r="D24" s="647">
        <f t="shared" si="0"/>
        <v>138000</v>
      </c>
    </row>
    <row r="25" spans="1:4">
      <c r="A25" s="578" t="s">
        <v>1268</v>
      </c>
      <c r="B25" s="579"/>
      <c r="C25" s="581">
        <v>44000</v>
      </c>
      <c r="D25" s="647">
        <f t="shared" si="0"/>
        <v>44000</v>
      </c>
    </row>
    <row r="26" spans="1:4">
      <c r="A26" s="578" t="s">
        <v>1269</v>
      </c>
      <c r="B26" s="579"/>
      <c r="C26" s="581">
        <v>118000</v>
      </c>
      <c r="D26" s="647">
        <f t="shared" si="0"/>
        <v>118000</v>
      </c>
    </row>
    <row r="27" spans="1:4">
      <c r="A27" s="578" t="s">
        <v>765</v>
      </c>
      <c r="B27" s="579">
        <v>54000</v>
      </c>
      <c r="C27" s="581">
        <v>7000</v>
      </c>
      <c r="D27" s="647">
        <f t="shared" si="0"/>
        <v>61000</v>
      </c>
    </row>
    <row r="28" spans="1:4">
      <c r="A28" s="578" t="s">
        <v>1270</v>
      </c>
      <c r="B28" s="579"/>
      <c r="C28" s="581">
        <v>9000</v>
      </c>
      <c r="D28" s="647">
        <f t="shared" si="0"/>
        <v>9000</v>
      </c>
    </row>
    <row r="29" spans="1:4">
      <c r="A29" s="578"/>
      <c r="B29" s="579"/>
      <c r="C29" s="581"/>
      <c r="D29" s="647">
        <f t="shared" si="0"/>
        <v>0</v>
      </c>
    </row>
    <row r="30" spans="1:4">
      <c r="A30" s="578"/>
      <c r="B30" s="579"/>
      <c r="C30" s="581"/>
      <c r="D30" s="647">
        <f t="shared" si="0"/>
        <v>0</v>
      </c>
    </row>
    <row r="31" spans="1:4">
      <c r="A31" s="578"/>
      <c r="B31" s="579"/>
      <c r="C31" s="581"/>
      <c r="D31" s="647"/>
    </row>
    <row r="32" spans="1:4">
      <c r="A32" s="578"/>
      <c r="B32" s="582"/>
      <c r="C32" s="581"/>
      <c r="D32" s="645"/>
    </row>
    <row r="33" spans="1:4" ht="13.5" thickBot="1">
      <c r="A33" s="583" t="s">
        <v>559</v>
      </c>
      <c r="B33" s="584">
        <f>SUM(B4:B32)</f>
        <v>50474000</v>
      </c>
      <c r="C33" s="585">
        <f>SUM(C4:C28)</f>
        <v>10817000</v>
      </c>
      <c r="D33" s="646">
        <f>SUM(D4:D28)</f>
        <v>61291000</v>
      </c>
    </row>
    <row r="35" spans="1:4" ht="13.5" thickBot="1"/>
    <row r="36" spans="1:4" ht="38.25">
      <c r="A36" s="598" t="s">
        <v>284</v>
      </c>
      <c r="B36" s="644" t="s">
        <v>1256</v>
      </c>
      <c r="C36" s="643" t="s">
        <v>685</v>
      </c>
      <c r="D36" s="644" t="s">
        <v>1257</v>
      </c>
    </row>
    <row r="37" spans="1:4">
      <c r="A37" s="874" t="s">
        <v>1272</v>
      </c>
      <c r="B37" s="937"/>
      <c r="C37" s="940">
        <v>100000</v>
      </c>
      <c r="D37" s="941">
        <f>C37</f>
        <v>100000</v>
      </c>
    </row>
    <row r="38" spans="1:4">
      <c r="A38" s="874" t="s">
        <v>977</v>
      </c>
      <c r="B38" s="937"/>
      <c r="C38" s="940">
        <v>30000</v>
      </c>
      <c r="D38" s="941">
        <f t="shared" ref="D38:D40" si="1">C38</f>
        <v>30000</v>
      </c>
    </row>
    <row r="39" spans="1:4">
      <c r="A39" s="874" t="s">
        <v>978</v>
      </c>
      <c r="B39" s="937"/>
      <c r="C39" s="940">
        <v>15000</v>
      </c>
      <c r="D39" s="941">
        <f t="shared" si="1"/>
        <v>15000</v>
      </c>
    </row>
    <row r="40" spans="1:4" ht="14.25" customHeight="1">
      <c r="A40" s="942" t="s">
        <v>1273</v>
      </c>
      <c r="B40" s="937"/>
      <c r="C40" s="943">
        <v>60000</v>
      </c>
      <c r="D40" s="941">
        <f t="shared" si="1"/>
        <v>60000</v>
      </c>
    </row>
    <row r="41" spans="1:4">
      <c r="A41" s="936"/>
      <c r="B41" s="937"/>
      <c r="C41" s="940"/>
      <c r="D41" s="941"/>
    </row>
    <row r="42" spans="1:4">
      <c r="A42" s="586"/>
      <c r="B42" s="587"/>
      <c r="C42" s="938"/>
      <c r="D42" s="939"/>
    </row>
    <row r="43" spans="1:4" ht="13.5" thickBot="1">
      <c r="A43" s="583" t="s">
        <v>560</v>
      </c>
      <c r="B43" s="588"/>
      <c r="C43" s="944">
        <f>SUM(C37:C42)</f>
        <v>205000</v>
      </c>
      <c r="D43" s="646">
        <f>SUM(D36:D42)</f>
        <v>205000</v>
      </c>
    </row>
    <row r="49" spans="1:1">
      <c r="A49" s="577" t="s">
        <v>561</v>
      </c>
    </row>
  </sheetData>
  <mergeCells count="1">
    <mergeCell ref="A1:D1"/>
  </mergeCells>
  <printOptions horizontalCentered="1"/>
  <pageMargins left="0.78740157480314965" right="0.78740157480314965" top="0.98425196850393704" bottom="0.98425196850393704" header="0.51181102362204722" footer="0.51181102362204722"/>
  <pageSetup orientation="portrait" r:id="rId1"/>
  <headerFooter alignWithMargins="0">
    <oddHeader>&amp;C&amp;"Times New Roman,Félkövér"&amp;12Martonvásár Város Önkormányzat intézményi működési bevételeinek részletezése&amp;R&amp;"Times New Roman,Normál"&amp;10
3/b. melléklet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23"/>
  <sheetViews>
    <sheetView topLeftCell="A7" workbookViewId="0">
      <selection activeCell="F19" sqref="F19"/>
    </sheetView>
  </sheetViews>
  <sheetFormatPr defaultRowHeight="12.75"/>
  <cols>
    <col min="1" max="1" width="39.28515625" style="577" customWidth="1"/>
    <col min="2" max="2" width="15.140625" style="577" customWidth="1"/>
    <col min="3" max="3" width="16.7109375" style="577" customWidth="1"/>
    <col min="4" max="4" width="15.7109375" style="577" customWidth="1"/>
    <col min="5" max="16384" width="9.140625" style="577"/>
  </cols>
  <sheetData>
    <row r="1" spans="1:4" ht="15.75">
      <c r="A1" s="970"/>
      <c r="B1" s="970"/>
      <c r="C1" s="970"/>
      <c r="D1" s="970"/>
    </row>
    <row r="2" spans="1:4" ht="13.5" thickBot="1"/>
    <row r="3" spans="1:4" s="597" customFormat="1" ht="25.5">
      <c r="A3" s="598" t="s">
        <v>284</v>
      </c>
      <c r="B3" s="644" t="s">
        <v>1256</v>
      </c>
      <c r="C3" s="643" t="s">
        <v>685</v>
      </c>
      <c r="D3" s="644" t="s">
        <v>1257</v>
      </c>
    </row>
    <row r="4" spans="1:4">
      <c r="A4" s="578" t="s">
        <v>562</v>
      </c>
      <c r="B4" s="579">
        <v>15000000</v>
      </c>
      <c r="C4" s="581">
        <v>5000000</v>
      </c>
      <c r="D4" s="645">
        <f>+B4+C4</f>
        <v>20000000</v>
      </c>
    </row>
    <row r="5" spans="1:4">
      <c r="A5" s="578" t="s">
        <v>563</v>
      </c>
      <c r="B5" s="579">
        <v>67000000</v>
      </c>
      <c r="C5" s="581"/>
      <c r="D5" s="645">
        <f t="shared" ref="D5:D8" si="0">+B5+C5</f>
        <v>67000000</v>
      </c>
    </row>
    <row r="6" spans="1:4">
      <c r="A6" s="578" t="s">
        <v>564</v>
      </c>
      <c r="B6" s="579">
        <v>40000000</v>
      </c>
      <c r="C6" s="581">
        <v>7000000</v>
      </c>
      <c r="D6" s="645">
        <f t="shared" si="0"/>
        <v>47000000</v>
      </c>
    </row>
    <row r="7" spans="1:4">
      <c r="A7" s="578" t="s">
        <v>565</v>
      </c>
      <c r="B7" s="579"/>
      <c r="C7" s="581"/>
      <c r="D7" s="645">
        <f t="shared" si="0"/>
        <v>0</v>
      </c>
    </row>
    <row r="8" spans="1:4">
      <c r="A8" s="578" t="s">
        <v>566</v>
      </c>
      <c r="B8" s="579">
        <v>95000000</v>
      </c>
      <c r="C8" s="581">
        <v>15000000</v>
      </c>
      <c r="D8" s="645">
        <f t="shared" si="0"/>
        <v>110000000</v>
      </c>
    </row>
    <row r="9" spans="1:4">
      <c r="A9" s="589" t="s">
        <v>567</v>
      </c>
      <c r="B9" s="590">
        <f>SUM(B4:B8)</f>
        <v>217000000</v>
      </c>
      <c r="C9" s="590">
        <f t="shared" ref="C9:D9" si="1">SUM(C4:C8)</f>
        <v>27000000</v>
      </c>
      <c r="D9" s="686">
        <f t="shared" si="1"/>
        <v>244000000</v>
      </c>
    </row>
    <row r="10" spans="1:4">
      <c r="A10" s="578"/>
      <c r="B10" s="579"/>
      <c r="C10" s="581"/>
      <c r="D10" s="645"/>
    </row>
    <row r="11" spans="1:4">
      <c r="A11" s="578" t="s">
        <v>568</v>
      </c>
      <c r="B11" s="579">
        <v>16600000</v>
      </c>
      <c r="C11" s="581"/>
      <c r="D11" s="645">
        <f>+B11+C11</f>
        <v>16600000</v>
      </c>
    </row>
    <row r="12" spans="1:4">
      <c r="A12" s="589" t="s">
        <v>569</v>
      </c>
      <c r="B12" s="590">
        <f>+B11</f>
        <v>16600000</v>
      </c>
      <c r="C12" s="590">
        <f t="shared" ref="C12:D12" si="2">+C11</f>
        <v>0</v>
      </c>
      <c r="D12" s="686">
        <f t="shared" si="2"/>
        <v>16600000</v>
      </c>
    </row>
    <row r="13" spans="1:4">
      <c r="A13" s="589"/>
      <c r="B13" s="590"/>
      <c r="C13" s="590"/>
      <c r="D13" s="686"/>
    </row>
    <row r="14" spans="1:4">
      <c r="A14" s="578" t="s">
        <v>1271</v>
      </c>
      <c r="B14" s="579"/>
      <c r="C14" s="581">
        <v>30000</v>
      </c>
      <c r="D14" s="645">
        <f>+B14+C14</f>
        <v>30000</v>
      </c>
    </row>
    <row r="15" spans="1:4">
      <c r="A15" s="578" t="s">
        <v>592</v>
      </c>
      <c r="B15" s="579">
        <v>1700000</v>
      </c>
      <c r="C15" s="581"/>
      <c r="D15" s="645">
        <f>+B15+C15</f>
        <v>1700000</v>
      </c>
    </row>
    <row r="16" spans="1:4" ht="13.5" customHeight="1">
      <c r="A16" s="578" t="s">
        <v>570</v>
      </c>
      <c r="B16" s="579">
        <v>2800000</v>
      </c>
      <c r="C16" s="581">
        <v>-1000000</v>
      </c>
      <c r="D16" s="645">
        <f t="shared" ref="D16:D17" si="3">+B16+C16</f>
        <v>1800000</v>
      </c>
    </row>
    <row r="17" spans="1:4" ht="13.5" customHeight="1">
      <c r="A17" s="578" t="s">
        <v>571</v>
      </c>
      <c r="B17" s="579"/>
      <c r="C17" s="581"/>
      <c r="D17" s="645">
        <f t="shared" si="3"/>
        <v>0</v>
      </c>
    </row>
    <row r="18" spans="1:4">
      <c r="A18" s="589" t="s">
        <v>572</v>
      </c>
      <c r="B18" s="590">
        <f>SUM(B15:B17)</f>
        <v>4500000</v>
      </c>
      <c r="C18" s="590">
        <f>SUM(C14:C17)</f>
        <v>-970000</v>
      </c>
      <c r="D18" s="590">
        <f>SUM(D14:D17)</f>
        <v>3530000</v>
      </c>
    </row>
    <row r="19" spans="1:4">
      <c r="A19" s="578"/>
      <c r="B19" s="579"/>
      <c r="C19" s="581"/>
      <c r="D19" s="645"/>
    </row>
    <row r="20" spans="1:4" ht="13.5" thickBot="1">
      <c r="A20" s="583" t="s">
        <v>573</v>
      </c>
      <c r="B20" s="584">
        <f>+B18+B12+B9</f>
        <v>238100000</v>
      </c>
      <c r="C20" s="584">
        <f t="shared" ref="C20:D20" si="4">+C18+C12+C9</f>
        <v>26030000</v>
      </c>
      <c r="D20" s="687">
        <f t="shared" si="4"/>
        <v>264130000</v>
      </c>
    </row>
    <row r="21" spans="1:4">
      <c r="D21" s="591"/>
    </row>
    <row r="22" spans="1:4">
      <c r="D22" s="591"/>
    </row>
    <row r="23" spans="1:4">
      <c r="D23" s="591"/>
    </row>
  </sheetData>
  <mergeCells count="1">
    <mergeCell ref="A1:D1"/>
  </mergeCells>
  <printOptions horizontalCentered="1"/>
  <pageMargins left="0.78740157480314965" right="0.78740157480314965" top="0.98425196850393704" bottom="0.98425196850393704" header="0.51181102362204722" footer="0.51181102362204722"/>
  <pageSetup orientation="portrait" r:id="rId1"/>
  <headerFooter alignWithMargins="0">
    <oddHeader xml:space="preserve">&amp;C&amp;"Times New Roman,Félkövér"&amp;12Martonvásár Város Önkormányzat közhatalmi bevételeinek részletezése&amp;R&amp;"Times New Roman,Normál"&amp;10
3/c . melléklet
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68"/>
  <sheetViews>
    <sheetView topLeftCell="A31" zoomScale="90" zoomScaleNormal="90" zoomScalePageLayoutView="70" workbookViewId="0">
      <selection activeCell="A43" sqref="A43"/>
    </sheetView>
  </sheetViews>
  <sheetFormatPr defaultRowHeight="12.75"/>
  <cols>
    <col min="1" max="1" width="33.5703125" style="515" customWidth="1"/>
    <col min="2" max="2" width="12.7109375" style="518" customWidth="1"/>
    <col min="3" max="3" width="11.28515625" style="518" customWidth="1"/>
    <col min="4" max="4" width="12.7109375" style="518" customWidth="1"/>
    <col min="5" max="5" width="12.7109375" style="515" customWidth="1"/>
    <col min="6" max="6" width="10.140625" style="515" customWidth="1"/>
    <col min="7" max="7" width="12.7109375" style="515" customWidth="1"/>
    <col min="8" max="8" width="14.28515625" style="516" customWidth="1"/>
    <col min="9" max="16384" width="9.140625" style="515"/>
  </cols>
  <sheetData>
    <row r="1" spans="1:8" ht="42.75" customHeight="1" thickBot="1">
      <c r="A1" s="971" t="s">
        <v>676</v>
      </c>
      <c r="B1" s="971"/>
      <c r="C1" s="971"/>
      <c r="D1" s="971"/>
      <c r="E1" s="971"/>
      <c r="F1" s="971"/>
      <c r="G1" s="971"/>
      <c r="H1" s="971"/>
    </row>
    <row r="2" spans="1:8" ht="53.25" customHeight="1">
      <c r="A2" s="974" t="s">
        <v>593</v>
      </c>
      <c r="B2" s="976" t="s">
        <v>594</v>
      </c>
      <c r="C2" s="977"/>
      <c r="D2" s="978"/>
      <c r="E2" s="979" t="s">
        <v>595</v>
      </c>
      <c r="F2" s="977"/>
      <c r="G2" s="980"/>
      <c r="H2" s="972" t="s">
        <v>687</v>
      </c>
    </row>
    <row r="3" spans="1:8" s="516" customFormat="1" ht="39.75" customHeight="1" thickBot="1">
      <c r="A3" s="975"/>
      <c r="B3" s="729" t="s">
        <v>865</v>
      </c>
      <c r="C3" s="728" t="s">
        <v>685</v>
      </c>
      <c r="D3" s="729" t="s">
        <v>870</v>
      </c>
      <c r="E3" s="729" t="s">
        <v>865</v>
      </c>
      <c r="F3" s="728" t="s">
        <v>685</v>
      </c>
      <c r="G3" s="730" t="s">
        <v>870</v>
      </c>
      <c r="H3" s="973"/>
    </row>
    <row r="4" spans="1:8" ht="16.5" customHeight="1">
      <c r="A4" s="720" t="s">
        <v>596</v>
      </c>
      <c r="B4" s="721">
        <v>100439400</v>
      </c>
      <c r="C4" s="722"/>
      <c r="D4" s="723">
        <f>+B4+C4</f>
        <v>100439400</v>
      </c>
      <c r="E4" s="724">
        <v>0</v>
      </c>
      <c r="F4" s="725"/>
      <c r="G4" s="726">
        <f>+E4+F4</f>
        <v>0</v>
      </c>
      <c r="H4" s="727">
        <f>+D4+G4</f>
        <v>100439400</v>
      </c>
    </row>
    <row r="5" spans="1:8" ht="16.5" customHeight="1">
      <c r="A5" s="701" t="s">
        <v>597</v>
      </c>
      <c r="B5" s="697">
        <v>26279371</v>
      </c>
      <c r="C5" s="521"/>
      <c r="D5" s="522">
        <f t="shared" ref="D5:D14" si="0">+B5+C5</f>
        <v>26279371</v>
      </c>
      <c r="E5" s="714">
        <v>0</v>
      </c>
      <c r="F5" s="690"/>
      <c r="G5" s="715">
        <f t="shared" ref="G5:G13" si="1">+E5+F5</f>
        <v>0</v>
      </c>
      <c r="H5" s="711">
        <f t="shared" ref="H5:H42" si="2">+D5+G5</f>
        <v>26279371</v>
      </c>
    </row>
    <row r="6" spans="1:8" s="532" customFormat="1" ht="16.5" customHeight="1">
      <c r="A6" s="702" t="s">
        <v>640</v>
      </c>
      <c r="B6" s="698">
        <v>7859309</v>
      </c>
      <c r="C6" s="692"/>
      <c r="D6" s="522">
        <f t="shared" si="0"/>
        <v>7859309</v>
      </c>
      <c r="E6" s="716">
        <v>0</v>
      </c>
      <c r="F6" s="693"/>
      <c r="G6" s="715">
        <f t="shared" si="1"/>
        <v>0</v>
      </c>
      <c r="H6" s="711">
        <f t="shared" si="2"/>
        <v>7859309</v>
      </c>
    </row>
    <row r="7" spans="1:8" s="532" customFormat="1" ht="16.5" customHeight="1">
      <c r="A7" s="702" t="s">
        <v>642</v>
      </c>
      <c r="B7" s="698">
        <v>10624000</v>
      </c>
      <c r="C7" s="692"/>
      <c r="D7" s="522">
        <f t="shared" si="0"/>
        <v>10624000</v>
      </c>
      <c r="E7" s="716">
        <v>0</v>
      </c>
      <c r="F7" s="693"/>
      <c r="G7" s="715">
        <f t="shared" si="1"/>
        <v>0</v>
      </c>
      <c r="H7" s="711">
        <f t="shared" si="2"/>
        <v>10624000</v>
      </c>
    </row>
    <row r="8" spans="1:8" s="532" customFormat="1" ht="16.5" customHeight="1">
      <c r="A8" s="702" t="s">
        <v>643</v>
      </c>
      <c r="B8" s="698">
        <v>1539942</v>
      </c>
      <c r="C8" s="692"/>
      <c r="D8" s="522">
        <f t="shared" si="0"/>
        <v>1539942</v>
      </c>
      <c r="E8" s="716">
        <v>0</v>
      </c>
      <c r="F8" s="693"/>
      <c r="G8" s="715">
        <f t="shared" si="1"/>
        <v>0</v>
      </c>
      <c r="H8" s="711">
        <f t="shared" si="2"/>
        <v>1539942</v>
      </c>
    </row>
    <row r="9" spans="1:8" s="532" customFormat="1" ht="16.5" customHeight="1">
      <c r="A9" s="702" t="s">
        <v>641</v>
      </c>
      <c r="B9" s="698">
        <v>6256120</v>
      </c>
      <c r="C9" s="692"/>
      <c r="D9" s="522">
        <f t="shared" si="0"/>
        <v>6256120</v>
      </c>
      <c r="E9" s="716">
        <v>0</v>
      </c>
      <c r="F9" s="693"/>
      <c r="G9" s="715">
        <f t="shared" si="1"/>
        <v>0</v>
      </c>
      <c r="H9" s="711">
        <f t="shared" si="2"/>
        <v>6256120</v>
      </c>
    </row>
    <row r="10" spans="1:8" ht="26.25" customHeight="1">
      <c r="A10" s="703" t="s">
        <v>598</v>
      </c>
      <c r="B10" s="697">
        <v>-20113170</v>
      </c>
      <c r="C10" s="521"/>
      <c r="D10" s="522">
        <f t="shared" si="0"/>
        <v>-20113170</v>
      </c>
      <c r="E10" s="714">
        <v>0</v>
      </c>
      <c r="F10" s="690"/>
      <c r="G10" s="715">
        <f t="shared" si="1"/>
        <v>0</v>
      </c>
      <c r="H10" s="711">
        <f t="shared" si="2"/>
        <v>-20113170</v>
      </c>
    </row>
    <row r="11" spans="1:8" ht="16.5" customHeight="1">
      <c r="A11" s="701" t="s">
        <v>599</v>
      </c>
      <c r="B11" s="697">
        <v>15303600</v>
      </c>
      <c r="C11" s="521"/>
      <c r="D11" s="522">
        <f t="shared" si="0"/>
        <v>15303600</v>
      </c>
      <c r="E11" s="714">
        <v>0</v>
      </c>
      <c r="F11" s="690"/>
      <c r="G11" s="715">
        <f t="shared" si="1"/>
        <v>0</v>
      </c>
      <c r="H11" s="711">
        <f t="shared" si="2"/>
        <v>15303600</v>
      </c>
    </row>
    <row r="12" spans="1:8" s="516" customFormat="1" ht="16.5" customHeight="1">
      <c r="A12" s="703" t="s">
        <v>619</v>
      </c>
      <c r="B12" s="697">
        <v>12400</v>
      </c>
      <c r="C12" s="521"/>
      <c r="D12" s="522">
        <f t="shared" si="0"/>
        <v>12400</v>
      </c>
      <c r="E12" s="714">
        <v>0</v>
      </c>
      <c r="F12" s="690"/>
      <c r="G12" s="715">
        <f t="shared" si="1"/>
        <v>0</v>
      </c>
      <c r="H12" s="711">
        <f t="shared" si="2"/>
        <v>12400</v>
      </c>
    </row>
    <row r="13" spans="1:8" s="516" customFormat="1" ht="16.5" customHeight="1">
      <c r="A13" s="701" t="s">
        <v>621</v>
      </c>
      <c r="B13" s="697">
        <v>841500</v>
      </c>
      <c r="C13" s="521"/>
      <c r="D13" s="522">
        <f t="shared" si="0"/>
        <v>841500</v>
      </c>
      <c r="E13" s="714">
        <v>0</v>
      </c>
      <c r="F13" s="690"/>
      <c r="G13" s="715">
        <f t="shared" si="1"/>
        <v>0</v>
      </c>
      <c r="H13" s="711">
        <f t="shared" si="2"/>
        <v>841500</v>
      </c>
    </row>
    <row r="14" spans="1:8" s="516" customFormat="1" ht="16.5" customHeight="1" thickBot="1">
      <c r="A14" s="731" t="s">
        <v>752</v>
      </c>
      <c r="B14" s="732">
        <v>478000</v>
      </c>
      <c r="C14" s="733"/>
      <c r="D14" s="734">
        <f t="shared" si="0"/>
        <v>478000</v>
      </c>
      <c r="E14" s="735"/>
      <c r="F14" s="736"/>
      <c r="G14" s="737"/>
      <c r="H14" s="738"/>
    </row>
    <row r="15" spans="1:8" s="516" customFormat="1" ht="31.5" customHeight="1" thickBot="1">
      <c r="A15" s="740" t="s">
        <v>601</v>
      </c>
      <c r="B15" s="741">
        <f>+B4+B5+B10+B11+B12+B13+B14</f>
        <v>123241101</v>
      </c>
      <c r="C15" s="525">
        <f t="shared" ref="C15:D15" si="3">+C4+C5+C10+C11+C12+C13+C14</f>
        <v>0</v>
      </c>
      <c r="D15" s="526">
        <f t="shared" si="3"/>
        <v>123241101</v>
      </c>
      <c r="E15" s="742">
        <f t="shared" ref="E15:H15" si="4">+E4+E5+E10+E11+E12+E13</f>
        <v>0</v>
      </c>
      <c r="F15" s="525">
        <f t="shared" si="4"/>
        <v>0</v>
      </c>
      <c r="G15" s="743">
        <f t="shared" si="4"/>
        <v>0</v>
      </c>
      <c r="H15" s="744">
        <f t="shared" si="4"/>
        <v>122763101</v>
      </c>
    </row>
    <row r="16" spans="1:8" ht="16.5" customHeight="1">
      <c r="A16" s="739" t="s">
        <v>602</v>
      </c>
      <c r="B16" s="721">
        <v>60896000</v>
      </c>
      <c r="C16" s="722"/>
      <c r="D16" s="723">
        <f>+B16+C16</f>
        <v>60896000</v>
      </c>
      <c r="E16" s="724">
        <v>73075200</v>
      </c>
      <c r="F16" s="725"/>
      <c r="G16" s="726">
        <f>+E16+F16</f>
        <v>73075200</v>
      </c>
      <c r="H16" s="727">
        <f>+D16+G16</f>
        <v>133971200</v>
      </c>
    </row>
    <row r="17" spans="1:8" ht="16.5" customHeight="1">
      <c r="A17" s="705" t="s">
        <v>603</v>
      </c>
      <c r="B17" s="697">
        <v>28925600</v>
      </c>
      <c r="C17" s="521"/>
      <c r="D17" s="522">
        <f t="shared" ref="D17:D28" si="5">+B17+C17</f>
        <v>28925600</v>
      </c>
      <c r="E17" s="714">
        <v>35153600</v>
      </c>
      <c r="F17" s="690"/>
      <c r="G17" s="715">
        <f>+E17+F17</f>
        <v>35153600</v>
      </c>
      <c r="H17" s="711">
        <f t="shared" si="2"/>
        <v>64079200</v>
      </c>
    </row>
    <row r="18" spans="1:8" ht="16.5" customHeight="1">
      <c r="A18" s="702" t="s">
        <v>604</v>
      </c>
      <c r="B18" s="697">
        <f>+B16+B17</f>
        <v>89821600</v>
      </c>
      <c r="C18" s="521">
        <f t="shared" ref="C18:H18" si="6">+C16+C17</f>
        <v>0</v>
      </c>
      <c r="D18" s="522">
        <f t="shared" si="6"/>
        <v>89821600</v>
      </c>
      <c r="E18" s="714">
        <f t="shared" si="6"/>
        <v>108228800</v>
      </c>
      <c r="F18" s="521">
        <f t="shared" si="6"/>
        <v>0</v>
      </c>
      <c r="G18" s="695">
        <f t="shared" si="6"/>
        <v>108228800</v>
      </c>
      <c r="H18" s="712">
        <f t="shared" si="6"/>
        <v>198050400</v>
      </c>
    </row>
    <row r="19" spans="1:8" ht="16.5" customHeight="1">
      <c r="A19" s="702" t="s">
        <v>605</v>
      </c>
      <c r="B19" s="697">
        <v>731500</v>
      </c>
      <c r="C19" s="521"/>
      <c r="D19" s="522">
        <f t="shared" si="5"/>
        <v>731500</v>
      </c>
      <c r="E19" s="714">
        <v>889000</v>
      </c>
      <c r="F19" s="521"/>
      <c r="G19" s="695">
        <f>+E19+F19</f>
        <v>889000</v>
      </c>
      <c r="H19" s="711">
        <f t="shared" si="2"/>
        <v>1620500</v>
      </c>
    </row>
    <row r="20" spans="1:8" ht="33.75" customHeight="1">
      <c r="A20" s="706" t="s">
        <v>627</v>
      </c>
      <c r="B20" s="697">
        <v>1056000</v>
      </c>
      <c r="C20" s="521"/>
      <c r="D20" s="522">
        <f t="shared" si="5"/>
        <v>1056000</v>
      </c>
      <c r="E20" s="714">
        <v>1760000</v>
      </c>
      <c r="F20" s="521"/>
      <c r="G20" s="695">
        <f t="shared" ref="G20:G22" si="7">+E20+F20</f>
        <v>1760000</v>
      </c>
      <c r="H20" s="711">
        <f t="shared" si="2"/>
        <v>2816000</v>
      </c>
    </row>
    <row r="21" spans="1:8" ht="16.5" customHeight="1">
      <c r="A21" s="702" t="s">
        <v>602</v>
      </c>
      <c r="B21" s="697">
        <v>16800000</v>
      </c>
      <c r="C21" s="521"/>
      <c r="D21" s="522">
        <f t="shared" si="5"/>
        <v>16800000</v>
      </c>
      <c r="E21" s="714">
        <v>18000000</v>
      </c>
      <c r="F21" s="690"/>
      <c r="G21" s="695">
        <f t="shared" si="7"/>
        <v>18000000</v>
      </c>
      <c r="H21" s="711">
        <f t="shared" si="2"/>
        <v>34800000</v>
      </c>
    </row>
    <row r="22" spans="1:8" ht="16.5" customHeight="1">
      <c r="A22" s="705" t="s">
        <v>603</v>
      </c>
      <c r="B22" s="697">
        <v>8400000</v>
      </c>
      <c r="C22" s="521"/>
      <c r="D22" s="522">
        <f t="shared" si="5"/>
        <v>8400000</v>
      </c>
      <c r="E22" s="714">
        <v>9000000</v>
      </c>
      <c r="F22" s="690"/>
      <c r="G22" s="695">
        <f t="shared" si="7"/>
        <v>9000000</v>
      </c>
      <c r="H22" s="711">
        <f t="shared" si="2"/>
        <v>17400000</v>
      </c>
    </row>
    <row r="23" spans="1:8" ht="29.25" customHeight="1">
      <c r="A23" s="707" t="s">
        <v>606</v>
      </c>
      <c r="B23" s="697">
        <f>+B22+B21</f>
        <v>25200000</v>
      </c>
      <c r="C23" s="521">
        <f t="shared" ref="C23:H23" si="8">+C22+C21</f>
        <v>0</v>
      </c>
      <c r="D23" s="522">
        <f t="shared" si="8"/>
        <v>25200000</v>
      </c>
      <c r="E23" s="714">
        <f t="shared" si="8"/>
        <v>27000000</v>
      </c>
      <c r="F23" s="521">
        <f t="shared" si="8"/>
        <v>0</v>
      </c>
      <c r="G23" s="695">
        <f t="shared" si="8"/>
        <v>27000000</v>
      </c>
      <c r="H23" s="712">
        <f t="shared" si="8"/>
        <v>52200000</v>
      </c>
    </row>
    <row r="24" spans="1:8" ht="16.5" customHeight="1">
      <c r="A24" s="702" t="s">
        <v>602</v>
      </c>
      <c r="B24" s="697">
        <v>11526666.666666666</v>
      </c>
      <c r="C24" s="521"/>
      <c r="D24" s="522">
        <f t="shared" si="5"/>
        <v>11526666.666666666</v>
      </c>
      <c r="E24" s="714">
        <v>13626666.666666664</v>
      </c>
      <c r="F24" s="690"/>
      <c r="G24" s="715">
        <f>+E24+F24</f>
        <v>13626666.666666664</v>
      </c>
      <c r="H24" s="711">
        <f t="shared" si="2"/>
        <v>25153333.333333328</v>
      </c>
    </row>
    <row r="25" spans="1:8" ht="16.5" customHeight="1">
      <c r="A25" s="705" t="s">
        <v>603</v>
      </c>
      <c r="B25" s="697">
        <v>5483333.333333333</v>
      </c>
      <c r="C25" s="521"/>
      <c r="D25" s="522">
        <f t="shared" si="5"/>
        <v>5483333.333333333</v>
      </c>
      <c r="E25" s="714">
        <v>6533333.333333333</v>
      </c>
      <c r="F25" s="690"/>
      <c r="G25" s="715">
        <f>+E25+F25</f>
        <v>6533333.333333333</v>
      </c>
      <c r="H25" s="711">
        <f t="shared" si="2"/>
        <v>12016666.666666666</v>
      </c>
    </row>
    <row r="26" spans="1:8" ht="16.5" customHeight="1">
      <c r="A26" s="702" t="s">
        <v>607</v>
      </c>
      <c r="B26" s="697">
        <f>+B24+B25</f>
        <v>17010000</v>
      </c>
      <c r="C26" s="521">
        <f t="shared" ref="C26:H26" si="9">+C24+C25</f>
        <v>0</v>
      </c>
      <c r="D26" s="522">
        <f t="shared" si="9"/>
        <v>17010000</v>
      </c>
      <c r="E26" s="714">
        <f t="shared" si="9"/>
        <v>20159999.999999996</v>
      </c>
      <c r="F26" s="521">
        <f t="shared" si="9"/>
        <v>0</v>
      </c>
      <c r="G26" s="695">
        <f t="shared" si="9"/>
        <v>20159999.999999996</v>
      </c>
      <c r="H26" s="712">
        <f t="shared" si="9"/>
        <v>37169999.999999993</v>
      </c>
    </row>
    <row r="27" spans="1:8" ht="16.5" customHeight="1">
      <c r="A27" s="702" t="s">
        <v>608</v>
      </c>
      <c r="B27" s="697">
        <v>27928287.640449438</v>
      </c>
      <c r="C27" s="521"/>
      <c r="D27" s="522">
        <f t="shared" si="5"/>
        <v>27928287.640449438</v>
      </c>
      <c r="E27" s="714">
        <v>2018912.359550562</v>
      </c>
      <c r="F27" s="521"/>
      <c r="G27" s="695">
        <f>+E27+F27</f>
        <v>2018912.359550562</v>
      </c>
      <c r="H27" s="711">
        <f t="shared" si="2"/>
        <v>29947200</v>
      </c>
    </row>
    <row r="28" spans="1:8" ht="16.5" customHeight="1">
      <c r="A28" s="702" t="s">
        <v>609</v>
      </c>
      <c r="B28" s="697">
        <v>24459842</v>
      </c>
      <c r="C28" s="521"/>
      <c r="D28" s="522">
        <f t="shared" si="5"/>
        <v>24459842</v>
      </c>
      <c r="E28" s="714">
        <v>2439894</v>
      </c>
      <c r="F28" s="521"/>
      <c r="G28" s="695">
        <f>+E28+F28</f>
        <v>2439894</v>
      </c>
      <c r="H28" s="711">
        <f t="shared" si="2"/>
        <v>26899736</v>
      </c>
    </row>
    <row r="29" spans="1:8" ht="16.5" customHeight="1" thickBot="1">
      <c r="A29" s="745" t="s">
        <v>610</v>
      </c>
      <c r="B29" s="732">
        <f>+B28+B27</f>
        <v>52388129.640449435</v>
      </c>
      <c r="C29" s="733">
        <f t="shared" ref="C29:H29" si="10">+C28+C27</f>
        <v>0</v>
      </c>
      <c r="D29" s="734">
        <f t="shared" si="10"/>
        <v>52388129.640449435</v>
      </c>
      <c r="E29" s="735">
        <f t="shared" si="10"/>
        <v>4458806.3595505618</v>
      </c>
      <c r="F29" s="733">
        <f t="shared" si="10"/>
        <v>0</v>
      </c>
      <c r="G29" s="746">
        <f t="shared" si="10"/>
        <v>4458806.3595505618</v>
      </c>
      <c r="H29" s="747">
        <f t="shared" si="10"/>
        <v>56846936</v>
      </c>
    </row>
    <row r="30" spans="1:8" ht="16.5" customHeight="1" thickBot="1">
      <c r="A30" s="740" t="s">
        <v>611</v>
      </c>
      <c r="B30" s="741">
        <f>+B29+B26+B23+B20+B19+B18</f>
        <v>186207229.64044943</v>
      </c>
      <c r="C30" s="525">
        <f t="shared" ref="C30:H30" si="11">+C29+C26+C23+C20+C19+C18</f>
        <v>0</v>
      </c>
      <c r="D30" s="526">
        <f t="shared" si="11"/>
        <v>186207229.64044943</v>
      </c>
      <c r="E30" s="742">
        <f t="shared" si="11"/>
        <v>162496606.35955057</v>
      </c>
      <c r="F30" s="525">
        <f t="shared" si="11"/>
        <v>0</v>
      </c>
      <c r="G30" s="743">
        <f t="shared" si="11"/>
        <v>162496606.35955057</v>
      </c>
      <c r="H30" s="744">
        <f t="shared" si="11"/>
        <v>348703836</v>
      </c>
    </row>
    <row r="31" spans="1:8" ht="16.5" customHeight="1">
      <c r="A31" s="748" t="s">
        <v>612</v>
      </c>
      <c r="B31" s="721"/>
      <c r="C31" s="722">
        <v>60000</v>
      </c>
      <c r="D31" s="723">
        <f>SUM(C31)</f>
        <v>60000</v>
      </c>
      <c r="E31" s="724">
        <v>26890530</v>
      </c>
      <c r="F31" s="725">
        <v>4858000</v>
      </c>
      <c r="G31" s="726">
        <f>+E31+F31</f>
        <v>31748530</v>
      </c>
      <c r="H31" s="727">
        <f t="shared" si="2"/>
        <v>31808530</v>
      </c>
    </row>
    <row r="32" spans="1:8" ht="16.5" customHeight="1">
      <c r="A32" s="701" t="s">
        <v>613</v>
      </c>
      <c r="B32" s="697"/>
      <c r="C32" s="521"/>
      <c r="D32" s="522"/>
      <c r="E32" s="714">
        <v>22431500</v>
      </c>
      <c r="F32" s="690">
        <v>0</v>
      </c>
      <c r="G32" s="715">
        <f t="shared" ref="G32:G35" si="12">+E32+F32</f>
        <v>22431500</v>
      </c>
      <c r="H32" s="711">
        <f t="shared" si="2"/>
        <v>22431500</v>
      </c>
    </row>
    <row r="33" spans="1:8" ht="16.5" customHeight="1">
      <c r="A33" s="701" t="s">
        <v>614</v>
      </c>
      <c r="B33" s="697"/>
      <c r="C33" s="521"/>
      <c r="D33" s="522"/>
      <c r="E33" s="714">
        <v>2500000</v>
      </c>
      <c r="F33" s="690">
        <v>0</v>
      </c>
      <c r="G33" s="715">
        <f t="shared" si="12"/>
        <v>2500000</v>
      </c>
      <c r="H33" s="711">
        <f t="shared" si="2"/>
        <v>2500000</v>
      </c>
    </row>
    <row r="34" spans="1:8" ht="16.5" customHeight="1">
      <c r="A34" s="701" t="s">
        <v>615</v>
      </c>
      <c r="B34" s="697"/>
      <c r="C34" s="521"/>
      <c r="D34" s="522"/>
      <c r="E34" s="714">
        <v>1635000</v>
      </c>
      <c r="F34" s="690">
        <v>0</v>
      </c>
      <c r="G34" s="715">
        <f t="shared" si="12"/>
        <v>1635000</v>
      </c>
      <c r="H34" s="711">
        <f t="shared" si="2"/>
        <v>1635000</v>
      </c>
    </row>
    <row r="35" spans="1:8" ht="16.5" customHeight="1" thickBot="1">
      <c r="A35" s="731" t="s">
        <v>616</v>
      </c>
      <c r="B35" s="732"/>
      <c r="C35" s="733"/>
      <c r="D35" s="734"/>
      <c r="E35" s="735">
        <v>1394640</v>
      </c>
      <c r="F35" s="736">
        <v>0</v>
      </c>
      <c r="G35" s="737">
        <f t="shared" si="12"/>
        <v>1394640</v>
      </c>
      <c r="H35" s="738">
        <f t="shared" si="2"/>
        <v>1394640</v>
      </c>
    </row>
    <row r="36" spans="1:8" s="516" customFormat="1" ht="16.5" customHeight="1" thickBot="1">
      <c r="A36" s="756" t="s">
        <v>617</v>
      </c>
      <c r="B36" s="741">
        <v>0</v>
      </c>
      <c r="C36" s="525">
        <f>SUM(C31:C35)</f>
        <v>60000</v>
      </c>
      <c r="D36" s="525">
        <f>SUM(D31:D35)</f>
        <v>60000</v>
      </c>
      <c r="E36" s="742">
        <f>SUM(E31:E35)</f>
        <v>54851670</v>
      </c>
      <c r="F36" s="525">
        <f t="shared" ref="F36:G36" si="13">SUM(F31:F35)</f>
        <v>4858000</v>
      </c>
      <c r="G36" s="743">
        <f t="shared" si="13"/>
        <v>59709670</v>
      </c>
      <c r="H36" s="757">
        <f t="shared" si="2"/>
        <v>59769670</v>
      </c>
    </row>
    <row r="37" spans="1:8" s="516" customFormat="1" ht="29.25" customHeight="1">
      <c r="A37" s="749" t="s">
        <v>600</v>
      </c>
      <c r="B37" s="750">
        <v>17961380</v>
      </c>
      <c r="C37" s="751"/>
      <c r="D37" s="752">
        <f>+B37+C37</f>
        <v>17961380</v>
      </c>
      <c r="E37" s="753"/>
      <c r="F37" s="754"/>
      <c r="G37" s="755"/>
      <c r="H37" s="727">
        <f t="shared" si="2"/>
        <v>17961380</v>
      </c>
    </row>
    <row r="38" spans="1:8" s="516" customFormat="1" ht="16.5" customHeight="1">
      <c r="A38" s="704" t="s">
        <v>618</v>
      </c>
      <c r="B38" s="699">
        <v>6915520</v>
      </c>
      <c r="C38" s="523">
        <v>700000</v>
      </c>
      <c r="D38" s="524">
        <f t="shared" ref="D38:D42" si="14">+B38+C38</f>
        <v>7615520</v>
      </c>
      <c r="E38" s="717"/>
      <c r="F38" s="691"/>
      <c r="G38" s="694"/>
      <c r="H38" s="711">
        <f t="shared" si="2"/>
        <v>7615520</v>
      </c>
    </row>
    <row r="39" spans="1:8" s="516" customFormat="1" ht="16.5" customHeight="1">
      <c r="A39" s="704" t="s">
        <v>620</v>
      </c>
      <c r="B39" s="699">
        <v>3920000</v>
      </c>
      <c r="C39" s="523">
        <v>1748000</v>
      </c>
      <c r="D39" s="524">
        <f t="shared" si="14"/>
        <v>5668000</v>
      </c>
      <c r="E39" s="717"/>
      <c r="F39" s="691"/>
      <c r="G39" s="694"/>
      <c r="H39" s="711">
        <f t="shared" si="2"/>
        <v>5668000</v>
      </c>
    </row>
    <row r="40" spans="1:8" s="516" customFormat="1" ht="16.5" customHeight="1">
      <c r="A40" s="708" t="s">
        <v>622</v>
      </c>
      <c r="B40" s="699">
        <v>2060000</v>
      </c>
      <c r="C40" s="523">
        <v>2086000</v>
      </c>
      <c r="D40" s="524">
        <f t="shared" si="14"/>
        <v>4146000</v>
      </c>
      <c r="E40" s="717"/>
      <c r="F40" s="691"/>
      <c r="G40" s="694"/>
      <c r="H40" s="711">
        <f t="shared" si="2"/>
        <v>4146000</v>
      </c>
    </row>
    <row r="41" spans="1:8" s="516" customFormat="1" ht="16.5" customHeight="1">
      <c r="A41" s="708" t="s">
        <v>751</v>
      </c>
      <c r="B41" s="699">
        <v>2979000</v>
      </c>
      <c r="C41" s="523">
        <v>428000</v>
      </c>
      <c r="D41" s="524">
        <f t="shared" si="14"/>
        <v>3407000</v>
      </c>
      <c r="E41" s="717"/>
      <c r="F41" s="691"/>
      <c r="G41" s="694"/>
      <c r="H41" s="711">
        <f t="shared" si="2"/>
        <v>3407000</v>
      </c>
    </row>
    <row r="42" spans="1:8" s="516" customFormat="1" ht="16.5" customHeight="1">
      <c r="A42" s="708" t="s">
        <v>753</v>
      </c>
      <c r="B42" s="699"/>
      <c r="C42" s="523"/>
      <c r="D42" s="524">
        <f t="shared" si="14"/>
        <v>0</v>
      </c>
      <c r="E42" s="717"/>
      <c r="F42" s="691"/>
      <c r="G42" s="694"/>
      <c r="H42" s="711">
        <f t="shared" si="2"/>
        <v>0</v>
      </c>
    </row>
    <row r="43" spans="1:8" s="516" customFormat="1" ht="16.5" customHeight="1" thickBot="1">
      <c r="A43" s="709" t="s">
        <v>623</v>
      </c>
      <c r="B43" s="700">
        <f>+B39+B38+B37+B30+B15+B40+B41+B42</f>
        <v>343284230.6404494</v>
      </c>
      <c r="C43" s="696">
        <f>+C39+C38+C37+C30+C15+C40+C41+C42+C31</f>
        <v>5022000</v>
      </c>
      <c r="D43" s="710">
        <f>+D39+D38+D37+D30+D15+D40+D41+D42+D36</f>
        <v>348306230.6404494</v>
      </c>
      <c r="E43" s="718">
        <f>+E36+E30</f>
        <v>217348276.35955057</v>
      </c>
      <c r="F43" s="696">
        <f t="shared" ref="F43:G43" si="15">+F36+F30</f>
        <v>4858000</v>
      </c>
      <c r="G43" s="719">
        <f t="shared" si="15"/>
        <v>222206276.35955057</v>
      </c>
      <c r="H43" s="713">
        <f>+D43+G43</f>
        <v>570512507</v>
      </c>
    </row>
    <row r="45" spans="1:8" hidden="1"/>
    <row r="46" spans="1:8" hidden="1"/>
    <row r="47" spans="1:8" hidden="1">
      <c r="B47" s="517"/>
      <c r="D47" s="517"/>
      <c r="E47" s="519"/>
      <c r="G47" s="519"/>
    </row>
    <row r="48" spans="1:8" ht="25.5" hidden="1" customHeight="1">
      <c r="B48" s="520" t="s">
        <v>628</v>
      </c>
      <c r="D48" s="520" t="s">
        <v>629</v>
      </c>
      <c r="E48" s="520" t="s">
        <v>630</v>
      </c>
      <c r="G48" s="635" t="s">
        <v>631</v>
      </c>
    </row>
    <row r="49" spans="1:8" hidden="1"/>
    <row r="50" spans="1:8" hidden="1"/>
    <row r="51" spans="1:8" hidden="1"/>
    <row r="52" spans="1:8" hidden="1"/>
    <row r="53" spans="1:8" hidden="1">
      <c r="G53" s="519"/>
    </row>
    <row r="54" spans="1:8" ht="12.75" hidden="1" customHeight="1">
      <c r="G54" s="635" t="s">
        <v>632</v>
      </c>
    </row>
    <row r="55" spans="1:8" hidden="1"/>
    <row r="56" spans="1:8" hidden="1"/>
    <row r="57" spans="1:8" hidden="1"/>
    <row r="58" spans="1:8" hidden="1"/>
    <row r="59" spans="1:8" hidden="1"/>
    <row r="60" spans="1:8" hidden="1"/>
    <row r="61" spans="1:8" hidden="1"/>
    <row r="62" spans="1:8" hidden="1">
      <c r="A62" s="515" t="s">
        <v>633</v>
      </c>
      <c r="B62" s="501">
        <v>4580000</v>
      </c>
    </row>
    <row r="63" spans="1:8" ht="38.25" hidden="1">
      <c r="B63" s="518" t="s">
        <v>634</v>
      </c>
      <c r="C63" s="518" t="s">
        <v>635</v>
      </c>
      <c r="D63" s="518" t="s">
        <v>636</v>
      </c>
      <c r="F63" s="515" t="s">
        <v>637</v>
      </c>
      <c r="G63" s="515" t="s">
        <v>638</v>
      </c>
      <c r="H63" s="516" t="s">
        <v>639</v>
      </c>
    </row>
    <row r="64" spans="1:8" hidden="1">
      <c r="B64" s="518">
        <v>5668</v>
      </c>
      <c r="C64" s="518">
        <v>5001</v>
      </c>
      <c r="D64" s="518">
        <v>10000</v>
      </c>
      <c r="E64" s="515" t="e">
        <f>+(B64-C64)/(D64-C64)*(#REF!-#REF!)</f>
        <v>#REF!</v>
      </c>
      <c r="F64" s="515">
        <v>0.93</v>
      </c>
      <c r="G64" s="515" t="e">
        <f>+F64+#REF!</f>
        <v>#REF!</v>
      </c>
      <c r="H64" s="516" t="e">
        <f>+G64+#REF!</f>
        <v>#REF!</v>
      </c>
    </row>
    <row r="65" hidden="1"/>
    <row r="66" hidden="1"/>
    <row r="67" hidden="1"/>
    <row r="68" hidden="1"/>
  </sheetData>
  <mergeCells count="5">
    <mergeCell ref="A1:H1"/>
    <mergeCell ref="H2:H3"/>
    <mergeCell ref="A2:A3"/>
    <mergeCell ref="B2:D2"/>
    <mergeCell ref="E2:G2"/>
  </mergeCells>
  <printOptions horizontalCentered="1"/>
  <pageMargins left="0.70866141732283472" right="0.70866141732283472" top="1.0236220472440944" bottom="0.74803149606299213" header="0.39370078740157483" footer="0.31496062992125984"/>
  <pageSetup paperSize="9" scale="56" orientation="portrait" r:id="rId1"/>
  <headerFooter>
    <oddHeader>&amp;R&amp;"Times New Roman,Normál"&amp;10
4. melléklet</oddHeader>
    <oddFooter>&amp;R&amp;P</oddFooter>
  </headerFooter>
  <colBreaks count="1" manualBreakCount="1">
    <brk id="10" min="1" max="37" man="1"/>
  </colBreaks>
</worksheet>
</file>

<file path=xl/worksheets/sheet9.xml><?xml version="1.0" encoding="utf-8"?>
<worksheet xmlns="http://schemas.openxmlformats.org/spreadsheetml/2006/main" xmlns:r="http://schemas.openxmlformats.org/officeDocument/2006/relationships">
  <dimension ref="A1:AD31"/>
  <sheetViews>
    <sheetView zoomScale="90" zoomScaleNormal="90" workbookViewId="0">
      <selection activeCell="B3" sqref="B3:C4"/>
    </sheetView>
  </sheetViews>
  <sheetFormatPr defaultRowHeight="15"/>
  <cols>
    <col min="1" max="1" width="6.28515625" style="493" customWidth="1"/>
    <col min="2" max="2" width="7.140625" style="210" customWidth="1"/>
    <col min="3" max="3" width="22" style="210" customWidth="1"/>
    <col min="4" max="4" width="9.5703125" style="68" customWidth="1"/>
    <col min="5" max="5" width="10.85546875" style="68" customWidth="1"/>
    <col min="6" max="6" width="9.85546875" style="68" customWidth="1"/>
    <col min="7" max="7" width="8.5703125" style="68" customWidth="1"/>
    <col min="8" max="8" width="10" style="68" customWidth="1"/>
    <col min="9" max="9" width="8.5703125" style="68" customWidth="1"/>
    <col min="10" max="10" width="8.42578125" style="68" customWidth="1"/>
    <col min="11" max="11" width="10" style="68" customWidth="1"/>
    <col min="12" max="12" width="6.7109375" style="68" customWidth="1"/>
    <col min="13" max="15" width="7.7109375" style="68" customWidth="1"/>
    <col min="16" max="16" width="10.28515625" style="68" bestFit="1" customWidth="1"/>
    <col min="17" max="17" width="10.140625" style="68" customWidth="1"/>
    <col min="18" max="18" width="7.7109375" style="68" customWidth="1"/>
    <col min="19" max="19" width="10.28515625" style="68" bestFit="1" customWidth="1"/>
    <col min="20" max="20" width="9.140625" style="68" customWidth="1"/>
    <col min="21" max="21" width="7.7109375" style="68" customWidth="1"/>
    <col min="22" max="22" width="11.28515625" style="68" bestFit="1" customWidth="1"/>
    <col min="23" max="23" width="9.28515625" style="68" customWidth="1"/>
    <col min="24" max="24" width="7.7109375" style="68" customWidth="1"/>
    <col min="25" max="25" width="11.28515625" style="68" bestFit="1" customWidth="1"/>
    <col min="26" max="26" width="9.140625" style="68" customWidth="1"/>
    <col min="27" max="27" width="7.7109375" style="68" customWidth="1"/>
    <col min="28" max="29" width="9.140625" style="495"/>
    <col min="30" max="30" width="9.140625" style="1"/>
    <col min="31" max="16384" width="9.140625" style="19"/>
  </cols>
  <sheetData>
    <row r="1" spans="1:29" ht="15.75">
      <c r="A1" s="227"/>
      <c r="B1" s="227"/>
      <c r="C1" s="227"/>
      <c r="D1" s="227"/>
      <c r="E1" s="227"/>
      <c r="F1" s="227"/>
      <c r="G1" s="227"/>
      <c r="H1" s="227"/>
      <c r="I1" s="227"/>
      <c r="J1" s="227"/>
      <c r="K1" s="227"/>
      <c r="L1" s="227"/>
      <c r="M1" s="227"/>
      <c r="N1" s="227"/>
      <c r="O1" s="227"/>
      <c r="P1" s="227"/>
      <c r="Q1" s="227"/>
      <c r="R1" s="227"/>
      <c r="S1" s="227"/>
      <c r="T1" s="227"/>
      <c r="U1" s="227"/>
      <c r="V1" s="227"/>
      <c r="W1" s="227"/>
      <c r="X1" s="227"/>
      <c r="Y1" s="227"/>
      <c r="Z1" s="227"/>
      <c r="AA1" s="227"/>
    </row>
    <row r="2" spans="1:29" ht="15.75" thickBot="1">
      <c r="Y2" s="998" t="s">
        <v>405</v>
      </c>
      <c r="Z2" s="998"/>
      <c r="AA2" s="998"/>
    </row>
    <row r="3" spans="1:29" s="34" customFormat="1" ht="12.75" customHeight="1" thickBot="1">
      <c r="A3" s="999" t="s">
        <v>0</v>
      </c>
      <c r="B3" s="1001" t="s">
        <v>181</v>
      </c>
      <c r="C3" s="1002"/>
      <c r="D3" s="1005" t="s">
        <v>179</v>
      </c>
      <c r="E3" s="1006"/>
      <c r="F3" s="1007"/>
      <c r="G3" s="983" t="s">
        <v>266</v>
      </c>
      <c r="H3" s="990"/>
      <c r="I3" s="991"/>
      <c r="J3" s="983" t="s">
        <v>536</v>
      </c>
      <c r="K3" s="984"/>
      <c r="L3" s="985"/>
      <c r="M3" s="983" t="s">
        <v>537</v>
      </c>
      <c r="N3" s="984"/>
      <c r="O3" s="985"/>
      <c r="P3" s="983" t="s">
        <v>538</v>
      </c>
      <c r="Q3" s="984"/>
      <c r="R3" s="985"/>
      <c r="S3" s="983" t="s">
        <v>267</v>
      </c>
      <c r="T3" s="984"/>
      <c r="U3" s="985"/>
      <c r="V3" s="983" t="s">
        <v>539</v>
      </c>
      <c r="W3" s="984"/>
      <c r="X3" s="985"/>
      <c r="Y3" s="1008" t="s">
        <v>268</v>
      </c>
      <c r="Z3" s="984"/>
      <c r="AA3" s="985"/>
      <c r="AB3" s="485"/>
      <c r="AC3" s="485"/>
    </row>
    <row r="4" spans="1:29" s="18" customFormat="1" ht="26.25" thickBot="1">
      <c r="A4" s="1000"/>
      <c r="B4" s="1003"/>
      <c r="C4" s="1004"/>
      <c r="D4" s="730" t="s">
        <v>865</v>
      </c>
      <c r="E4" s="932" t="s">
        <v>685</v>
      </c>
      <c r="F4" s="496" t="s">
        <v>870</v>
      </c>
      <c r="G4" s="730" t="s">
        <v>865</v>
      </c>
      <c r="H4" s="496" t="s">
        <v>685</v>
      </c>
      <c r="I4" s="496" t="s">
        <v>870</v>
      </c>
      <c r="J4" s="730" t="s">
        <v>865</v>
      </c>
      <c r="K4" s="496" t="s">
        <v>685</v>
      </c>
      <c r="L4" s="496" t="s">
        <v>870</v>
      </c>
      <c r="M4" s="730" t="s">
        <v>865</v>
      </c>
      <c r="N4" s="496" t="s">
        <v>685</v>
      </c>
      <c r="O4" s="496" t="s">
        <v>870</v>
      </c>
      <c r="P4" s="730" t="s">
        <v>865</v>
      </c>
      <c r="Q4" s="496" t="s">
        <v>685</v>
      </c>
      <c r="R4" s="496" t="s">
        <v>870</v>
      </c>
      <c r="S4" s="730" t="s">
        <v>865</v>
      </c>
      <c r="T4" s="933" t="s">
        <v>685</v>
      </c>
      <c r="U4" s="496" t="s">
        <v>870</v>
      </c>
      <c r="V4" s="730" t="s">
        <v>865</v>
      </c>
      <c r="W4" s="496" t="s">
        <v>685</v>
      </c>
      <c r="X4" s="496" t="s">
        <v>870</v>
      </c>
      <c r="Y4" s="730" t="s">
        <v>865</v>
      </c>
      <c r="Z4" s="496" t="s">
        <v>685</v>
      </c>
      <c r="AA4" s="496" t="s">
        <v>870</v>
      </c>
      <c r="AB4" s="494"/>
      <c r="AC4" s="494"/>
    </row>
    <row r="5" spans="1:29" s="47" customFormat="1" ht="12.75">
      <c r="A5" s="599" t="s">
        <v>27</v>
      </c>
      <c r="B5" s="992" t="s">
        <v>175</v>
      </c>
      <c r="C5" s="993"/>
      <c r="D5" s="803">
        <f>+G5+J5+M5+P5+S5+V5+Y5</f>
        <v>29980</v>
      </c>
      <c r="E5" s="807">
        <f>+H5+K5+N5+Q5+T5+W5+Z5</f>
        <v>-11390</v>
      </c>
      <c r="F5" s="803">
        <f>+I5+L5+O5+R5+U5+X5+AA5</f>
        <v>18590</v>
      </c>
      <c r="G5" s="606">
        <f>+'5.a. mell. Jogalkotás'!D5</f>
        <v>0</v>
      </c>
      <c r="H5" s="607">
        <f>+'5.a. mell. Jogalkotás'!E5</f>
        <v>0</v>
      </c>
      <c r="I5" s="610">
        <f>+'5.a. mell. Jogalkotás'!F5</f>
        <v>0</v>
      </c>
      <c r="J5" s="606"/>
      <c r="K5" s="607"/>
      <c r="L5" s="608"/>
      <c r="M5" s="606">
        <f>+'5.c. mell. VF Eu forrásból'!D5</f>
        <v>0</v>
      </c>
      <c r="N5" s="607">
        <f>+'5.c. mell. VF Eu forrásból'!E5</f>
        <v>0</v>
      </c>
      <c r="O5" s="608">
        <f>+'5.c. mell. VF Eu forrásból'!F5</f>
        <v>0</v>
      </c>
      <c r="P5" s="606">
        <f>+'5.d. mell. Védőnő, EÜ'!D5</f>
        <v>7713</v>
      </c>
      <c r="Q5" s="607">
        <f>+'5.d. mell. Védőnő, EÜ'!E5</f>
        <v>-1340</v>
      </c>
      <c r="R5" s="608">
        <f>+'5.d. mell. Védőnő, EÜ'!F5</f>
        <v>6373</v>
      </c>
      <c r="S5" s="606"/>
      <c r="T5" s="607"/>
      <c r="U5" s="608"/>
      <c r="V5" s="606"/>
      <c r="W5" s="607"/>
      <c r="X5" s="608"/>
      <c r="Y5" s="609">
        <f>+'5.g. mell. Egyéb tev.'!D6</f>
        <v>22267</v>
      </c>
      <c r="Z5" s="609">
        <f>+'5.g. mell. Egyéb tev.'!E6</f>
        <v>-10050</v>
      </c>
      <c r="AA5" s="609">
        <f>+'5.g. mell. Egyéb tev.'!F6</f>
        <v>12217</v>
      </c>
      <c r="AB5" s="356"/>
      <c r="AC5" s="356"/>
    </row>
    <row r="6" spans="1:29" s="47" customFormat="1" ht="12.75" customHeight="1">
      <c r="A6" s="600" t="s">
        <v>34</v>
      </c>
      <c r="B6" s="988" t="s">
        <v>174</v>
      </c>
      <c r="C6" s="989"/>
      <c r="D6" s="803">
        <f t="shared" ref="D6:F7" si="0">+G6+J6+M6+P6+S6+V6+Y6</f>
        <v>20205</v>
      </c>
      <c r="E6" s="807">
        <f t="shared" si="0"/>
        <v>1520</v>
      </c>
      <c r="F6" s="803">
        <f t="shared" si="0"/>
        <v>21725</v>
      </c>
      <c r="G6" s="612">
        <f>+'5.a. mell. Jogalkotás'!D6</f>
        <v>19225</v>
      </c>
      <c r="H6" s="611">
        <f>+'5.a. mell. Jogalkotás'!E6</f>
        <v>35</v>
      </c>
      <c r="I6" s="615">
        <f>+'5.a. mell. Jogalkotás'!F6</f>
        <v>19260</v>
      </c>
      <c r="J6" s="612"/>
      <c r="K6" s="611"/>
      <c r="L6" s="613"/>
      <c r="M6" s="612">
        <f>+'5.c. mell. VF Eu forrásból'!D6</f>
        <v>0</v>
      </c>
      <c r="N6" s="611">
        <f>+'5.c. mell. VF Eu forrásból'!E6</f>
        <v>0</v>
      </c>
      <c r="O6" s="613">
        <f>+'5.c. mell. VF Eu forrásból'!F6</f>
        <v>0</v>
      </c>
      <c r="P6" s="612">
        <f>+'5.d. mell. Védőnő, EÜ'!D6</f>
        <v>980</v>
      </c>
      <c r="Q6" s="611">
        <f>+'5.d. mell. Védőnő, EÜ'!E6</f>
        <v>1485</v>
      </c>
      <c r="R6" s="613">
        <f>+'5.d. mell. Védőnő, EÜ'!F6</f>
        <v>2465</v>
      </c>
      <c r="S6" s="612"/>
      <c r="T6" s="611"/>
      <c r="U6" s="613"/>
      <c r="V6" s="612"/>
      <c r="W6" s="611"/>
      <c r="X6" s="613"/>
      <c r="Y6" s="614">
        <f>+'5.g. mell. Egyéb tev.'!D7</f>
        <v>0</v>
      </c>
      <c r="Z6" s="614">
        <f>+'5.g. mell. Egyéb tev.'!E7</f>
        <v>0</v>
      </c>
      <c r="AA6" s="614">
        <f>+'5.g. mell. Egyéb tev.'!F7</f>
        <v>0</v>
      </c>
      <c r="AB6" s="356"/>
      <c r="AC6" s="356"/>
    </row>
    <row r="7" spans="1:29" s="47" customFormat="1" ht="12.75" customHeight="1">
      <c r="A7" s="601" t="s">
        <v>35</v>
      </c>
      <c r="B7" s="986" t="s">
        <v>173</v>
      </c>
      <c r="C7" s="987"/>
      <c r="D7" s="803">
        <f t="shared" si="0"/>
        <v>50185</v>
      </c>
      <c r="E7" s="807">
        <f t="shared" si="0"/>
        <v>-9870</v>
      </c>
      <c r="F7" s="803">
        <f t="shared" si="0"/>
        <v>40315</v>
      </c>
      <c r="G7" s="612">
        <f>+G5+G6</f>
        <v>19225</v>
      </c>
      <c r="H7" s="611">
        <f t="shared" ref="H7:I7" si="1">+H5+H6</f>
        <v>35</v>
      </c>
      <c r="I7" s="615">
        <f t="shared" si="1"/>
        <v>19260</v>
      </c>
      <c r="J7" s="612"/>
      <c r="K7" s="611"/>
      <c r="L7" s="613"/>
      <c r="M7" s="612">
        <f>+M5+M6</f>
        <v>0</v>
      </c>
      <c r="N7" s="611">
        <f t="shared" ref="N7:O7" si="2">+N5+N6</f>
        <v>0</v>
      </c>
      <c r="O7" s="613">
        <f t="shared" si="2"/>
        <v>0</v>
      </c>
      <c r="P7" s="612">
        <f>+P5+P6</f>
        <v>8693</v>
      </c>
      <c r="Q7" s="611">
        <f t="shared" ref="Q7:R7" si="3">+Q5+Q6</f>
        <v>145</v>
      </c>
      <c r="R7" s="613">
        <f t="shared" si="3"/>
        <v>8838</v>
      </c>
      <c r="S7" s="612"/>
      <c r="T7" s="611"/>
      <c r="U7" s="613"/>
      <c r="V7" s="612"/>
      <c r="W7" s="611"/>
      <c r="X7" s="613"/>
      <c r="Y7" s="614">
        <f>+'5.g. mell. Egyéb tev.'!D8</f>
        <v>22267</v>
      </c>
      <c r="Z7" s="614">
        <f>+'5.g. mell. Egyéb tev.'!E8</f>
        <v>-10050</v>
      </c>
      <c r="AA7" s="614">
        <f>+'5.g. mell. Egyéb tev.'!F8</f>
        <v>12217</v>
      </c>
      <c r="AB7" s="356"/>
      <c r="AC7" s="356"/>
    </row>
    <row r="8" spans="1:29">
      <c r="A8" s="193"/>
      <c r="B8" s="604"/>
      <c r="C8" s="497"/>
      <c r="D8" s="804"/>
      <c r="E8" s="616"/>
      <c r="F8" s="810"/>
      <c r="G8" s="617"/>
      <c r="H8" s="616"/>
      <c r="I8" s="616"/>
      <c r="J8" s="617"/>
      <c r="K8" s="616"/>
      <c r="L8" s="618"/>
      <c r="M8" s="617"/>
      <c r="N8" s="616"/>
      <c r="O8" s="618"/>
      <c r="P8" s="617"/>
      <c r="Q8" s="616"/>
      <c r="R8" s="618"/>
      <c r="S8" s="617"/>
      <c r="T8" s="616"/>
      <c r="U8" s="618"/>
      <c r="V8" s="617"/>
      <c r="W8" s="616"/>
      <c r="X8" s="618"/>
      <c r="Y8" s="616"/>
      <c r="Z8" s="616"/>
      <c r="AA8" s="618"/>
    </row>
    <row r="9" spans="1:29" s="47" customFormat="1" ht="12.75" customHeight="1">
      <c r="A9" s="601" t="s">
        <v>36</v>
      </c>
      <c r="B9" s="986" t="s">
        <v>172</v>
      </c>
      <c r="C9" s="987"/>
      <c r="D9" s="805">
        <f>+G9+J9+M9+P9+S9+V9+Y9</f>
        <v>10209</v>
      </c>
      <c r="E9" s="808">
        <f>+H9+K9+N9+Q9+T9+W9+Z9</f>
        <v>-795</v>
      </c>
      <c r="F9" s="805">
        <f>+I9+L9+O9+R9+U9+X9+AA9</f>
        <v>9414</v>
      </c>
      <c r="G9" s="612">
        <f>+'5.a. mell. Jogalkotás'!D9</f>
        <v>4835</v>
      </c>
      <c r="H9" s="611">
        <f>+'5.a. mell. Jogalkotás'!E9</f>
        <v>9</v>
      </c>
      <c r="I9" s="615">
        <f>+'5.a. mell. Jogalkotás'!F9</f>
        <v>4844</v>
      </c>
      <c r="J9" s="612"/>
      <c r="K9" s="611"/>
      <c r="L9" s="613"/>
      <c r="M9" s="612">
        <f>+'5.c. mell. VF Eu forrásból'!D9</f>
        <v>0</v>
      </c>
      <c r="N9" s="611">
        <f>+'5.c. mell. VF Eu forrásból'!E9</f>
        <v>0</v>
      </c>
      <c r="O9" s="613">
        <f>+'5.c. mell. VF Eu forrásból'!F9</f>
        <v>0</v>
      </c>
      <c r="P9" s="612">
        <f>+'5.d. mell. Védőnő, EÜ'!D9</f>
        <v>2369</v>
      </c>
      <c r="Q9" s="611">
        <f>+'5.d. mell. Védőnő, EÜ'!E9</f>
        <v>146</v>
      </c>
      <c r="R9" s="613">
        <f>+'5.d. mell. Védőnő, EÜ'!F9</f>
        <v>2515</v>
      </c>
      <c r="S9" s="612"/>
      <c r="T9" s="611"/>
      <c r="U9" s="613"/>
      <c r="V9" s="612"/>
      <c r="W9" s="611"/>
      <c r="X9" s="613"/>
      <c r="Y9" s="614">
        <f>+'5.g. mell. Egyéb tev.'!D10</f>
        <v>3005</v>
      </c>
      <c r="Z9" s="614">
        <f>+'5.g. mell. Egyéb tev.'!E10</f>
        <v>-950</v>
      </c>
      <c r="AA9" s="614">
        <f>+'5.g. mell. Egyéb tev.'!F10</f>
        <v>2055</v>
      </c>
      <c r="AB9" s="356"/>
      <c r="AC9" s="356"/>
    </row>
    <row r="10" spans="1:29">
      <c r="A10" s="193"/>
      <c r="B10" s="605"/>
      <c r="C10" s="498"/>
      <c r="D10" s="804"/>
      <c r="E10" s="616"/>
      <c r="F10" s="810"/>
      <c r="G10" s="617"/>
      <c r="H10" s="616"/>
      <c r="I10" s="616"/>
      <c r="J10" s="617"/>
      <c r="K10" s="616"/>
      <c r="L10" s="618"/>
      <c r="M10" s="617"/>
      <c r="N10" s="616"/>
      <c r="O10" s="618"/>
      <c r="P10" s="617"/>
      <c r="Q10" s="616"/>
      <c r="R10" s="618"/>
      <c r="S10" s="617"/>
      <c r="T10" s="616"/>
      <c r="U10" s="618"/>
      <c r="V10" s="617"/>
      <c r="W10" s="616"/>
      <c r="X10" s="618"/>
      <c r="Y10" s="616"/>
      <c r="Z10" s="616"/>
      <c r="AA10" s="618"/>
    </row>
    <row r="11" spans="1:29" s="47" customFormat="1" ht="12.75" customHeight="1">
      <c r="A11" s="600" t="s">
        <v>48</v>
      </c>
      <c r="B11" s="988" t="s">
        <v>171</v>
      </c>
      <c r="C11" s="989"/>
      <c r="D11" s="805">
        <f t="shared" ref="D11:E13" si="4">+G11+J11+M11+P11+S11+V11+Y11</f>
        <v>529</v>
      </c>
      <c r="E11" s="808">
        <f t="shared" si="4"/>
        <v>352</v>
      </c>
      <c r="F11" s="805">
        <f t="shared" ref="F11:F16" si="5">+I11+L11+O11+R11+U11+X11+AA11</f>
        <v>881</v>
      </c>
      <c r="G11" s="620">
        <f>+'5.a. mell. Jogalkotás'!D14</f>
        <v>50</v>
      </c>
      <c r="H11" s="619">
        <f>+'5.a. mell. Jogalkotás'!E14</f>
        <v>142</v>
      </c>
      <c r="I11" s="623">
        <f>+'5.a. mell. Jogalkotás'!F14</f>
        <v>192</v>
      </c>
      <c r="J11" s="620">
        <f>+'5.b. mell. VF saját forrásból'!D14</f>
        <v>89</v>
      </c>
      <c r="K11" s="622">
        <f>+'5.b. mell. VF saját forrásból'!E14</f>
        <v>91</v>
      </c>
      <c r="L11" s="801">
        <f>+'5.b. mell. VF saját forrásból'!F14</f>
        <v>180</v>
      </c>
      <c r="M11" s="620">
        <f>+'5.c. mell. VF Eu forrásból'!D14</f>
        <v>0</v>
      </c>
      <c r="N11" s="619">
        <f>+'5.c. mell. VF Eu forrásból'!E14</f>
        <v>0</v>
      </c>
      <c r="O11" s="621">
        <f>+'5.c. mell. VF Eu forrásból'!F14</f>
        <v>0</v>
      </c>
      <c r="P11" s="620">
        <f>+'5.d. mell. Védőnő, EÜ'!D14</f>
        <v>90</v>
      </c>
      <c r="Q11" s="622">
        <f>+'5.d. mell. Védőnő, EÜ'!E14</f>
        <v>119</v>
      </c>
      <c r="R11" s="621">
        <f>+'5.d. mell. Védőnő, EÜ'!F14</f>
        <v>209</v>
      </c>
      <c r="S11" s="620"/>
      <c r="T11" s="619"/>
      <c r="U11" s="621"/>
      <c r="V11" s="620"/>
      <c r="W11" s="619"/>
      <c r="X11" s="621"/>
      <c r="Y11" s="622">
        <f>+'5.g. mell. Egyéb tev.'!D15</f>
        <v>300</v>
      </c>
      <c r="Z11" s="619">
        <f>+'5.g. mell. Egyéb tev.'!E15</f>
        <v>0</v>
      </c>
      <c r="AA11" s="621">
        <f>+'5.g. mell. Egyéb tev.'!F15</f>
        <v>300</v>
      </c>
      <c r="AB11" s="356"/>
      <c r="AC11" s="356"/>
    </row>
    <row r="12" spans="1:29" s="47" customFormat="1" ht="12.75" customHeight="1">
      <c r="A12" s="600" t="s">
        <v>53</v>
      </c>
      <c r="B12" s="988" t="s">
        <v>170</v>
      </c>
      <c r="C12" s="989"/>
      <c r="D12" s="805">
        <f t="shared" si="4"/>
        <v>928</v>
      </c>
      <c r="E12" s="808">
        <f t="shared" si="4"/>
        <v>-40</v>
      </c>
      <c r="F12" s="805">
        <f t="shared" si="5"/>
        <v>888</v>
      </c>
      <c r="G12" s="620">
        <f>+'5.a. mell. Jogalkotás'!D17</f>
        <v>688</v>
      </c>
      <c r="H12" s="619">
        <f>+'5.a. mell. Jogalkotás'!E17</f>
        <v>0</v>
      </c>
      <c r="I12" s="623">
        <f>+'5.a. mell. Jogalkotás'!F17</f>
        <v>688</v>
      </c>
      <c r="J12" s="620">
        <f>+'5.b. mell. VF saját forrásból'!D17</f>
        <v>0</v>
      </c>
      <c r="K12" s="622">
        <f>+'5.b. mell. VF saját forrásból'!E17</f>
        <v>0</v>
      </c>
      <c r="L12" s="801">
        <f>+'5.b. mell. VF saját forrásból'!F17</f>
        <v>0</v>
      </c>
      <c r="M12" s="620">
        <f>+'5.c. mell. VF Eu forrásból'!D17</f>
        <v>0</v>
      </c>
      <c r="N12" s="619">
        <f>+'5.c. mell. VF Eu forrásból'!E17</f>
        <v>0</v>
      </c>
      <c r="O12" s="621">
        <f>+'5.c. mell. VF Eu forrásból'!F17</f>
        <v>0</v>
      </c>
      <c r="P12" s="620">
        <f>+'5.d. mell. Védőnő, EÜ'!D17</f>
        <v>240</v>
      </c>
      <c r="Q12" s="622">
        <f>+'5.d. mell. Védőnő, EÜ'!E17</f>
        <v>-40</v>
      </c>
      <c r="R12" s="621">
        <f>+'5.d. mell. Védőnő, EÜ'!F17</f>
        <v>200</v>
      </c>
      <c r="S12" s="620"/>
      <c r="T12" s="619"/>
      <c r="U12" s="621"/>
      <c r="V12" s="620"/>
      <c r="W12" s="619"/>
      <c r="X12" s="621"/>
      <c r="Y12" s="622">
        <f>+'5.g. mell. Egyéb tev.'!D18</f>
        <v>0</v>
      </c>
      <c r="Z12" s="619">
        <f>+'5.g. mell. Egyéb tev.'!E18</f>
        <v>0</v>
      </c>
      <c r="AA12" s="621">
        <f>+'5.g. mell. Egyéb tev.'!F18</f>
        <v>0</v>
      </c>
      <c r="AB12" s="356"/>
      <c r="AC12" s="356"/>
    </row>
    <row r="13" spans="1:29" s="47" customFormat="1" ht="12.75" customHeight="1">
      <c r="A13" s="600" t="s">
        <v>67</v>
      </c>
      <c r="B13" s="988" t="s">
        <v>157</v>
      </c>
      <c r="C13" s="989"/>
      <c r="D13" s="805">
        <f t="shared" si="4"/>
        <v>55976</v>
      </c>
      <c r="E13" s="808">
        <f t="shared" si="4"/>
        <v>896</v>
      </c>
      <c r="F13" s="805">
        <f>+I13+L13+O13+R13+U13+X13+AA13</f>
        <v>56872</v>
      </c>
      <c r="G13" s="620">
        <f>+'5.a. mell. Jogalkotás'!D25</f>
        <v>5486</v>
      </c>
      <c r="H13" s="619">
        <f>+'5.a. mell. Jogalkotás'!E25</f>
        <v>1299</v>
      </c>
      <c r="I13" s="623">
        <f>+'5.a. mell. Jogalkotás'!F25</f>
        <v>6785</v>
      </c>
      <c r="J13" s="620">
        <f>+'5.b. mell. VF saját forrásból'!D25</f>
        <v>0</v>
      </c>
      <c r="K13" s="622">
        <f>+'5.b. mell. VF saját forrásból'!E25</f>
        <v>1254</v>
      </c>
      <c r="L13" s="801">
        <f>+'5.b. mell. VF saját forrásból'!F25</f>
        <v>1254</v>
      </c>
      <c r="M13" s="620">
        <f>+'5.c. mell. VF Eu forrásból'!D25</f>
        <v>0</v>
      </c>
      <c r="N13" s="619">
        <f>+'5.c. mell. VF Eu forrásból'!E25</f>
        <v>0</v>
      </c>
      <c r="O13" s="621">
        <f>+'5.c. mell. VF Eu forrásból'!F25</f>
        <v>0</v>
      </c>
      <c r="P13" s="620">
        <f>+'5.d. mell. Védőnő, EÜ'!D25</f>
        <v>3100</v>
      </c>
      <c r="Q13" s="622">
        <f>+'5.d. mell. Védőnő, EÜ'!E25</f>
        <v>-454</v>
      </c>
      <c r="R13" s="621">
        <f>+'5.d. mell. Védőnő, EÜ'!F25</f>
        <v>2646</v>
      </c>
      <c r="S13" s="620">
        <v>1500</v>
      </c>
      <c r="T13" s="619"/>
      <c r="U13" s="621">
        <v>1500</v>
      </c>
      <c r="V13" s="620"/>
      <c r="W13" s="619"/>
      <c r="X13" s="621"/>
      <c r="Y13" s="622">
        <f>+'5.g. mell. Egyéb tev.'!D26</f>
        <v>45890</v>
      </c>
      <c r="Z13" s="622">
        <f>+'5.g. mell. Egyéb tev.'!E26</f>
        <v>-1203</v>
      </c>
      <c r="AA13" s="622">
        <f>+'5.g. mell. Egyéb tev.'!F26</f>
        <v>44687</v>
      </c>
      <c r="AB13" s="356"/>
      <c r="AC13" s="356"/>
    </row>
    <row r="14" spans="1:29" s="47" customFormat="1" ht="12.75" customHeight="1">
      <c r="A14" s="600" t="s">
        <v>72</v>
      </c>
      <c r="B14" s="988" t="s">
        <v>156</v>
      </c>
      <c r="C14" s="989"/>
      <c r="D14" s="805">
        <f t="shared" ref="D14:D15" si="6">+G14+J14+M14+P14+S14+V14+Y14</f>
        <v>500</v>
      </c>
      <c r="E14" s="808">
        <f>+H14+K14+N14+Q14+T14+W14+Z14</f>
        <v>1191</v>
      </c>
      <c r="F14" s="805">
        <f t="shared" si="5"/>
        <v>1691</v>
      </c>
      <c r="G14" s="620">
        <f>+'5.a. mell. Jogalkotás'!D28</f>
        <v>500</v>
      </c>
      <c r="H14" s="619">
        <f>+'5.a. mell. Jogalkotás'!E28</f>
        <v>0</v>
      </c>
      <c r="I14" s="623">
        <f>+'5.a. mell. Jogalkotás'!F28</f>
        <v>500</v>
      </c>
      <c r="J14" s="620">
        <f>+'5.b. mell. VF saját forrásból'!D28</f>
        <v>0</v>
      </c>
      <c r="K14" s="622">
        <f>+'5.b. mell. VF saját forrásból'!E28</f>
        <v>0</v>
      </c>
      <c r="L14" s="801">
        <f>+'5.b. mell. VF saját forrásból'!F28</f>
        <v>0</v>
      </c>
      <c r="M14" s="620">
        <f>+'5.c. mell. VF Eu forrásból'!D28</f>
        <v>0</v>
      </c>
      <c r="N14" s="619">
        <f>+'5.c. mell. VF Eu forrásból'!E28</f>
        <v>0</v>
      </c>
      <c r="O14" s="621">
        <f>+'5.c. mell. VF Eu forrásból'!F28</f>
        <v>0</v>
      </c>
      <c r="P14" s="620">
        <f>+'5.d. mell. Védőnő, EÜ'!D28</f>
        <v>0</v>
      </c>
      <c r="Q14" s="622">
        <f>+'5.d. mell. Védőnő, EÜ'!E28</f>
        <v>190</v>
      </c>
      <c r="R14" s="621">
        <f>+'5.d. mell. Védőnő, EÜ'!F28</f>
        <v>190</v>
      </c>
      <c r="S14" s="620"/>
      <c r="T14" s="619"/>
      <c r="U14" s="621"/>
      <c r="V14" s="620"/>
      <c r="W14" s="619"/>
      <c r="X14" s="621"/>
      <c r="Y14" s="622">
        <f>+'5.g. mell. Egyéb tev.'!D29</f>
        <v>0</v>
      </c>
      <c r="Z14" s="619">
        <f>+'5.g. mell. Egyéb tev.'!E29</f>
        <v>1001</v>
      </c>
      <c r="AA14" s="621">
        <f>+'5.g. mell. Egyéb tev.'!F29</f>
        <v>1001</v>
      </c>
      <c r="AB14" s="356"/>
      <c r="AC14" s="356"/>
    </row>
    <row r="15" spans="1:29" s="47" customFormat="1" ht="28.5" customHeight="1">
      <c r="A15" s="600" t="s">
        <v>81</v>
      </c>
      <c r="B15" s="988" t="s">
        <v>153</v>
      </c>
      <c r="C15" s="989"/>
      <c r="D15" s="805">
        <f t="shared" si="6"/>
        <v>20192</v>
      </c>
      <c r="E15" s="808">
        <f>+H15+K15+N15+Q15+T15+W15+Z15</f>
        <v>2894</v>
      </c>
      <c r="F15" s="805">
        <f t="shared" si="5"/>
        <v>23086</v>
      </c>
      <c r="G15" s="620">
        <f>+'5.a. mell. Jogalkotás'!D34</f>
        <v>867</v>
      </c>
      <c r="H15" s="619">
        <f>+'5.a. mell. Jogalkotás'!E34</f>
        <v>567</v>
      </c>
      <c r="I15" s="623">
        <f>+'5.a. mell. Jogalkotás'!F34</f>
        <v>1434</v>
      </c>
      <c r="J15" s="620">
        <f>+'5.b. mell. VF saját forrásból'!D34</f>
        <v>24</v>
      </c>
      <c r="K15" s="622">
        <f>+'5.b. mell. VF saját forrásból'!E34</f>
        <v>860</v>
      </c>
      <c r="L15" s="801">
        <f>+'5.b. mell. VF saját forrásból'!F34</f>
        <v>884</v>
      </c>
      <c r="M15" s="620">
        <f>+'5.c. mell. VF Eu forrásból'!D34</f>
        <v>0</v>
      </c>
      <c r="N15" s="619">
        <f>+'5.c. mell. VF Eu forrásból'!E34</f>
        <v>0</v>
      </c>
      <c r="O15" s="621">
        <f>+'5.c. mell. VF Eu forrásból'!F34</f>
        <v>0</v>
      </c>
      <c r="P15" s="620">
        <f>+'5.d. mell. Védőnő, EÜ'!D34</f>
        <v>102</v>
      </c>
      <c r="Q15" s="622">
        <f>+'5.d. mell. Védőnő, EÜ'!E34</f>
        <v>21</v>
      </c>
      <c r="R15" s="621">
        <f>+'5.d. mell. Védőnő, EÜ'!F34</f>
        <v>123</v>
      </c>
      <c r="S15" s="620"/>
      <c r="T15" s="619"/>
      <c r="U15" s="621"/>
      <c r="V15" s="620"/>
      <c r="W15" s="619"/>
      <c r="X15" s="621"/>
      <c r="Y15" s="622">
        <f>+'5.g. mell. Egyéb tev.'!D35</f>
        <v>19199</v>
      </c>
      <c r="Z15" s="619">
        <f>+'5.g. mell. Egyéb tev.'!E35</f>
        <v>1446</v>
      </c>
      <c r="AA15" s="621">
        <f>+'5.g. mell. Egyéb tev.'!F35</f>
        <v>20645</v>
      </c>
      <c r="AB15" s="356"/>
      <c r="AC15" s="356"/>
    </row>
    <row r="16" spans="1:29" s="47" customFormat="1" ht="12.75" customHeight="1">
      <c r="A16" s="601" t="s">
        <v>82</v>
      </c>
      <c r="B16" s="986" t="s">
        <v>152</v>
      </c>
      <c r="C16" s="987"/>
      <c r="D16" s="805">
        <f>+G16+J16+M16+P16+S16+V16+Y16</f>
        <v>78125</v>
      </c>
      <c r="E16" s="808">
        <f>+H16+K16+N16+Q16+T16+W16+Z16</f>
        <v>5293</v>
      </c>
      <c r="F16" s="805">
        <f t="shared" si="5"/>
        <v>83418</v>
      </c>
      <c r="G16" s="612">
        <f>SUM(G11:G15)</f>
        <v>7591</v>
      </c>
      <c r="H16" s="611">
        <f t="shared" ref="H16:I16" si="7">SUM(H11:H15)</f>
        <v>2008</v>
      </c>
      <c r="I16" s="615">
        <f t="shared" si="7"/>
        <v>9599</v>
      </c>
      <c r="J16" s="612">
        <f>+'5.b. mell. VF saját forrásból'!D35</f>
        <v>113</v>
      </c>
      <c r="K16" s="614">
        <f>+'5.b. mell. VF saját forrásból'!E35</f>
        <v>2205</v>
      </c>
      <c r="L16" s="802">
        <f>+'5.b. mell. VF saját forrásból'!F35</f>
        <v>2318</v>
      </c>
      <c r="M16" s="612">
        <f>SUM(M11:M15)</f>
        <v>0</v>
      </c>
      <c r="N16" s="611">
        <f t="shared" ref="N16:O16" si="8">SUM(N11:N15)</f>
        <v>0</v>
      </c>
      <c r="O16" s="613">
        <f t="shared" si="8"/>
        <v>0</v>
      </c>
      <c r="P16" s="612">
        <f>SUM(P11:P15)</f>
        <v>3532</v>
      </c>
      <c r="Q16" s="614">
        <f>SUM(Q11:Q15)</f>
        <v>-164</v>
      </c>
      <c r="R16" s="613">
        <f t="shared" ref="R16" si="9">SUM(R11:R15)</f>
        <v>3368</v>
      </c>
      <c r="S16" s="612">
        <f>+'5.e. mell. Szociális ellátások'!C10</f>
        <v>1500</v>
      </c>
      <c r="T16" s="612">
        <f>+'5.e. mell. Szociális ellátások'!D10</f>
        <v>0</v>
      </c>
      <c r="U16" s="612">
        <f>+'5.e. mell. Szociális ellátások'!E10</f>
        <v>1500</v>
      </c>
      <c r="V16" s="612"/>
      <c r="W16" s="611"/>
      <c r="X16" s="613"/>
      <c r="Y16" s="614">
        <f>SUM(Y11:Y15)</f>
        <v>65389</v>
      </c>
      <c r="Z16" s="611">
        <f t="shared" ref="Z16:AA16" si="10">SUM(Z11:Z15)</f>
        <v>1244</v>
      </c>
      <c r="AA16" s="613">
        <f t="shared" si="10"/>
        <v>66633</v>
      </c>
      <c r="AB16" s="356"/>
      <c r="AC16" s="356"/>
    </row>
    <row r="17" spans="1:29">
      <c r="A17" s="193"/>
      <c r="B17" s="604"/>
      <c r="C17" s="497"/>
      <c r="D17" s="804"/>
      <c r="E17" s="616"/>
      <c r="F17" s="810"/>
      <c r="G17" s="617"/>
      <c r="H17" s="616"/>
      <c r="I17" s="616"/>
      <c r="J17" s="617"/>
      <c r="K17" s="616"/>
      <c r="L17" s="618"/>
      <c r="M17" s="617"/>
      <c r="N17" s="616"/>
      <c r="O17" s="618"/>
      <c r="P17" s="617"/>
      <c r="Q17" s="616"/>
      <c r="R17" s="618"/>
      <c r="S17" s="617"/>
      <c r="T17" s="616"/>
      <c r="U17" s="618"/>
      <c r="V17" s="617"/>
      <c r="W17" s="616"/>
      <c r="X17" s="618"/>
      <c r="Y17" s="616"/>
      <c r="Z17" s="616"/>
      <c r="AA17" s="618"/>
    </row>
    <row r="18" spans="1:29" s="47" customFormat="1" ht="12.75" customHeight="1">
      <c r="A18" s="601" t="s">
        <v>95</v>
      </c>
      <c r="B18" s="994" t="s">
        <v>151</v>
      </c>
      <c r="C18" s="995"/>
      <c r="D18" s="805">
        <f>+G18+J18+M18+P18+S18+V18+Y18</f>
        <v>21921</v>
      </c>
      <c r="E18" s="808">
        <f t="shared" ref="E18:F18" si="11">+H18+K18+N18+Q18+T18+W18+Z18</f>
        <v>849</v>
      </c>
      <c r="F18" s="805">
        <f t="shared" si="11"/>
        <v>22770</v>
      </c>
      <c r="G18" s="612"/>
      <c r="H18" s="611"/>
      <c r="I18" s="615"/>
      <c r="J18" s="612"/>
      <c r="K18" s="611"/>
      <c r="L18" s="613"/>
      <c r="M18" s="612"/>
      <c r="N18" s="611"/>
      <c r="O18" s="613"/>
      <c r="P18" s="612"/>
      <c r="Q18" s="611"/>
      <c r="R18" s="613"/>
      <c r="S18" s="612">
        <f>+'5.e. mell. Szociális ellátások'!F10</f>
        <v>21921</v>
      </c>
      <c r="T18" s="611">
        <f>+'5.e. mell. Szociális ellátások'!G10</f>
        <v>849</v>
      </c>
      <c r="U18" s="613">
        <f>+'5.e. mell. Szociális ellátások'!H10</f>
        <v>22770</v>
      </c>
      <c r="V18" s="612"/>
      <c r="W18" s="611"/>
      <c r="X18" s="613"/>
      <c r="Y18" s="614"/>
      <c r="Z18" s="611"/>
      <c r="AA18" s="613"/>
      <c r="AB18" s="356"/>
      <c r="AC18" s="356"/>
    </row>
    <row r="19" spans="1:29">
      <c r="A19" s="193"/>
      <c r="B19" s="996"/>
      <c r="C19" s="997"/>
      <c r="D19" s="804"/>
      <c r="E19" s="616"/>
      <c r="F19" s="810"/>
      <c r="G19" s="617"/>
      <c r="H19" s="616"/>
      <c r="I19" s="616"/>
      <c r="J19" s="617"/>
      <c r="K19" s="616"/>
      <c r="L19" s="618"/>
      <c r="M19" s="617"/>
      <c r="N19" s="616"/>
      <c r="O19" s="618"/>
      <c r="P19" s="617"/>
      <c r="Q19" s="616"/>
      <c r="R19" s="618"/>
      <c r="S19" s="617"/>
      <c r="T19" s="616"/>
      <c r="U19" s="618"/>
      <c r="V19" s="617"/>
      <c r="W19" s="616"/>
      <c r="X19" s="618"/>
      <c r="Y19" s="616"/>
      <c r="Z19" s="616"/>
      <c r="AA19" s="618"/>
    </row>
    <row r="20" spans="1:29" s="47" customFormat="1" ht="12.75" customHeight="1">
      <c r="A20" s="601" t="s">
        <v>109</v>
      </c>
      <c r="B20" s="986" t="s">
        <v>164</v>
      </c>
      <c r="C20" s="987"/>
      <c r="D20" s="805">
        <f>+G20+J20+M20+P20+S20+V20+Y20</f>
        <v>900366</v>
      </c>
      <c r="E20" s="808">
        <f>+H20+K20+N20+Q20+T20+W20+Z20</f>
        <v>-204903</v>
      </c>
      <c r="F20" s="808">
        <f>+I20+L20+O20+R20+U20+X20+AA20</f>
        <v>695463</v>
      </c>
      <c r="G20" s="612"/>
      <c r="H20" s="611"/>
      <c r="I20" s="615"/>
      <c r="J20" s="612"/>
      <c r="K20" s="611"/>
      <c r="L20" s="613"/>
      <c r="M20" s="612"/>
      <c r="N20" s="611"/>
      <c r="O20" s="613"/>
      <c r="P20" s="612"/>
      <c r="Q20" s="611"/>
      <c r="R20" s="613"/>
      <c r="S20" s="612"/>
      <c r="T20" s="611"/>
      <c r="U20" s="613"/>
      <c r="V20" s="612">
        <f>+'5.f. mell. Átadott pénzeszk.'!C30+'5.f. mell. Átadott pénzeszk.'!I30+'5.f. mell. Átadott pénzeszk.'!F30</f>
        <v>371530</v>
      </c>
      <c r="W20" s="611">
        <f>+'5.f. mell. Átadott pénzeszk.'!D30+'5.f. mell. Átadott pénzeszk.'!J30+'5.f. mell. Átadott pénzeszk.'!G30</f>
        <v>28613</v>
      </c>
      <c r="X20" s="611">
        <f>+'5.f. mell. Átadott pénzeszk.'!E30+'5.f. mell. Átadott pénzeszk.'!K30+'5.f. mell. Átadott pénzeszk.'!H30</f>
        <v>400143</v>
      </c>
      <c r="Y20" s="614">
        <f>+'5.g. mell. Egyéb tev.'!D68</f>
        <v>528836</v>
      </c>
      <c r="Z20" s="611">
        <f>+'5.g. mell. Egyéb tev.'!E68</f>
        <v>-233516</v>
      </c>
      <c r="AA20" s="613">
        <f>+'5.g. mell. Egyéb tev.'!F68</f>
        <v>295320</v>
      </c>
      <c r="AB20" s="356"/>
      <c r="AC20" s="356"/>
    </row>
    <row r="21" spans="1:29" s="47" customFormat="1" ht="12.75" customHeight="1">
      <c r="A21" s="601"/>
      <c r="B21" s="988" t="s">
        <v>626</v>
      </c>
      <c r="C21" s="989"/>
      <c r="D21" s="805">
        <f>+G21+J21+M21+P21+S21+V21+Y21</f>
        <v>525119</v>
      </c>
      <c r="E21" s="808">
        <f t="shared" ref="E21:F21" si="12">+H21+K21+N21+Q21+T21+W21+Z21</f>
        <v>-233516</v>
      </c>
      <c r="F21" s="805">
        <f t="shared" si="12"/>
        <v>291603</v>
      </c>
      <c r="G21" s="612"/>
      <c r="H21" s="611"/>
      <c r="I21" s="615"/>
      <c r="J21" s="612"/>
      <c r="K21" s="611"/>
      <c r="L21" s="613"/>
      <c r="M21" s="612"/>
      <c r="N21" s="611"/>
      <c r="O21" s="613"/>
      <c r="P21" s="612"/>
      <c r="Q21" s="611"/>
      <c r="R21" s="613"/>
      <c r="S21" s="612"/>
      <c r="T21" s="611"/>
      <c r="U21" s="613"/>
      <c r="V21" s="612"/>
      <c r="W21" s="611"/>
      <c r="X21" s="613"/>
      <c r="Y21" s="614">
        <f>+'5.g. mell. Egyéb tev.'!D63</f>
        <v>525119</v>
      </c>
      <c r="Z21" s="614">
        <f>+'5.g. mell. Egyéb tev.'!E63</f>
        <v>-233516</v>
      </c>
      <c r="AA21" s="614">
        <f>+'5.g. mell. Egyéb tev.'!F63</f>
        <v>291603</v>
      </c>
      <c r="AB21" s="356"/>
      <c r="AC21" s="356"/>
    </row>
    <row r="22" spans="1:29">
      <c r="A22" s="193"/>
      <c r="B22" s="604"/>
      <c r="C22" s="497"/>
      <c r="D22" s="804"/>
      <c r="E22" s="616"/>
      <c r="F22" s="810"/>
      <c r="G22" s="617"/>
      <c r="H22" s="616"/>
      <c r="I22" s="616"/>
      <c r="J22" s="617"/>
      <c r="K22" s="616"/>
      <c r="L22" s="618"/>
      <c r="M22" s="617"/>
      <c r="N22" s="616"/>
      <c r="O22" s="618"/>
      <c r="P22" s="617"/>
      <c r="Q22" s="616"/>
      <c r="R22" s="618"/>
      <c r="S22" s="617"/>
      <c r="T22" s="616"/>
      <c r="U22" s="618"/>
      <c r="V22" s="617"/>
      <c r="W22" s="616"/>
      <c r="X22" s="618"/>
      <c r="Y22" s="616"/>
      <c r="Z22" s="616"/>
      <c r="AA22" s="618"/>
    </row>
    <row r="23" spans="1:29" s="47" customFormat="1" ht="12.75" customHeight="1">
      <c r="A23" s="601" t="s">
        <v>124</v>
      </c>
      <c r="B23" s="986" t="s">
        <v>162</v>
      </c>
      <c r="C23" s="987"/>
      <c r="D23" s="805">
        <f>+G23+J23+M23+P23+S23+V23+Y23</f>
        <v>9266</v>
      </c>
      <c r="E23" s="808">
        <f t="shared" ref="E23:F23" si="13">+H23+K23+N23+Q23+T23+W23+Z23</f>
        <v>218429</v>
      </c>
      <c r="F23" s="805">
        <f t="shared" si="13"/>
        <v>227695</v>
      </c>
      <c r="G23" s="612">
        <f>+'5.a. mell. Jogalkotás'!D52</f>
        <v>2420</v>
      </c>
      <c r="H23" s="612">
        <f>+'5.a. mell. Jogalkotás'!E52</f>
        <v>198558</v>
      </c>
      <c r="I23" s="800">
        <f>+'5.a. mell. Jogalkotás'!F52</f>
        <v>200978</v>
      </c>
      <c r="J23" s="612">
        <f>+'5.b. mell. VF saját forrásból'!D53</f>
        <v>6466</v>
      </c>
      <c r="K23" s="614">
        <f>+'5.b. mell. VF saját forrásból'!E53</f>
        <v>19334</v>
      </c>
      <c r="L23" s="802">
        <f>+'5.b. mell. VF saját forrásból'!F53</f>
        <v>25800</v>
      </c>
      <c r="M23" s="612">
        <f>+'5.c. mell. VF Eu forrásból'!D53</f>
        <v>0</v>
      </c>
      <c r="N23" s="611">
        <f>+'5.c. mell. VF Eu forrásból'!E53</f>
        <v>0</v>
      </c>
      <c r="O23" s="613">
        <f>+'5.c. mell. VF Eu forrásból'!F53</f>
        <v>0</v>
      </c>
      <c r="P23" s="612">
        <f>+'5.d. mell. Védőnő, EÜ'!D45</f>
        <v>380</v>
      </c>
      <c r="Q23" s="614">
        <f>+'5.d. mell. Védőnő, EÜ'!E45</f>
        <v>0</v>
      </c>
      <c r="R23" s="613">
        <f>+'5.d. mell. Védőnő, EÜ'!F45</f>
        <v>380</v>
      </c>
      <c r="S23" s="612"/>
      <c r="T23" s="611"/>
      <c r="U23" s="613"/>
      <c r="V23" s="612"/>
      <c r="W23" s="611"/>
      <c r="X23" s="613"/>
      <c r="Y23" s="614"/>
      <c r="Z23" s="611">
        <f>'5.g. mell. Egyéb tev.'!E78</f>
        <v>537</v>
      </c>
      <c r="AA23" s="613">
        <f>SUM(Z23)</f>
        <v>537</v>
      </c>
      <c r="AB23" s="356"/>
      <c r="AC23" s="356"/>
    </row>
    <row r="24" spans="1:29">
      <c r="A24" s="193"/>
      <c r="B24" s="604"/>
      <c r="C24" s="497"/>
      <c r="D24" s="804"/>
      <c r="E24" s="616"/>
      <c r="F24" s="810"/>
      <c r="G24" s="617"/>
      <c r="H24" s="616"/>
      <c r="I24" s="616"/>
      <c r="J24" s="617"/>
      <c r="K24" s="616"/>
      <c r="L24" s="618"/>
      <c r="M24" s="617"/>
      <c r="N24" s="616"/>
      <c r="O24" s="618"/>
      <c r="P24" s="617"/>
      <c r="Q24" s="616"/>
      <c r="R24" s="618"/>
      <c r="S24" s="617"/>
      <c r="T24" s="616"/>
      <c r="U24" s="618"/>
      <c r="V24" s="617"/>
      <c r="W24" s="616"/>
      <c r="X24" s="618"/>
      <c r="Y24" s="616"/>
      <c r="Z24" s="616"/>
      <c r="AA24" s="618"/>
    </row>
    <row r="25" spans="1:29" s="47" customFormat="1" ht="12.75" customHeight="1">
      <c r="A25" s="601" t="s">
        <v>133</v>
      </c>
      <c r="B25" s="986" t="s">
        <v>161</v>
      </c>
      <c r="C25" s="987"/>
      <c r="D25" s="805">
        <f>+G25+J25+M25+P25+S25+V25+Y25</f>
        <v>400</v>
      </c>
      <c r="E25" s="808">
        <f t="shared" ref="E25:F25" si="14">+H25+K25+N25+Q25+T25+W25+Z25</f>
        <v>8043</v>
      </c>
      <c r="F25" s="805">
        <f t="shared" si="14"/>
        <v>8443</v>
      </c>
      <c r="G25" s="612"/>
      <c r="H25" s="611"/>
      <c r="I25" s="615"/>
      <c r="J25" s="612">
        <f>+'5.b. mell. VF saját forrásból'!D59</f>
        <v>400</v>
      </c>
      <c r="K25" s="614">
        <f>+'5.b. mell. VF saját forrásból'!E59</f>
        <v>8043</v>
      </c>
      <c r="L25" s="802">
        <f>+'5.b. mell. VF saját forrásból'!F59</f>
        <v>8443</v>
      </c>
      <c r="M25" s="612">
        <f>+'5.c. mell. VF Eu forrásból'!D59</f>
        <v>0</v>
      </c>
      <c r="N25" s="611">
        <f>+'5.c. mell. VF Eu forrásból'!E59</f>
        <v>0</v>
      </c>
      <c r="O25" s="613">
        <f>+'5.c. mell. VF Eu forrásból'!F59</f>
        <v>0</v>
      </c>
      <c r="P25" s="612"/>
      <c r="Q25" s="611"/>
      <c r="R25" s="613"/>
      <c r="S25" s="612"/>
      <c r="T25" s="611"/>
      <c r="U25" s="613"/>
      <c r="V25" s="612"/>
      <c r="W25" s="611"/>
      <c r="X25" s="613"/>
      <c r="Y25" s="614"/>
      <c r="Z25" s="611"/>
      <c r="AA25" s="613"/>
      <c r="AB25" s="356"/>
      <c r="AC25" s="356"/>
    </row>
    <row r="26" spans="1:29">
      <c r="A26" s="193"/>
      <c r="B26" s="604"/>
      <c r="C26" s="497"/>
      <c r="D26" s="804"/>
      <c r="E26" s="616"/>
      <c r="F26" s="810"/>
      <c r="G26" s="617"/>
      <c r="H26" s="616"/>
      <c r="I26" s="616"/>
      <c r="J26" s="617"/>
      <c r="K26" s="616"/>
      <c r="L26" s="618"/>
      <c r="M26" s="617"/>
      <c r="N26" s="616"/>
      <c r="O26" s="618"/>
      <c r="P26" s="617"/>
      <c r="Q26" s="616"/>
      <c r="R26" s="618"/>
      <c r="S26" s="617"/>
      <c r="T26" s="616"/>
      <c r="U26" s="618"/>
      <c r="V26" s="617"/>
      <c r="W26" s="616"/>
      <c r="X26" s="618"/>
      <c r="Y26" s="616"/>
      <c r="Z26" s="616"/>
      <c r="AA26" s="618"/>
    </row>
    <row r="27" spans="1:29" s="47" customFormat="1" ht="12.75" customHeight="1">
      <c r="A27" s="601" t="s">
        <v>135</v>
      </c>
      <c r="B27" s="986" t="s">
        <v>159</v>
      </c>
      <c r="C27" s="987"/>
      <c r="D27" s="805">
        <f>+G27+J27+M27+P27+S27+V27+Y27</f>
        <v>20100</v>
      </c>
      <c r="E27" s="808">
        <f>+H27+K27+N27+Q27+T27+W27+Z27</f>
        <v>8032</v>
      </c>
      <c r="F27" s="805">
        <f t="shared" ref="F27" si="15">+I27+L27+O27+R27+U27+X27+AA27</f>
        <v>28132</v>
      </c>
      <c r="G27" s="612"/>
      <c r="H27" s="611"/>
      <c r="I27" s="615"/>
      <c r="J27" s="612"/>
      <c r="K27" s="611"/>
      <c r="L27" s="613"/>
      <c r="M27" s="612"/>
      <c r="N27" s="611"/>
      <c r="O27" s="613"/>
      <c r="P27" s="612"/>
      <c r="Q27" s="611"/>
      <c r="R27" s="613"/>
      <c r="S27" s="612"/>
      <c r="T27" s="611"/>
      <c r="U27" s="613"/>
      <c r="V27" s="612">
        <f>+'5.f. mell. Átadott pénzeszk.'!L30</f>
        <v>20100</v>
      </c>
      <c r="W27" s="611">
        <f>+'5.f. mell. Átadott pénzeszk.'!M30</f>
        <v>8032</v>
      </c>
      <c r="X27" s="613">
        <f>+'5.f. mell. Átadott pénzeszk.'!N30</f>
        <v>28132</v>
      </c>
      <c r="Y27" s="614"/>
      <c r="Z27" s="611"/>
      <c r="AA27" s="613"/>
      <c r="AB27" s="356"/>
      <c r="AC27" s="356"/>
    </row>
    <row r="28" spans="1:29">
      <c r="A28" s="193"/>
      <c r="B28" s="604"/>
      <c r="C28" s="497"/>
      <c r="D28" s="804"/>
      <c r="E28" s="616"/>
      <c r="F28" s="810"/>
      <c r="G28" s="617"/>
      <c r="H28" s="616"/>
      <c r="I28" s="616"/>
      <c r="J28" s="617"/>
      <c r="K28" s="616"/>
      <c r="L28" s="618"/>
      <c r="M28" s="617"/>
      <c r="N28" s="616"/>
      <c r="O28" s="618"/>
      <c r="P28" s="617"/>
      <c r="Q28" s="616"/>
      <c r="R28" s="618"/>
      <c r="S28" s="617"/>
      <c r="T28" s="616"/>
      <c r="U28" s="618"/>
      <c r="V28" s="617"/>
      <c r="W28" s="616"/>
      <c r="X28" s="618"/>
      <c r="Y28" s="616"/>
      <c r="Z28" s="616"/>
      <c r="AA28" s="618"/>
    </row>
    <row r="29" spans="1:29" s="47" customFormat="1" ht="12.75" customHeight="1">
      <c r="A29" s="602" t="s">
        <v>136</v>
      </c>
      <c r="B29" s="986" t="s">
        <v>158</v>
      </c>
      <c r="C29" s="987"/>
      <c r="D29" s="805">
        <f>+G29+J29+M29+P29+S29+V29+Y29</f>
        <v>1090572</v>
      </c>
      <c r="E29" s="808">
        <f t="shared" ref="E29" si="16">+E27+E25+E23+E20+E18+E16+E9+E7</f>
        <v>25078</v>
      </c>
      <c r="F29" s="805">
        <f>+F27+F25+F23+F20+F18+F16+F9+F7</f>
        <v>1115650</v>
      </c>
      <c r="G29" s="612">
        <f>+G27+G25+G23+G20+G18+G16+G9+G7</f>
        <v>34071</v>
      </c>
      <c r="H29" s="611">
        <f t="shared" ref="H29:AA29" si="17">+H27+H25+H23+H20+H18+H16+H9+H7</f>
        <v>200610</v>
      </c>
      <c r="I29" s="615">
        <f t="shared" si="17"/>
        <v>234681</v>
      </c>
      <c r="J29" s="612">
        <f>+J27+J25+J23+J20+J18+J16+J9+J7</f>
        <v>6979</v>
      </c>
      <c r="K29" s="611">
        <f t="shared" si="17"/>
        <v>29582</v>
      </c>
      <c r="L29" s="613">
        <f t="shared" si="17"/>
        <v>36561</v>
      </c>
      <c r="M29" s="612">
        <f t="shared" si="17"/>
        <v>0</v>
      </c>
      <c r="N29" s="611">
        <f t="shared" si="17"/>
        <v>0</v>
      </c>
      <c r="O29" s="613">
        <f t="shared" si="17"/>
        <v>0</v>
      </c>
      <c r="P29" s="612">
        <f t="shared" si="17"/>
        <v>14974</v>
      </c>
      <c r="Q29" s="611">
        <f t="shared" si="17"/>
        <v>127</v>
      </c>
      <c r="R29" s="613">
        <f t="shared" si="17"/>
        <v>15101</v>
      </c>
      <c r="S29" s="612">
        <f t="shared" si="17"/>
        <v>23421</v>
      </c>
      <c r="T29" s="611">
        <f t="shared" si="17"/>
        <v>849</v>
      </c>
      <c r="U29" s="613">
        <f t="shared" si="17"/>
        <v>24270</v>
      </c>
      <c r="V29" s="612">
        <f t="shared" si="17"/>
        <v>391630</v>
      </c>
      <c r="W29" s="611">
        <f t="shared" si="17"/>
        <v>36645</v>
      </c>
      <c r="X29" s="613">
        <f t="shared" si="17"/>
        <v>428275</v>
      </c>
      <c r="Y29" s="614">
        <f t="shared" si="17"/>
        <v>619497</v>
      </c>
      <c r="Z29" s="611">
        <f t="shared" si="17"/>
        <v>-242735</v>
      </c>
      <c r="AA29" s="611">
        <f t="shared" si="17"/>
        <v>376762</v>
      </c>
      <c r="AB29" s="356"/>
      <c r="AC29" s="356"/>
    </row>
    <row r="30" spans="1:29">
      <c r="A30" s="194"/>
      <c r="B30" s="605"/>
      <c r="C30" s="499"/>
      <c r="D30" s="804"/>
      <c r="E30" s="616"/>
      <c r="F30" s="810"/>
      <c r="G30" s="617"/>
      <c r="H30" s="616"/>
      <c r="I30" s="616"/>
      <c r="J30" s="617"/>
      <c r="K30" s="616"/>
      <c r="L30" s="618"/>
      <c r="M30" s="617"/>
      <c r="N30" s="616"/>
      <c r="O30" s="618"/>
      <c r="P30" s="617"/>
      <c r="Q30" s="616"/>
      <c r="R30" s="618"/>
      <c r="S30" s="617"/>
      <c r="T30" s="616"/>
      <c r="U30" s="618"/>
      <c r="V30" s="617"/>
      <c r="W30" s="616"/>
      <c r="X30" s="618"/>
      <c r="Y30" s="616"/>
      <c r="Z30" s="616"/>
      <c r="AA30" s="618"/>
    </row>
    <row r="31" spans="1:29" s="47" customFormat="1" ht="13.5" thickBot="1">
      <c r="A31" s="603" t="s">
        <v>273</v>
      </c>
      <c r="B31" s="981" t="s">
        <v>279</v>
      </c>
      <c r="C31" s="982"/>
      <c r="D31" s="806">
        <f>+G31+J31+M31+P31+S31+V31+Y31</f>
        <v>366039</v>
      </c>
      <c r="E31" s="809">
        <f t="shared" ref="E31:F31" si="18">+H31+K31+N31+Q31+T31+W31+Z31</f>
        <v>3960</v>
      </c>
      <c r="F31" s="806">
        <f t="shared" si="18"/>
        <v>369999</v>
      </c>
      <c r="G31" s="626"/>
      <c r="H31" s="627"/>
      <c r="I31" s="630"/>
      <c r="J31" s="624"/>
      <c r="K31" s="625"/>
      <c r="L31" s="628"/>
      <c r="M31" s="624"/>
      <c r="N31" s="625"/>
      <c r="O31" s="628"/>
      <c r="P31" s="624"/>
      <c r="Q31" s="625"/>
      <c r="R31" s="628"/>
      <c r="S31" s="624"/>
      <c r="T31" s="625"/>
      <c r="U31" s="628"/>
      <c r="V31" s="624"/>
      <c r="W31" s="625"/>
      <c r="X31" s="628"/>
      <c r="Y31" s="629">
        <f>+'5.g. mell. Egyéb tev.'!AB99</f>
        <v>366039</v>
      </c>
      <c r="Z31" s="629">
        <f>+'5.g. mell. Egyéb tev.'!AC99</f>
        <v>3960</v>
      </c>
      <c r="AA31" s="629">
        <f>+'5.g. mell. Egyéb tev.'!AD99</f>
        <v>369999</v>
      </c>
      <c r="AB31" s="356"/>
      <c r="AC31" s="356"/>
    </row>
  </sheetData>
  <mergeCells count="30">
    <mergeCell ref="B16:C16"/>
    <mergeCell ref="Y2:AA2"/>
    <mergeCell ref="A3:A4"/>
    <mergeCell ref="B3:C4"/>
    <mergeCell ref="D3:F3"/>
    <mergeCell ref="V3:X3"/>
    <mergeCell ref="Y3:AA3"/>
    <mergeCell ref="P3:R3"/>
    <mergeCell ref="B20:C20"/>
    <mergeCell ref="B18:C18"/>
    <mergeCell ref="B19:C19"/>
    <mergeCell ref="B23:C23"/>
    <mergeCell ref="B25:C25"/>
    <mergeCell ref="B21:C21"/>
    <mergeCell ref="B31:C31"/>
    <mergeCell ref="S3:U3"/>
    <mergeCell ref="B9:C9"/>
    <mergeCell ref="B29:C29"/>
    <mergeCell ref="J3:L3"/>
    <mergeCell ref="M3:O3"/>
    <mergeCell ref="B13:C13"/>
    <mergeCell ref="B14:C14"/>
    <mergeCell ref="B15:C15"/>
    <mergeCell ref="G3:I3"/>
    <mergeCell ref="B5:C5"/>
    <mergeCell ref="B7:C7"/>
    <mergeCell ref="B6:C6"/>
    <mergeCell ref="B11:C11"/>
    <mergeCell ref="B12:C12"/>
    <mergeCell ref="B27:C27"/>
  </mergeCells>
  <printOptions horizontalCentered="1"/>
  <pageMargins left="0.70866141732283472" right="0.70866141732283472" top="0.74803149606299213" bottom="0.35433070866141736" header="0.31496062992125984" footer="0.31496062992125984"/>
  <pageSetup paperSize="9" scale="90" orientation="landscape" r:id="rId1"/>
  <headerFooter>
    <oddHeader>&amp;C&amp;"Times New Roman,Félkövér"&amp;12Martonvásár Város Önkormányzatának kiadása 2015.&amp;R&amp;"Times New Roman,Normál"&amp;10
 5.melléklet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30</vt:i4>
      </vt:variant>
      <vt:variant>
        <vt:lpstr>Névvel ellátott tartományok</vt:lpstr>
      </vt:variant>
      <vt:variant>
        <vt:i4>15</vt:i4>
      </vt:variant>
    </vt:vector>
  </HeadingPairs>
  <TitlesOfParts>
    <vt:vector size="45" baseType="lpstr">
      <vt:lpstr>Tart.</vt:lpstr>
      <vt:lpstr>1.mell. Mérleg</vt:lpstr>
      <vt:lpstr>2.mell. Mérleg</vt:lpstr>
      <vt:lpstr>3.mell. Bevétel</vt:lpstr>
      <vt:lpstr>3.a átvett pe.</vt:lpstr>
      <vt:lpstr>3.b mell. Működési bevételek</vt:lpstr>
      <vt:lpstr>3.c. mell. Közhatalmi bevételek</vt:lpstr>
      <vt:lpstr>4.mell. Normatíva</vt:lpstr>
      <vt:lpstr>5. mell. Önk.össz kiadás</vt:lpstr>
      <vt:lpstr>5.a. mell. Jogalkotás</vt:lpstr>
      <vt:lpstr>5.b. mell. VF saját forrásból</vt:lpstr>
      <vt:lpstr>5.c. mell. VF Eu forrásból</vt:lpstr>
      <vt:lpstr>5.d. mell. Védőnő, EÜ</vt:lpstr>
      <vt:lpstr>5.e. mell. Szociális ellátások</vt:lpstr>
      <vt:lpstr>5.f. mell. Átadott pénzeszk.</vt:lpstr>
      <vt:lpstr>5.g. mell. Egyéb tev.</vt:lpstr>
      <vt:lpstr>6. mell. Int.összesen</vt:lpstr>
      <vt:lpstr>6.a. mell. PH</vt:lpstr>
      <vt:lpstr>6.b. mell. Óvoda</vt:lpstr>
      <vt:lpstr>6.c. mell. BBKP</vt:lpstr>
      <vt:lpstr>7.mell. Beruházás</vt:lpstr>
      <vt:lpstr>8.mell. Felújítás</vt:lpstr>
      <vt:lpstr>9.mell. Létszámok</vt:lpstr>
      <vt:lpstr>10. mell. Több éves kihat</vt:lpstr>
      <vt:lpstr>11.mell. Ei felhaszn.</vt:lpstr>
      <vt:lpstr>12.a Tételes mód ÖNK</vt:lpstr>
      <vt:lpstr>12.b Tételes mód PH</vt:lpstr>
      <vt:lpstr>12.c Tételes mód. Óvoda</vt:lpstr>
      <vt:lpstr>12.d Tételes mód. BBK</vt:lpstr>
      <vt:lpstr>12.e Konszolidált módosítás</vt:lpstr>
      <vt:lpstr>'12.a Tételes mód ÖNK'!Nyomtatási_cím</vt:lpstr>
      <vt:lpstr>'12.b Tételes mód PH'!Nyomtatási_cím</vt:lpstr>
      <vt:lpstr>'12.d Tételes mód. BBK'!Nyomtatási_cím</vt:lpstr>
      <vt:lpstr>'4.mell. Normatíva'!Nyomtatási_cím</vt:lpstr>
      <vt:lpstr>'5. mell. Önk.össz kiadás'!Nyomtatási_cím</vt:lpstr>
      <vt:lpstr>'5.a. mell. Jogalkotás'!Nyomtatási_cím</vt:lpstr>
      <vt:lpstr>'5.b. mell. VF saját forrásból'!Nyomtatási_cím</vt:lpstr>
      <vt:lpstr>'5.c. mell. VF Eu forrásból'!Nyomtatási_cím</vt:lpstr>
      <vt:lpstr>'5.d. mell. Védőnő, EÜ'!Nyomtatási_cím</vt:lpstr>
      <vt:lpstr>'5.g. mell. Egyéb tev.'!Nyomtatási_cím</vt:lpstr>
      <vt:lpstr>'6.a. mell. PH'!Nyomtatási_cím</vt:lpstr>
      <vt:lpstr>'6.b. mell. Óvoda'!Nyomtatási_cím</vt:lpstr>
      <vt:lpstr>'6.c. mell. BBKP'!Nyomtatási_cím</vt:lpstr>
      <vt:lpstr>'12.c Tételes mód. Óvoda'!Nyomtatási_terület</vt:lpstr>
      <vt:lpstr>'12.d Tételes mód. BBK'!Nyomtatási_terület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lbiro</cp:lastModifiedBy>
  <cp:lastPrinted>2015-10-29T08:08:08Z</cp:lastPrinted>
  <dcterms:created xsi:type="dcterms:W3CDTF">2014-01-29T08:39:20Z</dcterms:created>
  <dcterms:modified xsi:type="dcterms:W3CDTF">2015-11-03T12:43:39Z</dcterms:modified>
</cp:coreProperties>
</file>