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<sst xmlns="http://schemas.openxmlformats.org/spreadsheetml/2006/main" count="3945" uniqueCount="571">
  <si>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</si>
  <si>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</si>
  <si>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</si>
  <si>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</si>
  <si>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</si>
  <si>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</si>
  <si>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</si>
  <si>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</si>
  <si>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</si>
  <si>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</si>
  <si>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</si>
  <si>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</si>
  <si>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</si>
  <si>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</si>
  <si>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</si>
  <si>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</si>
  <si>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</si>
  <si>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</si>
  <si>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</si>
  <si>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</si>
  <si>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</si>
  <si>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</si>
  <si>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</si>
  <si>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</si>
  <si>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</si>
  <si>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</si>
  <si>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</si>
  <si>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</si>
  <si>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</si>
  <si>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</si>
  <si>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</si>
  <si>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</si>
  <si>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</si>
  <si>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</si>
  <si>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</si>
  <si>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</si>
  <si>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</si>
  <si>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</si>
  <si>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</si>
  <si>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</si>
  <si>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</si>
  <si>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</si>
  <si>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</si>
  <si>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</si>
  <si>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</si>
  <si>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</si>
  <si>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</si>
  <si>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</si>
  <si>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</si>
  <si>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</si>
  <si>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</si>
  <si>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</si>
  <si>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</si>
  <si>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</si>
  <si>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</si>
  <si>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</si>
  <si>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</si>
  <si>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</si>
  <si>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</si>
  <si>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</si>
  <si>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</si>
  <si>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</si>
  <si>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</si>
  <si>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</si>
  <si>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</si>
  <si>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</si>
  <si>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</si>
  <si>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</si>
  <si>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</si>
  <si>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</si>
  <si>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</si>
  <si>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</si>
  <si>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</si>
  <si>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</si>
  <si>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</si>
  <si>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</si>
  <si>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</si>
  <si>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</si>
  <si>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</si>
  <si>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</si>
  <si>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</si>
  <si>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</si>
  <si>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</si>
  <si>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</si>
  <si>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</si>
  <si>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</si>
  <si>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</si>
  <si>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</si>
  <si>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</si>
  <si>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</si>
  <si>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</si>
  <si>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</si>
  <si>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</si>
  <si>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</si>
  <si>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</si>
  <si>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</si>
  <si>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</si>
  <si>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</si>
  <si>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</si>
  <si>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</si>
  <si>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</si>
  <si>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</si>
  <si>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</si>
  <si>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</si>
  <si>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</si>
  <si>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</si>
  <si>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</si>
  <si>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</si>
  <si>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</si>
  <si>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</si>
  <si>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</si>
  <si>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</si>
  <si>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</si>
  <si>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</si>
  <si>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</si>
  <si>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</si>
  <si>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</si>
  <si>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</si>
  <si>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</si>
  <si>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</si>
  <si>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</si>
  <si>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</si>
  <si>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</si>
  <si>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</si>
  <si>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</si>
  <si>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</si>
  <si>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</si>
  <si>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</si>
  <si>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</si>
  <si>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</si>
  <si>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</si>
  <si>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</si>
  <si>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</si>
  <si>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</si>
  <si>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</si>
  <si>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</si>
  <si>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</si>
  <si>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</si>
  <si>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</si>
  <si>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</si>
  <si>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</si>
  <si>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</si>
  <si>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</si>
  <si>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</si>
  <si>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</si>
  <si>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</si>
  <si>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</si>
  <si>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</si>
  <si>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</si>
  <si>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</si>
  <si>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</si>
  <si>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</si>
  <si>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</si>
  <si>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</si>
  <si>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</si>
  <si>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</si>
  <si>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</si>
  <si>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</si>
  <si>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</si>
  <si>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</si>
  <si>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</si>
  <si>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</si>
  <si>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</si>
  <si>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</si>
  <si>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</si>
  <si>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</si>
  <si>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</si>
  <si>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</si>
  <si>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</si>
  <si>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</si>
  <si>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</si>
  <si>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</si>
  <si>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</si>
  <si>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</si>
  <si>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</si>
  <si>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</si>
  <si>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</si>
  <si>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</si>
  <si>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</si>
  <si>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</si>
  <si>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</si>
  <si>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</si>
  <si>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</si>
  <si>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</si>
  <si>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</si>
  <si>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</si>
  <si>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</si>
  <si>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</si>
  <si>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</si>
  <si>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</si>
  <si>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</si>
  <si>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</si>
  <si>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</si>
  <si>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</si>
  <si>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</si>
  <si>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</si>
  <si>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</si>
  <si>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</si>
  <si>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</si>
  <si>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</si>
  <si>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</si>
  <si>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</si>
  <si>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</si>
  <si>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</si>
  <si>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</si>
  <si>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</si>
  <si>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</si>
  <si>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</si>
  <si>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</si>
  <si>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</si>
  <si>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………….. Önkormányzat adósságot keletkeztető ügyletekből és kezességvállalásokból fennálló kötelezettségei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</si>
  <si>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</si>
  <si>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</si>
  <si>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</si>
  <si>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</si>
  <si>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</si>
  <si>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</si>
  <si>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</si>
  <si>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</si>
  <si>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</si>
  <si>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</si>
  <si>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</si>
  <si>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</si>
  <si>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</si>
  <si>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</si>
  <si>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</si>
  <si>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</si>
  <si>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</si>
  <si>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</si>
  <si>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</si>
  <si>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</si>
  <si>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</si>
  <si>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</si>
  <si>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</si>
  <si>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</si>
  <si>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</si>
  <si>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</si>
  <si>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</si>
  <si>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</si>
  <si>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</si>
  <si>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</si>
  <si>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</si>
  <si>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</si>
  <si>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</si>
  <si>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</si>
  <si>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</si>
  <si>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</si>
  <si>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</si>
  <si>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</si>
  <si>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</si>
  <si>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</si>
  <si>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</si>
  <si>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</si>
  <si>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</si>
  <si>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</si>
  <si>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</si>
  <si>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</si>
  <si>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</si>
  <si>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</si>
  <si>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</si>
  <si>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</si>
  <si>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</si>
  <si>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</si>
  <si>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</si>
  <si>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</si>
  <si>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</si>
  <si>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</si>
  <si>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</si>
  <si>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</si>
  <si>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</si>
  <si>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</si>
  <si>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</si>
  <si>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</si>
  <si>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</si>
  <si>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</si>
  <si>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</si>
  <si>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</si>
  <si>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</si>
  <si>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</si>
  <si>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</si>
  <si>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</si>
  <si>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</si>
  <si>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</si>
  <si>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</si>
  <si>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</si>
  <si>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</si>
  <si>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</si>
  <si>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</si>
  <si>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</si>
  <si>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</si>
  <si>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</si>
  <si>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</si>
  <si>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</si>
  <si>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</si>
  <si>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</si>
  <si>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</si>
  <si>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</si>
  <si>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</si>
  <si>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</si>
  <si>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</si>
  <si>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</si>
  <si>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</si>
  <si>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</si>
  <si>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</si>
  <si>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</si>
  <si>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</si>
  <si>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</si>
  <si>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</si>
  <si>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</si>
  <si>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</si>
  <si>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</si>
  <si>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</si>
  <si>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</si>
  <si>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</si>
  <si>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</si>
  <si>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</si>
  <si>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</si>
  <si>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</si>
  <si>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</si>
  <si>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</si>
  <si>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</si>
  <si>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</si>
  <si>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</si>
  <si>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</si>
  <si>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</si>
  <si>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</si>
  <si>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</si>
  <si>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</si>
  <si>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</si>
  <si>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</si>
  <si>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</si>
  <si>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</si>
  <si>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</si>
  <si>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</si>
  <si>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</si>
  <si>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</si>
  <si>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</si>
  <si>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</si>
  <si>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</si>
  <si>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</si>
  <si>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</si>
  <si>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</si>
  <si>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</si>
  <si>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</si>
  <si>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</si>
  <si>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</si>
  <si>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</si>
  <si>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</si>
  <si>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</si>
  <si>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</si>
  <si>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</si>
  <si>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</si>
  <si>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</si>
  <si>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</si>
  <si>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</si>
  <si>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</si>
  <si>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</si>
  <si>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</si>
  <si>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</si>
  <si>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</si>
  <si>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</si>
  <si>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</si>
  <si>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</si>
  <si>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</si>
  <si>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</si>
  <si>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</si>
  <si>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</si>
  <si>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</si>
  <si>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</si>
  <si>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</si>
  <si>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</si>
  <si>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</si>
  <si>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</si>
  <si>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</si>
  <si>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</si>
  <si>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</si>
  <si>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</si>
  <si>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</si>
  <si>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</si>
  <si>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</si>
  <si>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</si>
  <si>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</si>
  <si>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</si>
  <si>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</si>
  <si>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</si>
  <si>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</si>
  <si>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</si>
  <si>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</si>
  <si>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</si>
  <si>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</si>
  <si>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</si>
  <si>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</si>
  <si>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</si>
  <si>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</si>
  <si>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</si>
  <si>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</si>
  <si>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</si>
  <si>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</si>
  <si>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</si>
  <si>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</si>
  <si>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</si>
  <si>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</si>
  <si>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</si>
  <si>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</si>
  <si>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</si>
  <si>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</si>
  <si>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</si>
  <si>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</si>
  <si>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</si>
  <si>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</si>
  <si>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</si>
  <si>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</si>
  <si>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</si>
  <si>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</si>
  <si>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</si>
  <si>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</si>
  <si>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</si>
  <si>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</si>
  <si>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</si>
  <si>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</si>
  <si>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</si>
  <si>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</si>
  <si>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</si>
  <si>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</si>
  <si>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</si>
  <si>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</si>
  <si>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</si>
  <si>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</si>
  <si>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</si>
  <si>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</si>
  <si>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</si>
  <si>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</si>
  <si>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</si>
  <si>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</si>
  <si>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</si>
  <si>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</si>
  <si>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</si>
  <si>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</si>
  <si>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</si>
  <si>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</si>
  <si>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</si>
  <si>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</si>
  <si>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</si>
  <si>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</si>
  <si>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</si>
  <si>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</si>
  <si>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</si>
  <si>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</si>
  <si>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</si>
  <si>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</si>
  <si>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</si>
  <si>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</si>
  <si>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</si>
  <si>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</si>
  <si>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</si>
  <si>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</si>
  <si>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</si>
  <si>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</si>
  <si>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</si>
  <si>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</si>
  <si>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</si>
  <si>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</si>
  <si>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</si>
  <si>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</si>
  <si>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</si>
  <si>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</si>
  <si>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</si>
  <si>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</si>
  <si>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</si>
  <si>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</si>
  <si>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</si>
  <si>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</si>
  <si>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</si>
  <si>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</si>
  <si>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</si>
  <si>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</si>
  <si>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</si>
  <si>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</si>
  <si>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</si>
  <si>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</si>
  <si>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</si>
  <si>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</si>
  <si>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</si>
  <si>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</si>
  <si>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</si>
  <si>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</si>
  <si>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</si>
  <si>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</si>
  <si>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</si>
  <si>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</si>
  <si>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</si>
  <si>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</si>
  <si>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</si>
  <si>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</si>
  <si>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</si>
  <si>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</si>
  <si>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</si>
  <si>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</si>
  <si>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</si>
  <si>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</si>
  <si>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</si>
  <si>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</si>
  <si>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</si>
  <si>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</si>
  <si>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</si>
  <si>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</si>
  <si>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</si>
  <si>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</si>
  <si>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</si>
  <si>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</si>
  <si>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</si>
  <si>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</si>
  <si>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</si>
  <si>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</si>
  <si>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</si>
  <si>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</si>
  <si>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</si>
  <si>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</si>
  <si>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</si>
  <si>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</si>
  <si>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</si>
  <si>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</si>
  <si>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</si>
  <si>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</si>
  <si>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</si>
  <si>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</si>
  <si>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</si>
  <si>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9.3.3.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</si>
  <si>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</si>
  <si>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</si>
  <si>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</si>
  <si>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</si>
  <si>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</si>
  <si>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</si>
  <si>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</si>
  <si>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</si>
  <si>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</si>
  <si>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</si>
  <si>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</si>
  <si>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</si>
  <si>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</si>
  <si>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</si>
  <si>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</si>
  <si>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</si>
  <si>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</si>
  <si>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</si>
  <si>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</si>
  <si>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Borsodszirák Önkormányzat saját bevételeinek részletezése az adósságot keletkeztető ügyletből származó tárgyévi fizetési kötelezettség megállapításához</t>
  </si>
  <si>
    <t>Borsodszirák Önkormányzat 2014. évi adósságot keletkeztető fejlesztési céljai</t>
  </si>
  <si>
    <t>Önkormányzati út felújítása</t>
  </si>
  <si>
    <t>Orvosi Rendelő és Védőnői Szolgálat épület felújítása</t>
  </si>
  <si>
    <t>Sportpálya felújítása</t>
  </si>
  <si>
    <t>BURSA ösztöndíj támogatás</t>
  </si>
  <si>
    <t>Orvosi rendelő és védőnői szolgálat épület felújítása</t>
  </si>
  <si>
    <t>2014</t>
  </si>
  <si>
    <t>Egyéb kedvezmény(szemétszáll.díj átvállalása 70 év felettiek esetében)</t>
  </si>
  <si>
    <t>Önkormányzati út felújítás</t>
  </si>
  <si>
    <t>Közös Hivatal</t>
  </si>
  <si>
    <t>Orvosi lakás felújítása</t>
  </si>
  <si>
    <t>Állami (államigazgatási) feladatok bevételei, kiadásai</t>
  </si>
  <si>
    <t xml:space="preserve">   Bartók Béla Általános Művelődési Központ</t>
  </si>
  <si>
    <t>Bartók Béla Általános Művelődési Központ</t>
  </si>
  <si>
    <t>4.2. melléklet a 3/2014. (II.20.) önkormányzati rendelethez</t>
  </si>
  <si>
    <t>4.1. melléklet a 3/2014. (II.20.) önkormányzati rendelethez</t>
  </si>
  <si>
    <t>4. melléklet a 3/2014. (II.20.) önkormányzati rendelethez</t>
  </si>
  <si>
    <t>3.1. melléklet a 3/2014. (II.20.) önkormányzati rendelethez</t>
  </si>
  <si>
    <t>3. melléklet a 3/2014. (II.20.) önkormányzati rendelethez</t>
  </si>
  <si>
    <t>2.3. melléklet a 3/2014. (II.20.) önkormányzati rendelethez</t>
  </si>
  <si>
    <t>2.2. melléklet a 3/2014. (II.20.) önkormányzati rendelethez</t>
  </si>
  <si>
    <t>2.1. melléklet a 3/2014. (II.20.) önkormányzati rendelethez</t>
  </si>
  <si>
    <t>2. melléklet a 3/2014. 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</si>
</sst>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29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8" applyFont="1" applyFill="1" applyBorder="1" applyAlignment="1" applyProtection="1">
      <alignment horizontal="center" vertical="center" wrapText="1"/>
      <protection/>
    </xf>
    <xf numFmtId="0" fontId="6" fillId="0" borderId="63" xfId="58" applyFont="1" applyFill="1" applyBorder="1" applyAlignment="1" applyProtection="1">
      <alignment vertical="center" wrapText="1"/>
      <protection/>
    </xf>
    <xf numFmtId="164" fontId="6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3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73" xfId="40" applyNumberFormat="1" applyFont="1" applyFill="1" applyBorder="1" applyAlignment="1" applyProtection="1">
      <alignment horizontal="right"/>
      <protection locked="0"/>
    </xf>
    <xf numFmtId="166" fontId="17" fillId="0" borderId="57" xfId="40" applyNumberFormat="1" applyFont="1" applyFill="1" applyBorder="1" applyAlignment="1" applyProtection="1">
      <alignment horizontal="center"/>
      <protection locked="0"/>
    </xf>
    <xf numFmtId="166" fontId="15" fillId="0" borderId="29" xfId="40" applyNumberFormat="1" applyFont="1" applyFill="1" applyBorder="1" applyAlignment="1" applyProtection="1">
      <alignment horizontal="center"/>
      <protection/>
    </xf>
    <xf numFmtId="166" fontId="17" fillId="0" borderId="52" xfId="40" applyNumberFormat="1" applyFont="1" applyFill="1" applyBorder="1" applyAlignment="1" applyProtection="1">
      <alignment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28" xfId="40" applyNumberFormat="1" applyFont="1" applyFill="1" applyBorder="1" applyAlignment="1" applyProtection="1">
      <alignment horizontal="center" vertical="center"/>
      <protection locked="0"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12" xfId="58" applyFont="1" applyFill="1" applyBorder="1" applyProtection="1">
      <alignment/>
      <protection locked="0"/>
    </xf>
    <xf numFmtId="166" fontId="17" fillId="0" borderId="38" xfId="40" applyNumberFormat="1" applyFont="1" applyFill="1" applyBorder="1" applyAlignment="1" applyProtection="1">
      <alignment horizontal="center" vertical="center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75" xfId="0" applyNumberFormat="1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8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3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2"/>
      <c r="B4" s="162"/>
    </row>
    <row r="5" spans="1:2" s="174" customFormat="1" ht="15.75">
      <c r="A5" s="104" t="s">
        <v>467</v>
      </c>
      <c r="B5" s="173"/>
    </row>
    <row r="6" spans="1:2" ht="12.75">
      <c r="A6" s="162"/>
      <c r="B6" s="162"/>
    </row>
    <row r="7" spans="1:2" ht="12.75">
      <c r="A7" s="162" t="s">
        <v>469</v>
      </c>
      <c r="B7" s="162" t="s">
        <v>470</v>
      </c>
    </row>
    <row r="8" spans="1:2" ht="12.75">
      <c r="A8" s="162" t="s">
        <v>471</v>
      </c>
      <c r="B8" s="162" t="s">
        <v>472</v>
      </c>
    </row>
    <row r="9" spans="1:2" ht="12.75">
      <c r="A9" s="162" t="s">
        <v>473</v>
      </c>
      <c r="B9" s="162" t="s">
        <v>474</v>
      </c>
    </row>
    <row r="10" spans="1:2" ht="12.75">
      <c r="A10" s="162"/>
      <c r="B10" s="162"/>
    </row>
    <row r="11" spans="1:2" ht="12.75">
      <c r="A11" s="162"/>
      <c r="B11" s="162"/>
    </row>
    <row r="12" spans="1:2" s="174" customFormat="1" ht="15.75">
      <c r="A12" s="104" t="s">
        <v>468</v>
      </c>
      <c r="B12" s="173"/>
    </row>
    <row r="13" spans="1:2" ht="12.75">
      <c r="A13" s="162"/>
      <c r="B13" s="162"/>
    </row>
    <row r="14" spans="1:2" ht="12.75">
      <c r="A14" s="162" t="s">
        <v>478</v>
      </c>
      <c r="B14" s="162" t="s">
        <v>477</v>
      </c>
    </row>
    <row r="15" spans="1:2" ht="12.75">
      <c r="A15" s="162" t="s">
        <v>276</v>
      </c>
      <c r="B15" s="162" t="s">
        <v>476</v>
      </c>
    </row>
    <row r="16" spans="1:2" ht="12.75">
      <c r="A16" s="162" t="s">
        <v>479</v>
      </c>
      <c r="B16" s="162" t="s">
        <v>475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2" sqref="B22"/>
    </sheetView>
  </sheetViews>
  <sheetFormatPr defaultColWidth="9.00390625" defaultRowHeight="12.75"/>
  <cols>
    <col min="1" max="1" width="5.625" style="176" customWidth="1"/>
    <col min="2" max="2" width="68.625" style="176" customWidth="1"/>
    <col min="3" max="3" width="19.50390625" style="176" customWidth="1"/>
    <col min="4" max="16384" width="9.375" style="176" customWidth="1"/>
  </cols>
  <sheetData>
    <row r="1" spans="1:3" ht="33" customHeight="1">
      <c r="A1" s="603" t="s">
        <v>547</v>
      </c>
      <c r="B1" s="603"/>
      <c r="C1" s="603"/>
    </row>
    <row r="2" spans="1:4" ht="15.75" customHeight="1" thickBot="1">
      <c r="A2" s="177"/>
      <c r="B2" s="177"/>
      <c r="C2" s="189" t="s">
        <v>58</v>
      </c>
      <c r="D2" s="184"/>
    </row>
    <row r="3" spans="1:3" ht="26.25" customHeight="1" thickBot="1">
      <c r="A3" s="208" t="s">
        <v>19</v>
      </c>
      <c r="B3" s="209" t="s">
        <v>208</v>
      </c>
      <c r="C3" s="210" t="s">
        <v>278</v>
      </c>
    </row>
    <row r="4" spans="1:3" ht="15.75" thickBot="1">
      <c r="A4" s="211">
        <v>1</v>
      </c>
      <c r="B4" s="212">
        <v>2</v>
      </c>
      <c r="C4" s="213">
        <v>3</v>
      </c>
    </row>
    <row r="5" spans="1:3" ht="15">
      <c r="A5" s="214" t="s">
        <v>21</v>
      </c>
      <c r="B5" s="397" t="s">
        <v>62</v>
      </c>
      <c r="C5" s="574">
        <v>17700</v>
      </c>
    </row>
    <row r="6" spans="1:3" ht="24.75">
      <c r="A6" s="215" t="s">
        <v>22</v>
      </c>
      <c r="B6" s="434" t="s">
        <v>273</v>
      </c>
      <c r="C6" s="575"/>
    </row>
    <row r="7" spans="1:3" ht="15">
      <c r="A7" s="215" t="s">
        <v>23</v>
      </c>
      <c r="B7" s="435" t="s">
        <v>545</v>
      </c>
      <c r="C7" s="575"/>
    </row>
    <row r="8" spans="1:3" ht="24.75">
      <c r="A8" s="215" t="s">
        <v>24</v>
      </c>
      <c r="B8" s="435" t="s">
        <v>275</v>
      </c>
      <c r="C8" s="575"/>
    </row>
    <row r="9" spans="1:3" ht="15">
      <c r="A9" s="216" t="s">
        <v>25</v>
      </c>
      <c r="B9" s="435" t="s">
        <v>274</v>
      </c>
      <c r="C9" s="577">
        <v>320</v>
      </c>
    </row>
    <row r="10" spans="1:3" ht="15.75" thickBot="1">
      <c r="A10" s="215" t="s">
        <v>26</v>
      </c>
      <c r="B10" s="436" t="s">
        <v>209</v>
      </c>
      <c r="C10" s="575"/>
    </row>
    <row r="11" spans="1:3" ht="15.75" thickBot="1">
      <c r="A11" s="612" t="s">
        <v>214</v>
      </c>
      <c r="B11" s="613"/>
      <c r="C11" s="576">
        <v>18020</v>
      </c>
    </row>
    <row r="12" spans="1:3" ht="23.25" customHeight="1">
      <c r="A12" s="614" t="s">
        <v>245</v>
      </c>
      <c r="B12" s="614"/>
      <c r="C12" s="6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3/2014. (II.20.)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view="pageLayout" zoomScaleNormal="120" workbookViewId="0" topLeftCell="A1">
      <selection activeCell="C9" sqref="C9"/>
    </sheetView>
  </sheetViews>
  <sheetFormatPr defaultColWidth="9.00390625" defaultRowHeight="12.75"/>
  <cols>
    <col min="1" max="1" width="5.625" style="176" customWidth="1"/>
    <col min="2" max="2" width="66.875" style="176" customWidth="1"/>
    <col min="3" max="3" width="27.00390625" style="176" customWidth="1"/>
    <col min="4" max="16384" width="9.375" style="176" customWidth="1"/>
  </cols>
  <sheetData>
    <row r="1" spans="1:3" ht="33" customHeight="1">
      <c r="A1" s="603" t="s">
        <v>548</v>
      </c>
      <c r="B1" s="603"/>
      <c r="C1" s="603"/>
    </row>
    <row r="2" spans="1:4" ht="15.75" customHeight="1" thickBot="1">
      <c r="A2" s="177"/>
      <c r="B2" s="177"/>
      <c r="C2" s="189" t="s">
        <v>58</v>
      </c>
      <c r="D2" s="184"/>
    </row>
    <row r="3" spans="1:3" ht="26.25" customHeight="1" thickBot="1">
      <c r="A3" s="208" t="s">
        <v>19</v>
      </c>
      <c r="B3" s="209" t="s">
        <v>215</v>
      </c>
      <c r="C3" s="210" t="s">
        <v>243</v>
      </c>
    </row>
    <row r="4" spans="1:3" ht="15.75" thickBot="1">
      <c r="A4" s="211">
        <v>1</v>
      </c>
      <c r="B4" s="212">
        <v>2</v>
      </c>
      <c r="C4" s="213">
        <v>3</v>
      </c>
    </row>
    <row r="5" spans="1:3" ht="15">
      <c r="A5" s="214" t="s">
        <v>21</v>
      </c>
      <c r="B5" s="220" t="s">
        <v>549</v>
      </c>
      <c r="C5" s="579">
        <v>3000</v>
      </c>
    </row>
    <row r="6" spans="1:3" ht="15">
      <c r="A6" s="580" t="s">
        <v>22</v>
      </c>
      <c r="B6" s="581" t="s">
        <v>558</v>
      </c>
      <c r="C6" s="582">
        <v>6194</v>
      </c>
    </row>
    <row r="7" spans="1:3" ht="15">
      <c r="A7" s="215" t="s">
        <v>23</v>
      </c>
      <c r="B7" s="221" t="s">
        <v>550</v>
      </c>
      <c r="C7" s="218">
        <v>59939</v>
      </c>
    </row>
    <row r="8" spans="1:3" ht="15.75" thickBot="1">
      <c r="A8" s="216" t="s">
        <v>24</v>
      </c>
      <c r="B8" s="222" t="s">
        <v>551</v>
      </c>
      <c r="C8" s="219">
        <v>3381</v>
      </c>
    </row>
    <row r="9" spans="1:3" s="530" customFormat="1" ht="17.25" customHeight="1" thickBot="1">
      <c r="A9" s="531" t="s">
        <v>25</v>
      </c>
      <c r="B9" s="157" t="s">
        <v>216</v>
      </c>
      <c r="C9" s="217">
        <f>SUM(C5:C8)</f>
        <v>72514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3/2014.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I30" sqref="I30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2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15" t="s">
        <v>0</v>
      </c>
      <c r="B1" s="615"/>
      <c r="C1" s="615"/>
      <c r="D1" s="615"/>
      <c r="E1" s="615"/>
      <c r="F1" s="615"/>
    </row>
    <row r="2" spans="1:6" ht="22.5" customHeight="1" thickBot="1">
      <c r="A2" s="225"/>
      <c r="B2" s="62"/>
      <c r="C2" s="62"/>
      <c r="D2" s="62"/>
      <c r="E2" s="62"/>
      <c r="F2" s="57" t="s">
        <v>69</v>
      </c>
    </row>
    <row r="3" spans="1:6" s="50" customFormat="1" ht="44.25" customHeight="1" thickBot="1">
      <c r="A3" s="226" t="s">
        <v>73</v>
      </c>
      <c r="B3" s="227" t="s">
        <v>74</v>
      </c>
      <c r="C3" s="227" t="s">
        <v>75</v>
      </c>
      <c r="D3" s="227" t="s">
        <v>481</v>
      </c>
      <c r="E3" s="227" t="s">
        <v>278</v>
      </c>
      <c r="F3" s="58" t="s">
        <v>482</v>
      </c>
    </row>
    <row r="4" spans="1:6" s="62" customFormat="1" ht="12" customHeight="1" thickBot="1">
      <c r="A4" s="59">
        <v>1</v>
      </c>
      <c r="B4" s="60">
        <v>2</v>
      </c>
      <c r="C4" s="60">
        <v>3</v>
      </c>
      <c r="D4" s="60">
        <v>4</v>
      </c>
      <c r="E4" s="60">
        <v>5</v>
      </c>
      <c r="F4" s="61" t="s">
        <v>94</v>
      </c>
    </row>
    <row r="5" spans="1:6" ht="15.75" customHeight="1">
      <c r="A5" s="532"/>
      <c r="B5" s="27"/>
      <c r="C5" s="534"/>
      <c r="D5" s="27"/>
      <c r="E5" s="27"/>
      <c r="F5" s="63">
        <f aca="true" t="shared" si="0" ref="F5:F23">B5-D5-E5</f>
        <v>0</v>
      </c>
    </row>
    <row r="6" spans="1:6" ht="15.75" customHeight="1">
      <c r="A6" s="532"/>
      <c r="B6" s="27"/>
      <c r="C6" s="534"/>
      <c r="D6" s="27"/>
      <c r="E6" s="27"/>
      <c r="F6" s="63">
        <f t="shared" si="0"/>
        <v>0</v>
      </c>
    </row>
    <row r="7" spans="1:6" ht="15.75" customHeight="1">
      <c r="A7" s="532"/>
      <c r="B7" s="27"/>
      <c r="C7" s="534"/>
      <c r="D7" s="27"/>
      <c r="E7" s="27"/>
      <c r="F7" s="63">
        <f t="shared" si="0"/>
        <v>0</v>
      </c>
    </row>
    <row r="8" spans="1:6" ht="15.75" customHeight="1">
      <c r="A8" s="533"/>
      <c r="B8" s="27"/>
      <c r="C8" s="534"/>
      <c r="D8" s="27"/>
      <c r="E8" s="27"/>
      <c r="F8" s="63">
        <f t="shared" si="0"/>
        <v>0</v>
      </c>
    </row>
    <row r="9" spans="1:6" ht="15.75" customHeight="1">
      <c r="A9" s="532"/>
      <c r="B9" s="27"/>
      <c r="C9" s="534"/>
      <c r="D9" s="27"/>
      <c r="E9" s="27"/>
      <c r="F9" s="63">
        <f t="shared" si="0"/>
        <v>0</v>
      </c>
    </row>
    <row r="10" spans="1:6" ht="15.75" customHeight="1">
      <c r="A10" s="533"/>
      <c r="B10" s="27"/>
      <c r="C10" s="534"/>
      <c r="D10" s="27"/>
      <c r="E10" s="27"/>
      <c r="F10" s="63">
        <f t="shared" si="0"/>
        <v>0</v>
      </c>
    </row>
    <row r="11" spans="1:6" ht="15.75" customHeight="1">
      <c r="A11" s="532"/>
      <c r="B11" s="27"/>
      <c r="C11" s="534"/>
      <c r="D11" s="27"/>
      <c r="E11" s="27"/>
      <c r="F11" s="63">
        <f t="shared" si="0"/>
        <v>0</v>
      </c>
    </row>
    <row r="12" spans="1:6" ht="15.75" customHeight="1">
      <c r="A12" s="532"/>
      <c r="B12" s="27"/>
      <c r="C12" s="534"/>
      <c r="D12" s="27"/>
      <c r="E12" s="27"/>
      <c r="F12" s="63">
        <f t="shared" si="0"/>
        <v>0</v>
      </c>
    </row>
    <row r="13" spans="1:6" ht="15.75" customHeight="1">
      <c r="A13" s="532"/>
      <c r="B13" s="27"/>
      <c r="C13" s="534"/>
      <c r="D13" s="27"/>
      <c r="E13" s="27"/>
      <c r="F13" s="63">
        <f t="shared" si="0"/>
        <v>0</v>
      </c>
    </row>
    <row r="14" spans="1:6" ht="15.75" customHeight="1">
      <c r="A14" s="532"/>
      <c r="B14" s="27"/>
      <c r="C14" s="534"/>
      <c r="D14" s="27"/>
      <c r="E14" s="27"/>
      <c r="F14" s="63">
        <f t="shared" si="0"/>
        <v>0</v>
      </c>
    </row>
    <row r="15" spans="1:6" ht="15.75" customHeight="1">
      <c r="A15" s="532"/>
      <c r="B15" s="27"/>
      <c r="C15" s="534"/>
      <c r="D15" s="27"/>
      <c r="E15" s="27"/>
      <c r="F15" s="63">
        <f t="shared" si="0"/>
        <v>0</v>
      </c>
    </row>
    <row r="16" spans="1:6" ht="15.75" customHeight="1">
      <c r="A16" s="532"/>
      <c r="B16" s="27"/>
      <c r="C16" s="534"/>
      <c r="D16" s="27"/>
      <c r="E16" s="27"/>
      <c r="F16" s="63">
        <f t="shared" si="0"/>
        <v>0</v>
      </c>
    </row>
    <row r="17" spans="1:6" ht="15.75" customHeight="1">
      <c r="A17" s="532"/>
      <c r="B17" s="27"/>
      <c r="C17" s="534"/>
      <c r="D17" s="27"/>
      <c r="E17" s="27"/>
      <c r="F17" s="63">
        <f t="shared" si="0"/>
        <v>0</v>
      </c>
    </row>
    <row r="18" spans="1:6" ht="15.75" customHeight="1">
      <c r="A18" s="532"/>
      <c r="B18" s="27"/>
      <c r="C18" s="534"/>
      <c r="D18" s="27"/>
      <c r="E18" s="27"/>
      <c r="F18" s="63">
        <f t="shared" si="0"/>
        <v>0</v>
      </c>
    </row>
    <row r="19" spans="1:6" ht="15.75" customHeight="1">
      <c r="A19" s="532"/>
      <c r="B19" s="27"/>
      <c r="C19" s="534"/>
      <c r="D19" s="27"/>
      <c r="E19" s="27"/>
      <c r="F19" s="63">
        <f t="shared" si="0"/>
        <v>0</v>
      </c>
    </row>
    <row r="20" spans="1:6" ht="15.75" customHeight="1">
      <c r="A20" s="532"/>
      <c r="B20" s="27"/>
      <c r="C20" s="534"/>
      <c r="D20" s="27"/>
      <c r="E20" s="27"/>
      <c r="F20" s="63">
        <f t="shared" si="0"/>
        <v>0</v>
      </c>
    </row>
    <row r="21" spans="1:6" ht="15.75" customHeight="1">
      <c r="A21" s="532"/>
      <c r="B21" s="27"/>
      <c r="C21" s="534"/>
      <c r="D21" s="27"/>
      <c r="E21" s="27"/>
      <c r="F21" s="63">
        <f t="shared" si="0"/>
        <v>0</v>
      </c>
    </row>
    <row r="22" spans="1:6" ht="15.75" customHeight="1">
      <c r="A22" s="532"/>
      <c r="B22" s="27"/>
      <c r="C22" s="534"/>
      <c r="D22" s="27"/>
      <c r="E22" s="27"/>
      <c r="F22" s="63">
        <f t="shared" si="0"/>
        <v>0</v>
      </c>
    </row>
    <row r="23" spans="1:6" ht="15.75" customHeight="1" thickBot="1">
      <c r="A23" s="64"/>
      <c r="B23" s="28"/>
      <c r="C23" s="535"/>
      <c r="D23" s="28"/>
      <c r="E23" s="28"/>
      <c r="F23" s="65">
        <f t="shared" si="0"/>
        <v>0</v>
      </c>
    </row>
    <row r="24" spans="1:6" s="68" customFormat="1" ht="18" customHeight="1" thickBot="1">
      <c r="A24" s="228" t="s">
        <v>72</v>
      </c>
      <c r="B24" s="66">
        <f>SUM(B5:B23)</f>
        <v>0</v>
      </c>
      <c r="C24" s="144"/>
      <c r="D24" s="66">
        <f>SUM(D5:D23)</f>
        <v>0</v>
      </c>
      <c r="E24" s="66">
        <f>SUM(E5:E23)</f>
        <v>0</v>
      </c>
      <c r="F24" s="67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15" t="s">
        <v>1</v>
      </c>
      <c r="B1" s="615"/>
      <c r="C1" s="615"/>
      <c r="D1" s="615"/>
      <c r="E1" s="615"/>
      <c r="F1" s="615"/>
    </row>
    <row r="2" spans="1:6" ht="23.25" customHeight="1" thickBot="1">
      <c r="A2" s="225"/>
      <c r="B2" s="62"/>
      <c r="C2" s="62"/>
      <c r="D2" s="62"/>
      <c r="E2" s="62"/>
      <c r="F2" s="57" t="s">
        <v>69</v>
      </c>
    </row>
    <row r="3" spans="1:6" s="50" customFormat="1" ht="48.75" customHeight="1" thickBot="1">
      <c r="A3" s="226" t="s">
        <v>76</v>
      </c>
      <c r="B3" s="227" t="s">
        <v>74</v>
      </c>
      <c r="C3" s="227" t="s">
        <v>75</v>
      </c>
      <c r="D3" s="227" t="s">
        <v>481</v>
      </c>
      <c r="E3" s="227" t="s">
        <v>278</v>
      </c>
      <c r="F3" s="58" t="s">
        <v>483</v>
      </c>
    </row>
    <row r="4" spans="1:6" s="62" customFormat="1" ht="15" customHeight="1" thickBot="1">
      <c r="A4" s="59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5.75" customHeight="1">
      <c r="A5" s="69" t="s">
        <v>556</v>
      </c>
      <c r="B5" s="70">
        <v>3000</v>
      </c>
      <c r="C5" s="536" t="s">
        <v>554</v>
      </c>
      <c r="D5" s="70"/>
      <c r="E5" s="70">
        <v>3000</v>
      </c>
      <c r="F5" s="71">
        <f aca="true" t="shared" si="0" ref="F5:F23">B5-D5-E5</f>
        <v>0</v>
      </c>
    </row>
    <row r="6" spans="1:6" ht="15.75" customHeight="1">
      <c r="A6" s="69" t="s">
        <v>550</v>
      </c>
      <c r="B6" s="70">
        <v>59939</v>
      </c>
      <c r="C6" s="536" t="s">
        <v>554</v>
      </c>
      <c r="D6" s="70"/>
      <c r="E6" s="70">
        <v>59939</v>
      </c>
      <c r="F6" s="71">
        <f t="shared" si="0"/>
        <v>0</v>
      </c>
    </row>
    <row r="7" spans="1:6" ht="15.75" customHeight="1">
      <c r="A7" s="69" t="s">
        <v>551</v>
      </c>
      <c r="B7" s="70">
        <v>3381</v>
      </c>
      <c r="C7" s="536" t="s">
        <v>554</v>
      </c>
      <c r="D7" s="70"/>
      <c r="E7" s="70">
        <v>3381</v>
      </c>
      <c r="F7" s="71">
        <f t="shared" si="0"/>
        <v>0</v>
      </c>
    </row>
    <row r="8" spans="1:6" ht="15.75" customHeight="1">
      <c r="A8" s="69" t="s">
        <v>558</v>
      </c>
      <c r="B8" s="70">
        <v>6194</v>
      </c>
      <c r="C8" s="536" t="s">
        <v>554</v>
      </c>
      <c r="D8" s="70"/>
      <c r="E8" s="70">
        <v>6194</v>
      </c>
      <c r="F8" s="71">
        <f t="shared" si="0"/>
        <v>0</v>
      </c>
    </row>
    <row r="9" spans="1:6" ht="15.75" customHeight="1">
      <c r="A9" s="69"/>
      <c r="B9" s="70"/>
      <c r="C9" s="536"/>
      <c r="D9" s="70"/>
      <c r="E9" s="70"/>
      <c r="F9" s="71">
        <f t="shared" si="0"/>
        <v>0</v>
      </c>
    </row>
    <row r="10" spans="1:6" ht="15.75" customHeight="1">
      <c r="A10" s="69"/>
      <c r="B10" s="70"/>
      <c r="C10" s="536"/>
      <c r="D10" s="70"/>
      <c r="E10" s="70"/>
      <c r="F10" s="71">
        <f t="shared" si="0"/>
        <v>0</v>
      </c>
    </row>
    <row r="11" spans="1:6" ht="15.75" customHeight="1">
      <c r="A11" s="69"/>
      <c r="B11" s="70"/>
      <c r="C11" s="536"/>
      <c r="D11" s="70"/>
      <c r="E11" s="70"/>
      <c r="F11" s="71">
        <f t="shared" si="0"/>
        <v>0</v>
      </c>
    </row>
    <row r="12" spans="1:6" ht="15.75" customHeight="1">
      <c r="A12" s="69"/>
      <c r="B12" s="70"/>
      <c r="C12" s="536"/>
      <c r="D12" s="70"/>
      <c r="E12" s="70"/>
      <c r="F12" s="71">
        <f t="shared" si="0"/>
        <v>0</v>
      </c>
    </row>
    <row r="13" spans="1:6" ht="15.75" customHeight="1">
      <c r="A13" s="69"/>
      <c r="B13" s="70"/>
      <c r="C13" s="536"/>
      <c r="D13" s="70"/>
      <c r="E13" s="70"/>
      <c r="F13" s="71">
        <f t="shared" si="0"/>
        <v>0</v>
      </c>
    </row>
    <row r="14" spans="1:6" ht="15.75" customHeight="1">
      <c r="A14" s="69"/>
      <c r="B14" s="70"/>
      <c r="C14" s="536"/>
      <c r="D14" s="70"/>
      <c r="E14" s="70"/>
      <c r="F14" s="71">
        <f t="shared" si="0"/>
        <v>0</v>
      </c>
    </row>
    <row r="15" spans="1:6" ht="15.75" customHeight="1">
      <c r="A15" s="69"/>
      <c r="B15" s="70"/>
      <c r="C15" s="536"/>
      <c r="D15" s="70"/>
      <c r="E15" s="70"/>
      <c r="F15" s="71">
        <f t="shared" si="0"/>
        <v>0</v>
      </c>
    </row>
    <row r="16" spans="1:6" ht="15.75" customHeight="1">
      <c r="A16" s="69"/>
      <c r="B16" s="70"/>
      <c r="C16" s="536"/>
      <c r="D16" s="70"/>
      <c r="E16" s="70"/>
      <c r="F16" s="71">
        <f t="shared" si="0"/>
        <v>0</v>
      </c>
    </row>
    <row r="17" spans="1:6" ht="15.75" customHeight="1">
      <c r="A17" s="69"/>
      <c r="B17" s="70"/>
      <c r="C17" s="536"/>
      <c r="D17" s="70"/>
      <c r="E17" s="70"/>
      <c r="F17" s="71">
        <f t="shared" si="0"/>
        <v>0</v>
      </c>
    </row>
    <row r="18" spans="1:6" ht="15.75" customHeight="1">
      <c r="A18" s="69"/>
      <c r="B18" s="70"/>
      <c r="C18" s="536"/>
      <c r="D18" s="70"/>
      <c r="E18" s="70"/>
      <c r="F18" s="71">
        <f t="shared" si="0"/>
        <v>0</v>
      </c>
    </row>
    <row r="19" spans="1:6" ht="15.75" customHeight="1">
      <c r="A19" s="69"/>
      <c r="B19" s="70"/>
      <c r="C19" s="536"/>
      <c r="D19" s="70"/>
      <c r="E19" s="70"/>
      <c r="F19" s="71">
        <f t="shared" si="0"/>
        <v>0</v>
      </c>
    </row>
    <row r="20" spans="1:6" ht="15.75" customHeight="1">
      <c r="A20" s="69"/>
      <c r="B20" s="70"/>
      <c r="C20" s="536"/>
      <c r="D20" s="70"/>
      <c r="E20" s="70"/>
      <c r="F20" s="71">
        <f t="shared" si="0"/>
        <v>0</v>
      </c>
    </row>
    <row r="21" spans="1:6" ht="15.75" customHeight="1">
      <c r="A21" s="69"/>
      <c r="B21" s="70"/>
      <c r="C21" s="536"/>
      <c r="D21" s="70"/>
      <c r="E21" s="70"/>
      <c r="F21" s="71">
        <f t="shared" si="0"/>
        <v>0</v>
      </c>
    </row>
    <row r="22" spans="1:6" ht="15.75" customHeight="1">
      <c r="A22" s="69"/>
      <c r="B22" s="70"/>
      <c r="C22" s="536"/>
      <c r="D22" s="70"/>
      <c r="E22" s="70"/>
      <c r="F22" s="71">
        <f t="shared" si="0"/>
        <v>0</v>
      </c>
    </row>
    <row r="23" spans="1:6" ht="15.75" customHeight="1" thickBot="1">
      <c r="A23" s="72"/>
      <c r="B23" s="73"/>
      <c r="C23" s="537"/>
      <c r="D23" s="73"/>
      <c r="E23" s="73"/>
      <c r="F23" s="74">
        <f t="shared" si="0"/>
        <v>0</v>
      </c>
    </row>
    <row r="24" spans="1:6" s="68" customFormat="1" ht="18" customHeight="1" thickBot="1">
      <c r="A24" s="228" t="s">
        <v>72</v>
      </c>
      <c r="B24" s="229">
        <f>SUM(B5:B23)</f>
        <v>72514</v>
      </c>
      <c r="C24" s="145"/>
      <c r="D24" s="229">
        <f>SUM(D5:D23)</f>
        <v>0</v>
      </c>
      <c r="E24" s="229">
        <f>SUM(E5:E23)</f>
        <v>72514</v>
      </c>
      <c r="F24" s="7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3/2014. (II.20.)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2">
      <selection activeCell="P32" sqref="P32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51"/>
      <c r="B1" s="251"/>
      <c r="C1" s="251"/>
      <c r="D1" s="251"/>
      <c r="E1" s="251"/>
    </row>
    <row r="2" spans="1:5" ht="15.75">
      <c r="A2" s="252" t="s">
        <v>149</v>
      </c>
      <c r="B2" s="616"/>
      <c r="C2" s="616"/>
      <c r="D2" s="616"/>
      <c r="E2" s="616"/>
    </row>
    <row r="3" spans="1:5" ht="14.25" thickBot="1">
      <c r="A3" s="251"/>
      <c r="B3" s="251"/>
      <c r="C3" s="251"/>
      <c r="D3" s="617" t="s">
        <v>142</v>
      </c>
      <c r="E3" s="617"/>
    </row>
    <row r="4" spans="1:5" ht="15" customHeight="1" thickBot="1">
      <c r="A4" s="253" t="s">
        <v>141</v>
      </c>
      <c r="B4" s="254" t="s">
        <v>212</v>
      </c>
      <c r="C4" s="254" t="s">
        <v>270</v>
      </c>
      <c r="D4" s="254" t="s">
        <v>484</v>
      </c>
      <c r="E4" s="255" t="s">
        <v>54</v>
      </c>
    </row>
    <row r="5" spans="1:5" ht="12.75">
      <c r="A5" s="256" t="s">
        <v>143</v>
      </c>
      <c r="B5" s="105"/>
      <c r="C5" s="105"/>
      <c r="D5" s="105"/>
      <c r="E5" s="257">
        <f aca="true" t="shared" si="0" ref="E5:E11">SUM(B5:D5)</f>
        <v>0</v>
      </c>
    </row>
    <row r="6" spans="1:5" ht="12.75">
      <c r="A6" s="258" t="s">
        <v>156</v>
      </c>
      <c r="B6" s="106"/>
      <c r="C6" s="106"/>
      <c r="D6" s="106"/>
      <c r="E6" s="259">
        <f t="shared" si="0"/>
        <v>0</v>
      </c>
    </row>
    <row r="7" spans="1:5" ht="12.75">
      <c r="A7" s="260" t="s">
        <v>144</v>
      </c>
      <c r="B7" s="107"/>
      <c r="C7" s="107"/>
      <c r="D7" s="107"/>
      <c r="E7" s="261">
        <f t="shared" si="0"/>
        <v>0</v>
      </c>
    </row>
    <row r="8" spans="1:5" ht="12.75">
      <c r="A8" s="260" t="s">
        <v>158</v>
      </c>
      <c r="B8" s="107"/>
      <c r="C8" s="107"/>
      <c r="D8" s="107"/>
      <c r="E8" s="261">
        <f t="shared" si="0"/>
        <v>0</v>
      </c>
    </row>
    <row r="9" spans="1:5" ht="12.75">
      <c r="A9" s="260" t="s">
        <v>145</v>
      </c>
      <c r="B9" s="107"/>
      <c r="C9" s="107"/>
      <c r="D9" s="107"/>
      <c r="E9" s="261">
        <f t="shared" si="0"/>
        <v>0</v>
      </c>
    </row>
    <row r="10" spans="1:5" ht="12.75">
      <c r="A10" s="260" t="s">
        <v>146</v>
      </c>
      <c r="B10" s="107"/>
      <c r="C10" s="107"/>
      <c r="D10" s="107"/>
      <c r="E10" s="261">
        <f t="shared" si="0"/>
        <v>0</v>
      </c>
    </row>
    <row r="11" spans="1:5" ht="13.5" thickBot="1">
      <c r="A11" s="108"/>
      <c r="B11" s="109"/>
      <c r="C11" s="109"/>
      <c r="D11" s="109"/>
      <c r="E11" s="261">
        <f t="shared" si="0"/>
        <v>0</v>
      </c>
    </row>
    <row r="12" spans="1:5" ht="13.5" thickBot="1">
      <c r="A12" s="262" t="s">
        <v>148</v>
      </c>
      <c r="B12" s="263">
        <f>B5+SUM(B7:B11)</f>
        <v>0</v>
      </c>
      <c r="C12" s="263">
        <f>C5+SUM(C7:C11)</f>
        <v>0</v>
      </c>
      <c r="D12" s="263">
        <f>D5+SUM(D7:D11)</f>
        <v>0</v>
      </c>
      <c r="E12" s="264">
        <f>E5+SUM(E7:E11)</f>
        <v>0</v>
      </c>
    </row>
    <row r="13" spans="1:5" ht="13.5" thickBot="1">
      <c r="A13" s="56"/>
      <c r="B13" s="56"/>
      <c r="C13" s="56"/>
      <c r="D13" s="56"/>
      <c r="E13" s="56"/>
    </row>
    <row r="14" spans="1:5" ht="15" customHeight="1" thickBot="1">
      <c r="A14" s="253" t="s">
        <v>147</v>
      </c>
      <c r="B14" s="254" t="s">
        <v>212</v>
      </c>
      <c r="C14" s="254" t="s">
        <v>270</v>
      </c>
      <c r="D14" s="254" t="s">
        <v>484</v>
      </c>
      <c r="E14" s="255" t="s">
        <v>54</v>
      </c>
    </row>
    <row r="15" spans="1:5" ht="12.75">
      <c r="A15" s="256" t="s">
        <v>152</v>
      </c>
      <c r="B15" s="105"/>
      <c r="C15" s="105"/>
      <c r="D15" s="105"/>
      <c r="E15" s="257">
        <f aca="true" t="shared" si="1" ref="E15:E21">SUM(B15:D15)</f>
        <v>0</v>
      </c>
    </row>
    <row r="16" spans="1:5" ht="12.75">
      <c r="A16" s="265" t="s">
        <v>153</v>
      </c>
      <c r="B16" s="107"/>
      <c r="C16" s="107"/>
      <c r="D16" s="107"/>
      <c r="E16" s="261">
        <f t="shared" si="1"/>
        <v>0</v>
      </c>
    </row>
    <row r="17" spans="1:5" ht="12.75">
      <c r="A17" s="260" t="s">
        <v>154</v>
      </c>
      <c r="B17" s="107"/>
      <c r="C17" s="107"/>
      <c r="D17" s="107"/>
      <c r="E17" s="261">
        <f t="shared" si="1"/>
        <v>0</v>
      </c>
    </row>
    <row r="18" spans="1:5" ht="12.75">
      <c r="A18" s="260" t="s">
        <v>155</v>
      </c>
      <c r="B18" s="107"/>
      <c r="C18" s="107"/>
      <c r="D18" s="107"/>
      <c r="E18" s="261">
        <f t="shared" si="1"/>
        <v>0</v>
      </c>
    </row>
    <row r="19" spans="1:5" ht="12.75">
      <c r="A19" s="110"/>
      <c r="B19" s="107"/>
      <c r="C19" s="107"/>
      <c r="D19" s="107"/>
      <c r="E19" s="261">
        <f t="shared" si="1"/>
        <v>0</v>
      </c>
    </row>
    <row r="20" spans="1:5" ht="12.75">
      <c r="A20" s="110"/>
      <c r="B20" s="107"/>
      <c r="C20" s="107"/>
      <c r="D20" s="107"/>
      <c r="E20" s="261">
        <f t="shared" si="1"/>
        <v>0</v>
      </c>
    </row>
    <row r="21" spans="1:5" ht="13.5" thickBot="1">
      <c r="A21" s="108"/>
      <c r="B21" s="109"/>
      <c r="C21" s="109"/>
      <c r="D21" s="109"/>
      <c r="E21" s="261">
        <f t="shared" si="1"/>
        <v>0</v>
      </c>
    </row>
    <row r="22" spans="1:5" ht="13.5" thickBot="1">
      <c r="A22" s="262" t="s">
        <v>56</v>
      </c>
      <c r="B22" s="263">
        <f>SUM(B15:B21)</f>
        <v>0</v>
      </c>
      <c r="C22" s="263">
        <f>SUM(C15:C21)</f>
        <v>0</v>
      </c>
      <c r="D22" s="263">
        <f>SUM(D15:D21)</f>
        <v>0</v>
      </c>
      <c r="E22" s="264">
        <f>SUM(E15:E21)</f>
        <v>0</v>
      </c>
    </row>
    <row r="23" spans="1:5" ht="12.75">
      <c r="A23" s="251"/>
      <c r="B23" s="251"/>
      <c r="C23" s="251"/>
      <c r="D23" s="251"/>
      <c r="E23" s="251"/>
    </row>
    <row r="24" spans="1:5" ht="12.75">
      <c r="A24" s="251"/>
      <c r="B24" s="251"/>
      <c r="C24" s="251"/>
      <c r="D24" s="251"/>
      <c r="E24" s="251"/>
    </row>
    <row r="25" spans="1:5" ht="15.75">
      <c r="A25" s="252" t="s">
        <v>149</v>
      </c>
      <c r="B25" s="616"/>
      <c r="C25" s="616"/>
      <c r="D25" s="616"/>
      <c r="E25" s="616"/>
    </row>
    <row r="26" spans="1:5" ht="14.25" thickBot="1">
      <c r="A26" s="251"/>
      <c r="B26" s="251"/>
      <c r="C26" s="251"/>
      <c r="D26" s="617" t="s">
        <v>142</v>
      </c>
      <c r="E26" s="617"/>
    </row>
    <row r="27" spans="1:5" ht="13.5" thickBot="1">
      <c r="A27" s="253" t="s">
        <v>141</v>
      </c>
      <c r="B27" s="254" t="s">
        <v>212</v>
      </c>
      <c r="C27" s="254" t="s">
        <v>270</v>
      </c>
      <c r="D27" s="254" t="s">
        <v>484</v>
      </c>
      <c r="E27" s="255" t="s">
        <v>54</v>
      </c>
    </row>
    <row r="28" spans="1:5" ht="12.75">
      <c r="A28" s="256" t="s">
        <v>143</v>
      </c>
      <c r="B28" s="105"/>
      <c r="C28" s="105"/>
      <c r="D28" s="105"/>
      <c r="E28" s="257">
        <f aca="true" t="shared" si="2" ref="E28:E34">SUM(B28:D28)</f>
        <v>0</v>
      </c>
    </row>
    <row r="29" spans="1:5" ht="12.75">
      <c r="A29" s="258" t="s">
        <v>156</v>
      </c>
      <c r="B29" s="106"/>
      <c r="C29" s="106"/>
      <c r="D29" s="106"/>
      <c r="E29" s="259">
        <f t="shared" si="2"/>
        <v>0</v>
      </c>
    </row>
    <row r="30" spans="1:5" ht="12.75">
      <c r="A30" s="260" t="s">
        <v>144</v>
      </c>
      <c r="B30" s="107"/>
      <c r="C30" s="107"/>
      <c r="D30" s="107"/>
      <c r="E30" s="261">
        <f t="shared" si="2"/>
        <v>0</v>
      </c>
    </row>
    <row r="31" spans="1:5" ht="12.75">
      <c r="A31" s="260" t="s">
        <v>158</v>
      </c>
      <c r="B31" s="107"/>
      <c r="C31" s="107"/>
      <c r="D31" s="107"/>
      <c r="E31" s="261">
        <f t="shared" si="2"/>
        <v>0</v>
      </c>
    </row>
    <row r="32" spans="1:5" ht="12.75">
      <c r="A32" s="260" t="s">
        <v>145</v>
      </c>
      <c r="B32" s="107"/>
      <c r="C32" s="107"/>
      <c r="D32" s="107"/>
      <c r="E32" s="261">
        <f t="shared" si="2"/>
        <v>0</v>
      </c>
    </row>
    <row r="33" spans="1:5" ht="12.75">
      <c r="A33" s="260" t="s">
        <v>146</v>
      </c>
      <c r="B33" s="107"/>
      <c r="C33" s="107"/>
      <c r="D33" s="107"/>
      <c r="E33" s="261">
        <f t="shared" si="2"/>
        <v>0</v>
      </c>
    </row>
    <row r="34" spans="1:5" ht="13.5" thickBot="1">
      <c r="A34" s="108"/>
      <c r="B34" s="109"/>
      <c r="C34" s="109"/>
      <c r="D34" s="109"/>
      <c r="E34" s="261">
        <f t="shared" si="2"/>
        <v>0</v>
      </c>
    </row>
    <row r="35" spans="1:5" ht="13.5" thickBot="1">
      <c r="A35" s="262" t="s">
        <v>148</v>
      </c>
      <c r="B35" s="263">
        <f>B28+SUM(B30:B34)</f>
        <v>0</v>
      </c>
      <c r="C35" s="263">
        <f>C28+SUM(C30:C34)</f>
        <v>0</v>
      </c>
      <c r="D35" s="263">
        <f>D28+SUM(D30:D34)</f>
        <v>0</v>
      </c>
      <c r="E35" s="264">
        <f>E28+SUM(E30:E34)</f>
        <v>0</v>
      </c>
    </row>
    <row r="36" spans="1:5" ht="13.5" thickBot="1">
      <c r="A36" s="56"/>
      <c r="B36" s="56"/>
      <c r="C36" s="56"/>
      <c r="D36" s="56"/>
      <c r="E36" s="56"/>
    </row>
    <row r="37" spans="1:5" ht="13.5" thickBot="1">
      <c r="A37" s="253" t="s">
        <v>147</v>
      </c>
      <c r="B37" s="254" t="s">
        <v>212</v>
      </c>
      <c r="C37" s="254" t="s">
        <v>270</v>
      </c>
      <c r="D37" s="254" t="s">
        <v>484</v>
      </c>
      <c r="E37" s="255" t="s">
        <v>54</v>
      </c>
    </row>
    <row r="38" spans="1:5" ht="12.75">
      <c r="A38" s="256" t="s">
        <v>152</v>
      </c>
      <c r="B38" s="105"/>
      <c r="C38" s="105"/>
      <c r="D38" s="105"/>
      <c r="E38" s="257">
        <f aca="true" t="shared" si="3" ref="E38:E44">SUM(B38:D38)</f>
        <v>0</v>
      </c>
    </row>
    <row r="39" spans="1:5" ht="12.75">
      <c r="A39" s="265" t="s">
        <v>153</v>
      </c>
      <c r="B39" s="107"/>
      <c r="C39" s="107"/>
      <c r="D39" s="107"/>
      <c r="E39" s="261">
        <f t="shared" si="3"/>
        <v>0</v>
      </c>
    </row>
    <row r="40" spans="1:5" ht="12.75">
      <c r="A40" s="260" t="s">
        <v>154</v>
      </c>
      <c r="B40" s="107"/>
      <c r="C40" s="107"/>
      <c r="D40" s="107"/>
      <c r="E40" s="261">
        <f t="shared" si="3"/>
        <v>0</v>
      </c>
    </row>
    <row r="41" spans="1:5" ht="12.75">
      <c r="A41" s="260" t="s">
        <v>155</v>
      </c>
      <c r="B41" s="107"/>
      <c r="C41" s="107"/>
      <c r="D41" s="107"/>
      <c r="E41" s="261">
        <f t="shared" si="3"/>
        <v>0</v>
      </c>
    </row>
    <row r="42" spans="1:5" ht="12.75">
      <c r="A42" s="110"/>
      <c r="B42" s="107"/>
      <c r="C42" s="107"/>
      <c r="D42" s="107"/>
      <c r="E42" s="261">
        <f t="shared" si="3"/>
        <v>0</v>
      </c>
    </row>
    <row r="43" spans="1:5" ht="12.75">
      <c r="A43" s="110"/>
      <c r="B43" s="107"/>
      <c r="C43" s="107"/>
      <c r="D43" s="107"/>
      <c r="E43" s="261">
        <f t="shared" si="3"/>
        <v>0</v>
      </c>
    </row>
    <row r="44" spans="1:5" ht="13.5" thickBot="1">
      <c r="A44" s="108"/>
      <c r="B44" s="109"/>
      <c r="C44" s="109"/>
      <c r="D44" s="109"/>
      <c r="E44" s="261">
        <f t="shared" si="3"/>
        <v>0</v>
      </c>
    </row>
    <row r="45" spans="1:5" ht="13.5" thickBot="1">
      <c r="A45" s="262" t="s">
        <v>56</v>
      </c>
      <c r="B45" s="263">
        <f>SUM(B38:B44)</f>
        <v>0</v>
      </c>
      <c r="C45" s="263">
        <f>SUM(C38:C44)</f>
        <v>0</v>
      </c>
      <c r="D45" s="263">
        <f>SUM(D38:D44)</f>
        <v>0</v>
      </c>
      <c r="E45" s="264">
        <f>SUM(E38:E44)</f>
        <v>0</v>
      </c>
    </row>
    <row r="46" spans="1:5" ht="12.75">
      <c r="A46" s="251"/>
      <c r="B46" s="251"/>
      <c r="C46" s="251"/>
      <c r="D46" s="251"/>
      <c r="E46" s="251"/>
    </row>
    <row r="47" spans="1:5" ht="15.75">
      <c r="A47" s="625" t="s">
        <v>485</v>
      </c>
      <c r="B47" s="625"/>
      <c r="C47" s="625"/>
      <c r="D47" s="625"/>
      <c r="E47" s="625"/>
    </row>
    <row r="48" spans="1:5" ht="13.5" thickBot="1">
      <c r="A48" s="251"/>
      <c r="B48" s="251"/>
      <c r="C48" s="251"/>
      <c r="D48" s="251"/>
      <c r="E48" s="251"/>
    </row>
    <row r="49" spans="1:8" ht="13.5" thickBot="1">
      <c r="A49" s="630" t="s">
        <v>150</v>
      </c>
      <c r="B49" s="631"/>
      <c r="C49" s="632"/>
      <c r="D49" s="628" t="s">
        <v>159</v>
      </c>
      <c r="E49" s="629"/>
      <c r="H49" s="53"/>
    </row>
    <row r="50" spans="1:5" ht="12.75">
      <c r="A50" s="633"/>
      <c r="B50" s="634"/>
      <c r="C50" s="635"/>
      <c r="D50" s="621"/>
      <c r="E50" s="622"/>
    </row>
    <row r="51" spans="1:5" ht="13.5" thickBot="1">
      <c r="A51" s="636"/>
      <c r="B51" s="637"/>
      <c r="C51" s="638"/>
      <c r="D51" s="623"/>
      <c r="E51" s="624"/>
    </row>
    <row r="52" spans="1:5" ht="13.5" thickBot="1">
      <c r="A52" s="618" t="s">
        <v>56</v>
      </c>
      <c r="B52" s="619"/>
      <c r="C52" s="620"/>
      <c r="D52" s="626">
        <f>SUM(D50:E51)</f>
        <v>0</v>
      </c>
      <c r="E52" s="627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3" sqref="C23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570</v>
      </c>
    </row>
    <row r="2" spans="1:3" s="111" customFormat="1" ht="21" customHeight="1">
      <c r="A2" s="457" t="s">
        <v>70</v>
      </c>
      <c r="B2" s="398" t="s">
        <v>244</v>
      </c>
      <c r="C2" s="400"/>
    </row>
    <row r="3" spans="1:3" s="111" customFormat="1" ht="16.5" thickBot="1">
      <c r="A3" s="269" t="s">
        <v>218</v>
      </c>
      <c r="B3" s="399" t="s">
        <v>499</v>
      </c>
      <c r="C3" s="401"/>
    </row>
    <row r="4" spans="1:3" s="112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402" t="s">
        <v>60</v>
      </c>
    </row>
    <row r="6" spans="1:3" s="76" customFormat="1" ht="12.75" customHeight="1" thickBot="1">
      <c r="A6" s="233">
        <v>1</v>
      </c>
      <c r="B6" s="234">
        <v>2</v>
      </c>
      <c r="C6" s="235">
        <v>3</v>
      </c>
    </row>
    <row r="7" spans="1:3" s="76" customFormat="1" ht="15.75" customHeight="1" thickBot="1">
      <c r="A7" s="274"/>
      <c r="B7" s="275" t="s">
        <v>61</v>
      </c>
      <c r="C7" s="403"/>
    </row>
    <row r="8" spans="1:3" s="76" customFormat="1" ht="12" customHeight="1" thickBot="1">
      <c r="A8" s="36" t="s">
        <v>21</v>
      </c>
      <c r="B8" s="21" t="s">
        <v>279</v>
      </c>
      <c r="C8" s="340">
        <f>+C9+C10+C11+C12+C13+C14</f>
        <v>166466</v>
      </c>
    </row>
    <row r="9" spans="1:3" s="113" customFormat="1" ht="12" customHeight="1">
      <c r="A9" s="485" t="s">
        <v>109</v>
      </c>
      <c r="B9" s="467" t="s">
        <v>280</v>
      </c>
      <c r="C9" s="343">
        <v>71364</v>
      </c>
    </row>
    <row r="10" spans="1:3" s="114" customFormat="1" ht="12" customHeight="1">
      <c r="A10" s="486" t="s">
        <v>110</v>
      </c>
      <c r="B10" s="468" t="s">
        <v>281</v>
      </c>
      <c r="C10" s="342">
        <v>20854</v>
      </c>
    </row>
    <row r="11" spans="1:3" s="114" customFormat="1" ht="12" customHeight="1">
      <c r="A11" s="486" t="s">
        <v>111</v>
      </c>
      <c r="B11" s="468" t="s">
        <v>282</v>
      </c>
      <c r="C11" s="342">
        <v>72884</v>
      </c>
    </row>
    <row r="12" spans="1:3" s="114" customFormat="1" ht="12" customHeight="1">
      <c r="A12" s="486" t="s">
        <v>112</v>
      </c>
      <c r="B12" s="468" t="s">
        <v>283</v>
      </c>
      <c r="C12" s="342">
        <v>1364</v>
      </c>
    </row>
    <row r="13" spans="1:3" s="114" customFormat="1" ht="12" customHeight="1">
      <c r="A13" s="486" t="s">
        <v>160</v>
      </c>
      <c r="B13" s="468" t="s">
        <v>284</v>
      </c>
      <c r="C13" s="515"/>
    </row>
    <row r="14" spans="1:3" s="113" customFormat="1" ht="12" customHeight="1" thickBot="1">
      <c r="A14" s="487" t="s">
        <v>113</v>
      </c>
      <c r="B14" s="469" t="s">
        <v>285</v>
      </c>
      <c r="C14" s="516"/>
    </row>
    <row r="15" spans="1:3" s="113" customFormat="1" ht="12" customHeight="1" thickBot="1">
      <c r="A15" s="36" t="s">
        <v>22</v>
      </c>
      <c r="B15" s="335" t="s">
        <v>286</v>
      </c>
      <c r="C15" s="340">
        <f>+C16+C17+C18+C19+C20</f>
        <v>0</v>
      </c>
    </row>
    <row r="16" spans="1:3" s="113" customFormat="1" ht="12" customHeight="1">
      <c r="A16" s="485" t="s">
        <v>115</v>
      </c>
      <c r="B16" s="467" t="s">
        <v>287</v>
      </c>
      <c r="C16" s="343"/>
    </row>
    <row r="17" spans="1:3" s="113" customFormat="1" ht="12" customHeight="1">
      <c r="A17" s="486" t="s">
        <v>116</v>
      </c>
      <c r="B17" s="468" t="s">
        <v>288</v>
      </c>
      <c r="C17" s="342"/>
    </row>
    <row r="18" spans="1:3" s="113" customFormat="1" ht="12" customHeight="1">
      <c r="A18" s="486" t="s">
        <v>117</v>
      </c>
      <c r="B18" s="468" t="s">
        <v>533</v>
      </c>
      <c r="C18" s="342"/>
    </row>
    <row r="19" spans="1:3" s="113" customFormat="1" ht="12" customHeight="1">
      <c r="A19" s="486" t="s">
        <v>118</v>
      </c>
      <c r="B19" s="468" t="s">
        <v>534</v>
      </c>
      <c r="C19" s="342"/>
    </row>
    <row r="20" spans="1:3" s="113" customFormat="1" ht="12" customHeight="1">
      <c r="A20" s="486" t="s">
        <v>119</v>
      </c>
      <c r="B20" s="468" t="s">
        <v>289</v>
      </c>
      <c r="C20" s="342"/>
    </row>
    <row r="21" spans="1:3" s="114" customFormat="1" ht="12" customHeight="1" thickBot="1">
      <c r="A21" s="487" t="s">
        <v>128</v>
      </c>
      <c r="B21" s="469" t="s">
        <v>290</v>
      </c>
      <c r="C21" s="344"/>
    </row>
    <row r="22" spans="1:3" s="114" customFormat="1" ht="12" customHeight="1" thickBot="1">
      <c r="A22" s="36" t="s">
        <v>23</v>
      </c>
      <c r="B22" s="21" t="s">
        <v>291</v>
      </c>
      <c r="C22" s="340">
        <f>+C23+C24+C25+C26+C27</f>
        <v>0</v>
      </c>
    </row>
    <row r="23" spans="1:3" s="114" customFormat="1" ht="12" customHeight="1">
      <c r="A23" s="485" t="s">
        <v>98</v>
      </c>
      <c r="B23" s="467" t="s">
        <v>292</v>
      </c>
      <c r="C23" s="343"/>
    </row>
    <row r="24" spans="1:3" s="113" customFormat="1" ht="12" customHeight="1">
      <c r="A24" s="486" t="s">
        <v>99</v>
      </c>
      <c r="B24" s="468" t="s">
        <v>293</v>
      </c>
      <c r="C24" s="342"/>
    </row>
    <row r="25" spans="1:3" s="114" customFormat="1" ht="12" customHeight="1">
      <c r="A25" s="486" t="s">
        <v>100</v>
      </c>
      <c r="B25" s="468" t="s">
        <v>535</v>
      </c>
      <c r="C25" s="342"/>
    </row>
    <row r="26" spans="1:3" s="114" customFormat="1" ht="12" customHeight="1">
      <c r="A26" s="486" t="s">
        <v>101</v>
      </c>
      <c r="B26" s="468" t="s">
        <v>536</v>
      </c>
      <c r="C26" s="342"/>
    </row>
    <row r="27" spans="1:3" s="114" customFormat="1" ht="12" customHeight="1">
      <c r="A27" s="486" t="s">
        <v>183</v>
      </c>
      <c r="B27" s="468" t="s">
        <v>294</v>
      </c>
      <c r="C27" s="342"/>
    </row>
    <row r="28" spans="1:3" s="114" customFormat="1" ht="12" customHeight="1" thickBot="1">
      <c r="A28" s="487" t="s">
        <v>184</v>
      </c>
      <c r="B28" s="469" t="s">
        <v>295</v>
      </c>
      <c r="C28" s="344"/>
    </row>
    <row r="29" spans="1:3" s="114" customFormat="1" ht="12" customHeight="1" thickBot="1">
      <c r="A29" s="36" t="s">
        <v>185</v>
      </c>
      <c r="B29" s="21" t="s">
        <v>296</v>
      </c>
      <c r="C29" s="346">
        <f>+C30+C33+C34+C35</f>
        <v>20620</v>
      </c>
    </row>
    <row r="30" spans="1:3" s="114" customFormat="1" ht="12" customHeight="1">
      <c r="A30" s="485" t="s">
        <v>297</v>
      </c>
      <c r="B30" s="467" t="s">
        <v>303</v>
      </c>
      <c r="C30" s="462">
        <v>17700</v>
      </c>
    </row>
    <row r="31" spans="1:3" s="114" customFormat="1" ht="12" customHeight="1">
      <c r="A31" s="486" t="s">
        <v>298</v>
      </c>
      <c r="B31" s="468" t="s">
        <v>304</v>
      </c>
      <c r="C31" s="342"/>
    </row>
    <row r="32" spans="1:3" s="114" customFormat="1" ht="12" customHeight="1">
      <c r="A32" s="486" t="s">
        <v>299</v>
      </c>
      <c r="B32" s="468" t="s">
        <v>305</v>
      </c>
      <c r="C32" s="342">
        <v>17700</v>
      </c>
    </row>
    <row r="33" spans="1:3" s="114" customFormat="1" ht="12" customHeight="1">
      <c r="A33" s="486" t="s">
        <v>300</v>
      </c>
      <c r="B33" s="468" t="s">
        <v>306</v>
      </c>
      <c r="C33" s="342">
        <v>2600</v>
      </c>
    </row>
    <row r="34" spans="1:3" s="114" customFormat="1" ht="12" customHeight="1">
      <c r="A34" s="486" t="s">
        <v>301</v>
      </c>
      <c r="B34" s="468" t="s">
        <v>307</v>
      </c>
      <c r="C34" s="342"/>
    </row>
    <row r="35" spans="1:3" s="114" customFormat="1" ht="12" customHeight="1" thickBot="1">
      <c r="A35" s="487" t="s">
        <v>302</v>
      </c>
      <c r="B35" s="469" t="s">
        <v>308</v>
      </c>
      <c r="C35" s="344">
        <v>320</v>
      </c>
    </row>
    <row r="36" spans="1:3" s="114" customFormat="1" ht="12" customHeight="1" thickBot="1">
      <c r="A36" s="36" t="s">
        <v>25</v>
      </c>
      <c r="B36" s="21" t="s">
        <v>309</v>
      </c>
      <c r="C36" s="340">
        <f>SUM(C37:C46)</f>
        <v>0</v>
      </c>
    </row>
    <row r="37" spans="1:3" s="114" customFormat="1" ht="12" customHeight="1">
      <c r="A37" s="485" t="s">
        <v>102</v>
      </c>
      <c r="B37" s="467" t="s">
        <v>312</v>
      </c>
      <c r="C37" s="343"/>
    </row>
    <row r="38" spans="1:3" s="114" customFormat="1" ht="12" customHeight="1">
      <c r="A38" s="486" t="s">
        <v>103</v>
      </c>
      <c r="B38" s="468" t="s">
        <v>313</v>
      </c>
      <c r="C38" s="342"/>
    </row>
    <row r="39" spans="1:3" s="114" customFormat="1" ht="12" customHeight="1">
      <c r="A39" s="486" t="s">
        <v>104</v>
      </c>
      <c r="B39" s="468" t="s">
        <v>314</v>
      </c>
      <c r="C39" s="342"/>
    </row>
    <row r="40" spans="1:3" s="114" customFormat="1" ht="12" customHeight="1">
      <c r="A40" s="486" t="s">
        <v>187</v>
      </c>
      <c r="B40" s="468" t="s">
        <v>315</v>
      </c>
      <c r="C40" s="342"/>
    </row>
    <row r="41" spans="1:3" s="114" customFormat="1" ht="12" customHeight="1">
      <c r="A41" s="486" t="s">
        <v>188</v>
      </c>
      <c r="B41" s="468" t="s">
        <v>316</v>
      </c>
      <c r="C41" s="342"/>
    </row>
    <row r="42" spans="1:3" s="114" customFormat="1" ht="12" customHeight="1">
      <c r="A42" s="486" t="s">
        <v>189</v>
      </c>
      <c r="B42" s="468" t="s">
        <v>317</v>
      </c>
      <c r="C42" s="342"/>
    </row>
    <row r="43" spans="1:3" s="114" customFormat="1" ht="12" customHeight="1">
      <c r="A43" s="486" t="s">
        <v>190</v>
      </c>
      <c r="B43" s="468" t="s">
        <v>318</v>
      </c>
      <c r="C43" s="342"/>
    </row>
    <row r="44" spans="1:3" s="114" customFormat="1" ht="12" customHeight="1">
      <c r="A44" s="486" t="s">
        <v>191</v>
      </c>
      <c r="B44" s="468" t="s">
        <v>319</v>
      </c>
      <c r="C44" s="342"/>
    </row>
    <row r="45" spans="1:3" s="114" customFormat="1" ht="12" customHeight="1">
      <c r="A45" s="486" t="s">
        <v>310</v>
      </c>
      <c r="B45" s="468" t="s">
        <v>320</v>
      </c>
      <c r="C45" s="345"/>
    </row>
    <row r="46" spans="1:3" s="114" customFormat="1" ht="12" customHeight="1" thickBot="1">
      <c r="A46" s="487" t="s">
        <v>311</v>
      </c>
      <c r="B46" s="469" t="s">
        <v>321</v>
      </c>
      <c r="C46" s="453"/>
    </row>
    <row r="47" spans="1:3" s="114" customFormat="1" ht="12" customHeight="1" thickBot="1">
      <c r="A47" s="36" t="s">
        <v>26</v>
      </c>
      <c r="B47" s="21" t="s">
        <v>322</v>
      </c>
      <c r="C47" s="340">
        <f>SUM(C48:C52)</f>
        <v>0</v>
      </c>
    </row>
    <row r="48" spans="1:3" s="114" customFormat="1" ht="12" customHeight="1">
      <c r="A48" s="485" t="s">
        <v>105</v>
      </c>
      <c r="B48" s="467" t="s">
        <v>326</v>
      </c>
      <c r="C48" s="517"/>
    </row>
    <row r="49" spans="1:3" s="114" customFormat="1" ht="12" customHeight="1">
      <c r="A49" s="486" t="s">
        <v>106</v>
      </c>
      <c r="B49" s="468" t="s">
        <v>327</v>
      </c>
      <c r="C49" s="345"/>
    </row>
    <row r="50" spans="1:3" s="114" customFormat="1" ht="12" customHeight="1">
      <c r="A50" s="486" t="s">
        <v>323</v>
      </c>
      <c r="B50" s="468" t="s">
        <v>328</v>
      </c>
      <c r="C50" s="345"/>
    </row>
    <row r="51" spans="1:3" s="114" customFormat="1" ht="12" customHeight="1">
      <c r="A51" s="486" t="s">
        <v>324</v>
      </c>
      <c r="B51" s="468" t="s">
        <v>329</v>
      </c>
      <c r="C51" s="345"/>
    </row>
    <row r="52" spans="1:3" s="114" customFormat="1" ht="12" customHeight="1" thickBot="1">
      <c r="A52" s="487" t="s">
        <v>325</v>
      </c>
      <c r="B52" s="469" t="s">
        <v>330</v>
      </c>
      <c r="C52" s="453"/>
    </row>
    <row r="53" spans="1:3" s="114" customFormat="1" ht="12" customHeight="1" thickBot="1">
      <c r="A53" s="36" t="s">
        <v>192</v>
      </c>
      <c r="B53" s="21" t="s">
        <v>331</v>
      </c>
      <c r="C53" s="340">
        <f>SUM(C54:C56)</f>
        <v>71830</v>
      </c>
    </row>
    <row r="54" spans="1:3" s="114" customFormat="1" ht="12" customHeight="1">
      <c r="A54" s="485" t="s">
        <v>107</v>
      </c>
      <c r="B54" s="467" t="s">
        <v>332</v>
      </c>
      <c r="C54" s="343"/>
    </row>
    <row r="55" spans="1:3" s="114" customFormat="1" ht="12" customHeight="1">
      <c r="A55" s="486" t="s">
        <v>108</v>
      </c>
      <c r="B55" s="468" t="s">
        <v>537</v>
      </c>
      <c r="C55" s="342"/>
    </row>
    <row r="56" spans="1:3" s="114" customFormat="1" ht="12" customHeight="1">
      <c r="A56" s="486" t="s">
        <v>336</v>
      </c>
      <c r="B56" s="468" t="s">
        <v>334</v>
      </c>
      <c r="C56" s="342">
        <v>71830</v>
      </c>
    </row>
    <row r="57" spans="1:3" s="114" customFormat="1" ht="12" customHeight="1" thickBot="1">
      <c r="A57" s="487" t="s">
        <v>337</v>
      </c>
      <c r="B57" s="469" t="s">
        <v>335</v>
      </c>
      <c r="C57" s="344"/>
    </row>
    <row r="58" spans="1:3" s="114" customFormat="1" ht="12" customHeight="1" thickBot="1">
      <c r="A58" s="36" t="s">
        <v>28</v>
      </c>
      <c r="B58" s="335" t="s">
        <v>338</v>
      </c>
      <c r="C58" s="340">
        <f>SUM(C59:C61)</f>
        <v>59939</v>
      </c>
    </row>
    <row r="59" spans="1:3" s="114" customFormat="1" ht="12" customHeight="1">
      <c r="A59" s="485" t="s">
        <v>193</v>
      </c>
      <c r="B59" s="467" t="s">
        <v>340</v>
      </c>
      <c r="C59" s="345"/>
    </row>
    <row r="60" spans="1:3" s="114" customFormat="1" ht="12" customHeight="1">
      <c r="A60" s="486" t="s">
        <v>194</v>
      </c>
      <c r="B60" s="468" t="s">
        <v>538</v>
      </c>
      <c r="C60" s="345"/>
    </row>
    <row r="61" spans="1:3" s="114" customFormat="1" ht="12" customHeight="1">
      <c r="A61" s="486" t="s">
        <v>250</v>
      </c>
      <c r="B61" s="468" t="s">
        <v>341</v>
      </c>
      <c r="C61" s="345">
        <v>59939</v>
      </c>
    </row>
    <row r="62" spans="1:3" s="114" customFormat="1" ht="12" customHeight="1" thickBot="1">
      <c r="A62" s="487" t="s">
        <v>339</v>
      </c>
      <c r="B62" s="469" t="s">
        <v>342</v>
      </c>
      <c r="C62" s="345"/>
    </row>
    <row r="63" spans="1:3" s="114" customFormat="1" ht="12" customHeight="1" thickBot="1">
      <c r="A63" s="36" t="s">
        <v>29</v>
      </c>
      <c r="B63" s="21" t="s">
        <v>343</v>
      </c>
      <c r="C63" s="346">
        <f>+C8+C15+C22+C29+C36+C47+C53+C58</f>
        <v>318855</v>
      </c>
    </row>
    <row r="64" spans="1:3" s="114" customFormat="1" ht="12" customHeight="1" thickBot="1">
      <c r="A64" s="488" t="s">
        <v>487</v>
      </c>
      <c r="B64" s="335" t="s">
        <v>345</v>
      </c>
      <c r="C64" s="340">
        <f>SUM(C65:C67)</f>
        <v>0</v>
      </c>
    </row>
    <row r="65" spans="1:3" s="114" customFormat="1" ht="12" customHeight="1">
      <c r="A65" s="485" t="s">
        <v>378</v>
      </c>
      <c r="B65" s="467" t="s">
        <v>346</v>
      </c>
      <c r="C65" s="345"/>
    </row>
    <row r="66" spans="1:3" s="114" customFormat="1" ht="12" customHeight="1">
      <c r="A66" s="486" t="s">
        <v>387</v>
      </c>
      <c r="B66" s="468" t="s">
        <v>347</v>
      </c>
      <c r="C66" s="345"/>
    </row>
    <row r="67" spans="1:3" s="114" customFormat="1" ht="12" customHeight="1" thickBot="1">
      <c r="A67" s="487" t="s">
        <v>388</v>
      </c>
      <c r="B67" s="471" t="s">
        <v>348</v>
      </c>
      <c r="C67" s="345"/>
    </row>
    <row r="68" spans="1:3" s="114" customFormat="1" ht="12" customHeight="1" thickBot="1">
      <c r="A68" s="488" t="s">
        <v>349</v>
      </c>
      <c r="B68" s="335" t="s">
        <v>350</v>
      </c>
      <c r="C68" s="340">
        <f>SUM(C69:C72)</f>
        <v>0</v>
      </c>
    </row>
    <row r="69" spans="1:3" s="114" customFormat="1" ht="12" customHeight="1">
      <c r="A69" s="485" t="s">
        <v>161</v>
      </c>
      <c r="B69" s="467" t="s">
        <v>351</v>
      </c>
      <c r="C69" s="345"/>
    </row>
    <row r="70" spans="1:3" s="114" customFormat="1" ht="12" customHeight="1">
      <c r="A70" s="486" t="s">
        <v>162</v>
      </c>
      <c r="B70" s="468" t="s">
        <v>352</v>
      </c>
      <c r="C70" s="345"/>
    </row>
    <row r="71" spans="1:3" s="114" customFormat="1" ht="12" customHeight="1">
      <c r="A71" s="486" t="s">
        <v>379</v>
      </c>
      <c r="B71" s="468" t="s">
        <v>353</v>
      </c>
      <c r="C71" s="345"/>
    </row>
    <row r="72" spans="1:3" s="114" customFormat="1" ht="12" customHeight="1" thickBot="1">
      <c r="A72" s="487" t="s">
        <v>380</v>
      </c>
      <c r="B72" s="469" t="s">
        <v>354</v>
      </c>
      <c r="C72" s="345"/>
    </row>
    <row r="73" spans="1:3" s="114" customFormat="1" ht="12" customHeight="1" thickBot="1">
      <c r="A73" s="488" t="s">
        <v>355</v>
      </c>
      <c r="B73" s="335" t="s">
        <v>356</v>
      </c>
      <c r="C73" s="340">
        <f>SUM(C74:C75)</f>
        <v>15644</v>
      </c>
    </row>
    <row r="74" spans="1:3" s="114" customFormat="1" ht="12" customHeight="1">
      <c r="A74" s="485" t="s">
        <v>381</v>
      </c>
      <c r="B74" s="467" t="s">
        <v>357</v>
      </c>
      <c r="C74" s="345">
        <v>15644</v>
      </c>
    </row>
    <row r="75" spans="1:3" s="114" customFormat="1" ht="12" customHeight="1" thickBot="1">
      <c r="A75" s="487" t="s">
        <v>382</v>
      </c>
      <c r="B75" s="469" t="s">
        <v>358</v>
      </c>
      <c r="C75" s="345"/>
    </row>
    <row r="76" spans="1:3" s="113" customFormat="1" ht="12" customHeight="1" thickBot="1">
      <c r="A76" s="488" t="s">
        <v>359</v>
      </c>
      <c r="B76" s="335" t="s">
        <v>360</v>
      </c>
      <c r="C76" s="340">
        <f>SUM(C77:C79)</f>
        <v>0</v>
      </c>
    </row>
    <row r="77" spans="1:3" s="114" customFormat="1" ht="12" customHeight="1">
      <c r="A77" s="485" t="s">
        <v>383</v>
      </c>
      <c r="B77" s="467" t="s">
        <v>361</v>
      </c>
      <c r="C77" s="345"/>
    </row>
    <row r="78" spans="1:3" s="114" customFormat="1" ht="12" customHeight="1">
      <c r="A78" s="486" t="s">
        <v>384</v>
      </c>
      <c r="B78" s="468" t="s">
        <v>362</v>
      </c>
      <c r="C78" s="345"/>
    </row>
    <row r="79" spans="1:3" s="114" customFormat="1" ht="12" customHeight="1" thickBot="1">
      <c r="A79" s="487" t="s">
        <v>385</v>
      </c>
      <c r="B79" s="469" t="s">
        <v>363</v>
      </c>
      <c r="C79" s="345"/>
    </row>
    <row r="80" spans="1:3" s="114" customFormat="1" ht="12" customHeight="1" thickBot="1">
      <c r="A80" s="488" t="s">
        <v>364</v>
      </c>
      <c r="B80" s="335" t="s">
        <v>386</v>
      </c>
      <c r="C80" s="340">
        <f>SUM(C81:C84)</f>
        <v>0</v>
      </c>
    </row>
    <row r="81" spans="1:3" s="114" customFormat="1" ht="12" customHeight="1">
      <c r="A81" s="489" t="s">
        <v>365</v>
      </c>
      <c r="B81" s="467" t="s">
        <v>366</v>
      </c>
      <c r="C81" s="345"/>
    </row>
    <row r="82" spans="1:3" s="114" customFormat="1" ht="12" customHeight="1">
      <c r="A82" s="490" t="s">
        <v>367</v>
      </c>
      <c r="B82" s="468" t="s">
        <v>368</v>
      </c>
      <c r="C82" s="345"/>
    </row>
    <row r="83" spans="1:3" s="114" customFormat="1" ht="12" customHeight="1">
      <c r="A83" s="490" t="s">
        <v>369</v>
      </c>
      <c r="B83" s="468" t="s">
        <v>370</v>
      </c>
      <c r="C83" s="345"/>
    </row>
    <row r="84" spans="1:3" s="113" customFormat="1" ht="12" customHeight="1" thickBot="1">
      <c r="A84" s="491" t="s">
        <v>371</v>
      </c>
      <c r="B84" s="469" t="s">
        <v>372</v>
      </c>
      <c r="C84" s="345"/>
    </row>
    <row r="85" spans="1:3" s="113" customFormat="1" ht="12" customHeight="1" thickBot="1">
      <c r="A85" s="488" t="s">
        <v>373</v>
      </c>
      <c r="B85" s="335" t="s">
        <v>374</v>
      </c>
      <c r="C85" s="518"/>
    </row>
    <row r="86" spans="1:3" s="113" customFormat="1" ht="12" customHeight="1" thickBot="1">
      <c r="A86" s="488" t="s">
        <v>375</v>
      </c>
      <c r="B86" s="475" t="s">
        <v>376</v>
      </c>
      <c r="C86" s="346">
        <f>+C64+C68+C73+C76+C80+C85</f>
        <v>15644</v>
      </c>
    </row>
    <row r="87" spans="1:3" s="113" customFormat="1" ht="12" customHeight="1" thickBot="1">
      <c r="A87" s="492" t="s">
        <v>389</v>
      </c>
      <c r="B87" s="477" t="s">
        <v>523</v>
      </c>
      <c r="C87" s="346">
        <f>+C63+C86</f>
        <v>334499</v>
      </c>
    </row>
    <row r="88" spans="1:3" s="114" customFormat="1" ht="15" customHeight="1">
      <c r="A88" s="280"/>
      <c r="B88" s="281"/>
      <c r="C88" s="408"/>
    </row>
    <row r="89" spans="1:3" ht="13.5" thickBot="1">
      <c r="A89" s="493"/>
      <c r="B89" s="283"/>
      <c r="C89" s="409"/>
    </row>
    <row r="90" spans="1:3" s="76" customFormat="1" ht="16.5" customHeight="1" thickBot="1">
      <c r="A90" s="284"/>
      <c r="B90" s="285" t="s">
        <v>63</v>
      </c>
      <c r="C90" s="410"/>
    </row>
    <row r="91" spans="1:3" s="115" customFormat="1" ht="12" customHeight="1" thickBot="1">
      <c r="A91" s="459" t="s">
        <v>21</v>
      </c>
      <c r="B91" s="30" t="s">
        <v>392</v>
      </c>
      <c r="C91" s="339">
        <f>SUM(C92:C96)</f>
        <v>261985</v>
      </c>
    </row>
    <row r="92" spans="1:3" ht="12" customHeight="1">
      <c r="A92" s="494" t="s">
        <v>109</v>
      </c>
      <c r="B92" s="10" t="s">
        <v>52</v>
      </c>
      <c r="C92" s="341">
        <v>61606</v>
      </c>
    </row>
    <row r="93" spans="1:3" ht="12" customHeight="1">
      <c r="A93" s="486" t="s">
        <v>110</v>
      </c>
      <c r="B93" s="8" t="s">
        <v>195</v>
      </c>
      <c r="C93" s="342">
        <v>10222</v>
      </c>
    </row>
    <row r="94" spans="1:3" ht="12" customHeight="1">
      <c r="A94" s="486" t="s">
        <v>111</v>
      </c>
      <c r="B94" s="8" t="s">
        <v>151</v>
      </c>
      <c r="C94" s="344">
        <v>28528</v>
      </c>
    </row>
    <row r="95" spans="1:3" ht="12" customHeight="1">
      <c r="A95" s="486" t="s">
        <v>112</v>
      </c>
      <c r="B95" s="11" t="s">
        <v>196</v>
      </c>
      <c r="C95" s="344">
        <v>56465</v>
      </c>
    </row>
    <row r="96" spans="1:3" ht="12" customHeight="1">
      <c r="A96" s="486" t="s">
        <v>123</v>
      </c>
      <c r="B96" s="19" t="s">
        <v>197</v>
      </c>
      <c r="C96" s="344">
        <v>105164</v>
      </c>
    </row>
    <row r="97" spans="1:3" ht="12" customHeight="1">
      <c r="A97" s="486" t="s">
        <v>113</v>
      </c>
      <c r="B97" s="8" t="s">
        <v>393</v>
      </c>
      <c r="C97" s="344"/>
    </row>
    <row r="98" spans="1:3" ht="12" customHeight="1">
      <c r="A98" s="486" t="s">
        <v>114</v>
      </c>
      <c r="B98" s="169" t="s">
        <v>394</v>
      </c>
      <c r="C98" s="344"/>
    </row>
    <row r="99" spans="1:3" ht="12" customHeight="1">
      <c r="A99" s="486" t="s">
        <v>124</v>
      </c>
      <c r="B99" s="170" t="s">
        <v>395</v>
      </c>
      <c r="C99" s="344"/>
    </row>
    <row r="100" spans="1:3" ht="12" customHeight="1">
      <c r="A100" s="486" t="s">
        <v>125</v>
      </c>
      <c r="B100" s="170" t="s">
        <v>396</v>
      </c>
      <c r="C100" s="344"/>
    </row>
    <row r="101" spans="1:3" ht="12" customHeight="1">
      <c r="A101" s="486" t="s">
        <v>126</v>
      </c>
      <c r="B101" s="169" t="s">
        <v>397</v>
      </c>
      <c r="C101" s="344">
        <v>102864</v>
      </c>
    </row>
    <row r="102" spans="1:3" ht="12" customHeight="1">
      <c r="A102" s="486" t="s">
        <v>127</v>
      </c>
      <c r="B102" s="169" t="s">
        <v>398</v>
      </c>
      <c r="C102" s="344"/>
    </row>
    <row r="103" spans="1:3" ht="12" customHeight="1">
      <c r="A103" s="486" t="s">
        <v>129</v>
      </c>
      <c r="B103" s="170" t="s">
        <v>399</v>
      </c>
      <c r="C103" s="344"/>
    </row>
    <row r="104" spans="1:3" ht="12" customHeight="1">
      <c r="A104" s="495" t="s">
        <v>198</v>
      </c>
      <c r="B104" s="171" t="s">
        <v>400</v>
      </c>
      <c r="C104" s="344"/>
    </row>
    <row r="105" spans="1:3" ht="12" customHeight="1">
      <c r="A105" s="486" t="s">
        <v>390</v>
      </c>
      <c r="B105" s="171" t="s">
        <v>401</v>
      </c>
      <c r="C105" s="344"/>
    </row>
    <row r="106" spans="1:3" ht="12" customHeight="1" thickBot="1">
      <c r="A106" s="496" t="s">
        <v>391</v>
      </c>
      <c r="B106" s="172" t="s">
        <v>402</v>
      </c>
      <c r="C106" s="348">
        <v>2300</v>
      </c>
    </row>
    <row r="107" spans="1:3" ht="12" customHeight="1" thickBot="1">
      <c r="A107" s="36" t="s">
        <v>22</v>
      </c>
      <c r="B107" s="29" t="s">
        <v>403</v>
      </c>
      <c r="C107" s="340">
        <f>+C108+C110+C112</f>
        <v>72514</v>
      </c>
    </row>
    <row r="108" spans="1:3" ht="12" customHeight="1">
      <c r="A108" s="485" t="s">
        <v>115</v>
      </c>
      <c r="B108" s="8" t="s">
        <v>248</v>
      </c>
      <c r="C108" s="343"/>
    </row>
    <row r="109" spans="1:3" ht="12" customHeight="1">
      <c r="A109" s="485" t="s">
        <v>116</v>
      </c>
      <c r="B109" s="12" t="s">
        <v>407</v>
      </c>
      <c r="C109" s="343"/>
    </row>
    <row r="110" spans="1:3" ht="12" customHeight="1">
      <c r="A110" s="485" t="s">
        <v>117</v>
      </c>
      <c r="B110" s="12" t="s">
        <v>199</v>
      </c>
      <c r="C110" s="342">
        <v>72514</v>
      </c>
    </row>
    <row r="111" spans="1:3" ht="12" customHeight="1">
      <c r="A111" s="485" t="s">
        <v>118</v>
      </c>
      <c r="B111" s="12" t="s">
        <v>408</v>
      </c>
      <c r="C111" s="310"/>
    </row>
    <row r="112" spans="1:3" ht="12" customHeight="1">
      <c r="A112" s="485" t="s">
        <v>119</v>
      </c>
      <c r="B112" s="337" t="s">
        <v>251</v>
      </c>
      <c r="C112" s="310"/>
    </row>
    <row r="113" spans="1:3" ht="12" customHeight="1">
      <c r="A113" s="485" t="s">
        <v>128</v>
      </c>
      <c r="B113" s="336" t="s">
        <v>539</v>
      </c>
      <c r="C113" s="310"/>
    </row>
    <row r="114" spans="1:3" ht="12" customHeight="1">
      <c r="A114" s="485" t="s">
        <v>130</v>
      </c>
      <c r="B114" s="463" t="s">
        <v>413</v>
      </c>
      <c r="C114" s="310"/>
    </row>
    <row r="115" spans="1:3" ht="12" customHeight="1">
      <c r="A115" s="485" t="s">
        <v>200</v>
      </c>
      <c r="B115" s="170" t="s">
        <v>396</v>
      </c>
      <c r="C115" s="310"/>
    </row>
    <row r="116" spans="1:3" ht="12" customHeight="1">
      <c r="A116" s="485" t="s">
        <v>201</v>
      </c>
      <c r="B116" s="170" t="s">
        <v>412</v>
      </c>
      <c r="C116" s="310"/>
    </row>
    <row r="117" spans="1:3" ht="12" customHeight="1">
      <c r="A117" s="485" t="s">
        <v>202</v>
      </c>
      <c r="B117" s="170" t="s">
        <v>411</v>
      </c>
      <c r="C117" s="310"/>
    </row>
    <row r="118" spans="1:3" ht="12" customHeight="1">
      <c r="A118" s="485" t="s">
        <v>404</v>
      </c>
      <c r="B118" s="170" t="s">
        <v>399</v>
      </c>
      <c r="C118" s="310"/>
    </row>
    <row r="119" spans="1:3" ht="12" customHeight="1">
      <c r="A119" s="485" t="s">
        <v>405</v>
      </c>
      <c r="B119" s="170" t="s">
        <v>410</v>
      </c>
      <c r="C119" s="310"/>
    </row>
    <row r="120" spans="1:3" ht="12" customHeight="1" thickBot="1">
      <c r="A120" s="495" t="s">
        <v>406</v>
      </c>
      <c r="B120" s="170" t="s">
        <v>409</v>
      </c>
      <c r="C120" s="312"/>
    </row>
    <row r="121" spans="1:3" ht="12" customHeight="1" thickBot="1">
      <c r="A121" s="36" t="s">
        <v>23</v>
      </c>
      <c r="B121" s="150" t="s">
        <v>414</v>
      </c>
      <c r="C121" s="340">
        <f>+C122+C123</f>
        <v>0</v>
      </c>
    </row>
    <row r="122" spans="1:3" ht="12" customHeight="1">
      <c r="A122" s="485" t="s">
        <v>98</v>
      </c>
      <c r="B122" s="9" t="s">
        <v>65</v>
      </c>
      <c r="C122" s="343"/>
    </row>
    <row r="123" spans="1:3" ht="12" customHeight="1" thickBot="1">
      <c r="A123" s="487" t="s">
        <v>99</v>
      </c>
      <c r="B123" s="12" t="s">
        <v>66</v>
      </c>
      <c r="C123" s="344"/>
    </row>
    <row r="124" spans="1:3" ht="12" customHeight="1" thickBot="1">
      <c r="A124" s="36" t="s">
        <v>24</v>
      </c>
      <c r="B124" s="150" t="s">
        <v>415</v>
      </c>
      <c r="C124" s="340">
        <f>+C91+C107+C121</f>
        <v>334499</v>
      </c>
    </row>
    <row r="125" spans="1:3" ht="12" customHeight="1" thickBot="1">
      <c r="A125" s="36" t="s">
        <v>25</v>
      </c>
      <c r="B125" s="150" t="s">
        <v>416</v>
      </c>
      <c r="C125" s="340">
        <f>+C126+C127+C128</f>
        <v>0</v>
      </c>
    </row>
    <row r="126" spans="1:3" s="115" customFormat="1" ht="12" customHeight="1">
      <c r="A126" s="485" t="s">
        <v>102</v>
      </c>
      <c r="B126" s="9" t="s">
        <v>417</v>
      </c>
      <c r="C126" s="310"/>
    </row>
    <row r="127" spans="1:3" ht="12" customHeight="1">
      <c r="A127" s="485" t="s">
        <v>103</v>
      </c>
      <c r="B127" s="9" t="s">
        <v>418</v>
      </c>
      <c r="C127" s="310"/>
    </row>
    <row r="128" spans="1:3" ht="12" customHeight="1" thickBot="1">
      <c r="A128" s="495" t="s">
        <v>104</v>
      </c>
      <c r="B128" s="7" t="s">
        <v>419</v>
      </c>
      <c r="C128" s="310"/>
    </row>
    <row r="129" spans="1:3" ht="12" customHeight="1" thickBot="1">
      <c r="A129" s="36" t="s">
        <v>26</v>
      </c>
      <c r="B129" s="150" t="s">
        <v>486</v>
      </c>
      <c r="C129" s="340">
        <f>+C130+C131+C132+C133</f>
        <v>0</v>
      </c>
    </row>
    <row r="130" spans="1:3" ht="12" customHeight="1">
      <c r="A130" s="485" t="s">
        <v>105</v>
      </c>
      <c r="B130" s="9" t="s">
        <v>420</v>
      </c>
      <c r="C130" s="310"/>
    </row>
    <row r="131" spans="1:3" ht="12" customHeight="1">
      <c r="A131" s="485" t="s">
        <v>106</v>
      </c>
      <c r="B131" s="9" t="s">
        <v>421</v>
      </c>
      <c r="C131" s="310"/>
    </row>
    <row r="132" spans="1:3" ht="12" customHeight="1">
      <c r="A132" s="485" t="s">
        <v>323</v>
      </c>
      <c r="B132" s="9" t="s">
        <v>422</v>
      </c>
      <c r="C132" s="310"/>
    </row>
    <row r="133" spans="1:3" s="115" customFormat="1" ht="12" customHeight="1" thickBot="1">
      <c r="A133" s="495" t="s">
        <v>324</v>
      </c>
      <c r="B133" s="7" t="s">
        <v>423</v>
      </c>
      <c r="C133" s="310"/>
    </row>
    <row r="134" spans="1:11" ht="12" customHeight="1" thickBot="1">
      <c r="A134" s="36" t="s">
        <v>27</v>
      </c>
      <c r="B134" s="150" t="s">
        <v>424</v>
      </c>
      <c r="C134" s="346">
        <f>+C135+C136+C137+C138</f>
        <v>0</v>
      </c>
      <c r="K134" s="292"/>
    </row>
    <row r="135" spans="1:3" ht="12.75">
      <c r="A135" s="485" t="s">
        <v>107</v>
      </c>
      <c r="B135" s="9" t="s">
        <v>425</v>
      </c>
      <c r="C135" s="310"/>
    </row>
    <row r="136" spans="1:3" ht="12" customHeight="1">
      <c r="A136" s="485" t="s">
        <v>108</v>
      </c>
      <c r="B136" s="9" t="s">
        <v>435</v>
      </c>
      <c r="C136" s="310"/>
    </row>
    <row r="137" spans="1:3" s="115" customFormat="1" ht="12" customHeight="1">
      <c r="A137" s="485" t="s">
        <v>336</v>
      </c>
      <c r="B137" s="9" t="s">
        <v>426</v>
      </c>
      <c r="C137" s="310"/>
    </row>
    <row r="138" spans="1:3" s="115" customFormat="1" ht="12" customHeight="1" thickBot="1">
      <c r="A138" s="495" t="s">
        <v>337</v>
      </c>
      <c r="B138" s="7" t="s">
        <v>427</v>
      </c>
      <c r="C138" s="310"/>
    </row>
    <row r="139" spans="1:3" s="115" customFormat="1" ht="12" customHeight="1" thickBot="1">
      <c r="A139" s="36" t="s">
        <v>28</v>
      </c>
      <c r="B139" s="150" t="s">
        <v>428</v>
      </c>
      <c r="C139" s="349">
        <f>+C140+C141+C142+C143</f>
        <v>0</v>
      </c>
    </row>
    <row r="140" spans="1:3" s="115" customFormat="1" ht="12" customHeight="1">
      <c r="A140" s="485" t="s">
        <v>193</v>
      </c>
      <c r="B140" s="9" t="s">
        <v>429</v>
      </c>
      <c r="C140" s="310"/>
    </row>
    <row r="141" spans="1:3" s="115" customFormat="1" ht="12" customHeight="1">
      <c r="A141" s="485" t="s">
        <v>194</v>
      </c>
      <c r="B141" s="9" t="s">
        <v>430</v>
      </c>
      <c r="C141" s="310"/>
    </row>
    <row r="142" spans="1:3" s="115" customFormat="1" ht="12" customHeight="1">
      <c r="A142" s="485" t="s">
        <v>250</v>
      </c>
      <c r="B142" s="9" t="s">
        <v>431</v>
      </c>
      <c r="C142" s="310"/>
    </row>
    <row r="143" spans="1:3" ht="12.75" customHeight="1" thickBot="1">
      <c r="A143" s="485" t="s">
        <v>339</v>
      </c>
      <c r="B143" s="9" t="s">
        <v>432</v>
      </c>
      <c r="C143" s="310"/>
    </row>
    <row r="144" spans="1:3" ht="12" customHeight="1" thickBot="1">
      <c r="A144" s="36" t="s">
        <v>29</v>
      </c>
      <c r="B144" s="150" t="s">
        <v>433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434</v>
      </c>
      <c r="C145" s="479">
        <f>+C124+C144</f>
        <v>334499</v>
      </c>
    </row>
    <row r="146" spans="1:3" ht="13.5" thickBot="1">
      <c r="A146" s="437"/>
      <c r="B146" s="438"/>
      <c r="C146" s="439"/>
    </row>
    <row r="147" spans="1:3" ht="15" customHeight="1" thickBot="1">
      <c r="A147" s="289" t="s">
        <v>221</v>
      </c>
      <c r="B147" s="290"/>
      <c r="C147" s="147">
        <v>4</v>
      </c>
    </row>
    <row r="148" spans="1:3" ht="14.25" customHeight="1" thickBot="1">
      <c r="A148" s="289" t="s">
        <v>222</v>
      </c>
      <c r="B148" s="290"/>
      <c r="C148" s="147">
        <v>50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14" sqref="B14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569</v>
      </c>
    </row>
    <row r="2" spans="1:3" s="111" customFormat="1" ht="21" customHeight="1">
      <c r="A2" s="457" t="s">
        <v>70</v>
      </c>
      <c r="B2" s="398" t="s">
        <v>244</v>
      </c>
      <c r="C2" s="400" t="s">
        <v>57</v>
      </c>
    </row>
    <row r="3" spans="1:3" s="111" customFormat="1" ht="16.5" thickBot="1">
      <c r="A3" s="269" t="s">
        <v>218</v>
      </c>
      <c r="B3" s="399" t="s">
        <v>540</v>
      </c>
      <c r="C3" s="401">
        <v>2</v>
      </c>
    </row>
    <row r="4" spans="1:3" s="112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402" t="s">
        <v>60</v>
      </c>
    </row>
    <row r="6" spans="1:3" s="76" customFormat="1" ht="12.75" customHeight="1" thickBot="1">
      <c r="A6" s="233">
        <v>1</v>
      </c>
      <c r="B6" s="234">
        <v>2</v>
      </c>
      <c r="C6" s="235">
        <v>3</v>
      </c>
    </row>
    <row r="7" spans="1:3" s="76" customFormat="1" ht="15.75" customHeight="1" thickBot="1">
      <c r="A7" s="274"/>
      <c r="B7" s="275" t="s">
        <v>61</v>
      </c>
      <c r="C7" s="403"/>
    </row>
    <row r="8" spans="1:3" s="76" customFormat="1" ht="12" customHeight="1" thickBot="1">
      <c r="A8" s="36" t="s">
        <v>21</v>
      </c>
      <c r="B8" s="21" t="s">
        <v>279</v>
      </c>
      <c r="C8" s="340">
        <f>+C9+C10+C11+C12+C13+C14</f>
        <v>122516</v>
      </c>
    </row>
    <row r="9" spans="1:3" s="113" customFormat="1" ht="12" customHeight="1">
      <c r="A9" s="485" t="s">
        <v>109</v>
      </c>
      <c r="B9" s="467" t="s">
        <v>280</v>
      </c>
      <c r="C9" s="343">
        <v>71364</v>
      </c>
    </row>
    <row r="10" spans="1:3" s="114" customFormat="1" ht="12" customHeight="1">
      <c r="A10" s="486" t="s">
        <v>110</v>
      </c>
      <c r="B10" s="468" t="s">
        <v>281</v>
      </c>
      <c r="C10" s="342">
        <v>20854</v>
      </c>
    </row>
    <row r="11" spans="1:3" s="114" customFormat="1" ht="12" customHeight="1">
      <c r="A11" s="486" t="s">
        <v>111</v>
      </c>
      <c r="B11" s="468" t="s">
        <v>282</v>
      </c>
      <c r="C11" s="342">
        <v>28934</v>
      </c>
    </row>
    <row r="12" spans="1:3" s="114" customFormat="1" ht="12" customHeight="1">
      <c r="A12" s="486" t="s">
        <v>112</v>
      </c>
      <c r="B12" s="468" t="s">
        <v>283</v>
      </c>
      <c r="C12" s="342">
        <v>1364</v>
      </c>
    </row>
    <row r="13" spans="1:3" s="114" customFormat="1" ht="12" customHeight="1">
      <c r="A13" s="486" t="s">
        <v>160</v>
      </c>
      <c r="B13" s="468" t="s">
        <v>284</v>
      </c>
      <c r="C13" s="515"/>
    </row>
    <row r="14" spans="1:3" s="113" customFormat="1" ht="12" customHeight="1" thickBot="1">
      <c r="A14" s="487" t="s">
        <v>113</v>
      </c>
      <c r="B14" s="469" t="s">
        <v>285</v>
      </c>
      <c r="C14" s="516"/>
    </row>
    <row r="15" spans="1:3" s="113" customFormat="1" ht="12" customHeight="1" thickBot="1">
      <c r="A15" s="36" t="s">
        <v>22</v>
      </c>
      <c r="B15" s="335" t="s">
        <v>286</v>
      </c>
      <c r="C15" s="340">
        <f>+C16+C17+C18+C19+C20</f>
        <v>0</v>
      </c>
    </row>
    <row r="16" spans="1:3" s="113" customFormat="1" ht="12" customHeight="1">
      <c r="A16" s="485" t="s">
        <v>115</v>
      </c>
      <c r="B16" s="467" t="s">
        <v>287</v>
      </c>
      <c r="C16" s="343"/>
    </row>
    <row r="17" spans="1:3" s="113" customFormat="1" ht="12" customHeight="1">
      <c r="A17" s="486" t="s">
        <v>116</v>
      </c>
      <c r="B17" s="468" t="s">
        <v>288</v>
      </c>
      <c r="C17" s="342"/>
    </row>
    <row r="18" spans="1:3" s="113" customFormat="1" ht="12" customHeight="1">
      <c r="A18" s="486" t="s">
        <v>117</v>
      </c>
      <c r="B18" s="468" t="s">
        <v>533</v>
      </c>
      <c r="C18" s="342"/>
    </row>
    <row r="19" spans="1:3" s="113" customFormat="1" ht="12" customHeight="1">
      <c r="A19" s="486" t="s">
        <v>118</v>
      </c>
      <c r="B19" s="468" t="s">
        <v>534</v>
      </c>
      <c r="C19" s="342"/>
    </row>
    <row r="20" spans="1:3" s="113" customFormat="1" ht="12" customHeight="1">
      <c r="A20" s="486" t="s">
        <v>119</v>
      </c>
      <c r="B20" s="468" t="s">
        <v>289</v>
      </c>
      <c r="C20" s="342"/>
    </row>
    <row r="21" spans="1:3" s="114" customFormat="1" ht="12" customHeight="1" thickBot="1">
      <c r="A21" s="487" t="s">
        <v>128</v>
      </c>
      <c r="B21" s="469" t="s">
        <v>290</v>
      </c>
      <c r="C21" s="344"/>
    </row>
    <row r="22" spans="1:3" s="114" customFormat="1" ht="12" customHeight="1" thickBot="1">
      <c r="A22" s="36" t="s">
        <v>23</v>
      </c>
      <c r="B22" s="21" t="s">
        <v>291</v>
      </c>
      <c r="C22" s="340">
        <f>+C23+C24+C25+C26+C27</f>
        <v>0</v>
      </c>
    </row>
    <row r="23" spans="1:3" s="114" customFormat="1" ht="12" customHeight="1">
      <c r="A23" s="485" t="s">
        <v>98</v>
      </c>
      <c r="B23" s="467" t="s">
        <v>292</v>
      </c>
      <c r="C23" s="343"/>
    </row>
    <row r="24" spans="1:3" s="113" customFormat="1" ht="12" customHeight="1">
      <c r="A24" s="486" t="s">
        <v>99</v>
      </c>
      <c r="B24" s="468" t="s">
        <v>293</v>
      </c>
      <c r="C24" s="342"/>
    </row>
    <row r="25" spans="1:3" s="114" customFormat="1" ht="12" customHeight="1">
      <c r="A25" s="486" t="s">
        <v>100</v>
      </c>
      <c r="B25" s="468" t="s">
        <v>535</v>
      </c>
      <c r="C25" s="342"/>
    </row>
    <row r="26" spans="1:3" s="114" customFormat="1" ht="12" customHeight="1">
      <c r="A26" s="486" t="s">
        <v>101</v>
      </c>
      <c r="B26" s="468" t="s">
        <v>536</v>
      </c>
      <c r="C26" s="342"/>
    </row>
    <row r="27" spans="1:3" s="114" customFormat="1" ht="12" customHeight="1">
      <c r="A27" s="486" t="s">
        <v>183</v>
      </c>
      <c r="B27" s="468" t="s">
        <v>294</v>
      </c>
      <c r="C27" s="342"/>
    </row>
    <row r="28" spans="1:3" s="114" customFormat="1" ht="12" customHeight="1" thickBot="1">
      <c r="A28" s="487" t="s">
        <v>184</v>
      </c>
      <c r="B28" s="469" t="s">
        <v>295</v>
      </c>
      <c r="C28" s="344"/>
    </row>
    <row r="29" spans="1:3" s="114" customFormat="1" ht="12" customHeight="1" thickBot="1">
      <c r="A29" s="36" t="s">
        <v>185</v>
      </c>
      <c r="B29" s="21" t="s">
        <v>296</v>
      </c>
      <c r="C29" s="346">
        <f>+C30+C33+C34+C35</f>
        <v>0</v>
      </c>
    </row>
    <row r="30" spans="1:3" s="114" customFormat="1" ht="12" customHeight="1">
      <c r="A30" s="485" t="s">
        <v>297</v>
      </c>
      <c r="B30" s="467" t="s">
        <v>303</v>
      </c>
      <c r="C30" s="462">
        <f>+C31+C32</f>
        <v>0</v>
      </c>
    </row>
    <row r="31" spans="1:3" s="114" customFormat="1" ht="12" customHeight="1">
      <c r="A31" s="486" t="s">
        <v>298</v>
      </c>
      <c r="B31" s="468" t="s">
        <v>304</v>
      </c>
      <c r="C31" s="342"/>
    </row>
    <row r="32" spans="1:3" s="114" customFormat="1" ht="12" customHeight="1">
      <c r="A32" s="486" t="s">
        <v>299</v>
      </c>
      <c r="B32" s="468" t="s">
        <v>305</v>
      </c>
      <c r="C32" s="342"/>
    </row>
    <row r="33" spans="1:3" s="114" customFormat="1" ht="12" customHeight="1">
      <c r="A33" s="486" t="s">
        <v>300</v>
      </c>
      <c r="B33" s="468" t="s">
        <v>306</v>
      </c>
      <c r="C33" s="342"/>
    </row>
    <row r="34" spans="1:3" s="114" customFormat="1" ht="12" customHeight="1">
      <c r="A34" s="486" t="s">
        <v>301</v>
      </c>
      <c r="B34" s="468" t="s">
        <v>307</v>
      </c>
      <c r="C34" s="342"/>
    </row>
    <row r="35" spans="1:3" s="114" customFormat="1" ht="12" customHeight="1" thickBot="1">
      <c r="A35" s="487" t="s">
        <v>302</v>
      </c>
      <c r="B35" s="469" t="s">
        <v>308</v>
      </c>
      <c r="C35" s="344"/>
    </row>
    <row r="36" spans="1:3" s="114" customFormat="1" ht="12" customHeight="1" thickBot="1">
      <c r="A36" s="36" t="s">
        <v>25</v>
      </c>
      <c r="B36" s="21" t="s">
        <v>309</v>
      </c>
      <c r="C36" s="340">
        <f>SUM(C37:C46)</f>
        <v>0</v>
      </c>
    </row>
    <row r="37" spans="1:3" s="114" customFormat="1" ht="12" customHeight="1">
      <c r="A37" s="485" t="s">
        <v>102</v>
      </c>
      <c r="B37" s="467" t="s">
        <v>312</v>
      </c>
      <c r="C37" s="343"/>
    </row>
    <row r="38" spans="1:3" s="114" customFormat="1" ht="12" customHeight="1">
      <c r="A38" s="486" t="s">
        <v>103</v>
      </c>
      <c r="B38" s="468" t="s">
        <v>313</v>
      </c>
      <c r="C38" s="342"/>
    </row>
    <row r="39" spans="1:3" s="114" customFormat="1" ht="12" customHeight="1">
      <c r="A39" s="486" t="s">
        <v>104</v>
      </c>
      <c r="B39" s="468" t="s">
        <v>314</v>
      </c>
      <c r="C39" s="342"/>
    </row>
    <row r="40" spans="1:3" s="114" customFormat="1" ht="12" customHeight="1">
      <c r="A40" s="486" t="s">
        <v>187</v>
      </c>
      <c r="B40" s="468" t="s">
        <v>315</v>
      </c>
      <c r="C40" s="342"/>
    </row>
    <row r="41" spans="1:3" s="114" customFormat="1" ht="12" customHeight="1">
      <c r="A41" s="486" t="s">
        <v>188</v>
      </c>
      <c r="B41" s="468" t="s">
        <v>316</v>
      </c>
      <c r="C41" s="342"/>
    </row>
    <row r="42" spans="1:3" s="114" customFormat="1" ht="12" customHeight="1">
      <c r="A42" s="486" t="s">
        <v>189</v>
      </c>
      <c r="B42" s="468" t="s">
        <v>317</v>
      </c>
      <c r="C42" s="342"/>
    </row>
    <row r="43" spans="1:3" s="114" customFormat="1" ht="12" customHeight="1">
      <c r="A43" s="486" t="s">
        <v>190</v>
      </c>
      <c r="B43" s="468" t="s">
        <v>318</v>
      </c>
      <c r="C43" s="342"/>
    </row>
    <row r="44" spans="1:3" s="114" customFormat="1" ht="12" customHeight="1">
      <c r="A44" s="486" t="s">
        <v>191</v>
      </c>
      <c r="B44" s="468" t="s">
        <v>319</v>
      </c>
      <c r="C44" s="342"/>
    </row>
    <row r="45" spans="1:3" s="114" customFormat="1" ht="12" customHeight="1">
      <c r="A45" s="486" t="s">
        <v>310</v>
      </c>
      <c r="B45" s="468" t="s">
        <v>320</v>
      </c>
      <c r="C45" s="345"/>
    </row>
    <row r="46" spans="1:3" s="114" customFormat="1" ht="12" customHeight="1" thickBot="1">
      <c r="A46" s="487" t="s">
        <v>311</v>
      </c>
      <c r="B46" s="469" t="s">
        <v>321</v>
      </c>
      <c r="C46" s="453"/>
    </row>
    <row r="47" spans="1:3" s="114" customFormat="1" ht="12" customHeight="1" thickBot="1">
      <c r="A47" s="36" t="s">
        <v>26</v>
      </c>
      <c r="B47" s="21" t="s">
        <v>322</v>
      </c>
      <c r="C47" s="340">
        <f>SUM(C48:C52)</f>
        <v>0</v>
      </c>
    </row>
    <row r="48" spans="1:3" s="114" customFormat="1" ht="12" customHeight="1">
      <c r="A48" s="485" t="s">
        <v>105</v>
      </c>
      <c r="B48" s="467" t="s">
        <v>326</v>
      </c>
      <c r="C48" s="517"/>
    </row>
    <row r="49" spans="1:3" s="114" customFormat="1" ht="12" customHeight="1">
      <c r="A49" s="486" t="s">
        <v>106</v>
      </c>
      <c r="B49" s="468" t="s">
        <v>327</v>
      </c>
      <c r="C49" s="345"/>
    </row>
    <row r="50" spans="1:3" s="114" customFormat="1" ht="12" customHeight="1">
      <c r="A50" s="486" t="s">
        <v>323</v>
      </c>
      <c r="B50" s="468" t="s">
        <v>328</v>
      </c>
      <c r="C50" s="345"/>
    </row>
    <row r="51" spans="1:3" s="114" customFormat="1" ht="12" customHeight="1">
      <c r="A51" s="486" t="s">
        <v>324</v>
      </c>
      <c r="B51" s="468" t="s">
        <v>329</v>
      </c>
      <c r="C51" s="345"/>
    </row>
    <row r="52" spans="1:3" s="114" customFormat="1" ht="12" customHeight="1" thickBot="1">
      <c r="A52" s="487" t="s">
        <v>325</v>
      </c>
      <c r="B52" s="469" t="s">
        <v>330</v>
      </c>
      <c r="C52" s="453"/>
    </row>
    <row r="53" spans="1:3" s="114" customFormat="1" ht="12" customHeight="1" thickBot="1">
      <c r="A53" s="36" t="s">
        <v>192</v>
      </c>
      <c r="B53" s="21" t="s">
        <v>331</v>
      </c>
      <c r="C53" s="340">
        <f>SUM(C54:C56)</f>
        <v>13748</v>
      </c>
    </row>
    <row r="54" spans="1:3" s="114" customFormat="1" ht="12" customHeight="1">
      <c r="A54" s="485" t="s">
        <v>107</v>
      </c>
      <c r="B54" s="467" t="s">
        <v>332</v>
      </c>
      <c r="C54" s="343"/>
    </row>
    <row r="55" spans="1:3" s="114" customFormat="1" ht="12" customHeight="1">
      <c r="A55" s="486" t="s">
        <v>108</v>
      </c>
      <c r="B55" s="468" t="s">
        <v>537</v>
      </c>
      <c r="C55" s="342"/>
    </row>
    <row r="56" spans="1:3" s="114" customFormat="1" ht="12" customHeight="1">
      <c r="A56" s="486" t="s">
        <v>336</v>
      </c>
      <c r="B56" s="468" t="s">
        <v>334</v>
      </c>
      <c r="C56" s="342">
        <v>13748</v>
      </c>
    </row>
    <row r="57" spans="1:3" s="114" customFormat="1" ht="12" customHeight="1" thickBot="1">
      <c r="A57" s="487" t="s">
        <v>337</v>
      </c>
      <c r="B57" s="469" t="s">
        <v>335</v>
      </c>
      <c r="C57" s="344"/>
    </row>
    <row r="58" spans="1:3" s="114" customFormat="1" ht="12" customHeight="1" thickBot="1">
      <c r="A58" s="36" t="s">
        <v>28</v>
      </c>
      <c r="B58" s="335" t="s">
        <v>338</v>
      </c>
      <c r="C58" s="340">
        <f>SUM(C59:C61)</f>
        <v>0</v>
      </c>
    </row>
    <row r="59" spans="1:3" s="114" customFormat="1" ht="12" customHeight="1">
      <c r="A59" s="485" t="s">
        <v>193</v>
      </c>
      <c r="B59" s="467" t="s">
        <v>340</v>
      </c>
      <c r="C59" s="345"/>
    </row>
    <row r="60" spans="1:3" s="114" customFormat="1" ht="12" customHeight="1">
      <c r="A60" s="486" t="s">
        <v>194</v>
      </c>
      <c r="B60" s="468" t="s">
        <v>538</v>
      </c>
      <c r="C60" s="345"/>
    </row>
    <row r="61" spans="1:3" s="114" customFormat="1" ht="12" customHeight="1">
      <c r="A61" s="486" t="s">
        <v>250</v>
      </c>
      <c r="B61" s="468" t="s">
        <v>341</v>
      </c>
      <c r="C61" s="345"/>
    </row>
    <row r="62" spans="1:3" s="114" customFormat="1" ht="12" customHeight="1" thickBot="1">
      <c r="A62" s="487" t="s">
        <v>339</v>
      </c>
      <c r="B62" s="469" t="s">
        <v>342</v>
      </c>
      <c r="C62" s="345"/>
    </row>
    <row r="63" spans="1:3" s="114" customFormat="1" ht="12" customHeight="1" thickBot="1">
      <c r="A63" s="36" t="s">
        <v>29</v>
      </c>
      <c r="B63" s="21" t="s">
        <v>343</v>
      </c>
      <c r="C63" s="346">
        <f>+C8+C15+C22+C29+C36+C47+C53+C58</f>
        <v>136264</v>
      </c>
    </row>
    <row r="64" spans="1:3" s="114" customFormat="1" ht="12" customHeight="1" thickBot="1">
      <c r="A64" s="488" t="s">
        <v>487</v>
      </c>
      <c r="B64" s="335" t="s">
        <v>345</v>
      </c>
      <c r="C64" s="340">
        <f>SUM(C65:C67)</f>
        <v>0</v>
      </c>
    </row>
    <row r="65" spans="1:3" s="114" customFormat="1" ht="12" customHeight="1">
      <c r="A65" s="485" t="s">
        <v>378</v>
      </c>
      <c r="B65" s="467" t="s">
        <v>346</v>
      </c>
      <c r="C65" s="345"/>
    </row>
    <row r="66" spans="1:3" s="114" customFormat="1" ht="12" customHeight="1">
      <c r="A66" s="486" t="s">
        <v>387</v>
      </c>
      <c r="B66" s="468" t="s">
        <v>347</v>
      </c>
      <c r="C66" s="345"/>
    </row>
    <row r="67" spans="1:3" s="114" customFormat="1" ht="12" customHeight="1" thickBot="1">
      <c r="A67" s="487" t="s">
        <v>388</v>
      </c>
      <c r="B67" s="471" t="s">
        <v>348</v>
      </c>
      <c r="C67" s="345"/>
    </row>
    <row r="68" spans="1:3" s="114" customFormat="1" ht="12" customHeight="1" thickBot="1">
      <c r="A68" s="488" t="s">
        <v>349</v>
      </c>
      <c r="B68" s="335" t="s">
        <v>350</v>
      </c>
      <c r="C68" s="340">
        <f>SUM(C69:C72)</f>
        <v>0</v>
      </c>
    </row>
    <row r="69" spans="1:3" s="114" customFormat="1" ht="12" customHeight="1">
      <c r="A69" s="485" t="s">
        <v>161</v>
      </c>
      <c r="B69" s="467" t="s">
        <v>351</v>
      </c>
      <c r="C69" s="345"/>
    </row>
    <row r="70" spans="1:3" s="114" customFormat="1" ht="12" customHeight="1">
      <c r="A70" s="486" t="s">
        <v>162</v>
      </c>
      <c r="B70" s="468" t="s">
        <v>352</v>
      </c>
      <c r="C70" s="345"/>
    </row>
    <row r="71" spans="1:3" s="114" customFormat="1" ht="12" customHeight="1">
      <c r="A71" s="486" t="s">
        <v>379</v>
      </c>
      <c r="B71" s="468" t="s">
        <v>353</v>
      </c>
      <c r="C71" s="345"/>
    </row>
    <row r="72" spans="1:3" s="114" customFormat="1" ht="12" customHeight="1" thickBot="1">
      <c r="A72" s="487" t="s">
        <v>380</v>
      </c>
      <c r="B72" s="469" t="s">
        <v>354</v>
      </c>
      <c r="C72" s="345"/>
    </row>
    <row r="73" spans="1:3" s="114" customFormat="1" ht="12" customHeight="1" thickBot="1">
      <c r="A73" s="488" t="s">
        <v>355</v>
      </c>
      <c r="B73" s="335" t="s">
        <v>356</v>
      </c>
      <c r="C73" s="340">
        <f>SUM(C74:C75)</f>
        <v>0</v>
      </c>
    </row>
    <row r="74" spans="1:3" s="114" customFormat="1" ht="12" customHeight="1">
      <c r="A74" s="485" t="s">
        <v>381</v>
      </c>
      <c r="B74" s="467" t="s">
        <v>357</v>
      </c>
      <c r="C74" s="345"/>
    </row>
    <row r="75" spans="1:3" s="114" customFormat="1" ht="12" customHeight="1" thickBot="1">
      <c r="A75" s="487" t="s">
        <v>382</v>
      </c>
      <c r="B75" s="469" t="s">
        <v>358</v>
      </c>
      <c r="C75" s="345"/>
    </row>
    <row r="76" spans="1:3" s="113" customFormat="1" ht="12" customHeight="1" thickBot="1">
      <c r="A76" s="488" t="s">
        <v>359</v>
      </c>
      <c r="B76" s="335" t="s">
        <v>360</v>
      </c>
      <c r="C76" s="340">
        <f>SUM(C77:C79)</f>
        <v>0</v>
      </c>
    </row>
    <row r="77" spans="1:3" s="114" customFormat="1" ht="12" customHeight="1">
      <c r="A77" s="485" t="s">
        <v>383</v>
      </c>
      <c r="B77" s="467" t="s">
        <v>361</v>
      </c>
      <c r="C77" s="345"/>
    </row>
    <row r="78" spans="1:3" s="114" customFormat="1" ht="12" customHeight="1">
      <c r="A78" s="486" t="s">
        <v>384</v>
      </c>
      <c r="B78" s="468" t="s">
        <v>362</v>
      </c>
      <c r="C78" s="345"/>
    </row>
    <row r="79" spans="1:3" s="114" customFormat="1" ht="12" customHeight="1" thickBot="1">
      <c r="A79" s="487" t="s">
        <v>385</v>
      </c>
      <c r="B79" s="469" t="s">
        <v>363</v>
      </c>
      <c r="C79" s="345"/>
    </row>
    <row r="80" spans="1:3" s="114" customFormat="1" ht="12" customHeight="1" thickBot="1">
      <c r="A80" s="488" t="s">
        <v>364</v>
      </c>
      <c r="B80" s="335" t="s">
        <v>386</v>
      </c>
      <c r="C80" s="340">
        <f>SUM(C81:C84)</f>
        <v>0</v>
      </c>
    </row>
    <row r="81" spans="1:3" s="114" customFormat="1" ht="12" customHeight="1">
      <c r="A81" s="489" t="s">
        <v>365</v>
      </c>
      <c r="B81" s="467" t="s">
        <v>366</v>
      </c>
      <c r="C81" s="345"/>
    </row>
    <row r="82" spans="1:3" s="114" customFormat="1" ht="12" customHeight="1">
      <c r="A82" s="490" t="s">
        <v>367</v>
      </c>
      <c r="B82" s="468" t="s">
        <v>368</v>
      </c>
      <c r="C82" s="345"/>
    </row>
    <row r="83" spans="1:3" s="114" customFormat="1" ht="12" customHeight="1">
      <c r="A83" s="490" t="s">
        <v>369</v>
      </c>
      <c r="B83" s="468" t="s">
        <v>370</v>
      </c>
      <c r="C83" s="345"/>
    </row>
    <row r="84" spans="1:3" s="113" customFormat="1" ht="12" customHeight="1" thickBot="1">
      <c r="A84" s="491" t="s">
        <v>371</v>
      </c>
      <c r="B84" s="469" t="s">
        <v>372</v>
      </c>
      <c r="C84" s="345"/>
    </row>
    <row r="85" spans="1:3" s="113" customFormat="1" ht="12" customHeight="1" thickBot="1">
      <c r="A85" s="488" t="s">
        <v>373</v>
      </c>
      <c r="B85" s="335" t="s">
        <v>374</v>
      </c>
      <c r="C85" s="518"/>
    </row>
    <row r="86" spans="1:3" s="113" customFormat="1" ht="12" customHeight="1" thickBot="1">
      <c r="A86" s="488" t="s">
        <v>375</v>
      </c>
      <c r="B86" s="475" t="s">
        <v>376</v>
      </c>
      <c r="C86" s="346">
        <f>+C64+C68+C73+C76+C80+C85</f>
        <v>0</v>
      </c>
    </row>
    <row r="87" spans="1:3" s="113" customFormat="1" ht="12" customHeight="1" thickBot="1">
      <c r="A87" s="492" t="s">
        <v>389</v>
      </c>
      <c r="B87" s="477" t="s">
        <v>523</v>
      </c>
      <c r="C87" s="346">
        <f>+C63+C86</f>
        <v>136264</v>
      </c>
    </row>
    <row r="88" spans="1:3" s="114" customFormat="1" ht="15" customHeight="1">
      <c r="A88" s="280"/>
      <c r="B88" s="281"/>
      <c r="C88" s="408"/>
    </row>
    <row r="89" spans="1:3" ht="13.5" thickBot="1">
      <c r="A89" s="493"/>
      <c r="B89" s="283"/>
      <c r="C89" s="409"/>
    </row>
    <row r="90" spans="1:3" s="76" customFormat="1" ht="16.5" customHeight="1" thickBot="1">
      <c r="A90" s="284"/>
      <c r="B90" s="285" t="s">
        <v>63</v>
      </c>
      <c r="C90" s="410"/>
    </row>
    <row r="91" spans="1:3" s="115" customFormat="1" ht="12" customHeight="1" thickBot="1">
      <c r="A91" s="459" t="s">
        <v>21</v>
      </c>
      <c r="B91" s="30" t="s">
        <v>392</v>
      </c>
      <c r="C91" s="339">
        <f>SUM(C92:C96)</f>
        <v>136264</v>
      </c>
    </row>
    <row r="92" spans="1:3" ht="12" customHeight="1">
      <c r="A92" s="494" t="s">
        <v>109</v>
      </c>
      <c r="B92" s="10" t="s">
        <v>52</v>
      </c>
      <c r="C92" s="341">
        <v>12179</v>
      </c>
    </row>
    <row r="93" spans="1:3" ht="12" customHeight="1">
      <c r="A93" s="486" t="s">
        <v>110</v>
      </c>
      <c r="B93" s="8" t="s">
        <v>195</v>
      </c>
      <c r="C93" s="342">
        <v>3309</v>
      </c>
    </row>
    <row r="94" spans="1:3" ht="12" customHeight="1">
      <c r="A94" s="486" t="s">
        <v>111</v>
      </c>
      <c r="B94" s="8" t="s">
        <v>151</v>
      </c>
      <c r="C94" s="344">
        <v>22548</v>
      </c>
    </row>
    <row r="95" spans="1:3" ht="12" customHeight="1">
      <c r="A95" s="486" t="s">
        <v>112</v>
      </c>
      <c r="B95" s="11" t="s">
        <v>196</v>
      </c>
      <c r="C95" s="344"/>
    </row>
    <row r="96" spans="1:3" ht="12" customHeight="1">
      <c r="A96" s="486" t="s">
        <v>123</v>
      </c>
      <c r="B96" s="19" t="s">
        <v>197</v>
      </c>
      <c r="C96" s="344">
        <v>98228</v>
      </c>
    </row>
    <row r="97" spans="1:3" ht="12" customHeight="1">
      <c r="A97" s="486" t="s">
        <v>113</v>
      </c>
      <c r="B97" s="8" t="s">
        <v>393</v>
      </c>
      <c r="C97" s="344"/>
    </row>
    <row r="98" spans="1:3" ht="12" customHeight="1">
      <c r="A98" s="486" t="s">
        <v>114</v>
      </c>
      <c r="B98" s="169" t="s">
        <v>394</v>
      </c>
      <c r="C98" s="344"/>
    </row>
    <row r="99" spans="1:3" ht="12" customHeight="1">
      <c r="A99" s="486" t="s">
        <v>124</v>
      </c>
      <c r="B99" s="170" t="s">
        <v>395</v>
      </c>
      <c r="C99" s="344"/>
    </row>
    <row r="100" spans="1:3" ht="12" customHeight="1">
      <c r="A100" s="486" t="s">
        <v>125</v>
      </c>
      <c r="B100" s="170" t="s">
        <v>396</v>
      </c>
      <c r="C100" s="344"/>
    </row>
    <row r="101" spans="1:3" ht="12" customHeight="1">
      <c r="A101" s="486" t="s">
        <v>126</v>
      </c>
      <c r="B101" s="169" t="s">
        <v>397</v>
      </c>
      <c r="C101" s="344"/>
    </row>
    <row r="102" spans="1:3" ht="12" customHeight="1">
      <c r="A102" s="486" t="s">
        <v>127</v>
      </c>
      <c r="B102" s="169" t="s">
        <v>398</v>
      </c>
      <c r="C102" s="344"/>
    </row>
    <row r="103" spans="1:3" ht="12" customHeight="1">
      <c r="A103" s="486" t="s">
        <v>129</v>
      </c>
      <c r="B103" s="170" t="s">
        <v>399</v>
      </c>
      <c r="C103" s="344"/>
    </row>
    <row r="104" spans="1:3" ht="12" customHeight="1">
      <c r="A104" s="495" t="s">
        <v>198</v>
      </c>
      <c r="B104" s="171" t="s">
        <v>400</v>
      </c>
      <c r="C104" s="344"/>
    </row>
    <row r="105" spans="1:3" ht="12" customHeight="1">
      <c r="A105" s="486" t="s">
        <v>390</v>
      </c>
      <c r="B105" s="171" t="s">
        <v>401</v>
      </c>
      <c r="C105" s="344"/>
    </row>
    <row r="106" spans="1:3" ht="12" customHeight="1" thickBot="1">
      <c r="A106" s="496" t="s">
        <v>391</v>
      </c>
      <c r="B106" s="172" t="s">
        <v>402</v>
      </c>
      <c r="C106" s="348"/>
    </row>
    <row r="107" spans="1:3" ht="12" customHeight="1" thickBot="1">
      <c r="A107" s="36" t="s">
        <v>22</v>
      </c>
      <c r="B107" s="29" t="s">
        <v>403</v>
      </c>
      <c r="C107" s="340">
        <f>+C108+C110+C112</f>
        <v>0</v>
      </c>
    </row>
    <row r="108" spans="1:3" ht="12" customHeight="1">
      <c r="A108" s="485" t="s">
        <v>115</v>
      </c>
      <c r="B108" s="8" t="s">
        <v>248</v>
      </c>
      <c r="C108" s="343"/>
    </row>
    <row r="109" spans="1:3" ht="12" customHeight="1">
      <c r="A109" s="485" t="s">
        <v>116</v>
      </c>
      <c r="B109" s="12" t="s">
        <v>407</v>
      </c>
      <c r="C109" s="343"/>
    </row>
    <row r="110" spans="1:3" ht="12" customHeight="1">
      <c r="A110" s="485" t="s">
        <v>117</v>
      </c>
      <c r="B110" s="12" t="s">
        <v>199</v>
      </c>
      <c r="C110" s="342"/>
    </row>
    <row r="111" spans="1:3" ht="12" customHeight="1">
      <c r="A111" s="485" t="s">
        <v>118</v>
      </c>
      <c r="B111" s="12" t="s">
        <v>408</v>
      </c>
      <c r="C111" s="310"/>
    </row>
    <row r="112" spans="1:3" ht="12" customHeight="1">
      <c r="A112" s="485" t="s">
        <v>119</v>
      </c>
      <c r="B112" s="337" t="s">
        <v>251</v>
      </c>
      <c r="C112" s="310"/>
    </row>
    <row r="113" spans="1:3" ht="12" customHeight="1">
      <c r="A113" s="485" t="s">
        <v>128</v>
      </c>
      <c r="B113" s="336" t="s">
        <v>539</v>
      </c>
      <c r="C113" s="310"/>
    </row>
    <row r="114" spans="1:3" ht="12" customHeight="1">
      <c r="A114" s="485" t="s">
        <v>130</v>
      </c>
      <c r="B114" s="463" t="s">
        <v>413</v>
      </c>
      <c r="C114" s="310"/>
    </row>
    <row r="115" spans="1:3" ht="12" customHeight="1">
      <c r="A115" s="485" t="s">
        <v>200</v>
      </c>
      <c r="B115" s="170" t="s">
        <v>396</v>
      </c>
      <c r="C115" s="310"/>
    </row>
    <row r="116" spans="1:3" ht="12" customHeight="1">
      <c r="A116" s="485" t="s">
        <v>201</v>
      </c>
      <c r="B116" s="170" t="s">
        <v>412</v>
      </c>
      <c r="C116" s="310"/>
    </row>
    <row r="117" spans="1:3" ht="12" customHeight="1">
      <c r="A117" s="485" t="s">
        <v>202</v>
      </c>
      <c r="B117" s="170" t="s">
        <v>411</v>
      </c>
      <c r="C117" s="310"/>
    </row>
    <row r="118" spans="1:3" ht="12" customHeight="1">
      <c r="A118" s="485" t="s">
        <v>404</v>
      </c>
      <c r="B118" s="170" t="s">
        <v>399</v>
      </c>
      <c r="C118" s="310"/>
    </row>
    <row r="119" spans="1:3" ht="12" customHeight="1">
      <c r="A119" s="485" t="s">
        <v>405</v>
      </c>
      <c r="B119" s="170" t="s">
        <v>410</v>
      </c>
      <c r="C119" s="310"/>
    </row>
    <row r="120" spans="1:3" ht="12" customHeight="1" thickBot="1">
      <c r="A120" s="495" t="s">
        <v>406</v>
      </c>
      <c r="B120" s="170" t="s">
        <v>409</v>
      </c>
      <c r="C120" s="312"/>
    </row>
    <row r="121" spans="1:3" ht="12" customHeight="1" thickBot="1">
      <c r="A121" s="36" t="s">
        <v>23</v>
      </c>
      <c r="B121" s="150" t="s">
        <v>414</v>
      </c>
      <c r="C121" s="340">
        <f>+C122+C123</f>
        <v>0</v>
      </c>
    </row>
    <row r="122" spans="1:3" ht="12" customHeight="1">
      <c r="A122" s="485" t="s">
        <v>98</v>
      </c>
      <c r="B122" s="9" t="s">
        <v>65</v>
      </c>
      <c r="C122" s="343"/>
    </row>
    <row r="123" spans="1:3" ht="12" customHeight="1" thickBot="1">
      <c r="A123" s="487" t="s">
        <v>99</v>
      </c>
      <c r="B123" s="12" t="s">
        <v>66</v>
      </c>
      <c r="C123" s="344"/>
    </row>
    <row r="124" spans="1:3" ht="12" customHeight="1" thickBot="1">
      <c r="A124" s="36" t="s">
        <v>24</v>
      </c>
      <c r="B124" s="150" t="s">
        <v>415</v>
      </c>
      <c r="C124" s="340">
        <f>+C91+C107+C121</f>
        <v>136264</v>
      </c>
    </row>
    <row r="125" spans="1:3" ht="12" customHeight="1" thickBot="1">
      <c r="A125" s="36" t="s">
        <v>25</v>
      </c>
      <c r="B125" s="150" t="s">
        <v>416</v>
      </c>
      <c r="C125" s="340">
        <f>+C126+C127+C128</f>
        <v>0</v>
      </c>
    </row>
    <row r="126" spans="1:3" s="115" customFormat="1" ht="12" customHeight="1">
      <c r="A126" s="485" t="s">
        <v>102</v>
      </c>
      <c r="B126" s="9" t="s">
        <v>417</v>
      </c>
      <c r="C126" s="310"/>
    </row>
    <row r="127" spans="1:3" ht="12" customHeight="1">
      <c r="A127" s="485" t="s">
        <v>103</v>
      </c>
      <c r="B127" s="9" t="s">
        <v>418</v>
      </c>
      <c r="C127" s="310"/>
    </row>
    <row r="128" spans="1:3" ht="12" customHeight="1" thickBot="1">
      <c r="A128" s="495" t="s">
        <v>104</v>
      </c>
      <c r="B128" s="7" t="s">
        <v>419</v>
      </c>
      <c r="C128" s="310"/>
    </row>
    <row r="129" spans="1:3" ht="12" customHeight="1" thickBot="1">
      <c r="A129" s="36" t="s">
        <v>26</v>
      </c>
      <c r="B129" s="150" t="s">
        <v>486</v>
      </c>
      <c r="C129" s="340">
        <f>+C130+C131+C132+C133</f>
        <v>0</v>
      </c>
    </row>
    <row r="130" spans="1:3" ht="12" customHeight="1">
      <c r="A130" s="485" t="s">
        <v>105</v>
      </c>
      <c r="B130" s="9" t="s">
        <v>420</v>
      </c>
      <c r="C130" s="310"/>
    </row>
    <row r="131" spans="1:3" ht="12" customHeight="1">
      <c r="A131" s="485" t="s">
        <v>106</v>
      </c>
      <c r="B131" s="9" t="s">
        <v>421</v>
      </c>
      <c r="C131" s="310"/>
    </row>
    <row r="132" spans="1:3" ht="12" customHeight="1">
      <c r="A132" s="485" t="s">
        <v>323</v>
      </c>
      <c r="B132" s="9" t="s">
        <v>422</v>
      </c>
      <c r="C132" s="310"/>
    </row>
    <row r="133" spans="1:3" s="115" customFormat="1" ht="12" customHeight="1" thickBot="1">
      <c r="A133" s="495" t="s">
        <v>324</v>
      </c>
      <c r="B133" s="7" t="s">
        <v>423</v>
      </c>
      <c r="C133" s="310"/>
    </row>
    <row r="134" spans="1:11" ht="12" customHeight="1" thickBot="1">
      <c r="A134" s="36" t="s">
        <v>27</v>
      </c>
      <c r="B134" s="150" t="s">
        <v>424</v>
      </c>
      <c r="C134" s="346">
        <f>+C135+C136+C137+C138</f>
        <v>0</v>
      </c>
      <c r="K134" s="292"/>
    </row>
    <row r="135" spans="1:3" ht="12.75">
      <c r="A135" s="485" t="s">
        <v>107</v>
      </c>
      <c r="B135" s="9" t="s">
        <v>425</v>
      </c>
      <c r="C135" s="310"/>
    </row>
    <row r="136" spans="1:3" ht="12" customHeight="1">
      <c r="A136" s="485" t="s">
        <v>108</v>
      </c>
      <c r="B136" s="9" t="s">
        <v>435</v>
      </c>
      <c r="C136" s="310"/>
    </row>
    <row r="137" spans="1:3" s="115" customFormat="1" ht="12" customHeight="1">
      <c r="A137" s="485" t="s">
        <v>336</v>
      </c>
      <c r="B137" s="9" t="s">
        <v>426</v>
      </c>
      <c r="C137" s="310"/>
    </row>
    <row r="138" spans="1:3" s="115" customFormat="1" ht="12" customHeight="1" thickBot="1">
      <c r="A138" s="495" t="s">
        <v>337</v>
      </c>
      <c r="B138" s="7" t="s">
        <v>427</v>
      </c>
      <c r="C138" s="310"/>
    </row>
    <row r="139" spans="1:3" s="115" customFormat="1" ht="12" customHeight="1" thickBot="1">
      <c r="A139" s="36" t="s">
        <v>28</v>
      </c>
      <c r="B139" s="150" t="s">
        <v>428</v>
      </c>
      <c r="C139" s="349">
        <f>+C140+C141+C142+C143</f>
        <v>0</v>
      </c>
    </row>
    <row r="140" spans="1:3" s="115" customFormat="1" ht="12" customHeight="1">
      <c r="A140" s="485" t="s">
        <v>193</v>
      </c>
      <c r="B140" s="9" t="s">
        <v>429</v>
      </c>
      <c r="C140" s="310"/>
    </row>
    <row r="141" spans="1:3" s="115" customFormat="1" ht="12" customHeight="1">
      <c r="A141" s="485" t="s">
        <v>194</v>
      </c>
      <c r="B141" s="9" t="s">
        <v>430</v>
      </c>
      <c r="C141" s="310"/>
    </row>
    <row r="142" spans="1:3" s="115" customFormat="1" ht="12" customHeight="1">
      <c r="A142" s="485" t="s">
        <v>250</v>
      </c>
      <c r="B142" s="9" t="s">
        <v>431</v>
      </c>
      <c r="C142" s="310"/>
    </row>
    <row r="143" spans="1:3" ht="12.75" customHeight="1" thickBot="1">
      <c r="A143" s="485" t="s">
        <v>339</v>
      </c>
      <c r="B143" s="9" t="s">
        <v>432</v>
      </c>
      <c r="C143" s="310"/>
    </row>
    <row r="144" spans="1:3" ht="12" customHeight="1" thickBot="1">
      <c r="A144" s="36" t="s">
        <v>29</v>
      </c>
      <c r="B144" s="150" t="s">
        <v>433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434</v>
      </c>
      <c r="C145" s="479">
        <f>+C124+C144</f>
        <v>136264</v>
      </c>
    </row>
    <row r="146" spans="1:3" ht="13.5" thickBot="1">
      <c r="A146" s="437"/>
      <c r="B146" s="438"/>
      <c r="C146" s="439"/>
    </row>
    <row r="147" spans="1:3" ht="15" customHeight="1" thickBot="1">
      <c r="A147" s="289" t="s">
        <v>221</v>
      </c>
      <c r="B147" s="290"/>
      <c r="C147" s="147"/>
    </row>
    <row r="148" spans="1:3" ht="14.25" customHeight="1" thickBot="1">
      <c r="A148" s="289" t="s">
        <v>222</v>
      </c>
      <c r="B148" s="290"/>
      <c r="C148" s="14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4" sqref="C24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568</v>
      </c>
    </row>
    <row r="2" spans="1:3" s="111" customFormat="1" ht="21" customHeight="1">
      <c r="A2" s="457" t="s">
        <v>70</v>
      </c>
      <c r="B2" s="398" t="s">
        <v>244</v>
      </c>
      <c r="C2" s="400" t="s">
        <v>57</v>
      </c>
    </row>
    <row r="3" spans="1:3" s="111" customFormat="1" ht="16.5" thickBot="1">
      <c r="A3" s="269" t="s">
        <v>218</v>
      </c>
      <c r="B3" s="399" t="s">
        <v>541</v>
      </c>
      <c r="C3" s="401">
        <v>3</v>
      </c>
    </row>
    <row r="4" spans="1:3" s="112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402" t="s">
        <v>60</v>
      </c>
    </row>
    <row r="6" spans="1:3" s="76" customFormat="1" ht="12.75" customHeight="1" thickBot="1">
      <c r="A6" s="233">
        <v>1</v>
      </c>
      <c r="B6" s="234">
        <v>2</v>
      </c>
      <c r="C6" s="235">
        <v>3</v>
      </c>
    </row>
    <row r="7" spans="1:3" s="76" customFormat="1" ht="15.75" customHeight="1" thickBot="1">
      <c r="A7" s="274"/>
      <c r="B7" s="275" t="s">
        <v>61</v>
      </c>
      <c r="C7" s="403"/>
    </row>
    <row r="8" spans="1:3" s="76" customFormat="1" ht="12" customHeight="1" thickBot="1">
      <c r="A8" s="36" t="s">
        <v>21</v>
      </c>
      <c r="B8" s="21" t="s">
        <v>279</v>
      </c>
      <c r="C8" s="340">
        <f>+C9+C10+C11+C12+C13+C14</f>
        <v>0</v>
      </c>
    </row>
    <row r="9" spans="1:3" s="113" customFormat="1" ht="12" customHeight="1">
      <c r="A9" s="485" t="s">
        <v>109</v>
      </c>
      <c r="B9" s="467" t="s">
        <v>280</v>
      </c>
      <c r="C9" s="343"/>
    </row>
    <row r="10" spans="1:3" s="114" customFormat="1" ht="12" customHeight="1">
      <c r="A10" s="486" t="s">
        <v>110</v>
      </c>
      <c r="B10" s="468" t="s">
        <v>281</v>
      </c>
      <c r="C10" s="342"/>
    </row>
    <row r="11" spans="1:3" s="114" customFormat="1" ht="12" customHeight="1">
      <c r="A11" s="486" t="s">
        <v>111</v>
      </c>
      <c r="B11" s="468" t="s">
        <v>282</v>
      </c>
      <c r="C11" s="342"/>
    </row>
    <row r="12" spans="1:3" s="114" customFormat="1" ht="12" customHeight="1">
      <c r="A12" s="486" t="s">
        <v>112</v>
      </c>
      <c r="B12" s="468" t="s">
        <v>283</v>
      </c>
      <c r="C12" s="342"/>
    </row>
    <row r="13" spans="1:3" s="114" customFormat="1" ht="12" customHeight="1">
      <c r="A13" s="486" t="s">
        <v>160</v>
      </c>
      <c r="B13" s="468" t="s">
        <v>284</v>
      </c>
      <c r="C13" s="515"/>
    </row>
    <row r="14" spans="1:3" s="113" customFormat="1" ht="12" customHeight="1" thickBot="1">
      <c r="A14" s="487" t="s">
        <v>113</v>
      </c>
      <c r="B14" s="469" t="s">
        <v>285</v>
      </c>
      <c r="C14" s="516"/>
    </row>
    <row r="15" spans="1:3" s="113" customFormat="1" ht="12" customHeight="1" thickBot="1">
      <c r="A15" s="36" t="s">
        <v>22</v>
      </c>
      <c r="B15" s="335" t="s">
        <v>286</v>
      </c>
      <c r="C15" s="340">
        <f>+C16+C17+C18+C19+C20</f>
        <v>0</v>
      </c>
    </row>
    <row r="16" spans="1:3" s="113" customFormat="1" ht="12" customHeight="1">
      <c r="A16" s="485" t="s">
        <v>115</v>
      </c>
      <c r="B16" s="467" t="s">
        <v>287</v>
      </c>
      <c r="C16" s="343"/>
    </row>
    <row r="17" spans="1:3" s="113" customFormat="1" ht="12" customHeight="1">
      <c r="A17" s="486" t="s">
        <v>116</v>
      </c>
      <c r="B17" s="468" t="s">
        <v>288</v>
      </c>
      <c r="C17" s="342"/>
    </row>
    <row r="18" spans="1:3" s="113" customFormat="1" ht="12" customHeight="1">
      <c r="A18" s="486" t="s">
        <v>117</v>
      </c>
      <c r="B18" s="468" t="s">
        <v>533</v>
      </c>
      <c r="C18" s="342"/>
    </row>
    <row r="19" spans="1:3" s="113" customFormat="1" ht="12" customHeight="1">
      <c r="A19" s="486" t="s">
        <v>118</v>
      </c>
      <c r="B19" s="468" t="s">
        <v>534</v>
      </c>
      <c r="C19" s="342"/>
    </row>
    <row r="20" spans="1:3" s="113" customFormat="1" ht="12" customHeight="1">
      <c r="A20" s="486" t="s">
        <v>119</v>
      </c>
      <c r="B20" s="468" t="s">
        <v>289</v>
      </c>
      <c r="C20" s="342"/>
    </row>
    <row r="21" spans="1:3" s="114" customFormat="1" ht="12" customHeight="1" thickBot="1">
      <c r="A21" s="487" t="s">
        <v>128</v>
      </c>
      <c r="B21" s="469" t="s">
        <v>290</v>
      </c>
      <c r="C21" s="344"/>
    </row>
    <row r="22" spans="1:3" s="114" customFormat="1" ht="12" customHeight="1" thickBot="1">
      <c r="A22" s="36" t="s">
        <v>23</v>
      </c>
      <c r="B22" s="21" t="s">
        <v>291</v>
      </c>
      <c r="C22" s="340">
        <f>+C23+C24+C25+C26+C27</f>
        <v>0</v>
      </c>
    </row>
    <row r="23" spans="1:3" s="114" customFormat="1" ht="12" customHeight="1">
      <c r="A23" s="485" t="s">
        <v>98</v>
      </c>
      <c r="B23" s="467" t="s">
        <v>292</v>
      </c>
      <c r="C23" s="343"/>
    </row>
    <row r="24" spans="1:3" s="113" customFormat="1" ht="12" customHeight="1">
      <c r="A24" s="486" t="s">
        <v>99</v>
      </c>
      <c r="B24" s="468" t="s">
        <v>293</v>
      </c>
      <c r="C24" s="342"/>
    </row>
    <row r="25" spans="1:3" s="114" customFormat="1" ht="12" customHeight="1">
      <c r="A25" s="486" t="s">
        <v>100</v>
      </c>
      <c r="B25" s="468" t="s">
        <v>535</v>
      </c>
      <c r="C25" s="342"/>
    </row>
    <row r="26" spans="1:3" s="114" customFormat="1" ht="12" customHeight="1">
      <c r="A26" s="486" t="s">
        <v>101</v>
      </c>
      <c r="B26" s="468" t="s">
        <v>536</v>
      </c>
      <c r="C26" s="342"/>
    </row>
    <row r="27" spans="1:3" s="114" customFormat="1" ht="12" customHeight="1">
      <c r="A27" s="486" t="s">
        <v>183</v>
      </c>
      <c r="B27" s="468" t="s">
        <v>294</v>
      </c>
      <c r="C27" s="342"/>
    </row>
    <row r="28" spans="1:3" s="114" customFormat="1" ht="12" customHeight="1" thickBot="1">
      <c r="A28" s="487" t="s">
        <v>184</v>
      </c>
      <c r="B28" s="469" t="s">
        <v>295</v>
      </c>
      <c r="C28" s="344"/>
    </row>
    <row r="29" spans="1:3" s="114" customFormat="1" ht="12" customHeight="1" thickBot="1">
      <c r="A29" s="36" t="s">
        <v>185</v>
      </c>
      <c r="B29" s="21" t="s">
        <v>296</v>
      </c>
      <c r="C29" s="346">
        <f>+C30+C33+C34+C35</f>
        <v>20620</v>
      </c>
    </row>
    <row r="30" spans="1:3" s="114" customFormat="1" ht="12" customHeight="1">
      <c r="A30" s="485" t="s">
        <v>297</v>
      </c>
      <c r="B30" s="467" t="s">
        <v>303</v>
      </c>
      <c r="C30" s="462">
        <f>+C31+C32</f>
        <v>17700</v>
      </c>
    </row>
    <row r="31" spans="1:3" s="114" customFormat="1" ht="12" customHeight="1">
      <c r="A31" s="486" t="s">
        <v>298</v>
      </c>
      <c r="B31" s="468" t="s">
        <v>304</v>
      </c>
      <c r="C31" s="342"/>
    </row>
    <row r="32" spans="1:3" s="114" customFormat="1" ht="12" customHeight="1">
      <c r="A32" s="486" t="s">
        <v>299</v>
      </c>
      <c r="B32" s="468" t="s">
        <v>305</v>
      </c>
      <c r="C32" s="342">
        <v>17700</v>
      </c>
    </row>
    <row r="33" spans="1:3" s="114" customFormat="1" ht="12" customHeight="1">
      <c r="A33" s="486" t="s">
        <v>300</v>
      </c>
      <c r="B33" s="468" t="s">
        <v>306</v>
      </c>
      <c r="C33" s="342">
        <v>2600</v>
      </c>
    </row>
    <row r="34" spans="1:3" s="114" customFormat="1" ht="12" customHeight="1">
      <c r="A34" s="486" t="s">
        <v>301</v>
      </c>
      <c r="B34" s="468" t="s">
        <v>307</v>
      </c>
      <c r="C34" s="342"/>
    </row>
    <row r="35" spans="1:3" s="114" customFormat="1" ht="12" customHeight="1" thickBot="1">
      <c r="A35" s="487" t="s">
        <v>302</v>
      </c>
      <c r="B35" s="469" t="s">
        <v>308</v>
      </c>
      <c r="C35" s="344">
        <v>320</v>
      </c>
    </row>
    <row r="36" spans="1:3" s="114" customFormat="1" ht="12" customHeight="1" thickBot="1">
      <c r="A36" s="36" t="s">
        <v>25</v>
      </c>
      <c r="B36" s="21" t="s">
        <v>309</v>
      </c>
      <c r="C36" s="340">
        <f>SUM(C37:C46)</f>
        <v>0</v>
      </c>
    </row>
    <row r="37" spans="1:3" s="114" customFormat="1" ht="12" customHeight="1">
      <c r="A37" s="485" t="s">
        <v>102</v>
      </c>
      <c r="B37" s="467" t="s">
        <v>312</v>
      </c>
      <c r="C37" s="343"/>
    </row>
    <row r="38" spans="1:3" s="114" customFormat="1" ht="12" customHeight="1">
      <c r="A38" s="486" t="s">
        <v>103</v>
      </c>
      <c r="B38" s="468" t="s">
        <v>313</v>
      </c>
      <c r="C38" s="342"/>
    </row>
    <row r="39" spans="1:3" s="114" customFormat="1" ht="12" customHeight="1">
      <c r="A39" s="486" t="s">
        <v>104</v>
      </c>
      <c r="B39" s="468" t="s">
        <v>314</v>
      </c>
      <c r="C39" s="342"/>
    </row>
    <row r="40" spans="1:3" s="114" customFormat="1" ht="12" customHeight="1">
      <c r="A40" s="486" t="s">
        <v>187</v>
      </c>
      <c r="B40" s="468" t="s">
        <v>315</v>
      </c>
      <c r="C40" s="342"/>
    </row>
    <row r="41" spans="1:3" s="114" customFormat="1" ht="12" customHeight="1">
      <c r="A41" s="486" t="s">
        <v>188</v>
      </c>
      <c r="B41" s="468" t="s">
        <v>316</v>
      </c>
      <c r="C41" s="342"/>
    </row>
    <row r="42" spans="1:3" s="114" customFormat="1" ht="12" customHeight="1">
      <c r="A42" s="486" t="s">
        <v>189</v>
      </c>
      <c r="B42" s="468" t="s">
        <v>317</v>
      </c>
      <c r="C42" s="342"/>
    </row>
    <row r="43" spans="1:3" s="114" customFormat="1" ht="12" customHeight="1">
      <c r="A43" s="486" t="s">
        <v>190</v>
      </c>
      <c r="B43" s="468" t="s">
        <v>318</v>
      </c>
      <c r="C43" s="342"/>
    </row>
    <row r="44" spans="1:3" s="114" customFormat="1" ht="12" customHeight="1">
      <c r="A44" s="486" t="s">
        <v>191</v>
      </c>
      <c r="B44" s="468" t="s">
        <v>319</v>
      </c>
      <c r="C44" s="342"/>
    </row>
    <row r="45" spans="1:3" s="114" customFormat="1" ht="12" customHeight="1">
      <c r="A45" s="486" t="s">
        <v>310</v>
      </c>
      <c r="B45" s="468" t="s">
        <v>320</v>
      </c>
      <c r="C45" s="345"/>
    </row>
    <row r="46" spans="1:3" s="114" customFormat="1" ht="12" customHeight="1" thickBot="1">
      <c r="A46" s="487" t="s">
        <v>311</v>
      </c>
      <c r="B46" s="469" t="s">
        <v>321</v>
      </c>
      <c r="C46" s="453"/>
    </row>
    <row r="47" spans="1:3" s="114" customFormat="1" ht="12" customHeight="1" thickBot="1">
      <c r="A47" s="36" t="s">
        <v>26</v>
      </c>
      <c r="B47" s="21" t="s">
        <v>322</v>
      </c>
      <c r="C47" s="340">
        <f>SUM(C48:C52)</f>
        <v>0</v>
      </c>
    </row>
    <row r="48" spans="1:3" s="114" customFormat="1" ht="12" customHeight="1">
      <c r="A48" s="485" t="s">
        <v>105</v>
      </c>
      <c r="B48" s="467" t="s">
        <v>326</v>
      </c>
      <c r="C48" s="517"/>
    </row>
    <row r="49" spans="1:3" s="114" customFormat="1" ht="12" customHeight="1">
      <c r="A49" s="486" t="s">
        <v>106</v>
      </c>
      <c r="B49" s="468" t="s">
        <v>327</v>
      </c>
      <c r="C49" s="345"/>
    </row>
    <row r="50" spans="1:3" s="114" customFormat="1" ht="12" customHeight="1">
      <c r="A50" s="486" t="s">
        <v>323</v>
      </c>
      <c r="B50" s="468" t="s">
        <v>328</v>
      </c>
      <c r="C50" s="345"/>
    </row>
    <row r="51" spans="1:3" s="114" customFormat="1" ht="12" customHeight="1">
      <c r="A51" s="486" t="s">
        <v>324</v>
      </c>
      <c r="B51" s="468" t="s">
        <v>329</v>
      </c>
      <c r="C51" s="345"/>
    </row>
    <row r="52" spans="1:3" s="114" customFormat="1" ht="12" customHeight="1" thickBot="1">
      <c r="A52" s="487" t="s">
        <v>325</v>
      </c>
      <c r="B52" s="469" t="s">
        <v>330</v>
      </c>
      <c r="C52" s="453"/>
    </row>
    <row r="53" spans="1:3" s="114" customFormat="1" ht="12" customHeight="1" thickBot="1">
      <c r="A53" s="36" t="s">
        <v>192</v>
      </c>
      <c r="B53" s="21" t="s">
        <v>331</v>
      </c>
      <c r="C53" s="340">
        <f>SUM(C54:C56)</f>
        <v>58082</v>
      </c>
    </row>
    <row r="54" spans="1:3" s="114" customFormat="1" ht="12" customHeight="1">
      <c r="A54" s="485" t="s">
        <v>107</v>
      </c>
      <c r="B54" s="467" t="s">
        <v>332</v>
      </c>
      <c r="C54" s="343"/>
    </row>
    <row r="55" spans="1:3" s="114" customFormat="1" ht="12" customHeight="1">
      <c r="A55" s="486" t="s">
        <v>108</v>
      </c>
      <c r="B55" s="468" t="s">
        <v>537</v>
      </c>
      <c r="C55" s="342"/>
    </row>
    <row r="56" spans="1:3" s="114" customFormat="1" ht="12" customHeight="1">
      <c r="A56" s="486" t="s">
        <v>336</v>
      </c>
      <c r="B56" s="468" t="s">
        <v>334</v>
      </c>
      <c r="C56" s="342">
        <v>58082</v>
      </c>
    </row>
    <row r="57" spans="1:3" s="114" customFormat="1" ht="12" customHeight="1" thickBot="1">
      <c r="A57" s="487" t="s">
        <v>337</v>
      </c>
      <c r="B57" s="469" t="s">
        <v>335</v>
      </c>
      <c r="C57" s="344"/>
    </row>
    <row r="58" spans="1:3" s="114" customFormat="1" ht="12" customHeight="1" thickBot="1">
      <c r="A58" s="36" t="s">
        <v>28</v>
      </c>
      <c r="B58" s="335" t="s">
        <v>338</v>
      </c>
      <c r="C58" s="340">
        <f>SUM(C59:C61)</f>
        <v>59939</v>
      </c>
    </row>
    <row r="59" spans="1:3" s="114" customFormat="1" ht="12" customHeight="1">
      <c r="A59" s="485" t="s">
        <v>193</v>
      </c>
      <c r="B59" s="467" t="s">
        <v>340</v>
      </c>
      <c r="C59" s="345"/>
    </row>
    <row r="60" spans="1:3" s="114" customFormat="1" ht="12" customHeight="1">
      <c r="A60" s="486" t="s">
        <v>194</v>
      </c>
      <c r="B60" s="468" t="s">
        <v>538</v>
      </c>
      <c r="C60" s="345"/>
    </row>
    <row r="61" spans="1:3" s="114" customFormat="1" ht="12" customHeight="1">
      <c r="A61" s="486" t="s">
        <v>250</v>
      </c>
      <c r="B61" s="468" t="s">
        <v>341</v>
      </c>
      <c r="C61" s="345">
        <v>59939</v>
      </c>
    </row>
    <row r="62" spans="1:3" s="114" customFormat="1" ht="12" customHeight="1" thickBot="1">
      <c r="A62" s="487" t="s">
        <v>339</v>
      </c>
      <c r="B62" s="469" t="s">
        <v>342</v>
      </c>
      <c r="C62" s="345"/>
    </row>
    <row r="63" spans="1:3" s="114" customFormat="1" ht="12" customHeight="1" thickBot="1">
      <c r="A63" s="36" t="s">
        <v>29</v>
      </c>
      <c r="B63" s="21" t="s">
        <v>343</v>
      </c>
      <c r="C63" s="346">
        <f>+C8+C15+C22+C29+C36+C47+C53+C58</f>
        <v>138641</v>
      </c>
    </row>
    <row r="64" spans="1:3" s="114" customFormat="1" ht="12" customHeight="1" thickBot="1">
      <c r="A64" s="488" t="s">
        <v>487</v>
      </c>
      <c r="B64" s="335" t="s">
        <v>345</v>
      </c>
      <c r="C64" s="340">
        <f>SUM(C65:C67)</f>
        <v>0</v>
      </c>
    </row>
    <row r="65" spans="1:3" s="114" customFormat="1" ht="12" customHeight="1">
      <c r="A65" s="485" t="s">
        <v>378</v>
      </c>
      <c r="B65" s="467" t="s">
        <v>346</v>
      </c>
      <c r="C65" s="345"/>
    </row>
    <row r="66" spans="1:3" s="114" customFormat="1" ht="12" customHeight="1">
      <c r="A66" s="486" t="s">
        <v>387</v>
      </c>
      <c r="B66" s="468" t="s">
        <v>347</v>
      </c>
      <c r="C66" s="345"/>
    </row>
    <row r="67" spans="1:3" s="114" customFormat="1" ht="12" customHeight="1" thickBot="1">
      <c r="A67" s="487" t="s">
        <v>388</v>
      </c>
      <c r="B67" s="471" t="s">
        <v>348</v>
      </c>
      <c r="C67" s="345"/>
    </row>
    <row r="68" spans="1:3" s="114" customFormat="1" ht="12" customHeight="1" thickBot="1">
      <c r="A68" s="488" t="s">
        <v>349</v>
      </c>
      <c r="B68" s="335" t="s">
        <v>350</v>
      </c>
      <c r="C68" s="340">
        <f>SUM(C69:C72)</f>
        <v>0</v>
      </c>
    </row>
    <row r="69" spans="1:3" s="114" customFormat="1" ht="12" customHeight="1">
      <c r="A69" s="485" t="s">
        <v>161</v>
      </c>
      <c r="B69" s="467" t="s">
        <v>351</v>
      </c>
      <c r="C69" s="345"/>
    </row>
    <row r="70" spans="1:3" s="114" customFormat="1" ht="12" customHeight="1">
      <c r="A70" s="486" t="s">
        <v>162</v>
      </c>
      <c r="B70" s="468" t="s">
        <v>352</v>
      </c>
      <c r="C70" s="345"/>
    </row>
    <row r="71" spans="1:3" s="114" customFormat="1" ht="12" customHeight="1">
      <c r="A71" s="486" t="s">
        <v>379</v>
      </c>
      <c r="B71" s="468" t="s">
        <v>353</v>
      </c>
      <c r="C71" s="345"/>
    </row>
    <row r="72" spans="1:3" s="114" customFormat="1" ht="12" customHeight="1" thickBot="1">
      <c r="A72" s="487" t="s">
        <v>380</v>
      </c>
      <c r="B72" s="469" t="s">
        <v>354</v>
      </c>
      <c r="C72" s="345"/>
    </row>
    <row r="73" spans="1:3" s="114" customFormat="1" ht="12" customHeight="1" thickBot="1">
      <c r="A73" s="488" t="s">
        <v>355</v>
      </c>
      <c r="B73" s="335" t="s">
        <v>356</v>
      </c>
      <c r="C73" s="340">
        <f>SUM(C74:C75)</f>
        <v>15644</v>
      </c>
    </row>
    <row r="74" spans="1:3" s="114" customFormat="1" ht="12" customHeight="1">
      <c r="A74" s="485" t="s">
        <v>381</v>
      </c>
      <c r="B74" s="467" t="s">
        <v>357</v>
      </c>
      <c r="C74" s="345">
        <v>15644</v>
      </c>
    </row>
    <row r="75" spans="1:3" s="114" customFormat="1" ht="12" customHeight="1" thickBot="1">
      <c r="A75" s="487" t="s">
        <v>382</v>
      </c>
      <c r="B75" s="469" t="s">
        <v>358</v>
      </c>
      <c r="C75" s="345"/>
    </row>
    <row r="76" spans="1:3" s="113" customFormat="1" ht="12" customHeight="1" thickBot="1">
      <c r="A76" s="488" t="s">
        <v>359</v>
      </c>
      <c r="B76" s="335" t="s">
        <v>360</v>
      </c>
      <c r="C76" s="340">
        <f>SUM(C77:C79)</f>
        <v>0</v>
      </c>
    </row>
    <row r="77" spans="1:3" s="114" customFormat="1" ht="12" customHeight="1">
      <c r="A77" s="485" t="s">
        <v>383</v>
      </c>
      <c r="B77" s="467" t="s">
        <v>361</v>
      </c>
      <c r="C77" s="345"/>
    </row>
    <row r="78" spans="1:3" s="114" customFormat="1" ht="12" customHeight="1">
      <c r="A78" s="486" t="s">
        <v>384</v>
      </c>
      <c r="B78" s="468" t="s">
        <v>362</v>
      </c>
      <c r="C78" s="345"/>
    </row>
    <row r="79" spans="1:3" s="114" customFormat="1" ht="12" customHeight="1" thickBot="1">
      <c r="A79" s="487" t="s">
        <v>385</v>
      </c>
      <c r="B79" s="469" t="s">
        <v>363</v>
      </c>
      <c r="C79" s="345"/>
    </row>
    <row r="80" spans="1:3" s="114" customFormat="1" ht="12" customHeight="1" thickBot="1">
      <c r="A80" s="488" t="s">
        <v>364</v>
      </c>
      <c r="B80" s="335" t="s">
        <v>386</v>
      </c>
      <c r="C80" s="340">
        <f>SUM(C81:C84)</f>
        <v>0</v>
      </c>
    </row>
    <row r="81" spans="1:3" s="114" customFormat="1" ht="12" customHeight="1">
      <c r="A81" s="489" t="s">
        <v>365</v>
      </c>
      <c r="B81" s="467" t="s">
        <v>366</v>
      </c>
      <c r="C81" s="345"/>
    </row>
    <row r="82" spans="1:3" s="114" customFormat="1" ht="12" customHeight="1">
      <c r="A82" s="490" t="s">
        <v>367</v>
      </c>
      <c r="B82" s="468" t="s">
        <v>368</v>
      </c>
      <c r="C82" s="345"/>
    </row>
    <row r="83" spans="1:3" s="114" customFormat="1" ht="12" customHeight="1">
      <c r="A83" s="490" t="s">
        <v>369</v>
      </c>
      <c r="B83" s="468" t="s">
        <v>370</v>
      </c>
      <c r="C83" s="345"/>
    </row>
    <row r="84" spans="1:3" s="113" customFormat="1" ht="12" customHeight="1" thickBot="1">
      <c r="A84" s="491" t="s">
        <v>371</v>
      </c>
      <c r="B84" s="469" t="s">
        <v>372</v>
      </c>
      <c r="C84" s="345"/>
    </row>
    <row r="85" spans="1:3" s="113" customFormat="1" ht="12" customHeight="1" thickBot="1">
      <c r="A85" s="488" t="s">
        <v>373</v>
      </c>
      <c r="B85" s="335" t="s">
        <v>374</v>
      </c>
      <c r="C85" s="518"/>
    </row>
    <row r="86" spans="1:3" s="113" customFormat="1" ht="12" customHeight="1" thickBot="1">
      <c r="A86" s="488" t="s">
        <v>375</v>
      </c>
      <c r="B86" s="475" t="s">
        <v>376</v>
      </c>
      <c r="C86" s="346">
        <f>+C64+C68+C73+C76+C80+C85</f>
        <v>15644</v>
      </c>
    </row>
    <row r="87" spans="1:3" s="113" customFormat="1" ht="12" customHeight="1" thickBot="1">
      <c r="A87" s="492" t="s">
        <v>389</v>
      </c>
      <c r="B87" s="477" t="s">
        <v>523</v>
      </c>
      <c r="C87" s="346">
        <f>+C63+C86</f>
        <v>154285</v>
      </c>
    </row>
    <row r="88" spans="1:3" s="114" customFormat="1" ht="15" customHeight="1">
      <c r="A88" s="280"/>
      <c r="B88" s="281"/>
      <c r="C88" s="408"/>
    </row>
    <row r="89" spans="1:3" ht="13.5" thickBot="1">
      <c r="A89" s="493"/>
      <c r="B89" s="283"/>
      <c r="C89" s="409"/>
    </row>
    <row r="90" spans="1:3" s="76" customFormat="1" ht="16.5" customHeight="1" thickBot="1">
      <c r="A90" s="284"/>
      <c r="B90" s="285" t="s">
        <v>63</v>
      </c>
      <c r="C90" s="410"/>
    </row>
    <row r="91" spans="1:3" s="115" customFormat="1" ht="12" customHeight="1" thickBot="1">
      <c r="A91" s="459" t="s">
        <v>21</v>
      </c>
      <c r="B91" s="30" t="s">
        <v>392</v>
      </c>
      <c r="C91" s="339">
        <f>SUM(C92:C96)</f>
        <v>81771</v>
      </c>
    </row>
    <row r="92" spans="1:3" ht="12" customHeight="1">
      <c r="A92" s="494" t="s">
        <v>109</v>
      </c>
      <c r="B92" s="10" t="s">
        <v>52</v>
      </c>
      <c r="C92" s="341">
        <v>49427</v>
      </c>
    </row>
    <row r="93" spans="1:3" ht="12" customHeight="1">
      <c r="A93" s="486" t="s">
        <v>110</v>
      </c>
      <c r="B93" s="8" t="s">
        <v>195</v>
      </c>
      <c r="C93" s="342">
        <v>6913</v>
      </c>
    </row>
    <row r="94" spans="1:3" ht="12" customHeight="1">
      <c r="A94" s="486" t="s">
        <v>111</v>
      </c>
      <c r="B94" s="8" t="s">
        <v>151</v>
      </c>
      <c r="C94" s="344">
        <v>5980</v>
      </c>
    </row>
    <row r="95" spans="1:3" ht="12" customHeight="1">
      <c r="A95" s="486" t="s">
        <v>112</v>
      </c>
      <c r="B95" s="11" t="s">
        <v>196</v>
      </c>
      <c r="C95" s="344">
        <v>12515</v>
      </c>
    </row>
    <row r="96" spans="1:3" ht="12" customHeight="1">
      <c r="A96" s="486" t="s">
        <v>123</v>
      </c>
      <c r="B96" s="19" t="s">
        <v>197</v>
      </c>
      <c r="C96" s="344">
        <v>6936</v>
      </c>
    </row>
    <row r="97" spans="1:3" ht="12" customHeight="1">
      <c r="A97" s="486" t="s">
        <v>113</v>
      </c>
      <c r="B97" s="8" t="s">
        <v>393</v>
      </c>
      <c r="C97" s="344"/>
    </row>
    <row r="98" spans="1:3" ht="12" customHeight="1">
      <c r="A98" s="486" t="s">
        <v>114</v>
      </c>
      <c r="B98" s="169" t="s">
        <v>394</v>
      </c>
      <c r="C98" s="344"/>
    </row>
    <row r="99" spans="1:3" ht="12" customHeight="1">
      <c r="A99" s="486" t="s">
        <v>124</v>
      </c>
      <c r="B99" s="170" t="s">
        <v>395</v>
      </c>
      <c r="C99" s="344"/>
    </row>
    <row r="100" spans="1:3" ht="12" customHeight="1">
      <c r="A100" s="486" t="s">
        <v>125</v>
      </c>
      <c r="B100" s="170" t="s">
        <v>396</v>
      </c>
      <c r="C100" s="344"/>
    </row>
    <row r="101" spans="1:3" ht="12" customHeight="1">
      <c r="A101" s="486" t="s">
        <v>126</v>
      </c>
      <c r="B101" s="169" t="s">
        <v>397</v>
      </c>
      <c r="C101" s="344">
        <v>4636</v>
      </c>
    </row>
    <row r="102" spans="1:3" ht="12" customHeight="1">
      <c r="A102" s="486" t="s">
        <v>127</v>
      </c>
      <c r="B102" s="169" t="s">
        <v>398</v>
      </c>
      <c r="C102" s="344"/>
    </row>
    <row r="103" spans="1:3" ht="12" customHeight="1">
      <c r="A103" s="486" t="s">
        <v>129</v>
      </c>
      <c r="B103" s="170" t="s">
        <v>399</v>
      </c>
      <c r="C103" s="344"/>
    </row>
    <row r="104" spans="1:3" ht="12" customHeight="1">
      <c r="A104" s="495" t="s">
        <v>198</v>
      </c>
      <c r="B104" s="171" t="s">
        <v>400</v>
      </c>
      <c r="C104" s="344"/>
    </row>
    <row r="105" spans="1:3" ht="12" customHeight="1">
      <c r="A105" s="486" t="s">
        <v>390</v>
      </c>
      <c r="B105" s="171" t="s">
        <v>401</v>
      </c>
      <c r="C105" s="344"/>
    </row>
    <row r="106" spans="1:3" ht="12" customHeight="1" thickBot="1">
      <c r="A106" s="496" t="s">
        <v>391</v>
      </c>
      <c r="B106" s="172" t="s">
        <v>402</v>
      </c>
      <c r="C106" s="348">
        <v>2300</v>
      </c>
    </row>
    <row r="107" spans="1:3" ht="12" customHeight="1" thickBot="1">
      <c r="A107" s="36" t="s">
        <v>22</v>
      </c>
      <c r="B107" s="29" t="s">
        <v>403</v>
      </c>
      <c r="C107" s="340">
        <f>+C108+C110+C112</f>
        <v>72514</v>
      </c>
    </row>
    <row r="108" spans="1:3" ht="12" customHeight="1">
      <c r="A108" s="485" t="s">
        <v>115</v>
      </c>
      <c r="B108" s="8" t="s">
        <v>248</v>
      </c>
      <c r="C108" s="343"/>
    </row>
    <row r="109" spans="1:3" ht="12" customHeight="1">
      <c r="A109" s="485" t="s">
        <v>116</v>
      </c>
      <c r="B109" s="12" t="s">
        <v>407</v>
      </c>
      <c r="C109" s="343"/>
    </row>
    <row r="110" spans="1:3" ht="12" customHeight="1">
      <c r="A110" s="485" t="s">
        <v>117</v>
      </c>
      <c r="B110" s="12" t="s">
        <v>199</v>
      </c>
      <c r="C110" s="342">
        <v>72514</v>
      </c>
    </row>
    <row r="111" spans="1:3" ht="12" customHeight="1">
      <c r="A111" s="485" t="s">
        <v>118</v>
      </c>
      <c r="B111" s="12" t="s">
        <v>408</v>
      </c>
      <c r="C111" s="310"/>
    </row>
    <row r="112" spans="1:3" ht="12" customHeight="1">
      <c r="A112" s="485" t="s">
        <v>119</v>
      </c>
      <c r="B112" s="337" t="s">
        <v>251</v>
      </c>
      <c r="C112" s="310"/>
    </row>
    <row r="113" spans="1:3" ht="12" customHeight="1">
      <c r="A113" s="485" t="s">
        <v>128</v>
      </c>
      <c r="B113" s="336" t="s">
        <v>539</v>
      </c>
      <c r="C113" s="310"/>
    </row>
    <row r="114" spans="1:3" ht="12" customHeight="1">
      <c r="A114" s="485" t="s">
        <v>130</v>
      </c>
      <c r="B114" s="463" t="s">
        <v>413</v>
      </c>
      <c r="C114" s="310"/>
    </row>
    <row r="115" spans="1:3" ht="12" customHeight="1">
      <c r="A115" s="485" t="s">
        <v>200</v>
      </c>
      <c r="B115" s="170" t="s">
        <v>396</v>
      </c>
      <c r="C115" s="310"/>
    </row>
    <row r="116" spans="1:3" ht="12" customHeight="1">
      <c r="A116" s="485" t="s">
        <v>201</v>
      </c>
      <c r="B116" s="170" t="s">
        <v>412</v>
      </c>
      <c r="C116" s="310"/>
    </row>
    <row r="117" spans="1:3" ht="12" customHeight="1">
      <c r="A117" s="485" t="s">
        <v>202</v>
      </c>
      <c r="B117" s="170" t="s">
        <v>411</v>
      </c>
      <c r="C117" s="310"/>
    </row>
    <row r="118" spans="1:3" ht="12" customHeight="1">
      <c r="A118" s="485" t="s">
        <v>404</v>
      </c>
      <c r="B118" s="170" t="s">
        <v>399</v>
      </c>
      <c r="C118" s="310"/>
    </row>
    <row r="119" spans="1:3" ht="12" customHeight="1">
      <c r="A119" s="485" t="s">
        <v>405</v>
      </c>
      <c r="B119" s="170" t="s">
        <v>410</v>
      </c>
      <c r="C119" s="310"/>
    </row>
    <row r="120" spans="1:3" ht="12" customHeight="1" thickBot="1">
      <c r="A120" s="495" t="s">
        <v>406</v>
      </c>
      <c r="B120" s="170" t="s">
        <v>409</v>
      </c>
      <c r="C120" s="312"/>
    </row>
    <row r="121" spans="1:3" ht="12" customHeight="1" thickBot="1">
      <c r="A121" s="36" t="s">
        <v>23</v>
      </c>
      <c r="B121" s="150" t="s">
        <v>414</v>
      </c>
      <c r="C121" s="340">
        <f>+C122+C123</f>
        <v>0</v>
      </c>
    </row>
    <row r="122" spans="1:3" ht="12" customHeight="1">
      <c r="A122" s="485" t="s">
        <v>98</v>
      </c>
      <c r="B122" s="9" t="s">
        <v>65</v>
      </c>
      <c r="C122" s="343"/>
    </row>
    <row r="123" spans="1:3" ht="12" customHeight="1" thickBot="1">
      <c r="A123" s="487" t="s">
        <v>99</v>
      </c>
      <c r="B123" s="12" t="s">
        <v>66</v>
      </c>
      <c r="C123" s="344"/>
    </row>
    <row r="124" spans="1:3" ht="12" customHeight="1" thickBot="1">
      <c r="A124" s="36" t="s">
        <v>24</v>
      </c>
      <c r="B124" s="150" t="s">
        <v>415</v>
      </c>
      <c r="C124" s="340">
        <f>+C91+C107+C121</f>
        <v>154285</v>
      </c>
    </row>
    <row r="125" spans="1:3" ht="12" customHeight="1" thickBot="1">
      <c r="A125" s="36" t="s">
        <v>25</v>
      </c>
      <c r="B125" s="150" t="s">
        <v>416</v>
      </c>
      <c r="C125" s="340">
        <f>+C126+C127+C128</f>
        <v>0</v>
      </c>
    </row>
    <row r="126" spans="1:3" s="115" customFormat="1" ht="12" customHeight="1">
      <c r="A126" s="485" t="s">
        <v>102</v>
      </c>
      <c r="B126" s="9" t="s">
        <v>417</v>
      </c>
      <c r="C126" s="310"/>
    </row>
    <row r="127" spans="1:3" ht="12" customHeight="1">
      <c r="A127" s="485" t="s">
        <v>103</v>
      </c>
      <c r="B127" s="9" t="s">
        <v>418</v>
      </c>
      <c r="C127" s="310"/>
    </row>
    <row r="128" spans="1:3" ht="12" customHeight="1" thickBot="1">
      <c r="A128" s="495" t="s">
        <v>104</v>
      </c>
      <c r="B128" s="7" t="s">
        <v>419</v>
      </c>
      <c r="C128" s="310"/>
    </row>
    <row r="129" spans="1:3" ht="12" customHeight="1" thickBot="1">
      <c r="A129" s="36" t="s">
        <v>26</v>
      </c>
      <c r="B129" s="150" t="s">
        <v>486</v>
      </c>
      <c r="C129" s="340">
        <f>+C130+C131+C132+C133</f>
        <v>0</v>
      </c>
    </row>
    <row r="130" spans="1:3" ht="12" customHeight="1">
      <c r="A130" s="485" t="s">
        <v>105</v>
      </c>
      <c r="B130" s="9" t="s">
        <v>420</v>
      </c>
      <c r="C130" s="310"/>
    </row>
    <row r="131" spans="1:3" ht="12" customHeight="1">
      <c r="A131" s="485" t="s">
        <v>106</v>
      </c>
      <c r="B131" s="9" t="s">
        <v>421</v>
      </c>
      <c r="C131" s="310"/>
    </row>
    <row r="132" spans="1:3" ht="12" customHeight="1">
      <c r="A132" s="485" t="s">
        <v>323</v>
      </c>
      <c r="B132" s="9" t="s">
        <v>422</v>
      </c>
      <c r="C132" s="310"/>
    </row>
    <row r="133" spans="1:3" s="115" customFormat="1" ht="12" customHeight="1" thickBot="1">
      <c r="A133" s="495" t="s">
        <v>324</v>
      </c>
      <c r="B133" s="7" t="s">
        <v>423</v>
      </c>
      <c r="C133" s="310"/>
    </row>
    <row r="134" spans="1:11" ht="12" customHeight="1" thickBot="1">
      <c r="A134" s="36" t="s">
        <v>27</v>
      </c>
      <c r="B134" s="150" t="s">
        <v>424</v>
      </c>
      <c r="C134" s="346">
        <f>+C135+C136+C137+C138</f>
        <v>0</v>
      </c>
      <c r="K134" s="292"/>
    </row>
    <row r="135" spans="1:3" ht="12.75">
      <c r="A135" s="485" t="s">
        <v>107</v>
      </c>
      <c r="B135" s="9" t="s">
        <v>425</v>
      </c>
      <c r="C135" s="310"/>
    </row>
    <row r="136" spans="1:3" ht="12" customHeight="1">
      <c r="A136" s="485" t="s">
        <v>108</v>
      </c>
      <c r="B136" s="9" t="s">
        <v>435</v>
      </c>
      <c r="C136" s="310"/>
    </row>
    <row r="137" spans="1:3" s="115" customFormat="1" ht="12" customHeight="1">
      <c r="A137" s="485" t="s">
        <v>336</v>
      </c>
      <c r="B137" s="9" t="s">
        <v>426</v>
      </c>
      <c r="C137" s="310"/>
    </row>
    <row r="138" spans="1:3" s="115" customFormat="1" ht="12" customHeight="1" thickBot="1">
      <c r="A138" s="495" t="s">
        <v>337</v>
      </c>
      <c r="B138" s="7" t="s">
        <v>427</v>
      </c>
      <c r="C138" s="310"/>
    </row>
    <row r="139" spans="1:3" s="115" customFormat="1" ht="12" customHeight="1" thickBot="1">
      <c r="A139" s="36" t="s">
        <v>28</v>
      </c>
      <c r="B139" s="150" t="s">
        <v>428</v>
      </c>
      <c r="C139" s="349">
        <f>+C140+C141+C142+C143</f>
        <v>0</v>
      </c>
    </row>
    <row r="140" spans="1:3" s="115" customFormat="1" ht="12" customHeight="1">
      <c r="A140" s="485" t="s">
        <v>193</v>
      </c>
      <c r="B140" s="9" t="s">
        <v>429</v>
      </c>
      <c r="C140" s="310"/>
    </row>
    <row r="141" spans="1:3" s="115" customFormat="1" ht="12" customHeight="1">
      <c r="A141" s="485" t="s">
        <v>194</v>
      </c>
      <c r="B141" s="9" t="s">
        <v>430</v>
      </c>
      <c r="C141" s="310"/>
    </row>
    <row r="142" spans="1:3" s="115" customFormat="1" ht="12" customHeight="1">
      <c r="A142" s="485" t="s">
        <v>250</v>
      </c>
      <c r="B142" s="9" t="s">
        <v>431</v>
      </c>
      <c r="C142" s="310"/>
    </row>
    <row r="143" spans="1:3" ht="12.75" customHeight="1" thickBot="1">
      <c r="A143" s="485" t="s">
        <v>339</v>
      </c>
      <c r="B143" s="9" t="s">
        <v>432</v>
      </c>
      <c r="C143" s="310"/>
    </row>
    <row r="144" spans="1:3" ht="12" customHeight="1" thickBot="1">
      <c r="A144" s="36" t="s">
        <v>29</v>
      </c>
      <c r="B144" s="150" t="s">
        <v>433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434</v>
      </c>
      <c r="C145" s="479">
        <f>+C124+C144</f>
        <v>154285</v>
      </c>
    </row>
    <row r="146" spans="1:3" ht="13.5" thickBot="1">
      <c r="A146" s="437"/>
      <c r="B146" s="438"/>
      <c r="C146" s="439"/>
    </row>
    <row r="147" spans="1:3" ht="15" customHeight="1" thickBot="1">
      <c r="A147" s="289" t="s">
        <v>221</v>
      </c>
      <c r="B147" s="290"/>
      <c r="C147" s="147"/>
    </row>
    <row r="148" spans="1:3" ht="14.25" customHeight="1" thickBot="1">
      <c r="A148" s="289" t="s">
        <v>222</v>
      </c>
      <c r="B148" s="290"/>
      <c r="C148" s="14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1" sqref="C21"/>
    </sheetView>
  </sheetViews>
  <sheetFormatPr defaultColWidth="9.00390625" defaultRowHeight="12.75"/>
  <cols>
    <col min="1" max="1" width="19.50390625" style="440" customWidth="1"/>
    <col min="2" max="2" width="72.00390625" style="441" customWidth="1"/>
    <col min="3" max="3" width="25.00390625" style="442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567</v>
      </c>
    </row>
    <row r="2" spans="1:3" s="111" customFormat="1" ht="21" customHeight="1">
      <c r="A2" s="457" t="s">
        <v>70</v>
      </c>
      <c r="B2" s="398" t="s">
        <v>244</v>
      </c>
      <c r="C2" s="400"/>
    </row>
    <row r="3" spans="1:3" s="111" customFormat="1" ht="16.5" thickBot="1">
      <c r="A3" s="269" t="s">
        <v>218</v>
      </c>
      <c r="B3" s="399" t="s">
        <v>542</v>
      </c>
      <c r="C3" s="401"/>
    </row>
    <row r="4" spans="1:3" s="112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402" t="s">
        <v>60</v>
      </c>
    </row>
    <row r="6" spans="1:3" s="76" customFormat="1" ht="12.75" customHeight="1" thickBot="1">
      <c r="A6" s="233">
        <v>1</v>
      </c>
      <c r="B6" s="234">
        <v>2</v>
      </c>
      <c r="C6" s="235">
        <v>3</v>
      </c>
    </row>
    <row r="7" spans="1:3" s="76" customFormat="1" ht="15.75" customHeight="1" thickBot="1">
      <c r="A7" s="274"/>
      <c r="B7" s="275" t="s">
        <v>61</v>
      </c>
      <c r="C7" s="403"/>
    </row>
    <row r="8" spans="1:3" s="76" customFormat="1" ht="12" customHeight="1" thickBot="1">
      <c r="A8" s="36" t="s">
        <v>21</v>
      </c>
      <c r="B8" s="21" t="s">
        <v>279</v>
      </c>
      <c r="C8" s="340">
        <f>+C9+C10+C11+C12+C13+C14</f>
        <v>43950</v>
      </c>
    </row>
    <row r="9" spans="1:3" s="113" customFormat="1" ht="12" customHeight="1">
      <c r="A9" s="485" t="s">
        <v>109</v>
      </c>
      <c r="B9" s="467" t="s">
        <v>280</v>
      </c>
      <c r="C9" s="343"/>
    </row>
    <row r="10" spans="1:3" s="114" customFormat="1" ht="12" customHeight="1">
      <c r="A10" s="486" t="s">
        <v>110</v>
      </c>
      <c r="B10" s="468" t="s">
        <v>281</v>
      </c>
      <c r="C10" s="342"/>
    </row>
    <row r="11" spans="1:3" s="114" customFormat="1" ht="12" customHeight="1">
      <c r="A11" s="486" t="s">
        <v>111</v>
      </c>
      <c r="B11" s="468" t="s">
        <v>282</v>
      </c>
      <c r="C11" s="342">
        <v>43950</v>
      </c>
    </row>
    <row r="12" spans="1:3" s="114" customFormat="1" ht="12" customHeight="1">
      <c r="A12" s="486" t="s">
        <v>112</v>
      </c>
      <c r="B12" s="468" t="s">
        <v>283</v>
      </c>
      <c r="C12" s="342"/>
    </row>
    <row r="13" spans="1:3" s="114" customFormat="1" ht="12" customHeight="1">
      <c r="A13" s="486" t="s">
        <v>160</v>
      </c>
      <c r="B13" s="468" t="s">
        <v>284</v>
      </c>
      <c r="C13" s="515"/>
    </row>
    <row r="14" spans="1:3" s="113" customFormat="1" ht="12" customHeight="1" thickBot="1">
      <c r="A14" s="487" t="s">
        <v>113</v>
      </c>
      <c r="B14" s="469" t="s">
        <v>285</v>
      </c>
      <c r="C14" s="516"/>
    </row>
    <row r="15" spans="1:3" s="113" customFormat="1" ht="12" customHeight="1" thickBot="1">
      <c r="A15" s="36" t="s">
        <v>22</v>
      </c>
      <c r="B15" s="335" t="s">
        <v>286</v>
      </c>
      <c r="C15" s="340">
        <f>+C16+C17+C18+C19+C20</f>
        <v>0</v>
      </c>
    </row>
    <row r="16" spans="1:3" s="113" customFormat="1" ht="12" customHeight="1">
      <c r="A16" s="485" t="s">
        <v>115</v>
      </c>
      <c r="B16" s="467" t="s">
        <v>287</v>
      </c>
      <c r="C16" s="343"/>
    </row>
    <row r="17" spans="1:3" s="113" customFormat="1" ht="12" customHeight="1">
      <c r="A17" s="486" t="s">
        <v>116</v>
      </c>
      <c r="B17" s="468" t="s">
        <v>288</v>
      </c>
      <c r="C17" s="342"/>
    </row>
    <row r="18" spans="1:3" s="113" customFormat="1" ht="12" customHeight="1">
      <c r="A18" s="486" t="s">
        <v>117</v>
      </c>
      <c r="B18" s="468" t="s">
        <v>533</v>
      </c>
      <c r="C18" s="342"/>
    </row>
    <row r="19" spans="1:3" s="113" customFormat="1" ht="12" customHeight="1">
      <c r="A19" s="486" t="s">
        <v>118</v>
      </c>
      <c r="B19" s="468" t="s">
        <v>534</v>
      </c>
      <c r="C19" s="342"/>
    </row>
    <row r="20" spans="1:3" s="113" customFormat="1" ht="12" customHeight="1">
      <c r="A20" s="486" t="s">
        <v>119</v>
      </c>
      <c r="B20" s="468" t="s">
        <v>289</v>
      </c>
      <c r="C20" s="342"/>
    </row>
    <row r="21" spans="1:3" s="114" customFormat="1" ht="12" customHeight="1" thickBot="1">
      <c r="A21" s="487" t="s">
        <v>128</v>
      </c>
      <c r="B21" s="469" t="s">
        <v>290</v>
      </c>
      <c r="C21" s="344"/>
    </row>
    <row r="22" spans="1:3" s="114" customFormat="1" ht="12" customHeight="1" thickBot="1">
      <c r="A22" s="36" t="s">
        <v>23</v>
      </c>
      <c r="B22" s="21" t="s">
        <v>291</v>
      </c>
      <c r="C22" s="340">
        <f>+C23+C24+C25+C26+C27</f>
        <v>0</v>
      </c>
    </row>
    <row r="23" spans="1:3" s="114" customFormat="1" ht="12" customHeight="1">
      <c r="A23" s="485" t="s">
        <v>98</v>
      </c>
      <c r="B23" s="467" t="s">
        <v>292</v>
      </c>
      <c r="C23" s="343"/>
    </row>
    <row r="24" spans="1:3" s="113" customFormat="1" ht="12" customHeight="1">
      <c r="A24" s="486" t="s">
        <v>99</v>
      </c>
      <c r="B24" s="468" t="s">
        <v>293</v>
      </c>
      <c r="C24" s="342"/>
    </row>
    <row r="25" spans="1:3" s="114" customFormat="1" ht="12" customHeight="1">
      <c r="A25" s="486" t="s">
        <v>100</v>
      </c>
      <c r="B25" s="468" t="s">
        <v>535</v>
      </c>
      <c r="C25" s="342"/>
    </row>
    <row r="26" spans="1:3" s="114" customFormat="1" ht="12" customHeight="1">
      <c r="A26" s="486" t="s">
        <v>101</v>
      </c>
      <c r="B26" s="468" t="s">
        <v>536</v>
      </c>
      <c r="C26" s="342"/>
    </row>
    <row r="27" spans="1:3" s="114" customFormat="1" ht="12" customHeight="1">
      <c r="A27" s="486" t="s">
        <v>183</v>
      </c>
      <c r="B27" s="468" t="s">
        <v>294</v>
      </c>
      <c r="C27" s="342"/>
    </row>
    <row r="28" spans="1:3" s="114" customFormat="1" ht="12" customHeight="1" thickBot="1">
      <c r="A28" s="487" t="s">
        <v>184</v>
      </c>
      <c r="B28" s="469" t="s">
        <v>295</v>
      </c>
      <c r="C28" s="344"/>
    </row>
    <row r="29" spans="1:3" s="114" customFormat="1" ht="12" customHeight="1" thickBot="1">
      <c r="A29" s="36" t="s">
        <v>185</v>
      </c>
      <c r="B29" s="21" t="s">
        <v>296</v>
      </c>
      <c r="C29" s="346">
        <f>+C30+C33+C34+C35</f>
        <v>0</v>
      </c>
    </row>
    <row r="30" spans="1:3" s="114" customFormat="1" ht="12" customHeight="1">
      <c r="A30" s="485" t="s">
        <v>297</v>
      </c>
      <c r="B30" s="467" t="s">
        <v>303</v>
      </c>
      <c r="C30" s="462">
        <f>+C31+C32</f>
        <v>0</v>
      </c>
    </row>
    <row r="31" spans="1:3" s="114" customFormat="1" ht="12" customHeight="1">
      <c r="A31" s="486" t="s">
        <v>298</v>
      </c>
      <c r="B31" s="468" t="s">
        <v>304</v>
      </c>
      <c r="C31" s="342"/>
    </row>
    <row r="32" spans="1:3" s="114" customFormat="1" ht="12" customHeight="1">
      <c r="A32" s="486" t="s">
        <v>299</v>
      </c>
      <c r="B32" s="468" t="s">
        <v>305</v>
      </c>
      <c r="C32" s="342"/>
    </row>
    <row r="33" spans="1:3" s="114" customFormat="1" ht="12" customHeight="1">
      <c r="A33" s="486" t="s">
        <v>300</v>
      </c>
      <c r="B33" s="468" t="s">
        <v>306</v>
      </c>
      <c r="C33" s="342"/>
    </row>
    <row r="34" spans="1:3" s="114" customFormat="1" ht="12" customHeight="1">
      <c r="A34" s="486" t="s">
        <v>301</v>
      </c>
      <c r="B34" s="468" t="s">
        <v>307</v>
      </c>
      <c r="C34" s="342"/>
    </row>
    <row r="35" spans="1:3" s="114" customFormat="1" ht="12" customHeight="1" thickBot="1">
      <c r="A35" s="487" t="s">
        <v>302</v>
      </c>
      <c r="B35" s="469" t="s">
        <v>308</v>
      </c>
      <c r="C35" s="344"/>
    </row>
    <row r="36" spans="1:3" s="114" customFormat="1" ht="12" customHeight="1" thickBot="1">
      <c r="A36" s="36" t="s">
        <v>25</v>
      </c>
      <c r="B36" s="21" t="s">
        <v>309</v>
      </c>
      <c r="C36" s="340">
        <f>SUM(C37:C46)</f>
        <v>0</v>
      </c>
    </row>
    <row r="37" spans="1:3" s="114" customFormat="1" ht="12" customHeight="1">
      <c r="A37" s="485" t="s">
        <v>102</v>
      </c>
      <c r="B37" s="467" t="s">
        <v>312</v>
      </c>
      <c r="C37" s="343"/>
    </row>
    <row r="38" spans="1:3" s="114" customFormat="1" ht="12" customHeight="1">
      <c r="A38" s="486" t="s">
        <v>103</v>
      </c>
      <c r="B38" s="468" t="s">
        <v>313</v>
      </c>
      <c r="C38" s="342"/>
    </row>
    <row r="39" spans="1:3" s="114" customFormat="1" ht="12" customHeight="1">
      <c r="A39" s="486" t="s">
        <v>104</v>
      </c>
      <c r="B39" s="468" t="s">
        <v>314</v>
      </c>
      <c r="C39" s="342"/>
    </row>
    <row r="40" spans="1:3" s="114" customFormat="1" ht="12" customHeight="1">
      <c r="A40" s="486" t="s">
        <v>187</v>
      </c>
      <c r="B40" s="468" t="s">
        <v>315</v>
      </c>
      <c r="C40" s="342"/>
    </row>
    <row r="41" spans="1:3" s="114" customFormat="1" ht="12" customHeight="1">
      <c r="A41" s="486" t="s">
        <v>188</v>
      </c>
      <c r="B41" s="468" t="s">
        <v>316</v>
      </c>
      <c r="C41" s="342"/>
    </row>
    <row r="42" spans="1:3" s="114" customFormat="1" ht="12" customHeight="1">
      <c r="A42" s="486" t="s">
        <v>189</v>
      </c>
      <c r="B42" s="468" t="s">
        <v>317</v>
      </c>
      <c r="C42" s="342"/>
    </row>
    <row r="43" spans="1:3" s="114" customFormat="1" ht="12" customHeight="1">
      <c r="A43" s="486" t="s">
        <v>190</v>
      </c>
      <c r="B43" s="468" t="s">
        <v>318</v>
      </c>
      <c r="C43" s="342"/>
    </row>
    <row r="44" spans="1:3" s="114" customFormat="1" ht="12" customHeight="1">
      <c r="A44" s="486" t="s">
        <v>191</v>
      </c>
      <c r="B44" s="468" t="s">
        <v>319</v>
      </c>
      <c r="C44" s="342"/>
    </row>
    <row r="45" spans="1:3" s="114" customFormat="1" ht="12" customHeight="1">
      <c r="A45" s="486" t="s">
        <v>310</v>
      </c>
      <c r="B45" s="468" t="s">
        <v>320</v>
      </c>
      <c r="C45" s="345"/>
    </row>
    <row r="46" spans="1:3" s="114" customFormat="1" ht="12" customHeight="1" thickBot="1">
      <c r="A46" s="487" t="s">
        <v>311</v>
      </c>
      <c r="B46" s="469" t="s">
        <v>321</v>
      </c>
      <c r="C46" s="453"/>
    </row>
    <row r="47" spans="1:3" s="114" customFormat="1" ht="12" customHeight="1" thickBot="1">
      <c r="A47" s="36" t="s">
        <v>26</v>
      </c>
      <c r="B47" s="21" t="s">
        <v>322</v>
      </c>
      <c r="C47" s="340">
        <f>SUM(C48:C52)</f>
        <v>0</v>
      </c>
    </row>
    <row r="48" spans="1:3" s="114" customFormat="1" ht="12" customHeight="1">
      <c r="A48" s="485" t="s">
        <v>105</v>
      </c>
      <c r="B48" s="467" t="s">
        <v>326</v>
      </c>
      <c r="C48" s="517"/>
    </row>
    <row r="49" spans="1:3" s="114" customFormat="1" ht="12" customHeight="1">
      <c r="A49" s="486" t="s">
        <v>106</v>
      </c>
      <c r="B49" s="468" t="s">
        <v>327</v>
      </c>
      <c r="C49" s="345"/>
    </row>
    <row r="50" spans="1:3" s="114" customFormat="1" ht="12" customHeight="1">
      <c r="A50" s="486" t="s">
        <v>323</v>
      </c>
      <c r="B50" s="468" t="s">
        <v>328</v>
      </c>
      <c r="C50" s="345"/>
    </row>
    <row r="51" spans="1:3" s="114" customFormat="1" ht="12" customHeight="1">
      <c r="A51" s="486" t="s">
        <v>324</v>
      </c>
      <c r="B51" s="468" t="s">
        <v>329</v>
      </c>
      <c r="C51" s="345"/>
    </row>
    <row r="52" spans="1:3" s="114" customFormat="1" ht="12" customHeight="1" thickBot="1">
      <c r="A52" s="487" t="s">
        <v>325</v>
      </c>
      <c r="B52" s="469" t="s">
        <v>330</v>
      </c>
      <c r="C52" s="453"/>
    </row>
    <row r="53" spans="1:3" s="114" customFormat="1" ht="12" customHeight="1" thickBot="1">
      <c r="A53" s="36" t="s">
        <v>192</v>
      </c>
      <c r="B53" s="21" t="s">
        <v>331</v>
      </c>
      <c r="C53" s="340">
        <f>SUM(C54:C56)</f>
        <v>0</v>
      </c>
    </row>
    <row r="54" spans="1:3" s="114" customFormat="1" ht="12" customHeight="1">
      <c r="A54" s="485" t="s">
        <v>107</v>
      </c>
      <c r="B54" s="467" t="s">
        <v>332</v>
      </c>
      <c r="C54" s="343"/>
    </row>
    <row r="55" spans="1:3" s="114" customFormat="1" ht="12" customHeight="1">
      <c r="A55" s="486" t="s">
        <v>108</v>
      </c>
      <c r="B55" s="468" t="s">
        <v>537</v>
      </c>
      <c r="C55" s="342"/>
    </row>
    <row r="56" spans="1:3" s="114" customFormat="1" ht="12" customHeight="1">
      <c r="A56" s="486" t="s">
        <v>336</v>
      </c>
      <c r="B56" s="468" t="s">
        <v>334</v>
      </c>
      <c r="C56" s="342"/>
    </row>
    <row r="57" spans="1:3" s="114" customFormat="1" ht="12" customHeight="1" thickBot="1">
      <c r="A57" s="487" t="s">
        <v>337</v>
      </c>
      <c r="B57" s="469" t="s">
        <v>335</v>
      </c>
      <c r="C57" s="344"/>
    </row>
    <row r="58" spans="1:3" s="114" customFormat="1" ht="12" customHeight="1" thickBot="1">
      <c r="A58" s="36" t="s">
        <v>28</v>
      </c>
      <c r="B58" s="335" t="s">
        <v>338</v>
      </c>
      <c r="C58" s="340">
        <f>SUM(C59:C61)</f>
        <v>0</v>
      </c>
    </row>
    <row r="59" spans="1:3" s="114" customFormat="1" ht="12" customHeight="1">
      <c r="A59" s="485" t="s">
        <v>193</v>
      </c>
      <c r="B59" s="467" t="s">
        <v>340</v>
      </c>
      <c r="C59" s="345"/>
    </row>
    <row r="60" spans="1:3" s="114" customFormat="1" ht="12" customHeight="1">
      <c r="A60" s="486" t="s">
        <v>194</v>
      </c>
      <c r="B60" s="468" t="s">
        <v>538</v>
      </c>
      <c r="C60" s="345"/>
    </row>
    <row r="61" spans="1:3" s="114" customFormat="1" ht="12" customHeight="1">
      <c r="A61" s="486" t="s">
        <v>250</v>
      </c>
      <c r="B61" s="468" t="s">
        <v>341</v>
      </c>
      <c r="C61" s="345"/>
    </row>
    <row r="62" spans="1:3" s="114" customFormat="1" ht="12" customHeight="1" thickBot="1">
      <c r="A62" s="487" t="s">
        <v>339</v>
      </c>
      <c r="B62" s="469" t="s">
        <v>342</v>
      </c>
      <c r="C62" s="345"/>
    </row>
    <row r="63" spans="1:3" s="114" customFormat="1" ht="12" customHeight="1" thickBot="1">
      <c r="A63" s="36" t="s">
        <v>29</v>
      </c>
      <c r="B63" s="21" t="s">
        <v>343</v>
      </c>
      <c r="C63" s="346">
        <f>+C8+C15+C22+C29+C36+C47+C53+C58</f>
        <v>43950</v>
      </c>
    </row>
    <row r="64" spans="1:3" s="114" customFormat="1" ht="12" customHeight="1" thickBot="1">
      <c r="A64" s="488" t="s">
        <v>487</v>
      </c>
      <c r="B64" s="335" t="s">
        <v>345</v>
      </c>
      <c r="C64" s="340">
        <f>SUM(C65:C67)</f>
        <v>0</v>
      </c>
    </row>
    <row r="65" spans="1:3" s="114" customFormat="1" ht="12" customHeight="1">
      <c r="A65" s="485" t="s">
        <v>378</v>
      </c>
      <c r="B65" s="467" t="s">
        <v>346</v>
      </c>
      <c r="C65" s="345"/>
    </row>
    <row r="66" spans="1:3" s="114" customFormat="1" ht="12" customHeight="1">
      <c r="A66" s="486" t="s">
        <v>387</v>
      </c>
      <c r="B66" s="468" t="s">
        <v>347</v>
      </c>
      <c r="C66" s="345"/>
    </row>
    <row r="67" spans="1:3" s="114" customFormat="1" ht="12" customHeight="1" thickBot="1">
      <c r="A67" s="487" t="s">
        <v>388</v>
      </c>
      <c r="B67" s="471" t="s">
        <v>348</v>
      </c>
      <c r="C67" s="345"/>
    </row>
    <row r="68" spans="1:3" s="114" customFormat="1" ht="12" customHeight="1" thickBot="1">
      <c r="A68" s="488" t="s">
        <v>349</v>
      </c>
      <c r="B68" s="335" t="s">
        <v>350</v>
      </c>
      <c r="C68" s="340">
        <f>SUM(C69:C72)</f>
        <v>0</v>
      </c>
    </row>
    <row r="69" spans="1:3" s="114" customFormat="1" ht="12" customHeight="1">
      <c r="A69" s="485" t="s">
        <v>161</v>
      </c>
      <c r="B69" s="467" t="s">
        <v>351</v>
      </c>
      <c r="C69" s="345"/>
    </row>
    <row r="70" spans="1:3" s="114" customFormat="1" ht="12" customHeight="1">
      <c r="A70" s="486" t="s">
        <v>162</v>
      </c>
      <c r="B70" s="468" t="s">
        <v>352</v>
      </c>
      <c r="C70" s="345"/>
    </row>
    <row r="71" spans="1:3" s="114" customFormat="1" ht="12" customHeight="1">
      <c r="A71" s="486" t="s">
        <v>379</v>
      </c>
      <c r="B71" s="468" t="s">
        <v>353</v>
      </c>
      <c r="C71" s="345"/>
    </row>
    <row r="72" spans="1:3" s="114" customFormat="1" ht="12" customHeight="1" thickBot="1">
      <c r="A72" s="487" t="s">
        <v>380</v>
      </c>
      <c r="B72" s="469" t="s">
        <v>354</v>
      </c>
      <c r="C72" s="345"/>
    </row>
    <row r="73" spans="1:3" s="114" customFormat="1" ht="12" customHeight="1" thickBot="1">
      <c r="A73" s="488" t="s">
        <v>355</v>
      </c>
      <c r="B73" s="335" t="s">
        <v>356</v>
      </c>
      <c r="C73" s="340">
        <f>SUM(C74:C75)</f>
        <v>0</v>
      </c>
    </row>
    <row r="74" spans="1:3" s="114" customFormat="1" ht="12" customHeight="1">
      <c r="A74" s="485" t="s">
        <v>381</v>
      </c>
      <c r="B74" s="467" t="s">
        <v>357</v>
      </c>
      <c r="C74" s="345"/>
    </row>
    <row r="75" spans="1:3" s="114" customFormat="1" ht="12" customHeight="1" thickBot="1">
      <c r="A75" s="487" t="s">
        <v>382</v>
      </c>
      <c r="B75" s="469" t="s">
        <v>358</v>
      </c>
      <c r="C75" s="345"/>
    </row>
    <row r="76" spans="1:3" s="113" customFormat="1" ht="12" customHeight="1" thickBot="1">
      <c r="A76" s="488" t="s">
        <v>359</v>
      </c>
      <c r="B76" s="335" t="s">
        <v>360</v>
      </c>
      <c r="C76" s="340">
        <f>SUM(C77:C79)</f>
        <v>0</v>
      </c>
    </row>
    <row r="77" spans="1:3" s="114" customFormat="1" ht="12" customHeight="1">
      <c r="A77" s="485" t="s">
        <v>383</v>
      </c>
      <c r="B77" s="467" t="s">
        <v>361</v>
      </c>
      <c r="C77" s="345"/>
    </row>
    <row r="78" spans="1:3" s="114" customFormat="1" ht="12" customHeight="1">
      <c r="A78" s="486" t="s">
        <v>384</v>
      </c>
      <c r="B78" s="468" t="s">
        <v>362</v>
      </c>
      <c r="C78" s="345"/>
    </row>
    <row r="79" spans="1:3" s="114" customFormat="1" ht="12" customHeight="1" thickBot="1">
      <c r="A79" s="487" t="s">
        <v>385</v>
      </c>
      <c r="B79" s="469" t="s">
        <v>363</v>
      </c>
      <c r="C79" s="345"/>
    </row>
    <row r="80" spans="1:3" s="114" customFormat="1" ht="12" customHeight="1" thickBot="1">
      <c r="A80" s="488" t="s">
        <v>364</v>
      </c>
      <c r="B80" s="335" t="s">
        <v>386</v>
      </c>
      <c r="C80" s="340">
        <f>SUM(C81:C84)</f>
        <v>0</v>
      </c>
    </row>
    <row r="81" spans="1:3" s="114" customFormat="1" ht="12" customHeight="1">
      <c r="A81" s="489" t="s">
        <v>365</v>
      </c>
      <c r="B81" s="467" t="s">
        <v>366</v>
      </c>
      <c r="C81" s="345"/>
    </row>
    <row r="82" spans="1:3" s="114" customFormat="1" ht="12" customHeight="1">
      <c r="A82" s="490" t="s">
        <v>367</v>
      </c>
      <c r="B82" s="468" t="s">
        <v>368</v>
      </c>
      <c r="C82" s="345"/>
    </row>
    <row r="83" spans="1:3" s="114" customFormat="1" ht="12" customHeight="1">
      <c r="A83" s="490" t="s">
        <v>369</v>
      </c>
      <c r="B83" s="468" t="s">
        <v>370</v>
      </c>
      <c r="C83" s="345"/>
    </row>
    <row r="84" spans="1:3" s="113" customFormat="1" ht="12" customHeight="1" thickBot="1">
      <c r="A84" s="491" t="s">
        <v>371</v>
      </c>
      <c r="B84" s="469" t="s">
        <v>372</v>
      </c>
      <c r="C84" s="345"/>
    </row>
    <row r="85" spans="1:3" s="113" customFormat="1" ht="12" customHeight="1" thickBot="1">
      <c r="A85" s="488" t="s">
        <v>373</v>
      </c>
      <c r="B85" s="335" t="s">
        <v>374</v>
      </c>
      <c r="C85" s="518"/>
    </row>
    <row r="86" spans="1:3" s="113" customFormat="1" ht="12" customHeight="1" thickBot="1">
      <c r="A86" s="488" t="s">
        <v>375</v>
      </c>
      <c r="B86" s="475" t="s">
        <v>376</v>
      </c>
      <c r="C86" s="346">
        <f>+C64+C68+C73+C76+C80+C85</f>
        <v>0</v>
      </c>
    </row>
    <row r="87" spans="1:3" s="113" customFormat="1" ht="12" customHeight="1" thickBot="1">
      <c r="A87" s="492" t="s">
        <v>389</v>
      </c>
      <c r="B87" s="477" t="s">
        <v>523</v>
      </c>
      <c r="C87" s="346">
        <f>+C63+C86</f>
        <v>43950</v>
      </c>
    </row>
    <row r="88" spans="1:3" s="114" customFormat="1" ht="15" customHeight="1">
      <c r="A88" s="280"/>
      <c r="B88" s="281"/>
      <c r="C88" s="408"/>
    </row>
    <row r="89" spans="1:3" ht="13.5" thickBot="1">
      <c r="A89" s="493"/>
      <c r="B89" s="283"/>
      <c r="C89" s="409"/>
    </row>
    <row r="90" spans="1:3" s="76" customFormat="1" ht="16.5" customHeight="1" thickBot="1">
      <c r="A90" s="284"/>
      <c r="B90" s="285" t="s">
        <v>63</v>
      </c>
      <c r="C90" s="410"/>
    </row>
    <row r="91" spans="1:3" s="115" customFormat="1" ht="12" customHeight="1" thickBot="1">
      <c r="A91" s="459" t="s">
        <v>21</v>
      </c>
      <c r="B91" s="30" t="s">
        <v>392</v>
      </c>
      <c r="C91" s="339">
        <f>SUM(C92:C96)</f>
        <v>43950</v>
      </c>
    </row>
    <row r="92" spans="1:3" ht="12" customHeight="1">
      <c r="A92" s="494" t="s">
        <v>109</v>
      </c>
      <c r="B92" s="10" t="s">
        <v>52</v>
      </c>
      <c r="C92" s="341"/>
    </row>
    <row r="93" spans="1:3" ht="12" customHeight="1">
      <c r="A93" s="486" t="s">
        <v>110</v>
      </c>
      <c r="B93" s="8" t="s">
        <v>195</v>
      </c>
      <c r="C93" s="342"/>
    </row>
    <row r="94" spans="1:3" ht="12" customHeight="1">
      <c r="A94" s="486" t="s">
        <v>111</v>
      </c>
      <c r="B94" s="8" t="s">
        <v>151</v>
      </c>
      <c r="C94" s="344"/>
    </row>
    <row r="95" spans="1:3" ht="12" customHeight="1">
      <c r="A95" s="486" t="s">
        <v>112</v>
      </c>
      <c r="B95" s="11" t="s">
        <v>196</v>
      </c>
      <c r="C95" s="344">
        <v>43950</v>
      </c>
    </row>
    <row r="96" spans="1:3" ht="12" customHeight="1">
      <c r="A96" s="486" t="s">
        <v>123</v>
      </c>
      <c r="B96" s="19" t="s">
        <v>197</v>
      </c>
      <c r="C96" s="344"/>
    </row>
    <row r="97" spans="1:3" ht="12" customHeight="1">
      <c r="A97" s="486" t="s">
        <v>113</v>
      </c>
      <c r="B97" s="8" t="s">
        <v>393</v>
      </c>
      <c r="C97" s="344"/>
    </row>
    <row r="98" spans="1:3" ht="12" customHeight="1">
      <c r="A98" s="486" t="s">
        <v>114</v>
      </c>
      <c r="B98" s="169" t="s">
        <v>394</v>
      </c>
      <c r="C98" s="344"/>
    </row>
    <row r="99" spans="1:3" ht="12" customHeight="1">
      <c r="A99" s="486" t="s">
        <v>124</v>
      </c>
      <c r="B99" s="170" t="s">
        <v>395</v>
      </c>
      <c r="C99" s="344"/>
    </row>
    <row r="100" spans="1:3" ht="12" customHeight="1">
      <c r="A100" s="486" t="s">
        <v>125</v>
      </c>
      <c r="B100" s="170" t="s">
        <v>396</v>
      </c>
      <c r="C100" s="344"/>
    </row>
    <row r="101" spans="1:3" ht="12" customHeight="1">
      <c r="A101" s="486" t="s">
        <v>126</v>
      </c>
      <c r="B101" s="169" t="s">
        <v>397</v>
      </c>
      <c r="C101" s="344"/>
    </row>
    <row r="102" spans="1:3" ht="12" customHeight="1">
      <c r="A102" s="486" t="s">
        <v>127</v>
      </c>
      <c r="B102" s="169" t="s">
        <v>398</v>
      </c>
      <c r="C102" s="344"/>
    </row>
    <row r="103" spans="1:3" ht="12" customHeight="1">
      <c r="A103" s="486" t="s">
        <v>129</v>
      </c>
      <c r="B103" s="170" t="s">
        <v>399</v>
      </c>
      <c r="C103" s="344"/>
    </row>
    <row r="104" spans="1:3" ht="12" customHeight="1">
      <c r="A104" s="495" t="s">
        <v>198</v>
      </c>
      <c r="B104" s="171" t="s">
        <v>400</v>
      </c>
      <c r="C104" s="344"/>
    </row>
    <row r="105" spans="1:3" ht="12" customHeight="1">
      <c r="A105" s="486" t="s">
        <v>390</v>
      </c>
      <c r="B105" s="171" t="s">
        <v>401</v>
      </c>
      <c r="C105" s="344"/>
    </row>
    <row r="106" spans="1:3" ht="12" customHeight="1" thickBot="1">
      <c r="A106" s="496" t="s">
        <v>391</v>
      </c>
      <c r="B106" s="172" t="s">
        <v>402</v>
      </c>
      <c r="C106" s="348"/>
    </row>
    <row r="107" spans="1:3" ht="12" customHeight="1" thickBot="1">
      <c r="A107" s="36" t="s">
        <v>22</v>
      </c>
      <c r="B107" s="29" t="s">
        <v>403</v>
      </c>
      <c r="C107" s="340">
        <f>+C108+C110+C112</f>
        <v>0</v>
      </c>
    </row>
    <row r="108" spans="1:3" ht="12" customHeight="1">
      <c r="A108" s="485" t="s">
        <v>115</v>
      </c>
      <c r="B108" s="8" t="s">
        <v>248</v>
      </c>
      <c r="C108" s="343"/>
    </row>
    <row r="109" spans="1:3" ht="12" customHeight="1">
      <c r="A109" s="485" t="s">
        <v>116</v>
      </c>
      <c r="B109" s="12" t="s">
        <v>407</v>
      </c>
      <c r="C109" s="343"/>
    </row>
    <row r="110" spans="1:3" ht="12" customHeight="1">
      <c r="A110" s="485" t="s">
        <v>117</v>
      </c>
      <c r="B110" s="12" t="s">
        <v>199</v>
      </c>
      <c r="C110" s="342"/>
    </row>
    <row r="111" spans="1:3" ht="12" customHeight="1">
      <c r="A111" s="485" t="s">
        <v>118</v>
      </c>
      <c r="B111" s="12" t="s">
        <v>408</v>
      </c>
      <c r="C111" s="310"/>
    </row>
    <row r="112" spans="1:3" ht="12" customHeight="1">
      <c r="A112" s="485" t="s">
        <v>119</v>
      </c>
      <c r="B112" s="337" t="s">
        <v>251</v>
      </c>
      <c r="C112" s="310"/>
    </row>
    <row r="113" spans="1:3" ht="12" customHeight="1">
      <c r="A113" s="485" t="s">
        <v>128</v>
      </c>
      <c r="B113" s="336" t="s">
        <v>539</v>
      </c>
      <c r="C113" s="310"/>
    </row>
    <row r="114" spans="1:3" ht="12" customHeight="1">
      <c r="A114" s="485" t="s">
        <v>130</v>
      </c>
      <c r="B114" s="463" t="s">
        <v>413</v>
      </c>
      <c r="C114" s="310"/>
    </row>
    <row r="115" spans="1:3" ht="12" customHeight="1">
      <c r="A115" s="485" t="s">
        <v>200</v>
      </c>
      <c r="B115" s="170" t="s">
        <v>396</v>
      </c>
      <c r="C115" s="310"/>
    </row>
    <row r="116" spans="1:3" ht="12" customHeight="1">
      <c r="A116" s="485" t="s">
        <v>201</v>
      </c>
      <c r="B116" s="170" t="s">
        <v>412</v>
      </c>
      <c r="C116" s="310"/>
    </row>
    <row r="117" spans="1:3" ht="12" customHeight="1">
      <c r="A117" s="485" t="s">
        <v>202</v>
      </c>
      <c r="B117" s="170" t="s">
        <v>411</v>
      </c>
      <c r="C117" s="310"/>
    </row>
    <row r="118" spans="1:3" ht="12" customHeight="1">
      <c r="A118" s="485" t="s">
        <v>404</v>
      </c>
      <c r="B118" s="170" t="s">
        <v>399</v>
      </c>
      <c r="C118" s="310"/>
    </row>
    <row r="119" spans="1:3" ht="12" customHeight="1">
      <c r="A119" s="485" t="s">
        <v>405</v>
      </c>
      <c r="B119" s="170" t="s">
        <v>410</v>
      </c>
      <c r="C119" s="310"/>
    </row>
    <row r="120" spans="1:3" ht="12" customHeight="1" thickBot="1">
      <c r="A120" s="495" t="s">
        <v>406</v>
      </c>
      <c r="B120" s="170" t="s">
        <v>409</v>
      </c>
      <c r="C120" s="312"/>
    </row>
    <row r="121" spans="1:3" ht="12" customHeight="1" thickBot="1">
      <c r="A121" s="36" t="s">
        <v>23</v>
      </c>
      <c r="B121" s="150" t="s">
        <v>414</v>
      </c>
      <c r="C121" s="340">
        <f>+C122+C123</f>
        <v>0</v>
      </c>
    </row>
    <row r="122" spans="1:3" ht="12" customHeight="1">
      <c r="A122" s="485" t="s">
        <v>98</v>
      </c>
      <c r="B122" s="9" t="s">
        <v>65</v>
      </c>
      <c r="C122" s="343"/>
    </row>
    <row r="123" spans="1:3" ht="12" customHeight="1" thickBot="1">
      <c r="A123" s="487" t="s">
        <v>99</v>
      </c>
      <c r="B123" s="12" t="s">
        <v>66</v>
      </c>
      <c r="C123" s="344"/>
    </row>
    <row r="124" spans="1:3" ht="12" customHeight="1" thickBot="1">
      <c r="A124" s="36" t="s">
        <v>24</v>
      </c>
      <c r="B124" s="150" t="s">
        <v>415</v>
      </c>
      <c r="C124" s="340">
        <f>+C91+C107+C121</f>
        <v>43950</v>
      </c>
    </row>
    <row r="125" spans="1:3" ht="12" customHeight="1" thickBot="1">
      <c r="A125" s="36" t="s">
        <v>25</v>
      </c>
      <c r="B125" s="150" t="s">
        <v>416</v>
      </c>
      <c r="C125" s="340">
        <f>+C126+C127+C128</f>
        <v>0</v>
      </c>
    </row>
    <row r="126" spans="1:3" s="115" customFormat="1" ht="12" customHeight="1">
      <c r="A126" s="485" t="s">
        <v>102</v>
      </c>
      <c r="B126" s="9" t="s">
        <v>417</v>
      </c>
      <c r="C126" s="310"/>
    </row>
    <row r="127" spans="1:3" ht="12" customHeight="1">
      <c r="A127" s="485" t="s">
        <v>103</v>
      </c>
      <c r="B127" s="9" t="s">
        <v>418</v>
      </c>
      <c r="C127" s="310"/>
    </row>
    <row r="128" spans="1:3" ht="12" customHeight="1" thickBot="1">
      <c r="A128" s="495" t="s">
        <v>104</v>
      </c>
      <c r="B128" s="7" t="s">
        <v>419</v>
      </c>
      <c r="C128" s="310"/>
    </row>
    <row r="129" spans="1:3" ht="12" customHeight="1" thickBot="1">
      <c r="A129" s="36" t="s">
        <v>26</v>
      </c>
      <c r="B129" s="150" t="s">
        <v>486</v>
      </c>
      <c r="C129" s="340">
        <f>+C130+C131+C132+C133</f>
        <v>0</v>
      </c>
    </row>
    <row r="130" spans="1:3" ht="12" customHeight="1">
      <c r="A130" s="485" t="s">
        <v>105</v>
      </c>
      <c r="B130" s="9" t="s">
        <v>420</v>
      </c>
      <c r="C130" s="310"/>
    </row>
    <row r="131" spans="1:3" ht="12" customHeight="1">
      <c r="A131" s="485" t="s">
        <v>106</v>
      </c>
      <c r="B131" s="9" t="s">
        <v>421</v>
      </c>
      <c r="C131" s="310"/>
    </row>
    <row r="132" spans="1:3" ht="12" customHeight="1">
      <c r="A132" s="485" t="s">
        <v>323</v>
      </c>
      <c r="B132" s="9" t="s">
        <v>422</v>
      </c>
      <c r="C132" s="310"/>
    </row>
    <row r="133" spans="1:3" s="115" customFormat="1" ht="12" customHeight="1" thickBot="1">
      <c r="A133" s="495" t="s">
        <v>324</v>
      </c>
      <c r="B133" s="7" t="s">
        <v>423</v>
      </c>
      <c r="C133" s="310"/>
    </row>
    <row r="134" spans="1:11" ht="12" customHeight="1" thickBot="1">
      <c r="A134" s="36" t="s">
        <v>27</v>
      </c>
      <c r="B134" s="150" t="s">
        <v>424</v>
      </c>
      <c r="C134" s="346">
        <f>+C135+C136+C137+C138</f>
        <v>0</v>
      </c>
      <c r="K134" s="292"/>
    </row>
    <row r="135" spans="1:3" ht="12.75">
      <c r="A135" s="485" t="s">
        <v>107</v>
      </c>
      <c r="B135" s="9" t="s">
        <v>425</v>
      </c>
      <c r="C135" s="310"/>
    </row>
    <row r="136" spans="1:3" ht="12" customHeight="1">
      <c r="A136" s="485" t="s">
        <v>108</v>
      </c>
      <c r="B136" s="9" t="s">
        <v>435</v>
      </c>
      <c r="C136" s="310"/>
    </row>
    <row r="137" spans="1:3" s="115" customFormat="1" ht="12" customHeight="1">
      <c r="A137" s="485" t="s">
        <v>336</v>
      </c>
      <c r="B137" s="9" t="s">
        <v>426</v>
      </c>
      <c r="C137" s="310"/>
    </row>
    <row r="138" spans="1:3" s="115" customFormat="1" ht="12" customHeight="1" thickBot="1">
      <c r="A138" s="495" t="s">
        <v>337</v>
      </c>
      <c r="B138" s="7" t="s">
        <v>427</v>
      </c>
      <c r="C138" s="310"/>
    </row>
    <row r="139" spans="1:3" s="115" customFormat="1" ht="12" customHeight="1" thickBot="1">
      <c r="A139" s="36" t="s">
        <v>28</v>
      </c>
      <c r="B139" s="150" t="s">
        <v>428</v>
      </c>
      <c r="C139" s="349">
        <f>+C140+C141+C142+C143</f>
        <v>0</v>
      </c>
    </row>
    <row r="140" spans="1:3" s="115" customFormat="1" ht="12" customHeight="1">
      <c r="A140" s="485" t="s">
        <v>193</v>
      </c>
      <c r="B140" s="9" t="s">
        <v>429</v>
      </c>
      <c r="C140" s="310"/>
    </row>
    <row r="141" spans="1:3" s="115" customFormat="1" ht="12" customHeight="1">
      <c r="A141" s="485" t="s">
        <v>194</v>
      </c>
      <c r="B141" s="9" t="s">
        <v>430</v>
      </c>
      <c r="C141" s="310"/>
    </row>
    <row r="142" spans="1:3" s="115" customFormat="1" ht="12" customHeight="1">
      <c r="A142" s="485" t="s">
        <v>250</v>
      </c>
      <c r="B142" s="9" t="s">
        <v>431</v>
      </c>
      <c r="C142" s="310"/>
    </row>
    <row r="143" spans="1:3" ht="12.75" customHeight="1" thickBot="1">
      <c r="A143" s="485" t="s">
        <v>339</v>
      </c>
      <c r="B143" s="9" t="s">
        <v>432</v>
      </c>
      <c r="C143" s="310"/>
    </row>
    <row r="144" spans="1:3" ht="12" customHeight="1" thickBot="1">
      <c r="A144" s="36" t="s">
        <v>29</v>
      </c>
      <c r="B144" s="150" t="s">
        <v>433</v>
      </c>
      <c r="C144" s="479">
        <f>+C125+C129+C134+C139</f>
        <v>0</v>
      </c>
    </row>
    <row r="145" spans="1:3" ht="15" customHeight="1" thickBot="1">
      <c r="A145" s="497" t="s">
        <v>30</v>
      </c>
      <c r="B145" s="429" t="s">
        <v>434</v>
      </c>
      <c r="C145" s="479">
        <f>+C124+C144</f>
        <v>43950</v>
      </c>
    </row>
    <row r="146" spans="1:3" ht="13.5" thickBot="1">
      <c r="A146" s="437"/>
      <c r="B146" s="438"/>
      <c r="C146" s="439"/>
    </row>
    <row r="147" spans="1:3" ht="15" customHeight="1" thickBot="1">
      <c r="A147" s="289" t="s">
        <v>221</v>
      </c>
      <c r="B147" s="290"/>
      <c r="C147" s="147"/>
    </row>
    <row r="148" spans="1:3" ht="14.25" customHeight="1" thickBot="1">
      <c r="A148" s="289" t="s">
        <v>222</v>
      </c>
      <c r="B148" s="290"/>
      <c r="C148" s="1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4" sqref="C1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566</v>
      </c>
    </row>
    <row r="2" spans="1:3" s="510" customFormat="1" ht="33.75" customHeight="1">
      <c r="A2" s="457" t="s">
        <v>219</v>
      </c>
      <c r="B2" s="398" t="s">
        <v>557</v>
      </c>
      <c r="C2" s="413"/>
    </row>
    <row r="3" spans="1:3" s="510" customFormat="1" ht="24.75" thickBot="1">
      <c r="A3" s="502" t="s">
        <v>218</v>
      </c>
      <c r="B3" s="399" t="s">
        <v>499</v>
      </c>
      <c r="C3" s="414"/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/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62654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>
        <v>62654</v>
      </c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62654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62154</v>
      </c>
    </row>
    <row r="45" spans="1:3" ht="12" customHeight="1">
      <c r="A45" s="504" t="s">
        <v>109</v>
      </c>
      <c r="B45" s="9" t="s">
        <v>52</v>
      </c>
      <c r="C45" s="92">
        <v>40680</v>
      </c>
    </row>
    <row r="46" spans="1:3" ht="12" customHeight="1">
      <c r="A46" s="504" t="s">
        <v>110</v>
      </c>
      <c r="B46" s="8" t="s">
        <v>195</v>
      </c>
      <c r="C46" s="95">
        <v>11029</v>
      </c>
    </row>
    <row r="47" spans="1:3" ht="12" customHeight="1">
      <c r="A47" s="504" t="s">
        <v>111</v>
      </c>
      <c r="B47" s="8" t="s">
        <v>151</v>
      </c>
      <c r="C47" s="95">
        <v>10445</v>
      </c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500</v>
      </c>
    </row>
    <row r="51" spans="1:3" s="514" customFormat="1" ht="12" customHeight="1">
      <c r="A51" s="504" t="s">
        <v>115</v>
      </c>
      <c r="B51" s="9" t="s">
        <v>248</v>
      </c>
      <c r="C51" s="92">
        <v>500</v>
      </c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62654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>
        <v>14</v>
      </c>
    </row>
    <row r="58" spans="1:3" ht="14.25" customHeight="1" thickBot="1">
      <c r="A58" s="289" t="s">
        <v>222</v>
      </c>
      <c r="B58" s="290"/>
      <c r="C58" s="147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Layout" zoomScaleNormal="120" zoomScaleSheetLayoutView="100" workbookViewId="0" topLeftCell="B1">
      <selection activeCell="B9" sqref="B9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4" t="s">
        <v>164</v>
      </c>
      <c r="B2" s="594"/>
      <c r="C2" s="350" t="s">
        <v>249</v>
      </c>
    </row>
    <row r="3" spans="1:3" ht="37.5" customHeight="1" thickBot="1">
      <c r="A3" s="23" t="s">
        <v>78</v>
      </c>
      <c r="B3" s="24" t="s">
        <v>20</v>
      </c>
      <c r="C3" s="44" t="s">
        <v>278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279</v>
      </c>
      <c r="C5" s="340">
        <f>+C6+C7+C8+C9+C10+C11</f>
        <v>166466</v>
      </c>
    </row>
    <row r="6" spans="1:3" s="466" customFormat="1" ht="12" customHeight="1">
      <c r="A6" s="15" t="s">
        <v>109</v>
      </c>
      <c r="B6" s="467" t="s">
        <v>280</v>
      </c>
      <c r="C6" s="343">
        <v>71364</v>
      </c>
    </row>
    <row r="7" spans="1:3" s="466" customFormat="1" ht="12" customHeight="1">
      <c r="A7" s="14" t="s">
        <v>110</v>
      </c>
      <c r="B7" s="468" t="s">
        <v>281</v>
      </c>
      <c r="C7" s="342">
        <v>20854</v>
      </c>
    </row>
    <row r="8" spans="1:3" s="466" customFormat="1" ht="12" customHeight="1">
      <c r="A8" s="14" t="s">
        <v>111</v>
      </c>
      <c r="B8" s="468" t="s">
        <v>282</v>
      </c>
      <c r="C8" s="342">
        <v>72884</v>
      </c>
    </row>
    <row r="9" spans="1:3" s="466" customFormat="1" ht="12" customHeight="1">
      <c r="A9" s="14" t="s">
        <v>112</v>
      </c>
      <c r="B9" s="468" t="s">
        <v>283</v>
      </c>
      <c r="C9" s="342">
        <v>1364</v>
      </c>
    </row>
    <row r="10" spans="1:3" s="466" customFormat="1" ht="12" customHeight="1">
      <c r="A10" s="14" t="s">
        <v>160</v>
      </c>
      <c r="B10" s="468" t="s">
        <v>284</v>
      </c>
      <c r="C10" s="342"/>
    </row>
    <row r="11" spans="1:3" s="466" customFormat="1" ht="12" customHeight="1" thickBot="1">
      <c r="A11" s="16" t="s">
        <v>113</v>
      </c>
      <c r="B11" s="469" t="s">
        <v>285</v>
      </c>
      <c r="C11" s="342"/>
    </row>
    <row r="12" spans="1:3" s="466" customFormat="1" ht="12" customHeight="1" thickBot="1">
      <c r="A12" s="20" t="s">
        <v>22</v>
      </c>
      <c r="B12" s="335" t="s">
        <v>286</v>
      </c>
      <c r="C12" s="340">
        <f>+C13+C14+C15+C16+C17</f>
        <v>0</v>
      </c>
    </row>
    <row r="13" spans="1:3" s="466" customFormat="1" ht="12" customHeight="1">
      <c r="A13" s="15" t="s">
        <v>115</v>
      </c>
      <c r="B13" s="467" t="s">
        <v>287</v>
      </c>
      <c r="C13" s="343"/>
    </row>
    <row r="14" spans="1:3" s="466" customFormat="1" ht="12" customHeight="1">
      <c r="A14" s="14" t="s">
        <v>116</v>
      </c>
      <c r="B14" s="468" t="s">
        <v>288</v>
      </c>
      <c r="C14" s="342"/>
    </row>
    <row r="15" spans="1:3" s="466" customFormat="1" ht="12" customHeight="1">
      <c r="A15" s="14" t="s">
        <v>117</v>
      </c>
      <c r="B15" s="468" t="s">
        <v>533</v>
      </c>
      <c r="C15" s="342"/>
    </row>
    <row r="16" spans="1:3" s="466" customFormat="1" ht="12" customHeight="1">
      <c r="A16" s="14" t="s">
        <v>118</v>
      </c>
      <c r="B16" s="468" t="s">
        <v>534</v>
      </c>
      <c r="C16" s="342"/>
    </row>
    <row r="17" spans="1:3" s="466" customFormat="1" ht="12" customHeight="1">
      <c r="A17" s="14" t="s">
        <v>119</v>
      </c>
      <c r="B17" s="468" t="s">
        <v>289</v>
      </c>
      <c r="C17" s="342"/>
    </row>
    <row r="18" spans="1:3" s="466" customFormat="1" ht="12" customHeight="1" thickBot="1">
      <c r="A18" s="16" t="s">
        <v>128</v>
      </c>
      <c r="B18" s="469" t="s">
        <v>290</v>
      </c>
      <c r="C18" s="344"/>
    </row>
    <row r="19" spans="1:3" s="466" customFormat="1" ht="12" customHeight="1" thickBot="1">
      <c r="A19" s="20" t="s">
        <v>23</v>
      </c>
      <c r="B19" s="21" t="s">
        <v>291</v>
      </c>
      <c r="C19" s="340">
        <f>+C20+C21+C22+C23+C24</f>
        <v>5000</v>
      </c>
    </row>
    <row r="20" spans="1:3" s="466" customFormat="1" ht="12" customHeight="1">
      <c r="A20" s="15" t="s">
        <v>98</v>
      </c>
      <c r="B20" s="467" t="s">
        <v>292</v>
      </c>
      <c r="C20" s="343"/>
    </row>
    <row r="21" spans="1:3" s="466" customFormat="1" ht="12" customHeight="1">
      <c r="A21" s="14" t="s">
        <v>99</v>
      </c>
      <c r="B21" s="468" t="s">
        <v>293</v>
      </c>
      <c r="C21" s="342"/>
    </row>
    <row r="22" spans="1:3" s="466" customFormat="1" ht="12" customHeight="1">
      <c r="A22" s="14" t="s">
        <v>100</v>
      </c>
      <c r="B22" s="468" t="s">
        <v>535</v>
      </c>
      <c r="C22" s="342"/>
    </row>
    <row r="23" spans="1:3" s="466" customFormat="1" ht="12" customHeight="1">
      <c r="A23" s="14" t="s">
        <v>101</v>
      </c>
      <c r="B23" s="468" t="s">
        <v>536</v>
      </c>
      <c r="C23" s="342"/>
    </row>
    <row r="24" spans="1:3" s="466" customFormat="1" ht="12" customHeight="1">
      <c r="A24" s="14" t="s">
        <v>183</v>
      </c>
      <c r="B24" s="468" t="s">
        <v>294</v>
      </c>
      <c r="C24" s="342">
        <v>5000</v>
      </c>
    </row>
    <row r="25" spans="1:3" s="466" customFormat="1" ht="12" customHeight="1" thickBot="1">
      <c r="A25" s="16" t="s">
        <v>184</v>
      </c>
      <c r="B25" s="469" t="s">
        <v>295</v>
      </c>
      <c r="C25" s="344"/>
    </row>
    <row r="26" spans="1:3" s="466" customFormat="1" ht="12" customHeight="1" thickBot="1">
      <c r="A26" s="20" t="s">
        <v>185</v>
      </c>
      <c r="B26" s="21" t="s">
        <v>296</v>
      </c>
      <c r="C26" s="346">
        <f>+C27+C30+C31+C32</f>
        <v>20620</v>
      </c>
    </row>
    <row r="27" spans="1:3" s="466" customFormat="1" ht="12" customHeight="1">
      <c r="A27" s="15" t="s">
        <v>297</v>
      </c>
      <c r="B27" s="467" t="s">
        <v>303</v>
      </c>
      <c r="C27" s="462">
        <v>17700</v>
      </c>
    </row>
    <row r="28" spans="1:3" s="466" customFormat="1" ht="12" customHeight="1">
      <c r="A28" s="14" t="s">
        <v>298</v>
      </c>
      <c r="B28" s="468" t="s">
        <v>304</v>
      </c>
      <c r="C28" s="342"/>
    </row>
    <row r="29" spans="1:3" s="466" customFormat="1" ht="12" customHeight="1">
      <c r="A29" s="14" t="s">
        <v>299</v>
      </c>
      <c r="B29" s="468" t="s">
        <v>305</v>
      </c>
      <c r="C29" s="342">
        <v>17700</v>
      </c>
    </row>
    <row r="30" spans="1:3" s="466" customFormat="1" ht="12" customHeight="1">
      <c r="A30" s="14" t="s">
        <v>300</v>
      </c>
      <c r="B30" s="468" t="s">
        <v>306</v>
      </c>
      <c r="C30" s="342">
        <v>2600</v>
      </c>
    </row>
    <row r="31" spans="1:3" s="466" customFormat="1" ht="12" customHeight="1">
      <c r="A31" s="14" t="s">
        <v>301</v>
      </c>
      <c r="B31" s="468" t="s">
        <v>307</v>
      </c>
      <c r="C31" s="342"/>
    </row>
    <row r="32" spans="1:3" s="466" customFormat="1" ht="12" customHeight="1" thickBot="1">
      <c r="A32" s="16" t="s">
        <v>302</v>
      </c>
      <c r="B32" s="469" t="s">
        <v>308</v>
      </c>
      <c r="C32" s="344">
        <v>320</v>
      </c>
    </row>
    <row r="33" spans="1:3" s="466" customFormat="1" ht="12" customHeight="1" thickBot="1">
      <c r="A33" s="20" t="s">
        <v>25</v>
      </c>
      <c r="B33" s="21" t="s">
        <v>309</v>
      </c>
      <c r="C33" s="340">
        <f>SUM(C34:C43)</f>
        <v>4622</v>
      </c>
    </row>
    <row r="34" spans="1:3" s="466" customFormat="1" ht="12" customHeight="1">
      <c r="A34" s="15" t="s">
        <v>102</v>
      </c>
      <c r="B34" s="467" t="s">
        <v>312</v>
      </c>
      <c r="C34" s="343"/>
    </row>
    <row r="35" spans="1:3" s="466" customFormat="1" ht="12" customHeight="1">
      <c r="A35" s="14" t="s">
        <v>103</v>
      </c>
      <c r="B35" s="468" t="s">
        <v>313</v>
      </c>
      <c r="C35" s="342">
        <v>4622</v>
      </c>
    </row>
    <row r="36" spans="1:3" s="466" customFormat="1" ht="12" customHeight="1">
      <c r="A36" s="14" t="s">
        <v>104</v>
      </c>
      <c r="B36" s="468" t="s">
        <v>314</v>
      </c>
      <c r="C36" s="342"/>
    </row>
    <row r="37" spans="1:3" s="466" customFormat="1" ht="12" customHeight="1">
      <c r="A37" s="14" t="s">
        <v>187</v>
      </c>
      <c r="B37" s="468" t="s">
        <v>315</v>
      </c>
      <c r="C37" s="342"/>
    </row>
    <row r="38" spans="1:3" s="466" customFormat="1" ht="12" customHeight="1">
      <c r="A38" s="14" t="s">
        <v>188</v>
      </c>
      <c r="B38" s="468" t="s">
        <v>316</v>
      </c>
      <c r="C38" s="342"/>
    </row>
    <row r="39" spans="1:3" s="466" customFormat="1" ht="12" customHeight="1">
      <c r="A39" s="14" t="s">
        <v>189</v>
      </c>
      <c r="B39" s="468" t="s">
        <v>317</v>
      </c>
      <c r="C39" s="342"/>
    </row>
    <row r="40" spans="1:3" s="466" customFormat="1" ht="12" customHeight="1">
      <c r="A40" s="14" t="s">
        <v>190</v>
      </c>
      <c r="B40" s="468" t="s">
        <v>318</v>
      </c>
      <c r="C40" s="342"/>
    </row>
    <row r="41" spans="1:3" s="466" customFormat="1" ht="12" customHeight="1">
      <c r="A41" s="14" t="s">
        <v>191</v>
      </c>
      <c r="B41" s="468" t="s">
        <v>319</v>
      </c>
      <c r="C41" s="342"/>
    </row>
    <row r="42" spans="1:3" s="466" customFormat="1" ht="12" customHeight="1">
      <c r="A42" s="14" t="s">
        <v>310</v>
      </c>
      <c r="B42" s="468" t="s">
        <v>320</v>
      </c>
      <c r="C42" s="345"/>
    </row>
    <row r="43" spans="1:3" s="466" customFormat="1" ht="12" customHeight="1" thickBot="1">
      <c r="A43" s="16" t="s">
        <v>311</v>
      </c>
      <c r="B43" s="469" t="s">
        <v>321</v>
      </c>
      <c r="C43" s="453"/>
    </row>
    <row r="44" spans="1:3" s="466" customFormat="1" ht="12" customHeight="1" thickBot="1">
      <c r="A44" s="20" t="s">
        <v>26</v>
      </c>
      <c r="B44" s="21" t="s">
        <v>322</v>
      </c>
      <c r="C44" s="340">
        <f>SUM(C45:C49)</f>
        <v>0</v>
      </c>
    </row>
    <row r="45" spans="1:3" s="466" customFormat="1" ht="12" customHeight="1">
      <c r="A45" s="15" t="s">
        <v>105</v>
      </c>
      <c r="B45" s="467" t="s">
        <v>326</v>
      </c>
      <c r="C45" s="517"/>
    </row>
    <row r="46" spans="1:3" s="466" customFormat="1" ht="12" customHeight="1">
      <c r="A46" s="14" t="s">
        <v>106</v>
      </c>
      <c r="B46" s="468" t="s">
        <v>327</v>
      </c>
      <c r="C46" s="345"/>
    </row>
    <row r="47" spans="1:3" s="466" customFormat="1" ht="12" customHeight="1">
      <c r="A47" s="14" t="s">
        <v>323</v>
      </c>
      <c r="B47" s="468" t="s">
        <v>328</v>
      </c>
      <c r="C47" s="345"/>
    </row>
    <row r="48" spans="1:3" s="466" customFormat="1" ht="12" customHeight="1">
      <c r="A48" s="14" t="s">
        <v>324</v>
      </c>
      <c r="B48" s="468" t="s">
        <v>329</v>
      </c>
      <c r="C48" s="345"/>
    </row>
    <row r="49" spans="1:3" s="466" customFormat="1" ht="12" customHeight="1" thickBot="1">
      <c r="A49" s="16" t="s">
        <v>325</v>
      </c>
      <c r="B49" s="469" t="s">
        <v>330</v>
      </c>
      <c r="C49" s="453"/>
    </row>
    <row r="50" spans="1:3" s="466" customFormat="1" ht="12" customHeight="1" thickBot="1">
      <c r="A50" s="20" t="s">
        <v>192</v>
      </c>
      <c r="B50" s="21" t="s">
        <v>331</v>
      </c>
      <c r="C50" s="340">
        <f>SUM(C51:C53)</f>
        <v>71830</v>
      </c>
    </row>
    <row r="51" spans="1:3" s="466" customFormat="1" ht="12" customHeight="1">
      <c r="A51" s="15" t="s">
        <v>107</v>
      </c>
      <c r="B51" s="467" t="s">
        <v>332</v>
      </c>
      <c r="C51" s="343"/>
    </row>
    <row r="52" spans="1:3" s="466" customFormat="1" ht="12" customHeight="1">
      <c r="A52" s="14" t="s">
        <v>108</v>
      </c>
      <c r="B52" s="468" t="s">
        <v>537</v>
      </c>
      <c r="C52" s="342"/>
    </row>
    <row r="53" spans="1:3" s="466" customFormat="1" ht="12" customHeight="1">
      <c r="A53" s="14" t="s">
        <v>336</v>
      </c>
      <c r="B53" s="468" t="s">
        <v>334</v>
      </c>
      <c r="C53" s="342">
        <v>71830</v>
      </c>
    </row>
    <row r="54" spans="1:3" s="466" customFormat="1" ht="12" customHeight="1" thickBot="1">
      <c r="A54" s="16" t="s">
        <v>337</v>
      </c>
      <c r="B54" s="469" t="s">
        <v>335</v>
      </c>
      <c r="C54" s="344"/>
    </row>
    <row r="55" spans="1:3" s="466" customFormat="1" ht="12" customHeight="1" thickBot="1">
      <c r="A55" s="20" t="s">
        <v>28</v>
      </c>
      <c r="B55" s="335" t="s">
        <v>338</v>
      </c>
      <c r="C55" s="340">
        <f>SUM(C56:C58)</f>
        <v>59939</v>
      </c>
    </row>
    <row r="56" spans="1:3" s="466" customFormat="1" ht="12" customHeight="1">
      <c r="A56" s="15" t="s">
        <v>193</v>
      </c>
      <c r="B56" s="467" t="s">
        <v>340</v>
      </c>
      <c r="C56" s="345"/>
    </row>
    <row r="57" spans="1:3" s="466" customFormat="1" ht="12" customHeight="1">
      <c r="A57" s="14" t="s">
        <v>194</v>
      </c>
      <c r="B57" s="468" t="s">
        <v>538</v>
      </c>
      <c r="C57" s="345"/>
    </row>
    <row r="58" spans="1:3" s="466" customFormat="1" ht="12" customHeight="1">
      <c r="A58" s="14" t="s">
        <v>250</v>
      </c>
      <c r="B58" s="468" t="s">
        <v>341</v>
      </c>
      <c r="C58" s="345">
        <v>59939</v>
      </c>
    </row>
    <row r="59" spans="1:3" s="466" customFormat="1" ht="12" customHeight="1" thickBot="1">
      <c r="A59" s="16" t="s">
        <v>339</v>
      </c>
      <c r="B59" s="469" t="s">
        <v>342</v>
      </c>
      <c r="C59" s="345"/>
    </row>
    <row r="60" spans="1:3" s="466" customFormat="1" ht="12" customHeight="1" thickBot="1">
      <c r="A60" s="20" t="s">
        <v>29</v>
      </c>
      <c r="B60" s="21" t="s">
        <v>343</v>
      </c>
      <c r="C60" s="346">
        <f>+C5+C12+C19+C26+C33+C44+C50+C55</f>
        <v>328477</v>
      </c>
    </row>
    <row r="61" spans="1:3" s="466" customFormat="1" ht="12" customHeight="1" thickBot="1">
      <c r="A61" s="470" t="s">
        <v>344</v>
      </c>
      <c r="B61" s="335" t="s">
        <v>345</v>
      </c>
      <c r="C61" s="340">
        <f>SUM(C62:C64)</f>
        <v>0</v>
      </c>
    </row>
    <row r="62" spans="1:3" s="466" customFormat="1" ht="12" customHeight="1">
      <c r="A62" s="15" t="s">
        <v>378</v>
      </c>
      <c r="B62" s="467" t="s">
        <v>346</v>
      </c>
      <c r="C62" s="345"/>
    </row>
    <row r="63" spans="1:3" s="466" customFormat="1" ht="12" customHeight="1">
      <c r="A63" s="14" t="s">
        <v>387</v>
      </c>
      <c r="B63" s="468" t="s">
        <v>347</v>
      </c>
      <c r="C63" s="345"/>
    </row>
    <row r="64" spans="1:3" s="466" customFormat="1" ht="12" customHeight="1" thickBot="1">
      <c r="A64" s="16" t="s">
        <v>388</v>
      </c>
      <c r="B64" s="471" t="s">
        <v>348</v>
      </c>
      <c r="C64" s="345"/>
    </row>
    <row r="65" spans="1:3" s="466" customFormat="1" ht="12" customHeight="1" thickBot="1">
      <c r="A65" s="470" t="s">
        <v>349</v>
      </c>
      <c r="B65" s="335" t="s">
        <v>350</v>
      </c>
      <c r="C65" s="340">
        <f>SUM(C66:C69)</f>
        <v>0</v>
      </c>
    </row>
    <row r="66" spans="1:3" s="466" customFormat="1" ht="12" customHeight="1">
      <c r="A66" s="15" t="s">
        <v>161</v>
      </c>
      <c r="B66" s="467" t="s">
        <v>351</v>
      </c>
      <c r="C66" s="345"/>
    </row>
    <row r="67" spans="1:3" s="466" customFormat="1" ht="12" customHeight="1">
      <c r="A67" s="14" t="s">
        <v>162</v>
      </c>
      <c r="B67" s="468" t="s">
        <v>352</v>
      </c>
      <c r="C67" s="345"/>
    </row>
    <row r="68" spans="1:3" s="466" customFormat="1" ht="12" customHeight="1">
      <c r="A68" s="14" t="s">
        <v>379</v>
      </c>
      <c r="B68" s="468" t="s">
        <v>353</v>
      </c>
      <c r="C68" s="345"/>
    </row>
    <row r="69" spans="1:3" s="466" customFormat="1" ht="12" customHeight="1" thickBot="1">
      <c r="A69" s="16" t="s">
        <v>380</v>
      </c>
      <c r="B69" s="469" t="s">
        <v>354</v>
      </c>
      <c r="C69" s="345"/>
    </row>
    <row r="70" spans="1:3" s="466" customFormat="1" ht="12" customHeight="1" thickBot="1">
      <c r="A70" s="470" t="s">
        <v>355</v>
      </c>
      <c r="B70" s="335" t="s">
        <v>356</v>
      </c>
      <c r="C70" s="340">
        <f>SUM(C71:C72)</f>
        <v>17150</v>
      </c>
    </row>
    <row r="71" spans="1:3" s="466" customFormat="1" ht="12" customHeight="1">
      <c r="A71" s="15" t="s">
        <v>381</v>
      </c>
      <c r="B71" s="467" t="s">
        <v>357</v>
      </c>
      <c r="C71" s="345">
        <v>17150</v>
      </c>
    </row>
    <row r="72" spans="1:3" s="466" customFormat="1" ht="12" customHeight="1" thickBot="1">
      <c r="A72" s="16" t="s">
        <v>382</v>
      </c>
      <c r="B72" s="469" t="s">
        <v>358</v>
      </c>
      <c r="C72" s="345"/>
    </row>
    <row r="73" spans="1:3" s="466" customFormat="1" ht="12" customHeight="1" thickBot="1">
      <c r="A73" s="470" t="s">
        <v>359</v>
      </c>
      <c r="B73" s="335" t="s">
        <v>360</v>
      </c>
      <c r="C73" s="340">
        <f>SUM(C74:C76)</f>
        <v>0</v>
      </c>
    </row>
    <row r="74" spans="1:3" s="466" customFormat="1" ht="12" customHeight="1">
      <c r="A74" s="15" t="s">
        <v>383</v>
      </c>
      <c r="B74" s="467" t="s">
        <v>361</v>
      </c>
      <c r="C74" s="345"/>
    </row>
    <row r="75" spans="1:3" s="466" customFormat="1" ht="12" customHeight="1">
      <c r="A75" s="14" t="s">
        <v>384</v>
      </c>
      <c r="B75" s="468" t="s">
        <v>362</v>
      </c>
      <c r="C75" s="345"/>
    </row>
    <row r="76" spans="1:3" s="466" customFormat="1" ht="12" customHeight="1" thickBot="1">
      <c r="A76" s="16" t="s">
        <v>385</v>
      </c>
      <c r="B76" s="469" t="s">
        <v>363</v>
      </c>
      <c r="C76" s="345"/>
    </row>
    <row r="77" spans="1:3" s="466" customFormat="1" ht="12" customHeight="1" thickBot="1">
      <c r="A77" s="470" t="s">
        <v>364</v>
      </c>
      <c r="B77" s="335" t="s">
        <v>386</v>
      </c>
      <c r="C77" s="340">
        <f>SUM(C78:C81)</f>
        <v>0</v>
      </c>
    </row>
    <row r="78" spans="1:3" s="466" customFormat="1" ht="12" customHeight="1">
      <c r="A78" s="472" t="s">
        <v>365</v>
      </c>
      <c r="B78" s="467" t="s">
        <v>366</v>
      </c>
      <c r="C78" s="345"/>
    </row>
    <row r="79" spans="1:3" s="466" customFormat="1" ht="12" customHeight="1">
      <c r="A79" s="473" t="s">
        <v>367</v>
      </c>
      <c r="B79" s="468" t="s">
        <v>368</v>
      </c>
      <c r="C79" s="345"/>
    </row>
    <row r="80" spans="1:3" s="466" customFormat="1" ht="12" customHeight="1">
      <c r="A80" s="473" t="s">
        <v>369</v>
      </c>
      <c r="B80" s="468" t="s">
        <v>370</v>
      </c>
      <c r="C80" s="345"/>
    </row>
    <row r="81" spans="1:3" s="466" customFormat="1" ht="12" customHeight="1" thickBot="1">
      <c r="A81" s="474" t="s">
        <v>371</v>
      </c>
      <c r="B81" s="469" t="s">
        <v>372</v>
      </c>
      <c r="C81" s="345"/>
    </row>
    <row r="82" spans="1:3" s="466" customFormat="1" ht="13.5" customHeight="1" thickBot="1">
      <c r="A82" s="470" t="s">
        <v>373</v>
      </c>
      <c r="B82" s="335" t="s">
        <v>374</v>
      </c>
      <c r="C82" s="518"/>
    </row>
    <row r="83" spans="1:3" s="466" customFormat="1" ht="15.75" customHeight="1" thickBot="1">
      <c r="A83" s="470" t="s">
        <v>375</v>
      </c>
      <c r="B83" s="475" t="s">
        <v>376</v>
      </c>
      <c r="C83" s="346">
        <f>+C61+C65+C70+C73+C77+C82</f>
        <v>17150</v>
      </c>
    </row>
    <row r="84" spans="1:3" s="466" customFormat="1" ht="16.5" customHeight="1" thickBot="1">
      <c r="A84" s="476" t="s">
        <v>389</v>
      </c>
      <c r="B84" s="477" t="s">
        <v>377</v>
      </c>
      <c r="C84" s="346">
        <f>+C60+C83</f>
        <v>345627</v>
      </c>
    </row>
    <row r="85" spans="1:3" s="466" customFormat="1" ht="83.25" customHeight="1">
      <c r="A85" s="5"/>
      <c r="B85" s="6"/>
      <c r="C85" s="347"/>
    </row>
    <row r="86" spans="1:3" ht="16.5" customHeight="1">
      <c r="A86" s="593" t="s">
        <v>50</v>
      </c>
      <c r="B86" s="593"/>
      <c r="C86" s="593"/>
    </row>
    <row r="87" spans="1:3" s="478" customFormat="1" ht="16.5" customHeight="1" thickBot="1">
      <c r="A87" s="595" t="s">
        <v>165</v>
      </c>
      <c r="B87" s="595"/>
      <c r="C87" s="166" t="s">
        <v>249</v>
      </c>
    </row>
    <row r="88" spans="1:3" ht="37.5" customHeight="1" thickBot="1">
      <c r="A88" s="23" t="s">
        <v>78</v>
      </c>
      <c r="B88" s="24" t="s">
        <v>51</v>
      </c>
      <c r="C88" s="44" t="s">
        <v>278</v>
      </c>
    </row>
    <row r="89" spans="1:3" s="465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2" t="s">
        <v>21</v>
      </c>
      <c r="B90" s="30" t="s">
        <v>392</v>
      </c>
      <c r="C90" s="339">
        <f>SUM(C91:C95)</f>
        <v>272613</v>
      </c>
    </row>
    <row r="91" spans="1:3" ht="12" customHeight="1">
      <c r="A91" s="17" t="s">
        <v>109</v>
      </c>
      <c r="B91" s="10" t="s">
        <v>52</v>
      </c>
      <c r="C91" s="341">
        <v>124612</v>
      </c>
    </row>
    <row r="92" spans="1:3" ht="12" customHeight="1">
      <c r="A92" s="14" t="s">
        <v>110</v>
      </c>
      <c r="B92" s="8" t="s">
        <v>195</v>
      </c>
      <c r="C92" s="342">
        <v>27315</v>
      </c>
    </row>
    <row r="93" spans="1:3" ht="12" customHeight="1">
      <c r="A93" s="14" t="s">
        <v>111</v>
      </c>
      <c r="B93" s="8" t="s">
        <v>151</v>
      </c>
      <c r="C93" s="344">
        <v>57285</v>
      </c>
    </row>
    <row r="94" spans="1:3" ht="12" customHeight="1">
      <c r="A94" s="14" t="s">
        <v>112</v>
      </c>
      <c r="B94" s="11" t="s">
        <v>196</v>
      </c>
      <c r="C94" s="344">
        <v>56465</v>
      </c>
    </row>
    <row r="95" spans="1:3" ht="12" customHeight="1">
      <c r="A95" s="14" t="s">
        <v>123</v>
      </c>
      <c r="B95" s="19" t="s">
        <v>197</v>
      </c>
      <c r="C95" s="344">
        <v>6936</v>
      </c>
    </row>
    <row r="96" spans="1:3" ht="12" customHeight="1">
      <c r="A96" s="14" t="s">
        <v>113</v>
      </c>
      <c r="B96" s="8" t="s">
        <v>393</v>
      </c>
      <c r="C96" s="344"/>
    </row>
    <row r="97" spans="1:3" ht="12" customHeight="1">
      <c r="A97" s="14" t="s">
        <v>114</v>
      </c>
      <c r="B97" s="169" t="s">
        <v>394</v>
      </c>
      <c r="C97" s="344"/>
    </row>
    <row r="98" spans="1:3" ht="12" customHeight="1">
      <c r="A98" s="14" t="s">
        <v>124</v>
      </c>
      <c r="B98" s="170" t="s">
        <v>395</v>
      </c>
      <c r="C98" s="344"/>
    </row>
    <row r="99" spans="1:3" ht="12" customHeight="1">
      <c r="A99" s="14" t="s">
        <v>125</v>
      </c>
      <c r="B99" s="170" t="s">
        <v>396</v>
      </c>
      <c r="C99" s="344"/>
    </row>
    <row r="100" spans="1:3" ht="12" customHeight="1">
      <c r="A100" s="14" t="s">
        <v>126</v>
      </c>
      <c r="B100" s="169" t="s">
        <v>397</v>
      </c>
      <c r="C100" s="344">
        <v>4636</v>
      </c>
    </row>
    <row r="101" spans="1:3" ht="12" customHeight="1">
      <c r="A101" s="14" t="s">
        <v>127</v>
      </c>
      <c r="B101" s="169" t="s">
        <v>398</v>
      </c>
      <c r="C101" s="344"/>
    </row>
    <row r="102" spans="1:3" ht="12" customHeight="1">
      <c r="A102" s="14" t="s">
        <v>129</v>
      </c>
      <c r="B102" s="170" t="s">
        <v>399</v>
      </c>
      <c r="C102" s="344"/>
    </row>
    <row r="103" spans="1:3" ht="12" customHeight="1">
      <c r="A103" s="13" t="s">
        <v>198</v>
      </c>
      <c r="B103" s="171" t="s">
        <v>400</v>
      </c>
      <c r="C103" s="344"/>
    </row>
    <row r="104" spans="1:3" ht="12" customHeight="1">
      <c r="A104" s="14" t="s">
        <v>390</v>
      </c>
      <c r="B104" s="171" t="s">
        <v>401</v>
      </c>
      <c r="C104" s="344"/>
    </row>
    <row r="105" spans="1:3" ht="12" customHeight="1" thickBot="1">
      <c r="A105" s="18" t="s">
        <v>391</v>
      </c>
      <c r="B105" s="172" t="s">
        <v>402</v>
      </c>
      <c r="C105" s="348">
        <v>2300</v>
      </c>
    </row>
    <row r="106" spans="1:3" ht="12" customHeight="1" thickBot="1">
      <c r="A106" s="20" t="s">
        <v>22</v>
      </c>
      <c r="B106" s="29" t="s">
        <v>403</v>
      </c>
      <c r="C106" s="340">
        <f>+C107+C109+C111</f>
        <v>73014</v>
      </c>
    </row>
    <row r="107" spans="1:3" ht="12" customHeight="1">
      <c r="A107" s="15" t="s">
        <v>115</v>
      </c>
      <c r="B107" s="8" t="s">
        <v>248</v>
      </c>
      <c r="C107" s="343">
        <v>500</v>
      </c>
    </row>
    <row r="108" spans="1:3" ht="12" customHeight="1">
      <c r="A108" s="15" t="s">
        <v>116</v>
      </c>
      <c r="B108" s="12" t="s">
        <v>407</v>
      </c>
      <c r="C108" s="343"/>
    </row>
    <row r="109" spans="1:3" ht="12" customHeight="1">
      <c r="A109" s="15" t="s">
        <v>117</v>
      </c>
      <c r="B109" s="12" t="s">
        <v>199</v>
      </c>
      <c r="C109" s="342">
        <v>72514</v>
      </c>
    </row>
    <row r="110" spans="1:3" ht="12" customHeight="1">
      <c r="A110" s="15" t="s">
        <v>118</v>
      </c>
      <c r="B110" s="12" t="s">
        <v>408</v>
      </c>
      <c r="C110" s="310"/>
    </row>
    <row r="111" spans="1:3" ht="12" customHeight="1">
      <c r="A111" s="15" t="s">
        <v>119</v>
      </c>
      <c r="B111" s="337" t="s">
        <v>251</v>
      </c>
      <c r="C111" s="310"/>
    </row>
    <row r="112" spans="1:3" ht="12" customHeight="1">
      <c r="A112" s="15" t="s">
        <v>128</v>
      </c>
      <c r="B112" s="336" t="s">
        <v>539</v>
      </c>
      <c r="C112" s="310"/>
    </row>
    <row r="113" spans="1:3" ht="12" customHeight="1">
      <c r="A113" s="15" t="s">
        <v>130</v>
      </c>
      <c r="B113" s="463" t="s">
        <v>413</v>
      </c>
      <c r="C113" s="310"/>
    </row>
    <row r="114" spans="1:3" ht="15.75">
      <c r="A114" s="15" t="s">
        <v>200</v>
      </c>
      <c r="B114" s="170" t="s">
        <v>396</v>
      </c>
      <c r="C114" s="310"/>
    </row>
    <row r="115" spans="1:3" ht="12" customHeight="1">
      <c r="A115" s="15" t="s">
        <v>201</v>
      </c>
      <c r="B115" s="170" t="s">
        <v>412</v>
      </c>
      <c r="C115" s="310"/>
    </row>
    <row r="116" spans="1:3" ht="12" customHeight="1">
      <c r="A116" s="15" t="s">
        <v>202</v>
      </c>
      <c r="B116" s="170" t="s">
        <v>411</v>
      </c>
      <c r="C116" s="310"/>
    </row>
    <row r="117" spans="1:3" ht="12" customHeight="1">
      <c r="A117" s="15" t="s">
        <v>404</v>
      </c>
      <c r="B117" s="170" t="s">
        <v>399</v>
      </c>
      <c r="C117" s="310"/>
    </row>
    <row r="118" spans="1:3" ht="12" customHeight="1">
      <c r="A118" s="15" t="s">
        <v>405</v>
      </c>
      <c r="B118" s="170" t="s">
        <v>410</v>
      </c>
      <c r="C118" s="310"/>
    </row>
    <row r="119" spans="1:3" ht="16.5" thickBot="1">
      <c r="A119" s="13" t="s">
        <v>406</v>
      </c>
      <c r="B119" s="170" t="s">
        <v>409</v>
      </c>
      <c r="C119" s="312"/>
    </row>
    <row r="120" spans="1:3" ht="12" customHeight="1" thickBot="1">
      <c r="A120" s="20" t="s">
        <v>23</v>
      </c>
      <c r="B120" s="150" t="s">
        <v>414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0" t="s">
        <v>415</v>
      </c>
      <c r="C123" s="340">
        <f>+C90+C106+C120</f>
        <v>345627</v>
      </c>
    </row>
    <row r="124" spans="1:3" ht="12" customHeight="1" thickBot="1">
      <c r="A124" s="20" t="s">
        <v>25</v>
      </c>
      <c r="B124" s="150" t="s">
        <v>416</v>
      </c>
      <c r="C124" s="340">
        <f>+C125+C126+C127</f>
        <v>0</v>
      </c>
    </row>
    <row r="125" spans="1:3" ht="12" customHeight="1">
      <c r="A125" s="15" t="s">
        <v>102</v>
      </c>
      <c r="B125" s="9" t="s">
        <v>417</v>
      </c>
      <c r="C125" s="310"/>
    </row>
    <row r="126" spans="1:3" ht="12" customHeight="1">
      <c r="A126" s="15" t="s">
        <v>103</v>
      </c>
      <c r="B126" s="9" t="s">
        <v>418</v>
      </c>
      <c r="C126" s="310"/>
    </row>
    <row r="127" spans="1:3" ht="12" customHeight="1" thickBot="1">
      <c r="A127" s="13" t="s">
        <v>104</v>
      </c>
      <c r="B127" s="7" t="s">
        <v>419</v>
      </c>
      <c r="C127" s="310"/>
    </row>
    <row r="128" spans="1:3" ht="12" customHeight="1" thickBot="1">
      <c r="A128" s="20" t="s">
        <v>26</v>
      </c>
      <c r="B128" s="150" t="s">
        <v>486</v>
      </c>
      <c r="C128" s="340">
        <f>+C129+C130+C131+C132</f>
        <v>0</v>
      </c>
    </row>
    <row r="129" spans="1:3" ht="12" customHeight="1">
      <c r="A129" s="15" t="s">
        <v>105</v>
      </c>
      <c r="B129" s="9" t="s">
        <v>420</v>
      </c>
      <c r="C129" s="310"/>
    </row>
    <row r="130" spans="1:3" ht="12" customHeight="1">
      <c r="A130" s="15" t="s">
        <v>106</v>
      </c>
      <c r="B130" s="9" t="s">
        <v>421</v>
      </c>
      <c r="C130" s="310"/>
    </row>
    <row r="131" spans="1:3" ht="12" customHeight="1">
      <c r="A131" s="15" t="s">
        <v>323</v>
      </c>
      <c r="B131" s="9" t="s">
        <v>422</v>
      </c>
      <c r="C131" s="310"/>
    </row>
    <row r="132" spans="1:3" ht="12" customHeight="1" thickBot="1">
      <c r="A132" s="13" t="s">
        <v>324</v>
      </c>
      <c r="B132" s="7" t="s">
        <v>423</v>
      </c>
      <c r="C132" s="310"/>
    </row>
    <row r="133" spans="1:3" ht="12" customHeight="1" thickBot="1">
      <c r="A133" s="20" t="s">
        <v>27</v>
      </c>
      <c r="B133" s="150" t="s">
        <v>424</v>
      </c>
      <c r="C133" s="346">
        <f>+C134+C135+C136+C137</f>
        <v>0</v>
      </c>
    </row>
    <row r="134" spans="1:3" ht="12" customHeight="1">
      <c r="A134" s="15" t="s">
        <v>107</v>
      </c>
      <c r="B134" s="9" t="s">
        <v>425</v>
      </c>
      <c r="C134" s="310"/>
    </row>
    <row r="135" spans="1:3" ht="12" customHeight="1">
      <c r="A135" s="15" t="s">
        <v>108</v>
      </c>
      <c r="B135" s="9" t="s">
        <v>435</v>
      </c>
      <c r="C135" s="310"/>
    </row>
    <row r="136" spans="1:3" ht="12" customHeight="1">
      <c r="A136" s="15" t="s">
        <v>336</v>
      </c>
      <c r="B136" s="9" t="s">
        <v>426</v>
      </c>
      <c r="C136" s="310"/>
    </row>
    <row r="137" spans="1:3" ht="12" customHeight="1" thickBot="1">
      <c r="A137" s="13" t="s">
        <v>337</v>
      </c>
      <c r="B137" s="7" t="s">
        <v>427</v>
      </c>
      <c r="C137" s="310"/>
    </row>
    <row r="138" spans="1:3" ht="12" customHeight="1" thickBot="1">
      <c r="A138" s="20" t="s">
        <v>28</v>
      </c>
      <c r="B138" s="150" t="s">
        <v>428</v>
      </c>
      <c r="C138" s="349">
        <f>+C139+C140+C141+C142</f>
        <v>0</v>
      </c>
    </row>
    <row r="139" spans="1:3" ht="12" customHeight="1">
      <c r="A139" s="15" t="s">
        <v>193</v>
      </c>
      <c r="B139" s="9" t="s">
        <v>429</v>
      </c>
      <c r="C139" s="310"/>
    </row>
    <row r="140" spans="1:3" ht="12" customHeight="1">
      <c r="A140" s="15" t="s">
        <v>194</v>
      </c>
      <c r="B140" s="9" t="s">
        <v>430</v>
      </c>
      <c r="C140" s="310"/>
    </row>
    <row r="141" spans="1:3" ht="12" customHeight="1">
      <c r="A141" s="15" t="s">
        <v>250</v>
      </c>
      <c r="B141" s="9" t="s">
        <v>431</v>
      </c>
      <c r="C141" s="310"/>
    </row>
    <row r="142" spans="1:3" ht="12" customHeight="1" thickBot="1">
      <c r="A142" s="15" t="s">
        <v>339</v>
      </c>
      <c r="B142" s="9" t="s">
        <v>432</v>
      </c>
      <c r="C142" s="310"/>
    </row>
    <row r="143" spans="1:9" ht="15" customHeight="1" thickBot="1">
      <c r="A143" s="20" t="s">
        <v>29</v>
      </c>
      <c r="B143" s="150" t="s">
        <v>433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8" t="s">
        <v>30</v>
      </c>
      <c r="B144" s="429" t="s">
        <v>434</v>
      </c>
      <c r="C144" s="479">
        <f>+C123+C143</f>
        <v>345627</v>
      </c>
    </row>
    <row r="145" ht="7.5" customHeight="1"/>
    <row r="146" spans="1:3" ht="15.75">
      <c r="A146" s="596" t="s">
        <v>436</v>
      </c>
      <c r="B146" s="596"/>
      <c r="C146" s="596"/>
    </row>
    <row r="147" spans="1:3" ht="15" customHeight="1" thickBot="1">
      <c r="A147" s="594" t="s">
        <v>166</v>
      </c>
      <c r="B147" s="594"/>
      <c r="C147" s="350" t="s">
        <v>249</v>
      </c>
    </row>
    <row r="148" spans="1:4" ht="13.5" customHeight="1" thickBot="1">
      <c r="A148" s="20">
        <v>1</v>
      </c>
      <c r="B148" s="29" t="s">
        <v>437</v>
      </c>
      <c r="C148" s="340">
        <f>+C60-C123</f>
        <v>-17150</v>
      </c>
      <c r="D148" s="482"/>
    </row>
    <row r="149" spans="1:3" ht="27.75" customHeight="1" thickBot="1">
      <c r="A149" s="20" t="s">
        <v>22</v>
      </c>
      <c r="B149" s="29" t="s">
        <v>438</v>
      </c>
      <c r="C149" s="340">
        <f>+C83-C143</f>
        <v>17150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BORSODSZIRÁK Önkormányzat
2014. ÉVI KÖLTSÉGVETÉSÉNEK ÖSSZEVONT MÉRLEGE&amp;10
&amp;R&amp;"Times New Roman CE,Félkövér dőlt"&amp;11 1. melléklet a 3/2014. (II.20.)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529</v>
      </c>
    </row>
    <row r="2" spans="1:3" s="510" customFormat="1" ht="25.5" customHeight="1">
      <c r="A2" s="457" t="s">
        <v>219</v>
      </c>
      <c r="B2" s="398" t="s">
        <v>500</v>
      </c>
      <c r="C2" s="413" t="s">
        <v>67</v>
      </c>
    </row>
    <row r="3" spans="1:3" s="510" customFormat="1" ht="24.75" thickBot="1">
      <c r="A3" s="502" t="s">
        <v>218</v>
      </c>
      <c r="B3" s="399" t="s">
        <v>524</v>
      </c>
      <c r="C3" s="414" t="s">
        <v>67</v>
      </c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/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0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/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0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0</v>
      </c>
    </row>
    <row r="45" spans="1:3" ht="12" customHeight="1">
      <c r="A45" s="504" t="s">
        <v>109</v>
      </c>
      <c r="B45" s="9" t="s">
        <v>52</v>
      </c>
      <c r="C45" s="92"/>
    </row>
    <row r="46" spans="1:3" ht="12" customHeight="1">
      <c r="A46" s="504" t="s">
        <v>110</v>
      </c>
      <c r="B46" s="8" t="s">
        <v>195</v>
      </c>
      <c r="C46" s="95"/>
    </row>
    <row r="47" spans="1:3" ht="12" customHeight="1">
      <c r="A47" s="504" t="s">
        <v>111</v>
      </c>
      <c r="B47" s="8" t="s">
        <v>151</v>
      </c>
      <c r="C47" s="95"/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0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/>
    </row>
    <row r="58" spans="1:3" ht="14.25" customHeight="1" thickBot="1">
      <c r="A58" s="289" t="s">
        <v>222</v>
      </c>
      <c r="B58" s="290"/>
      <c r="C58" s="14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7">
      <selection activeCell="G14" sqref="G1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528</v>
      </c>
    </row>
    <row r="2" spans="1:3" s="510" customFormat="1" ht="25.5" customHeight="1">
      <c r="A2" s="457" t="s">
        <v>219</v>
      </c>
      <c r="B2" s="398" t="s">
        <v>500</v>
      </c>
      <c r="C2" s="413" t="s">
        <v>67</v>
      </c>
    </row>
    <row r="3" spans="1:3" s="510" customFormat="1" ht="24.75" thickBot="1">
      <c r="A3" s="502" t="s">
        <v>218</v>
      </c>
      <c r="B3" s="399" t="s">
        <v>525</v>
      </c>
      <c r="C3" s="414" t="s">
        <v>68</v>
      </c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/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0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/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0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0</v>
      </c>
    </row>
    <row r="45" spans="1:3" ht="12" customHeight="1">
      <c r="A45" s="504" t="s">
        <v>109</v>
      </c>
      <c r="B45" s="9" t="s">
        <v>52</v>
      </c>
      <c r="C45" s="92"/>
    </row>
    <row r="46" spans="1:3" ht="12" customHeight="1">
      <c r="A46" s="504" t="s">
        <v>110</v>
      </c>
      <c r="B46" s="8" t="s">
        <v>195</v>
      </c>
      <c r="C46" s="95"/>
    </row>
    <row r="47" spans="1:3" ht="12" customHeight="1">
      <c r="A47" s="504" t="s">
        <v>111</v>
      </c>
      <c r="B47" s="8" t="s">
        <v>151</v>
      </c>
      <c r="C47" s="95"/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0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/>
    </row>
    <row r="58" spans="1:3" ht="14.25" customHeight="1" thickBot="1">
      <c r="A58" s="289" t="s">
        <v>222</v>
      </c>
      <c r="B58" s="290"/>
      <c r="C58" s="14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0" sqref="B10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565</v>
      </c>
    </row>
    <row r="2" spans="1:3" s="510" customFormat="1" ht="36" customHeight="1">
      <c r="A2" s="457" t="s">
        <v>219</v>
      </c>
      <c r="B2" s="398" t="s">
        <v>557</v>
      </c>
      <c r="C2" s="413"/>
    </row>
    <row r="3" spans="1:3" s="510" customFormat="1" ht="24.75" thickBot="1">
      <c r="A3" s="502" t="s">
        <v>218</v>
      </c>
      <c r="B3" s="399" t="s">
        <v>559</v>
      </c>
      <c r="C3" s="414"/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/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62654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>
        <v>62654</v>
      </c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62654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62154</v>
      </c>
    </row>
    <row r="45" spans="1:3" ht="12" customHeight="1">
      <c r="A45" s="504" t="s">
        <v>109</v>
      </c>
      <c r="B45" s="9" t="s">
        <v>52</v>
      </c>
      <c r="C45" s="92">
        <v>40680</v>
      </c>
    </row>
    <row r="46" spans="1:3" ht="12" customHeight="1">
      <c r="A46" s="504" t="s">
        <v>110</v>
      </c>
      <c r="B46" s="8" t="s">
        <v>195</v>
      </c>
      <c r="C46" s="95">
        <v>11029</v>
      </c>
    </row>
    <row r="47" spans="1:3" ht="12" customHeight="1">
      <c r="A47" s="504" t="s">
        <v>111</v>
      </c>
      <c r="B47" s="8" t="s">
        <v>151</v>
      </c>
      <c r="C47" s="95">
        <v>10445</v>
      </c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500</v>
      </c>
    </row>
    <row r="51" spans="1:3" s="514" customFormat="1" ht="12" customHeight="1">
      <c r="A51" s="504" t="s">
        <v>115</v>
      </c>
      <c r="B51" s="9" t="s">
        <v>248</v>
      </c>
      <c r="C51" s="92">
        <v>500</v>
      </c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62654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>
        <v>14</v>
      </c>
    </row>
    <row r="58" spans="1:3" ht="14.25" customHeight="1" thickBot="1">
      <c r="A58" s="289" t="s">
        <v>222</v>
      </c>
      <c r="B58" s="290"/>
      <c r="C58" s="147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9" sqref="C19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564</v>
      </c>
    </row>
    <row r="2" spans="1:3" s="510" customFormat="1" ht="39" customHeight="1">
      <c r="A2" s="457" t="s">
        <v>219</v>
      </c>
      <c r="B2" s="398" t="s">
        <v>560</v>
      </c>
      <c r="C2" s="413"/>
    </row>
    <row r="3" spans="1:3" s="510" customFormat="1" ht="24.75" thickBot="1">
      <c r="A3" s="502" t="s">
        <v>218</v>
      </c>
      <c r="B3" s="399" t="s">
        <v>499</v>
      </c>
      <c r="C3" s="414"/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4622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>
        <v>4622</v>
      </c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5000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>
        <v>5000</v>
      </c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9622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37080</v>
      </c>
    </row>
    <row r="37" spans="1:3" s="415" customFormat="1" ht="12" customHeight="1">
      <c r="A37" s="505" t="s">
        <v>514</v>
      </c>
      <c r="B37" s="506" t="s">
        <v>258</v>
      </c>
      <c r="C37" s="92">
        <v>1506</v>
      </c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>
        <v>35574</v>
      </c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46702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46702</v>
      </c>
    </row>
    <row r="45" spans="1:3" ht="12" customHeight="1">
      <c r="A45" s="504" t="s">
        <v>109</v>
      </c>
      <c r="B45" s="9" t="s">
        <v>52</v>
      </c>
      <c r="C45" s="92">
        <v>22326</v>
      </c>
    </row>
    <row r="46" spans="1:3" ht="12" customHeight="1">
      <c r="A46" s="504" t="s">
        <v>110</v>
      </c>
      <c r="B46" s="8" t="s">
        <v>195</v>
      </c>
      <c r="C46" s="95">
        <v>6064</v>
      </c>
    </row>
    <row r="47" spans="1:3" ht="12" customHeight="1">
      <c r="A47" s="504" t="s">
        <v>111</v>
      </c>
      <c r="B47" s="8" t="s">
        <v>151</v>
      </c>
      <c r="C47" s="95">
        <v>18312</v>
      </c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46702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>
        <v>10</v>
      </c>
    </row>
    <row r="58" spans="1:3" ht="14.25" customHeight="1" thickBot="1">
      <c r="A58" s="289" t="s">
        <v>222</v>
      </c>
      <c r="B58" s="290"/>
      <c r="C58" s="1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5" sqref="C15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563</v>
      </c>
    </row>
    <row r="2" spans="1:3" s="510" customFormat="1" ht="36" customHeight="1">
      <c r="A2" s="457" t="s">
        <v>219</v>
      </c>
      <c r="B2" s="398" t="s">
        <v>561</v>
      </c>
      <c r="C2" s="413"/>
    </row>
    <row r="3" spans="1:3" s="510" customFormat="1" ht="24.75" thickBot="1">
      <c r="A3" s="502" t="s">
        <v>218</v>
      </c>
      <c r="B3" s="399" t="s">
        <v>524</v>
      </c>
      <c r="C3" s="414"/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680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>
        <v>680</v>
      </c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680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35574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>
        <v>35574</v>
      </c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36254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36254</v>
      </c>
    </row>
    <row r="45" spans="1:3" ht="12" customHeight="1">
      <c r="A45" s="504" t="s">
        <v>109</v>
      </c>
      <c r="B45" s="9" t="s">
        <v>52</v>
      </c>
      <c r="C45" s="92">
        <v>19498</v>
      </c>
    </row>
    <row r="46" spans="1:3" ht="12" customHeight="1">
      <c r="A46" s="504" t="s">
        <v>110</v>
      </c>
      <c r="B46" s="8" t="s">
        <v>195</v>
      </c>
      <c r="C46" s="95">
        <v>5264</v>
      </c>
    </row>
    <row r="47" spans="1:3" ht="12" customHeight="1">
      <c r="A47" s="504" t="s">
        <v>111</v>
      </c>
      <c r="B47" s="8" t="s">
        <v>151</v>
      </c>
      <c r="C47" s="95">
        <v>11492</v>
      </c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36254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>
        <v>10</v>
      </c>
    </row>
    <row r="58" spans="1:3" ht="14.25" customHeight="1" thickBot="1">
      <c r="A58" s="289" t="s">
        <v>222</v>
      </c>
      <c r="B58" s="290"/>
      <c r="C58" s="1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0" sqref="C20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562</v>
      </c>
    </row>
    <row r="2" spans="1:3" s="510" customFormat="1" ht="36.75" customHeight="1">
      <c r="A2" s="457" t="s">
        <v>219</v>
      </c>
      <c r="B2" s="398" t="s">
        <v>561</v>
      </c>
      <c r="C2" s="413"/>
    </row>
    <row r="3" spans="1:3" s="510" customFormat="1" ht="24.75" thickBot="1">
      <c r="A3" s="502" t="s">
        <v>218</v>
      </c>
      <c r="B3" s="399" t="s">
        <v>525</v>
      </c>
      <c r="C3" s="414"/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3942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>
        <v>3942</v>
      </c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5000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>
        <v>5000</v>
      </c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8942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1506</v>
      </c>
    </row>
    <row r="37" spans="1:3" s="415" customFormat="1" ht="12" customHeight="1">
      <c r="A37" s="505" t="s">
        <v>514</v>
      </c>
      <c r="B37" s="506" t="s">
        <v>258</v>
      </c>
      <c r="C37" s="92">
        <v>1506</v>
      </c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/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10448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10448</v>
      </c>
    </row>
    <row r="45" spans="1:3" ht="12" customHeight="1">
      <c r="A45" s="504" t="s">
        <v>109</v>
      </c>
      <c r="B45" s="9" t="s">
        <v>52</v>
      </c>
      <c r="C45" s="92">
        <v>3520</v>
      </c>
    </row>
    <row r="46" spans="1:3" ht="12" customHeight="1">
      <c r="A46" s="504" t="s">
        <v>110</v>
      </c>
      <c r="B46" s="8" t="s">
        <v>195</v>
      </c>
      <c r="C46" s="95">
        <v>956</v>
      </c>
    </row>
    <row r="47" spans="1:3" ht="12" customHeight="1">
      <c r="A47" s="504" t="s">
        <v>111</v>
      </c>
      <c r="B47" s="8" t="s">
        <v>151</v>
      </c>
      <c r="C47" s="95">
        <v>5972</v>
      </c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10448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>
        <v>10</v>
      </c>
    </row>
    <row r="58" spans="1:3" ht="14.25" customHeight="1" thickBot="1">
      <c r="A58" s="289" t="s">
        <v>222</v>
      </c>
      <c r="B58" s="290"/>
      <c r="C58" s="14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6" sqref="C1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09" t="s">
        <v>527</v>
      </c>
    </row>
    <row r="2" spans="1:3" s="510" customFormat="1" ht="25.5" customHeight="1">
      <c r="A2" s="457" t="s">
        <v>219</v>
      </c>
      <c r="B2" s="398" t="s">
        <v>223</v>
      </c>
      <c r="C2" s="413" t="s">
        <v>68</v>
      </c>
    </row>
    <row r="3" spans="1:3" s="510" customFormat="1" ht="24.75" thickBot="1">
      <c r="A3" s="502" t="s">
        <v>218</v>
      </c>
      <c r="B3" s="399" t="s">
        <v>526</v>
      </c>
      <c r="C3" s="414" t="s">
        <v>543</v>
      </c>
    </row>
    <row r="4" spans="1:3" s="511" customFormat="1" ht="15.75" customHeight="1" thickBot="1">
      <c r="A4" s="270"/>
      <c r="B4" s="270"/>
      <c r="C4" s="271" t="s">
        <v>58</v>
      </c>
    </row>
    <row r="5" spans="1:3" ht="13.5" thickBot="1">
      <c r="A5" s="458" t="s">
        <v>220</v>
      </c>
      <c r="B5" s="272" t="s">
        <v>59</v>
      </c>
      <c r="C5" s="273" t="s">
        <v>60</v>
      </c>
    </row>
    <row r="6" spans="1:3" s="512" customFormat="1" ht="12.75" customHeight="1" thickBot="1">
      <c r="A6" s="233">
        <v>1</v>
      </c>
      <c r="B6" s="234">
        <v>2</v>
      </c>
      <c r="C6" s="235">
        <v>3</v>
      </c>
    </row>
    <row r="7" spans="1:3" s="512" customFormat="1" ht="15.75" customHeight="1" thickBot="1">
      <c r="A7" s="274"/>
      <c r="B7" s="275" t="s">
        <v>61</v>
      </c>
      <c r="C7" s="276"/>
    </row>
    <row r="8" spans="1:3" s="415" customFormat="1" ht="12" customHeight="1" thickBot="1">
      <c r="A8" s="233" t="s">
        <v>21</v>
      </c>
      <c r="B8" s="277" t="s">
        <v>501</v>
      </c>
      <c r="C8" s="360">
        <f>SUM(C9:C18)</f>
        <v>0</v>
      </c>
    </row>
    <row r="9" spans="1:3" s="415" customFormat="1" ht="12" customHeight="1">
      <c r="A9" s="503" t="s">
        <v>109</v>
      </c>
      <c r="B9" s="10" t="s">
        <v>312</v>
      </c>
      <c r="C9" s="404"/>
    </row>
    <row r="10" spans="1:3" s="415" customFormat="1" ht="12" customHeight="1">
      <c r="A10" s="504" t="s">
        <v>110</v>
      </c>
      <c r="B10" s="8" t="s">
        <v>313</v>
      </c>
      <c r="C10" s="358"/>
    </row>
    <row r="11" spans="1:3" s="415" customFormat="1" ht="12" customHeight="1">
      <c r="A11" s="504" t="s">
        <v>111</v>
      </c>
      <c r="B11" s="8" t="s">
        <v>314</v>
      </c>
      <c r="C11" s="358"/>
    </row>
    <row r="12" spans="1:3" s="415" customFormat="1" ht="12" customHeight="1">
      <c r="A12" s="504" t="s">
        <v>112</v>
      </c>
      <c r="B12" s="8" t="s">
        <v>315</v>
      </c>
      <c r="C12" s="358"/>
    </row>
    <row r="13" spans="1:3" s="415" customFormat="1" ht="12" customHeight="1">
      <c r="A13" s="504" t="s">
        <v>160</v>
      </c>
      <c r="B13" s="8" t="s">
        <v>316</v>
      </c>
      <c r="C13" s="358"/>
    </row>
    <row r="14" spans="1:3" s="415" customFormat="1" ht="12" customHeight="1">
      <c r="A14" s="504" t="s">
        <v>113</v>
      </c>
      <c r="B14" s="8" t="s">
        <v>502</v>
      </c>
      <c r="C14" s="358"/>
    </row>
    <row r="15" spans="1:3" s="415" customFormat="1" ht="12" customHeight="1">
      <c r="A15" s="504" t="s">
        <v>114</v>
      </c>
      <c r="B15" s="7" t="s">
        <v>503</v>
      </c>
      <c r="C15" s="358"/>
    </row>
    <row r="16" spans="1:3" s="415" customFormat="1" ht="12" customHeight="1">
      <c r="A16" s="504" t="s">
        <v>124</v>
      </c>
      <c r="B16" s="8" t="s">
        <v>319</v>
      </c>
      <c r="C16" s="405"/>
    </row>
    <row r="17" spans="1:3" s="513" customFormat="1" ht="12" customHeight="1">
      <c r="A17" s="504" t="s">
        <v>125</v>
      </c>
      <c r="B17" s="8" t="s">
        <v>320</v>
      </c>
      <c r="C17" s="358"/>
    </row>
    <row r="18" spans="1:3" s="513" customFormat="1" ht="12" customHeight="1" thickBot="1">
      <c r="A18" s="504" t="s">
        <v>126</v>
      </c>
      <c r="B18" s="7" t="s">
        <v>321</v>
      </c>
      <c r="C18" s="359"/>
    </row>
    <row r="19" spans="1:3" s="415" customFormat="1" ht="12" customHeight="1" thickBot="1">
      <c r="A19" s="233" t="s">
        <v>22</v>
      </c>
      <c r="B19" s="277" t="s">
        <v>504</v>
      </c>
      <c r="C19" s="360">
        <f>SUM(C20:C22)</f>
        <v>0</v>
      </c>
    </row>
    <row r="20" spans="1:3" s="513" customFormat="1" ht="12" customHeight="1">
      <c r="A20" s="504" t="s">
        <v>115</v>
      </c>
      <c r="B20" s="9" t="s">
        <v>287</v>
      </c>
      <c r="C20" s="358"/>
    </row>
    <row r="21" spans="1:3" s="513" customFormat="1" ht="12" customHeight="1">
      <c r="A21" s="504" t="s">
        <v>116</v>
      </c>
      <c r="B21" s="8" t="s">
        <v>505</v>
      </c>
      <c r="C21" s="358"/>
    </row>
    <row r="22" spans="1:3" s="513" customFormat="1" ht="12" customHeight="1">
      <c r="A22" s="504" t="s">
        <v>117</v>
      </c>
      <c r="B22" s="8" t="s">
        <v>506</v>
      </c>
      <c r="C22" s="358"/>
    </row>
    <row r="23" spans="1:3" s="513" customFormat="1" ht="12" customHeight="1" thickBot="1">
      <c r="A23" s="504" t="s">
        <v>118</v>
      </c>
      <c r="B23" s="8" t="s">
        <v>2</v>
      </c>
      <c r="C23" s="358"/>
    </row>
    <row r="24" spans="1:3" s="513" customFormat="1" ht="12" customHeight="1" thickBot="1">
      <c r="A24" s="241" t="s">
        <v>23</v>
      </c>
      <c r="B24" s="150" t="s">
        <v>186</v>
      </c>
      <c r="C24" s="387"/>
    </row>
    <row r="25" spans="1:3" s="513" customFormat="1" ht="12" customHeight="1" thickBot="1">
      <c r="A25" s="241" t="s">
        <v>24</v>
      </c>
      <c r="B25" s="150" t="s">
        <v>507</v>
      </c>
      <c r="C25" s="360">
        <f>+C26+C27</f>
        <v>0</v>
      </c>
    </row>
    <row r="26" spans="1:3" s="513" customFormat="1" ht="12" customHeight="1">
      <c r="A26" s="505" t="s">
        <v>297</v>
      </c>
      <c r="B26" s="506" t="s">
        <v>505</v>
      </c>
      <c r="C26" s="92"/>
    </row>
    <row r="27" spans="1:3" s="513" customFormat="1" ht="12" customHeight="1">
      <c r="A27" s="505" t="s">
        <v>300</v>
      </c>
      <c r="B27" s="507" t="s">
        <v>508</v>
      </c>
      <c r="C27" s="361"/>
    </row>
    <row r="28" spans="1:3" s="513" customFormat="1" ht="12" customHeight="1" thickBot="1">
      <c r="A28" s="504" t="s">
        <v>301</v>
      </c>
      <c r="B28" s="508" t="s">
        <v>509</v>
      </c>
      <c r="C28" s="99"/>
    </row>
    <row r="29" spans="1:3" s="513" customFormat="1" ht="12" customHeight="1" thickBot="1">
      <c r="A29" s="241" t="s">
        <v>25</v>
      </c>
      <c r="B29" s="150" t="s">
        <v>510</v>
      </c>
      <c r="C29" s="360">
        <f>+C30+C31+C32</f>
        <v>0</v>
      </c>
    </row>
    <row r="30" spans="1:3" s="513" customFormat="1" ht="12" customHeight="1">
      <c r="A30" s="505" t="s">
        <v>102</v>
      </c>
      <c r="B30" s="506" t="s">
        <v>326</v>
      </c>
      <c r="C30" s="92"/>
    </row>
    <row r="31" spans="1:3" s="513" customFormat="1" ht="12" customHeight="1">
      <c r="A31" s="505" t="s">
        <v>103</v>
      </c>
      <c r="B31" s="507" t="s">
        <v>327</v>
      </c>
      <c r="C31" s="361"/>
    </row>
    <row r="32" spans="1:3" s="513" customFormat="1" ht="12" customHeight="1" thickBot="1">
      <c r="A32" s="504" t="s">
        <v>104</v>
      </c>
      <c r="B32" s="168" t="s">
        <v>328</v>
      </c>
      <c r="C32" s="99"/>
    </row>
    <row r="33" spans="1:3" s="415" customFormat="1" ht="12" customHeight="1" thickBot="1">
      <c r="A33" s="241" t="s">
        <v>26</v>
      </c>
      <c r="B33" s="150" t="s">
        <v>442</v>
      </c>
      <c r="C33" s="387"/>
    </row>
    <row r="34" spans="1:3" s="415" customFormat="1" ht="12" customHeight="1" thickBot="1">
      <c r="A34" s="241" t="s">
        <v>27</v>
      </c>
      <c r="B34" s="150" t="s">
        <v>511</v>
      </c>
      <c r="C34" s="406"/>
    </row>
    <row r="35" spans="1:3" s="415" customFormat="1" ht="12" customHeight="1" thickBot="1">
      <c r="A35" s="233" t="s">
        <v>28</v>
      </c>
      <c r="B35" s="150" t="s">
        <v>512</v>
      </c>
      <c r="C35" s="407">
        <f>+C8+C19+C24+C25+C29+C33+C34</f>
        <v>0</v>
      </c>
    </row>
    <row r="36" spans="1:3" s="415" customFormat="1" ht="12" customHeight="1" thickBot="1">
      <c r="A36" s="278" t="s">
        <v>29</v>
      </c>
      <c r="B36" s="150" t="s">
        <v>513</v>
      </c>
      <c r="C36" s="407">
        <f>+C37+C38+C39</f>
        <v>0</v>
      </c>
    </row>
    <row r="37" spans="1:3" s="415" customFormat="1" ht="12" customHeight="1">
      <c r="A37" s="505" t="s">
        <v>514</v>
      </c>
      <c r="B37" s="506" t="s">
        <v>258</v>
      </c>
      <c r="C37" s="92"/>
    </row>
    <row r="38" spans="1:3" s="415" customFormat="1" ht="12" customHeight="1">
      <c r="A38" s="505" t="s">
        <v>515</v>
      </c>
      <c r="B38" s="507" t="s">
        <v>3</v>
      </c>
      <c r="C38" s="361"/>
    </row>
    <row r="39" spans="1:3" s="513" customFormat="1" ht="12" customHeight="1" thickBot="1">
      <c r="A39" s="504" t="s">
        <v>516</v>
      </c>
      <c r="B39" s="168" t="s">
        <v>517</v>
      </c>
      <c r="C39" s="99"/>
    </row>
    <row r="40" spans="1:3" s="513" customFormat="1" ht="15" customHeight="1" thickBot="1">
      <c r="A40" s="278" t="s">
        <v>30</v>
      </c>
      <c r="B40" s="279" t="s">
        <v>518</v>
      </c>
      <c r="C40" s="410">
        <f>+C35+C36</f>
        <v>0</v>
      </c>
    </row>
    <row r="41" spans="1:3" s="513" customFormat="1" ht="15" customHeight="1">
      <c r="A41" s="280"/>
      <c r="B41" s="281"/>
      <c r="C41" s="408"/>
    </row>
    <row r="42" spans="1:3" ht="13.5" thickBot="1">
      <c r="A42" s="282"/>
      <c r="B42" s="283"/>
      <c r="C42" s="409"/>
    </row>
    <row r="43" spans="1:3" s="512" customFormat="1" ht="16.5" customHeight="1" thickBot="1">
      <c r="A43" s="284"/>
      <c r="B43" s="285" t="s">
        <v>63</v>
      </c>
      <c r="C43" s="410"/>
    </row>
    <row r="44" spans="1:3" s="514" customFormat="1" ht="12" customHeight="1" thickBot="1">
      <c r="A44" s="241" t="s">
        <v>21</v>
      </c>
      <c r="B44" s="150" t="s">
        <v>519</v>
      </c>
      <c r="C44" s="360">
        <f>SUM(C45:C49)</f>
        <v>0</v>
      </c>
    </row>
    <row r="45" spans="1:3" ht="12" customHeight="1">
      <c r="A45" s="504" t="s">
        <v>109</v>
      </c>
      <c r="B45" s="9" t="s">
        <v>52</v>
      </c>
      <c r="C45" s="92"/>
    </row>
    <row r="46" spans="1:3" ht="12" customHeight="1">
      <c r="A46" s="504" t="s">
        <v>110</v>
      </c>
      <c r="B46" s="8" t="s">
        <v>195</v>
      </c>
      <c r="C46" s="95"/>
    </row>
    <row r="47" spans="1:3" ht="12" customHeight="1">
      <c r="A47" s="504" t="s">
        <v>111</v>
      </c>
      <c r="B47" s="8" t="s">
        <v>151</v>
      </c>
      <c r="C47" s="95"/>
    </row>
    <row r="48" spans="1:3" ht="12" customHeight="1">
      <c r="A48" s="504" t="s">
        <v>112</v>
      </c>
      <c r="B48" s="8" t="s">
        <v>196</v>
      </c>
      <c r="C48" s="95"/>
    </row>
    <row r="49" spans="1:3" ht="12" customHeight="1" thickBot="1">
      <c r="A49" s="504" t="s">
        <v>160</v>
      </c>
      <c r="B49" s="8" t="s">
        <v>197</v>
      </c>
      <c r="C49" s="95"/>
    </row>
    <row r="50" spans="1:3" ht="12" customHeight="1" thickBot="1">
      <c r="A50" s="241" t="s">
        <v>22</v>
      </c>
      <c r="B50" s="150" t="s">
        <v>520</v>
      </c>
      <c r="C50" s="360">
        <f>SUM(C51:C53)</f>
        <v>0</v>
      </c>
    </row>
    <row r="51" spans="1:3" s="514" customFormat="1" ht="12" customHeight="1">
      <c r="A51" s="504" t="s">
        <v>115</v>
      </c>
      <c r="B51" s="9" t="s">
        <v>248</v>
      </c>
      <c r="C51" s="92"/>
    </row>
    <row r="52" spans="1:3" ht="12" customHeight="1">
      <c r="A52" s="504" t="s">
        <v>116</v>
      </c>
      <c r="B52" s="8" t="s">
        <v>199</v>
      </c>
      <c r="C52" s="95"/>
    </row>
    <row r="53" spans="1:3" ht="12" customHeight="1">
      <c r="A53" s="504" t="s">
        <v>117</v>
      </c>
      <c r="B53" s="8" t="s">
        <v>64</v>
      </c>
      <c r="C53" s="95"/>
    </row>
    <row r="54" spans="1:3" ht="12" customHeight="1" thickBot="1">
      <c r="A54" s="504" t="s">
        <v>118</v>
      </c>
      <c r="B54" s="8" t="s">
        <v>4</v>
      </c>
      <c r="C54" s="95"/>
    </row>
    <row r="55" spans="1:3" ht="15" customHeight="1" thickBot="1">
      <c r="A55" s="241" t="s">
        <v>23</v>
      </c>
      <c r="B55" s="286" t="s">
        <v>521</v>
      </c>
      <c r="C55" s="411">
        <f>+C44+C50</f>
        <v>0</v>
      </c>
    </row>
    <row r="56" ht="13.5" thickBot="1">
      <c r="C56" s="412"/>
    </row>
    <row r="57" spans="1:3" ht="15" customHeight="1" thickBot="1">
      <c r="A57" s="289" t="s">
        <v>221</v>
      </c>
      <c r="B57" s="290"/>
      <c r="C57" s="147"/>
    </row>
    <row r="58" spans="1:3" ht="14.25" customHeight="1" thickBot="1">
      <c r="A58" s="289" t="s">
        <v>222</v>
      </c>
      <c r="B58" s="290"/>
      <c r="C58" s="14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40" t="s">
        <v>5</v>
      </c>
      <c r="B1" s="640"/>
      <c r="C1" s="640"/>
      <c r="D1" s="640"/>
      <c r="E1" s="640"/>
      <c r="F1" s="640"/>
      <c r="G1" s="640"/>
    </row>
    <row r="3" spans="1:7" s="193" customFormat="1" ht="27" customHeight="1">
      <c r="A3" s="191" t="s">
        <v>226</v>
      </c>
      <c r="B3" s="192"/>
      <c r="C3" s="639" t="s">
        <v>227</v>
      </c>
      <c r="D3" s="639"/>
      <c r="E3" s="639"/>
      <c r="F3" s="639"/>
      <c r="G3" s="639"/>
    </row>
    <row r="4" spans="1:7" s="193" customFormat="1" ht="15.75">
      <c r="A4" s="192"/>
      <c r="B4" s="192"/>
      <c r="C4" s="192"/>
      <c r="D4" s="192"/>
      <c r="E4" s="192"/>
      <c r="F4" s="192"/>
      <c r="G4" s="192"/>
    </row>
    <row r="5" spans="1:7" s="193" customFormat="1" ht="24.75" customHeight="1">
      <c r="A5" s="191" t="s">
        <v>228</v>
      </c>
      <c r="B5" s="192"/>
      <c r="C5" s="639" t="s">
        <v>227</v>
      </c>
      <c r="D5" s="639"/>
      <c r="E5" s="639"/>
      <c r="F5" s="639"/>
      <c r="G5" s="192"/>
    </row>
    <row r="6" spans="1:7" s="194" customFormat="1" ht="12.75">
      <c r="A6" s="251"/>
      <c r="B6" s="251"/>
      <c r="C6" s="251"/>
      <c r="D6" s="251"/>
      <c r="E6" s="251"/>
      <c r="F6" s="251"/>
      <c r="G6" s="251"/>
    </row>
    <row r="7" spans="1:7" s="195" customFormat="1" ht="15" customHeight="1">
      <c r="A7" s="308" t="s">
        <v>229</v>
      </c>
      <c r="B7" s="307"/>
      <c r="C7" s="307"/>
      <c r="D7" s="293"/>
      <c r="E7" s="293"/>
      <c r="F7" s="293"/>
      <c r="G7" s="293"/>
    </row>
    <row r="8" spans="1:7" s="195" customFormat="1" ht="15" customHeight="1" thickBot="1">
      <c r="A8" s="308" t="s">
        <v>230</v>
      </c>
      <c r="B8" s="293"/>
      <c r="C8" s="293"/>
      <c r="D8" s="293"/>
      <c r="E8" s="293"/>
      <c r="F8" s="293"/>
      <c r="G8" s="293"/>
    </row>
    <row r="9" spans="1:7" s="91" customFormat="1" ht="42" customHeight="1" thickBot="1">
      <c r="A9" s="230" t="s">
        <v>19</v>
      </c>
      <c r="B9" s="231" t="s">
        <v>231</v>
      </c>
      <c r="C9" s="231" t="s">
        <v>232</v>
      </c>
      <c r="D9" s="231" t="s">
        <v>233</v>
      </c>
      <c r="E9" s="231" t="s">
        <v>234</v>
      </c>
      <c r="F9" s="231" t="s">
        <v>235</v>
      </c>
      <c r="G9" s="232" t="s">
        <v>56</v>
      </c>
    </row>
    <row r="10" spans="1:7" ht="24" customHeight="1">
      <c r="A10" s="294" t="s">
        <v>21</v>
      </c>
      <c r="B10" s="239" t="s">
        <v>236</v>
      </c>
      <c r="C10" s="196"/>
      <c r="D10" s="196"/>
      <c r="E10" s="196"/>
      <c r="F10" s="196"/>
      <c r="G10" s="295">
        <f>SUM(C10:F10)</f>
        <v>0</v>
      </c>
    </row>
    <row r="11" spans="1:7" ht="24" customHeight="1">
      <c r="A11" s="296" t="s">
        <v>22</v>
      </c>
      <c r="B11" s="240" t="s">
        <v>237</v>
      </c>
      <c r="C11" s="197"/>
      <c r="D11" s="197"/>
      <c r="E11" s="197"/>
      <c r="F11" s="197"/>
      <c r="G11" s="297">
        <f aca="true" t="shared" si="0" ref="G11:G16">SUM(C11:F11)</f>
        <v>0</v>
      </c>
    </row>
    <row r="12" spans="1:7" ht="24" customHeight="1">
      <c r="A12" s="296" t="s">
        <v>23</v>
      </c>
      <c r="B12" s="240" t="s">
        <v>238</v>
      </c>
      <c r="C12" s="197"/>
      <c r="D12" s="197"/>
      <c r="E12" s="197"/>
      <c r="F12" s="197"/>
      <c r="G12" s="297">
        <f t="shared" si="0"/>
        <v>0</v>
      </c>
    </row>
    <row r="13" spans="1:7" ht="24" customHeight="1">
      <c r="A13" s="296" t="s">
        <v>24</v>
      </c>
      <c r="B13" s="240" t="s">
        <v>239</v>
      </c>
      <c r="C13" s="197"/>
      <c r="D13" s="197"/>
      <c r="E13" s="197"/>
      <c r="F13" s="197"/>
      <c r="G13" s="297">
        <f t="shared" si="0"/>
        <v>0</v>
      </c>
    </row>
    <row r="14" spans="1:7" ht="24" customHeight="1">
      <c r="A14" s="296" t="s">
        <v>25</v>
      </c>
      <c r="B14" s="240" t="s">
        <v>240</v>
      </c>
      <c r="C14" s="197"/>
      <c r="D14" s="197"/>
      <c r="E14" s="197"/>
      <c r="F14" s="197"/>
      <c r="G14" s="297">
        <f t="shared" si="0"/>
        <v>0</v>
      </c>
    </row>
    <row r="15" spans="1:7" ht="24" customHeight="1" thickBot="1">
      <c r="A15" s="298" t="s">
        <v>26</v>
      </c>
      <c r="B15" s="299" t="s">
        <v>241</v>
      </c>
      <c r="C15" s="198"/>
      <c r="D15" s="198"/>
      <c r="E15" s="198"/>
      <c r="F15" s="198"/>
      <c r="G15" s="300">
        <f t="shared" si="0"/>
        <v>0</v>
      </c>
    </row>
    <row r="16" spans="1:7" s="199" customFormat="1" ht="24" customHeight="1" thickBot="1">
      <c r="A16" s="301" t="s">
        <v>27</v>
      </c>
      <c r="B16" s="302" t="s">
        <v>56</v>
      </c>
      <c r="C16" s="303">
        <f>SUM(C10:C15)</f>
        <v>0</v>
      </c>
      <c r="D16" s="303">
        <f>SUM(D10:D15)</f>
        <v>0</v>
      </c>
      <c r="E16" s="303">
        <f>SUM(E10:E15)</f>
        <v>0</v>
      </c>
      <c r="F16" s="303">
        <f>SUM(F10:F15)</f>
        <v>0</v>
      </c>
      <c r="G16" s="304">
        <f t="shared" si="0"/>
        <v>0</v>
      </c>
    </row>
    <row r="17" spans="1:7" s="194" customFormat="1" ht="12.75">
      <c r="A17" s="251"/>
      <c r="B17" s="251"/>
      <c r="C17" s="251"/>
      <c r="D17" s="251"/>
      <c r="E17" s="251"/>
      <c r="F17" s="251"/>
      <c r="G17" s="251"/>
    </row>
    <row r="18" spans="1:7" s="194" customFormat="1" ht="12.75">
      <c r="A18" s="251"/>
      <c r="B18" s="251"/>
      <c r="C18" s="251"/>
      <c r="D18" s="251"/>
      <c r="E18" s="251"/>
      <c r="F18" s="251"/>
      <c r="G18" s="251"/>
    </row>
    <row r="19" spans="1:7" s="194" customFormat="1" ht="12.75">
      <c r="A19" s="251"/>
      <c r="B19" s="251"/>
      <c r="C19" s="251"/>
      <c r="D19" s="251"/>
      <c r="E19" s="251"/>
      <c r="F19" s="251"/>
      <c r="G19" s="251"/>
    </row>
    <row r="20" spans="1:7" s="194" customFormat="1" ht="15.75">
      <c r="A20" s="193" t="s">
        <v>488</v>
      </c>
      <c r="B20" s="251"/>
      <c r="C20" s="251"/>
      <c r="D20" s="251"/>
      <c r="E20" s="251"/>
      <c r="F20" s="251"/>
      <c r="G20" s="251"/>
    </row>
    <row r="21" spans="1:7" s="194" customFormat="1" ht="12.75">
      <c r="A21" s="251"/>
      <c r="B21" s="251"/>
      <c r="C21" s="251"/>
      <c r="D21" s="251"/>
      <c r="E21" s="251"/>
      <c r="F21" s="251"/>
      <c r="G21" s="251"/>
    </row>
    <row r="22" spans="1:7" ht="12.75">
      <c r="A22" s="251"/>
      <c r="B22" s="251"/>
      <c r="C22" s="251"/>
      <c r="D22" s="251"/>
      <c r="E22" s="251"/>
      <c r="F22" s="251"/>
      <c r="G22" s="251"/>
    </row>
    <row r="23" spans="1:7" ht="12.75">
      <c r="A23" s="251"/>
      <c r="B23" s="251"/>
      <c r="C23" s="194"/>
      <c r="D23" s="194"/>
      <c r="E23" s="194"/>
      <c r="F23" s="194"/>
      <c r="G23" s="251"/>
    </row>
    <row r="24" spans="1:7" ht="13.5">
      <c r="A24" s="251"/>
      <c r="B24" s="251"/>
      <c r="C24" s="305"/>
      <c r="D24" s="306" t="s">
        <v>242</v>
      </c>
      <c r="E24" s="306"/>
      <c r="F24" s="305"/>
      <c r="G24" s="251"/>
    </row>
    <row r="25" spans="3:6" ht="13.5">
      <c r="C25" s="200"/>
      <c r="D25" s="201"/>
      <c r="E25" s="201"/>
      <c r="F25" s="200"/>
    </row>
    <row r="26" spans="3:6" ht="13.5">
      <c r="C26" s="200"/>
      <c r="D26" s="201"/>
      <c r="E26" s="201"/>
      <c r="F26" s="20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1">
      <selection activeCell="B31" sqref="B31"/>
    </sheetView>
  </sheetViews>
  <sheetFormatPr defaultColWidth="9.00390625" defaultRowHeight="12.75"/>
  <cols>
    <col min="1" max="1" width="9.00390625" style="432" customWidth="1"/>
    <col min="2" max="2" width="75.875" style="432" customWidth="1"/>
    <col min="3" max="3" width="15.50390625" style="433" customWidth="1"/>
    <col min="4" max="5" width="15.50390625" style="432" customWidth="1"/>
    <col min="6" max="6" width="9.00390625" style="43" customWidth="1"/>
    <col min="7" max="16384" width="9.375" style="43" customWidth="1"/>
  </cols>
  <sheetData>
    <row r="1" spans="1:5" ht="15.75" customHeight="1">
      <c r="A1" s="593" t="s">
        <v>18</v>
      </c>
      <c r="B1" s="593"/>
      <c r="C1" s="593"/>
      <c r="D1" s="593"/>
      <c r="E1" s="593"/>
    </row>
    <row r="2" spans="1:5" ht="15.75" customHeight="1" thickBot="1">
      <c r="A2" s="594" t="s">
        <v>164</v>
      </c>
      <c r="B2" s="594"/>
      <c r="D2" s="167"/>
      <c r="E2" s="350" t="s">
        <v>249</v>
      </c>
    </row>
    <row r="3" spans="1:5" ht="37.5" customHeight="1" thickBot="1">
      <c r="A3" s="23" t="s">
        <v>78</v>
      </c>
      <c r="B3" s="24" t="s">
        <v>20</v>
      </c>
      <c r="C3" s="24" t="s">
        <v>489</v>
      </c>
      <c r="D3" s="455" t="s">
        <v>490</v>
      </c>
      <c r="E3" s="190" t="s">
        <v>278</v>
      </c>
    </row>
    <row r="4" spans="1:5" s="45" customFormat="1" ht="12" customHeight="1" thickBot="1">
      <c r="A4" s="36">
        <v>1</v>
      </c>
      <c r="B4" s="37">
        <v>2</v>
      </c>
      <c r="C4" s="37">
        <v>3</v>
      </c>
      <c r="D4" s="37">
        <v>4</v>
      </c>
      <c r="E4" s="501">
        <v>5</v>
      </c>
    </row>
    <row r="5" spans="1:5" s="1" customFormat="1" ht="12" customHeight="1" thickBot="1">
      <c r="A5" s="20" t="s">
        <v>21</v>
      </c>
      <c r="B5" s="21" t="s">
        <v>279</v>
      </c>
      <c r="C5" s="447">
        <f>+C6+C7+C8+C9+C10+C11</f>
        <v>0</v>
      </c>
      <c r="D5" s="447">
        <f>+D6+D7+D8+D9+D10+D11</f>
        <v>0</v>
      </c>
      <c r="E5" s="309">
        <f>+E6+E7+E8+E9+E10+E11</f>
        <v>0</v>
      </c>
    </row>
    <row r="6" spans="1:5" s="1" customFormat="1" ht="12" customHeight="1">
      <c r="A6" s="15" t="s">
        <v>109</v>
      </c>
      <c r="B6" s="467" t="s">
        <v>280</v>
      </c>
      <c r="C6" s="449"/>
      <c r="D6" s="449"/>
      <c r="E6" s="311"/>
    </row>
    <row r="7" spans="1:5" s="1" customFormat="1" ht="12" customHeight="1">
      <c r="A7" s="14" t="s">
        <v>110</v>
      </c>
      <c r="B7" s="468" t="s">
        <v>281</v>
      </c>
      <c r="C7" s="448"/>
      <c r="D7" s="448"/>
      <c r="E7" s="310"/>
    </row>
    <row r="8" spans="1:5" s="1" customFormat="1" ht="12" customHeight="1">
      <c r="A8" s="14" t="s">
        <v>111</v>
      </c>
      <c r="B8" s="468" t="s">
        <v>282</v>
      </c>
      <c r="C8" s="448"/>
      <c r="D8" s="448"/>
      <c r="E8" s="310"/>
    </row>
    <row r="9" spans="1:5" s="1" customFormat="1" ht="12" customHeight="1">
      <c r="A9" s="14" t="s">
        <v>112</v>
      </c>
      <c r="B9" s="468" t="s">
        <v>283</v>
      </c>
      <c r="C9" s="448"/>
      <c r="D9" s="448"/>
      <c r="E9" s="310"/>
    </row>
    <row r="10" spans="1:5" s="1" customFormat="1" ht="12" customHeight="1">
      <c r="A10" s="14" t="s">
        <v>160</v>
      </c>
      <c r="B10" s="468" t="s">
        <v>284</v>
      </c>
      <c r="C10" s="538"/>
      <c r="D10" s="538"/>
      <c r="E10" s="310"/>
    </row>
    <row r="11" spans="1:5" s="1" customFormat="1" ht="12" customHeight="1" thickBot="1">
      <c r="A11" s="16" t="s">
        <v>113</v>
      </c>
      <c r="B11" s="337" t="s">
        <v>285</v>
      </c>
      <c r="C11" s="539"/>
      <c r="D11" s="539"/>
      <c r="E11" s="310"/>
    </row>
    <row r="12" spans="1:5" s="1" customFormat="1" ht="12" customHeight="1" thickBot="1">
      <c r="A12" s="20" t="s">
        <v>22</v>
      </c>
      <c r="B12" s="335" t="s">
        <v>286</v>
      </c>
      <c r="C12" s="447">
        <f>+C13+C14+C15+C16+C17</f>
        <v>0</v>
      </c>
      <c r="D12" s="447">
        <f>+D13+D14+D15+D16+D17</f>
        <v>0</v>
      </c>
      <c r="E12" s="309">
        <f>+E13+E14+E15+E16+E17</f>
        <v>0</v>
      </c>
    </row>
    <row r="13" spans="1:5" s="1" customFormat="1" ht="12" customHeight="1">
      <c r="A13" s="15" t="s">
        <v>115</v>
      </c>
      <c r="B13" s="467" t="s">
        <v>287</v>
      </c>
      <c r="C13" s="449"/>
      <c r="D13" s="449"/>
      <c r="E13" s="311"/>
    </row>
    <row r="14" spans="1:5" s="1" customFormat="1" ht="12" customHeight="1">
      <c r="A14" s="14" t="s">
        <v>116</v>
      </c>
      <c r="B14" s="468" t="s">
        <v>288</v>
      </c>
      <c r="C14" s="448"/>
      <c r="D14" s="448"/>
      <c r="E14" s="310"/>
    </row>
    <row r="15" spans="1:5" s="1" customFormat="1" ht="12" customHeight="1">
      <c r="A15" s="14" t="s">
        <v>117</v>
      </c>
      <c r="B15" s="468" t="s">
        <v>533</v>
      </c>
      <c r="C15" s="448"/>
      <c r="D15" s="448"/>
      <c r="E15" s="310"/>
    </row>
    <row r="16" spans="1:5" s="1" customFormat="1" ht="12" customHeight="1">
      <c r="A16" s="14" t="s">
        <v>118</v>
      </c>
      <c r="B16" s="468" t="s">
        <v>534</v>
      </c>
      <c r="C16" s="448"/>
      <c r="D16" s="448"/>
      <c r="E16" s="310"/>
    </row>
    <row r="17" spans="1:5" s="1" customFormat="1" ht="12" customHeight="1">
      <c r="A17" s="14" t="s">
        <v>119</v>
      </c>
      <c r="B17" s="468" t="s">
        <v>289</v>
      </c>
      <c r="C17" s="448"/>
      <c r="D17" s="448"/>
      <c r="E17" s="310"/>
    </row>
    <row r="18" spans="1:5" s="1" customFormat="1" ht="12" customHeight="1" thickBot="1">
      <c r="A18" s="16" t="s">
        <v>128</v>
      </c>
      <c r="B18" s="337" t="s">
        <v>290</v>
      </c>
      <c r="C18" s="450"/>
      <c r="D18" s="450"/>
      <c r="E18" s="312"/>
    </row>
    <row r="19" spans="1:5" s="1" customFormat="1" ht="12" customHeight="1" thickBot="1">
      <c r="A19" s="20" t="s">
        <v>23</v>
      </c>
      <c r="B19" s="21" t="s">
        <v>291</v>
      </c>
      <c r="C19" s="447">
        <f>+C20+C21+C22+C23+C24</f>
        <v>0</v>
      </c>
      <c r="D19" s="447">
        <f>+D20+D21+D22+D23+D24</f>
        <v>0</v>
      </c>
      <c r="E19" s="309">
        <f>+E20+E21+E22+E23+E24</f>
        <v>0</v>
      </c>
    </row>
    <row r="20" spans="1:5" s="1" customFormat="1" ht="12" customHeight="1">
      <c r="A20" s="15" t="s">
        <v>98</v>
      </c>
      <c r="B20" s="467" t="s">
        <v>292</v>
      </c>
      <c r="C20" s="449"/>
      <c r="D20" s="449"/>
      <c r="E20" s="311"/>
    </row>
    <row r="21" spans="1:5" s="1" customFormat="1" ht="12" customHeight="1">
      <c r="A21" s="14" t="s">
        <v>99</v>
      </c>
      <c r="B21" s="468" t="s">
        <v>293</v>
      </c>
      <c r="C21" s="448"/>
      <c r="D21" s="448"/>
      <c r="E21" s="310"/>
    </row>
    <row r="22" spans="1:5" s="1" customFormat="1" ht="12" customHeight="1">
      <c r="A22" s="14" t="s">
        <v>100</v>
      </c>
      <c r="B22" s="468" t="s">
        <v>535</v>
      </c>
      <c r="C22" s="448"/>
      <c r="D22" s="448"/>
      <c r="E22" s="310"/>
    </row>
    <row r="23" spans="1:5" s="1" customFormat="1" ht="12" customHeight="1">
      <c r="A23" s="14" t="s">
        <v>101</v>
      </c>
      <c r="B23" s="468" t="s">
        <v>536</v>
      </c>
      <c r="C23" s="448"/>
      <c r="D23" s="448"/>
      <c r="E23" s="310"/>
    </row>
    <row r="24" spans="1:5" s="1" customFormat="1" ht="12" customHeight="1">
      <c r="A24" s="14" t="s">
        <v>183</v>
      </c>
      <c r="B24" s="468" t="s">
        <v>294</v>
      </c>
      <c r="C24" s="448"/>
      <c r="D24" s="448"/>
      <c r="E24" s="310"/>
    </row>
    <row r="25" spans="1:5" s="1" customFormat="1" ht="12" customHeight="1" thickBot="1">
      <c r="A25" s="16" t="s">
        <v>184</v>
      </c>
      <c r="B25" s="337" t="s">
        <v>295</v>
      </c>
      <c r="C25" s="450"/>
      <c r="D25" s="450"/>
      <c r="E25" s="312"/>
    </row>
    <row r="26" spans="1:5" s="1" customFormat="1" ht="12" customHeight="1" thickBot="1">
      <c r="A26" s="20" t="s">
        <v>185</v>
      </c>
      <c r="B26" s="21" t="s">
        <v>296</v>
      </c>
      <c r="C26" s="454">
        <f>+C27+C30+C31+C32</f>
        <v>0</v>
      </c>
      <c r="D26" s="454">
        <f>+D27+D30+D31+D32</f>
        <v>0</v>
      </c>
      <c r="E26" s="498">
        <f>+E27+E30+E31+E32</f>
        <v>0</v>
      </c>
    </row>
    <row r="27" spans="1:5" s="1" customFormat="1" ht="12" customHeight="1">
      <c r="A27" s="15" t="s">
        <v>297</v>
      </c>
      <c r="B27" s="467" t="s">
        <v>303</v>
      </c>
      <c r="C27" s="500">
        <f>+C28+C29</f>
        <v>0</v>
      </c>
      <c r="D27" s="500">
        <f>+D28+D29</f>
        <v>0</v>
      </c>
      <c r="E27" s="499">
        <f>+E28+E29</f>
        <v>0</v>
      </c>
    </row>
    <row r="28" spans="1:5" s="1" customFormat="1" ht="12" customHeight="1">
      <c r="A28" s="14" t="s">
        <v>298</v>
      </c>
      <c r="B28" s="468" t="s">
        <v>304</v>
      </c>
      <c r="C28" s="448"/>
      <c r="D28" s="448"/>
      <c r="E28" s="310"/>
    </row>
    <row r="29" spans="1:5" s="1" customFormat="1" ht="12" customHeight="1">
      <c r="A29" s="14" t="s">
        <v>299</v>
      </c>
      <c r="B29" s="468" t="s">
        <v>305</v>
      </c>
      <c r="C29" s="448"/>
      <c r="D29" s="448"/>
      <c r="E29" s="310"/>
    </row>
    <row r="30" spans="1:5" s="1" customFormat="1" ht="12" customHeight="1">
      <c r="A30" s="14" t="s">
        <v>300</v>
      </c>
      <c r="B30" s="468" t="s">
        <v>306</v>
      </c>
      <c r="C30" s="448"/>
      <c r="D30" s="448"/>
      <c r="E30" s="310"/>
    </row>
    <row r="31" spans="1:5" s="1" customFormat="1" ht="12" customHeight="1">
      <c r="A31" s="14" t="s">
        <v>301</v>
      </c>
      <c r="B31" s="468" t="s">
        <v>307</v>
      </c>
      <c r="C31" s="448"/>
      <c r="D31" s="448"/>
      <c r="E31" s="310"/>
    </row>
    <row r="32" spans="1:5" s="1" customFormat="1" ht="12" customHeight="1" thickBot="1">
      <c r="A32" s="16" t="s">
        <v>302</v>
      </c>
      <c r="B32" s="337" t="s">
        <v>308</v>
      </c>
      <c r="C32" s="450"/>
      <c r="D32" s="450"/>
      <c r="E32" s="312"/>
    </row>
    <row r="33" spans="1:5" s="1" customFormat="1" ht="12" customHeight="1" thickBot="1">
      <c r="A33" s="20" t="s">
        <v>25</v>
      </c>
      <c r="B33" s="21" t="s">
        <v>309</v>
      </c>
      <c r="C33" s="447">
        <f>SUM(C34:C43)</f>
        <v>0</v>
      </c>
      <c r="D33" s="447">
        <f>SUM(D34:D43)</f>
        <v>0</v>
      </c>
      <c r="E33" s="309">
        <f>SUM(E34:E43)</f>
        <v>0</v>
      </c>
    </row>
    <row r="34" spans="1:5" s="1" customFormat="1" ht="12" customHeight="1">
      <c r="A34" s="15" t="s">
        <v>102</v>
      </c>
      <c r="B34" s="467" t="s">
        <v>312</v>
      </c>
      <c r="C34" s="449"/>
      <c r="D34" s="449"/>
      <c r="E34" s="311"/>
    </row>
    <row r="35" spans="1:5" s="1" customFormat="1" ht="12" customHeight="1">
      <c r="A35" s="14" t="s">
        <v>103</v>
      </c>
      <c r="B35" s="468" t="s">
        <v>313</v>
      </c>
      <c r="C35" s="448"/>
      <c r="D35" s="448"/>
      <c r="E35" s="310"/>
    </row>
    <row r="36" spans="1:5" s="1" customFormat="1" ht="12" customHeight="1">
      <c r="A36" s="14" t="s">
        <v>104</v>
      </c>
      <c r="B36" s="468" t="s">
        <v>314</v>
      </c>
      <c r="C36" s="448"/>
      <c r="D36" s="448"/>
      <c r="E36" s="310"/>
    </row>
    <row r="37" spans="1:5" s="1" customFormat="1" ht="12" customHeight="1">
      <c r="A37" s="14" t="s">
        <v>187</v>
      </c>
      <c r="B37" s="468" t="s">
        <v>315</v>
      </c>
      <c r="C37" s="448"/>
      <c r="D37" s="448"/>
      <c r="E37" s="310"/>
    </row>
    <row r="38" spans="1:5" s="1" customFormat="1" ht="12" customHeight="1">
      <c r="A38" s="14" t="s">
        <v>188</v>
      </c>
      <c r="B38" s="468" t="s">
        <v>316</v>
      </c>
      <c r="C38" s="448"/>
      <c r="D38" s="448"/>
      <c r="E38" s="310"/>
    </row>
    <row r="39" spans="1:5" s="1" customFormat="1" ht="12" customHeight="1">
      <c r="A39" s="14" t="s">
        <v>189</v>
      </c>
      <c r="B39" s="468" t="s">
        <v>317</v>
      </c>
      <c r="C39" s="448"/>
      <c r="D39" s="448"/>
      <c r="E39" s="310"/>
    </row>
    <row r="40" spans="1:5" s="1" customFormat="1" ht="12" customHeight="1">
      <c r="A40" s="14" t="s">
        <v>190</v>
      </c>
      <c r="B40" s="468" t="s">
        <v>318</v>
      </c>
      <c r="C40" s="448"/>
      <c r="D40" s="448"/>
      <c r="E40" s="310"/>
    </row>
    <row r="41" spans="1:5" s="1" customFormat="1" ht="12" customHeight="1">
      <c r="A41" s="14" t="s">
        <v>191</v>
      </c>
      <c r="B41" s="468" t="s">
        <v>319</v>
      </c>
      <c r="C41" s="448"/>
      <c r="D41" s="448"/>
      <c r="E41" s="310"/>
    </row>
    <row r="42" spans="1:5" s="1" customFormat="1" ht="12" customHeight="1">
      <c r="A42" s="14" t="s">
        <v>310</v>
      </c>
      <c r="B42" s="468" t="s">
        <v>320</v>
      </c>
      <c r="C42" s="451"/>
      <c r="D42" s="451"/>
      <c r="E42" s="313"/>
    </row>
    <row r="43" spans="1:5" s="1" customFormat="1" ht="12" customHeight="1" thickBot="1">
      <c r="A43" s="16" t="s">
        <v>311</v>
      </c>
      <c r="B43" s="337" t="s">
        <v>321</v>
      </c>
      <c r="C43" s="452"/>
      <c r="D43" s="452"/>
      <c r="E43" s="314"/>
    </row>
    <row r="44" spans="1:5" s="1" customFormat="1" ht="12" customHeight="1" thickBot="1">
      <c r="A44" s="20" t="s">
        <v>26</v>
      </c>
      <c r="B44" s="21" t="s">
        <v>322</v>
      </c>
      <c r="C44" s="447">
        <f>SUM(C45:C49)</f>
        <v>0</v>
      </c>
      <c r="D44" s="447">
        <f>SUM(D45:D49)</f>
        <v>0</v>
      </c>
      <c r="E44" s="309">
        <f>SUM(E45:E49)</f>
        <v>0</v>
      </c>
    </row>
    <row r="45" spans="1:5" s="1" customFormat="1" ht="12" customHeight="1">
      <c r="A45" s="15" t="s">
        <v>105</v>
      </c>
      <c r="B45" s="467" t="s">
        <v>326</v>
      </c>
      <c r="C45" s="519"/>
      <c r="D45" s="519"/>
      <c r="E45" s="333"/>
    </row>
    <row r="46" spans="1:5" s="1" customFormat="1" ht="12" customHeight="1">
      <c r="A46" s="14" t="s">
        <v>106</v>
      </c>
      <c r="B46" s="468" t="s">
        <v>327</v>
      </c>
      <c r="C46" s="451"/>
      <c r="D46" s="451"/>
      <c r="E46" s="313"/>
    </row>
    <row r="47" spans="1:5" s="1" customFormat="1" ht="12" customHeight="1">
      <c r="A47" s="14" t="s">
        <v>323</v>
      </c>
      <c r="B47" s="468" t="s">
        <v>328</v>
      </c>
      <c r="C47" s="451"/>
      <c r="D47" s="451"/>
      <c r="E47" s="313"/>
    </row>
    <row r="48" spans="1:5" s="1" customFormat="1" ht="12" customHeight="1">
      <c r="A48" s="14" t="s">
        <v>324</v>
      </c>
      <c r="B48" s="468" t="s">
        <v>329</v>
      </c>
      <c r="C48" s="451"/>
      <c r="D48" s="451"/>
      <c r="E48" s="313"/>
    </row>
    <row r="49" spans="1:5" s="1" customFormat="1" ht="12" customHeight="1" thickBot="1">
      <c r="A49" s="16" t="s">
        <v>325</v>
      </c>
      <c r="B49" s="337" t="s">
        <v>330</v>
      </c>
      <c r="C49" s="452"/>
      <c r="D49" s="452"/>
      <c r="E49" s="314"/>
    </row>
    <row r="50" spans="1:5" s="1" customFormat="1" ht="12" customHeight="1" thickBot="1">
      <c r="A50" s="20" t="s">
        <v>192</v>
      </c>
      <c r="B50" s="21" t="s">
        <v>331</v>
      </c>
      <c r="C50" s="447">
        <f>SUM(C51:C53)</f>
        <v>0</v>
      </c>
      <c r="D50" s="447">
        <f>SUM(D51:D53)</f>
        <v>0</v>
      </c>
      <c r="E50" s="309">
        <f>SUM(E51:E53)</f>
        <v>0</v>
      </c>
    </row>
    <row r="51" spans="1:5" s="1" customFormat="1" ht="12" customHeight="1">
      <c r="A51" s="15" t="s">
        <v>107</v>
      </c>
      <c r="B51" s="467" t="s">
        <v>332</v>
      </c>
      <c r="C51" s="449"/>
      <c r="D51" s="449"/>
      <c r="E51" s="311"/>
    </row>
    <row r="52" spans="1:5" s="1" customFormat="1" ht="12" customHeight="1">
      <c r="A52" s="14" t="s">
        <v>108</v>
      </c>
      <c r="B52" s="468" t="s">
        <v>537</v>
      </c>
      <c r="C52" s="448"/>
      <c r="D52" s="448"/>
      <c r="E52" s="310"/>
    </row>
    <row r="53" spans="1:5" s="1" customFormat="1" ht="12" customHeight="1">
      <c r="A53" s="14" t="s">
        <v>336</v>
      </c>
      <c r="B53" s="468" t="s">
        <v>334</v>
      </c>
      <c r="C53" s="448"/>
      <c r="D53" s="448"/>
      <c r="E53" s="310"/>
    </row>
    <row r="54" spans="1:5" s="1" customFormat="1" ht="12" customHeight="1" thickBot="1">
      <c r="A54" s="16" t="s">
        <v>337</v>
      </c>
      <c r="B54" s="337" t="s">
        <v>335</v>
      </c>
      <c r="C54" s="450"/>
      <c r="D54" s="450"/>
      <c r="E54" s="312"/>
    </row>
    <row r="55" spans="1:5" s="1" customFormat="1" ht="12" customHeight="1" thickBot="1">
      <c r="A55" s="20" t="s">
        <v>28</v>
      </c>
      <c r="B55" s="335" t="s">
        <v>338</v>
      </c>
      <c r="C55" s="447">
        <f>SUM(C56:C58)</f>
        <v>0</v>
      </c>
      <c r="D55" s="447">
        <f>SUM(D56:D58)</f>
        <v>0</v>
      </c>
      <c r="E55" s="309">
        <f>SUM(E56:E58)</f>
        <v>0</v>
      </c>
    </row>
    <row r="56" spans="1:5" s="1" customFormat="1" ht="12" customHeight="1">
      <c r="A56" s="14" t="s">
        <v>193</v>
      </c>
      <c r="B56" s="467" t="s">
        <v>340</v>
      </c>
      <c r="C56" s="451"/>
      <c r="D56" s="451"/>
      <c r="E56" s="313"/>
    </row>
    <row r="57" spans="1:5" s="1" customFormat="1" ht="12" customHeight="1">
      <c r="A57" s="14" t="s">
        <v>194</v>
      </c>
      <c r="B57" s="468" t="s">
        <v>538</v>
      </c>
      <c r="C57" s="451"/>
      <c r="D57" s="451"/>
      <c r="E57" s="313"/>
    </row>
    <row r="58" spans="1:5" s="1" customFormat="1" ht="12" customHeight="1">
      <c r="A58" s="14" t="s">
        <v>250</v>
      </c>
      <c r="B58" s="468" t="s">
        <v>341</v>
      </c>
      <c r="C58" s="451"/>
      <c r="D58" s="451"/>
      <c r="E58" s="313"/>
    </row>
    <row r="59" spans="1:5" s="1" customFormat="1" ht="12" customHeight="1" thickBot="1">
      <c r="A59" s="14" t="s">
        <v>339</v>
      </c>
      <c r="B59" s="337" t="s">
        <v>342</v>
      </c>
      <c r="C59" s="451"/>
      <c r="D59" s="451"/>
      <c r="E59" s="313"/>
    </row>
    <row r="60" spans="1:5" s="1" customFormat="1" ht="12" customHeight="1" thickBot="1">
      <c r="A60" s="20" t="s">
        <v>29</v>
      </c>
      <c r="B60" s="21" t="s">
        <v>343</v>
      </c>
      <c r="C60" s="454">
        <f>+C5+C12+C19+C26+C33+C44+C50+C55</f>
        <v>0</v>
      </c>
      <c r="D60" s="454">
        <f>+D5+D12+D19+D26+D33+D44+D50+D55</f>
        <v>0</v>
      </c>
      <c r="E60" s="498">
        <f>+E5+E12+E19+E26+E33+E44+E50+E55</f>
        <v>0</v>
      </c>
    </row>
    <row r="61" spans="1:5" s="1" customFormat="1" ht="12" customHeight="1" thickBot="1">
      <c r="A61" s="520" t="s">
        <v>344</v>
      </c>
      <c r="B61" s="335" t="s">
        <v>345</v>
      </c>
      <c r="C61" s="447">
        <f>SUM(C62:C64)</f>
        <v>0</v>
      </c>
      <c r="D61" s="447">
        <f>SUM(D62:D64)</f>
        <v>0</v>
      </c>
      <c r="E61" s="309">
        <f>SUM(E62:E64)</f>
        <v>0</v>
      </c>
    </row>
    <row r="62" spans="1:5" s="1" customFormat="1" ht="12" customHeight="1">
      <c r="A62" s="14" t="s">
        <v>378</v>
      </c>
      <c r="B62" s="467" t="s">
        <v>346</v>
      </c>
      <c r="C62" s="451"/>
      <c r="D62" s="451"/>
      <c r="E62" s="313"/>
    </row>
    <row r="63" spans="1:5" s="1" customFormat="1" ht="12" customHeight="1">
      <c r="A63" s="14" t="s">
        <v>387</v>
      </c>
      <c r="B63" s="468" t="s">
        <v>347</v>
      </c>
      <c r="C63" s="451"/>
      <c r="D63" s="451"/>
      <c r="E63" s="313"/>
    </row>
    <row r="64" spans="1:5" s="1" customFormat="1" ht="12" customHeight="1" thickBot="1">
      <c r="A64" s="14" t="s">
        <v>388</v>
      </c>
      <c r="B64" s="552" t="s">
        <v>546</v>
      </c>
      <c r="C64" s="451"/>
      <c r="D64" s="451"/>
      <c r="E64" s="313"/>
    </row>
    <row r="65" spans="1:5" s="1" customFormat="1" ht="12" customHeight="1" thickBot="1">
      <c r="A65" s="520" t="s">
        <v>349</v>
      </c>
      <c r="B65" s="335" t="s">
        <v>350</v>
      </c>
      <c r="C65" s="447">
        <f>SUM(C66:C69)</f>
        <v>0</v>
      </c>
      <c r="D65" s="447">
        <f>SUM(D66:D69)</f>
        <v>0</v>
      </c>
      <c r="E65" s="309">
        <f>SUM(E66:E69)</f>
        <v>0</v>
      </c>
    </row>
    <row r="66" spans="1:5" s="1" customFormat="1" ht="12" customHeight="1">
      <c r="A66" s="14" t="s">
        <v>161</v>
      </c>
      <c r="B66" s="467" t="s">
        <v>351</v>
      </c>
      <c r="C66" s="451"/>
      <c r="D66" s="451"/>
      <c r="E66" s="313"/>
    </row>
    <row r="67" spans="1:5" s="1" customFormat="1" ht="12" customHeight="1">
      <c r="A67" s="14" t="s">
        <v>162</v>
      </c>
      <c r="B67" s="468" t="s">
        <v>352</v>
      </c>
      <c r="C67" s="451"/>
      <c r="D67" s="451"/>
      <c r="E67" s="313"/>
    </row>
    <row r="68" spans="1:5" s="1" customFormat="1" ht="12" customHeight="1">
      <c r="A68" s="14" t="s">
        <v>379</v>
      </c>
      <c r="B68" s="468" t="s">
        <v>353</v>
      </c>
      <c r="C68" s="451"/>
      <c r="D68" s="451"/>
      <c r="E68" s="313"/>
    </row>
    <row r="69" spans="1:7" s="1" customFormat="1" ht="17.25" customHeight="1" thickBot="1">
      <c r="A69" s="14" t="s">
        <v>380</v>
      </c>
      <c r="B69" s="337" t="s">
        <v>354</v>
      </c>
      <c r="C69" s="451"/>
      <c r="D69" s="451"/>
      <c r="E69" s="313"/>
      <c r="G69" s="46"/>
    </row>
    <row r="70" spans="1:5" s="1" customFormat="1" ht="12" customHeight="1" thickBot="1">
      <c r="A70" s="520" t="s">
        <v>355</v>
      </c>
      <c r="B70" s="335" t="s">
        <v>356</v>
      </c>
      <c r="C70" s="447">
        <f>SUM(C71:C72)</f>
        <v>0</v>
      </c>
      <c r="D70" s="447">
        <f>SUM(D71:D72)</f>
        <v>0</v>
      </c>
      <c r="E70" s="309">
        <f>SUM(E71:E72)</f>
        <v>0</v>
      </c>
    </row>
    <row r="71" spans="1:5" s="1" customFormat="1" ht="12" customHeight="1">
      <c r="A71" s="14" t="s">
        <v>381</v>
      </c>
      <c r="B71" s="467" t="s">
        <v>357</v>
      </c>
      <c r="C71" s="451"/>
      <c r="D71" s="451"/>
      <c r="E71" s="313"/>
    </row>
    <row r="72" spans="1:5" s="1" customFormat="1" ht="12" customHeight="1" thickBot="1">
      <c r="A72" s="14" t="s">
        <v>382</v>
      </c>
      <c r="B72" s="337" t="s">
        <v>358</v>
      </c>
      <c r="C72" s="451"/>
      <c r="D72" s="451"/>
      <c r="E72" s="313"/>
    </row>
    <row r="73" spans="1:5" s="1" customFormat="1" ht="12" customHeight="1" thickBot="1">
      <c r="A73" s="520" t="s">
        <v>359</v>
      </c>
      <c r="B73" s="335" t="s">
        <v>360</v>
      </c>
      <c r="C73" s="447">
        <f>SUM(C74:C76)</f>
        <v>0</v>
      </c>
      <c r="D73" s="447">
        <f>SUM(D74:D76)</f>
        <v>0</v>
      </c>
      <c r="E73" s="309">
        <f>SUM(E74:E76)</f>
        <v>0</v>
      </c>
    </row>
    <row r="74" spans="1:5" s="1" customFormat="1" ht="12" customHeight="1">
      <c r="A74" s="14" t="s">
        <v>383</v>
      </c>
      <c r="B74" s="467" t="s">
        <v>361</v>
      </c>
      <c r="C74" s="451"/>
      <c r="D74" s="451"/>
      <c r="E74" s="313"/>
    </row>
    <row r="75" spans="1:5" s="1" customFormat="1" ht="12" customHeight="1">
      <c r="A75" s="14" t="s">
        <v>384</v>
      </c>
      <c r="B75" s="468" t="s">
        <v>362</v>
      </c>
      <c r="C75" s="451"/>
      <c r="D75" s="451"/>
      <c r="E75" s="313"/>
    </row>
    <row r="76" spans="1:5" s="1" customFormat="1" ht="12" customHeight="1" thickBot="1">
      <c r="A76" s="14" t="s">
        <v>385</v>
      </c>
      <c r="B76" s="337" t="s">
        <v>363</v>
      </c>
      <c r="C76" s="451"/>
      <c r="D76" s="451"/>
      <c r="E76" s="313"/>
    </row>
    <row r="77" spans="1:5" s="1" customFormat="1" ht="12" customHeight="1" thickBot="1">
      <c r="A77" s="520" t="s">
        <v>364</v>
      </c>
      <c r="B77" s="335" t="s">
        <v>386</v>
      </c>
      <c r="C77" s="447">
        <f>SUM(C78:C81)</f>
        <v>0</v>
      </c>
      <c r="D77" s="447">
        <f>SUM(D78:D81)</f>
        <v>0</v>
      </c>
      <c r="E77" s="309">
        <f>SUM(E78:E81)</f>
        <v>0</v>
      </c>
    </row>
    <row r="78" spans="1:5" s="1" customFormat="1" ht="12" customHeight="1">
      <c r="A78" s="521" t="s">
        <v>365</v>
      </c>
      <c r="B78" s="467" t="s">
        <v>366</v>
      </c>
      <c r="C78" s="451"/>
      <c r="D78" s="451"/>
      <c r="E78" s="313"/>
    </row>
    <row r="79" spans="1:5" s="1" customFormat="1" ht="12" customHeight="1">
      <c r="A79" s="522" t="s">
        <v>367</v>
      </c>
      <c r="B79" s="468" t="s">
        <v>368</v>
      </c>
      <c r="C79" s="451"/>
      <c r="D79" s="451"/>
      <c r="E79" s="313"/>
    </row>
    <row r="80" spans="1:5" s="1" customFormat="1" ht="12" customHeight="1">
      <c r="A80" s="522" t="s">
        <v>369</v>
      </c>
      <c r="B80" s="468" t="s">
        <v>370</v>
      </c>
      <c r="C80" s="451"/>
      <c r="D80" s="451"/>
      <c r="E80" s="313"/>
    </row>
    <row r="81" spans="1:5" s="1" customFormat="1" ht="12" customHeight="1" thickBot="1">
      <c r="A81" s="523" t="s">
        <v>371</v>
      </c>
      <c r="B81" s="337" t="s">
        <v>372</v>
      </c>
      <c r="C81" s="451"/>
      <c r="D81" s="451"/>
      <c r="E81" s="313"/>
    </row>
    <row r="82" spans="1:5" s="1" customFormat="1" ht="12" customHeight="1" thickBot="1">
      <c r="A82" s="520" t="s">
        <v>373</v>
      </c>
      <c r="B82" s="335" t="s">
        <v>374</v>
      </c>
      <c r="C82" s="525"/>
      <c r="D82" s="525"/>
      <c r="E82" s="526"/>
    </row>
    <row r="83" spans="1:5" s="1" customFormat="1" ht="12" customHeight="1" thickBot="1">
      <c r="A83" s="520" t="s">
        <v>375</v>
      </c>
      <c r="B83" s="550" t="s">
        <v>376</v>
      </c>
      <c r="C83" s="454">
        <f>+C61+C65+C70+C73+C77+C82</f>
        <v>0</v>
      </c>
      <c r="D83" s="454">
        <f>+D61+D65+D70+D73+D77+D82</f>
        <v>0</v>
      </c>
      <c r="E83" s="498">
        <f>+E61+E65+E70+E73+E77+E82</f>
        <v>0</v>
      </c>
    </row>
    <row r="84" spans="1:5" s="1" customFormat="1" ht="12" customHeight="1" thickBot="1">
      <c r="A84" s="524" t="s">
        <v>389</v>
      </c>
      <c r="B84" s="551" t="s">
        <v>377</v>
      </c>
      <c r="C84" s="454">
        <f>+C60+C83</f>
        <v>0</v>
      </c>
      <c r="D84" s="454">
        <f>+D60+D83</f>
        <v>0</v>
      </c>
      <c r="E84" s="498">
        <f>+E60+E83</f>
        <v>0</v>
      </c>
    </row>
    <row r="85" spans="1:5" s="1" customFormat="1" ht="12" customHeight="1">
      <c r="A85" s="416"/>
      <c r="B85" s="417"/>
      <c r="C85" s="418"/>
      <c r="D85" s="419"/>
      <c r="E85" s="420"/>
    </row>
    <row r="86" spans="1:5" s="1" customFormat="1" ht="12" customHeight="1">
      <c r="A86" s="593" t="s">
        <v>50</v>
      </c>
      <c r="B86" s="593"/>
      <c r="C86" s="593"/>
      <c r="D86" s="593"/>
      <c r="E86" s="593"/>
    </row>
    <row r="87" spans="1:5" s="1" customFormat="1" ht="12" customHeight="1" thickBot="1">
      <c r="A87" s="595" t="s">
        <v>165</v>
      </c>
      <c r="B87" s="595"/>
      <c r="C87" s="433"/>
      <c r="D87" s="167"/>
      <c r="E87" s="350" t="s">
        <v>249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489</v>
      </c>
      <c r="D88" s="455" t="s">
        <v>490</v>
      </c>
      <c r="E88" s="190" t="s">
        <v>278</v>
      </c>
      <c r="F88" s="175"/>
    </row>
    <row r="89" spans="1:6" s="1" customFormat="1" ht="12" customHeight="1" thickBot="1">
      <c r="A89" s="36">
        <v>1</v>
      </c>
      <c r="B89" s="37">
        <v>2</v>
      </c>
      <c r="C89" s="37">
        <v>3</v>
      </c>
      <c r="D89" s="37">
        <v>4</v>
      </c>
      <c r="E89" s="38">
        <v>5</v>
      </c>
      <c r="F89" s="175"/>
    </row>
    <row r="90" spans="1:6" s="1" customFormat="1" ht="15" customHeight="1" thickBot="1">
      <c r="A90" s="22" t="s">
        <v>21</v>
      </c>
      <c r="B90" s="30" t="s">
        <v>392</v>
      </c>
      <c r="C90" s="553">
        <f>SUM(C91:C95)</f>
        <v>0</v>
      </c>
      <c r="D90" s="446">
        <f>+D91+D92+D93+D94+D95</f>
        <v>0</v>
      </c>
      <c r="E90" s="565">
        <f>+E91+E92+E93+E94+E95</f>
        <v>0</v>
      </c>
      <c r="F90" s="175"/>
    </row>
    <row r="91" spans="1:5" s="1" customFormat="1" ht="12.75" customHeight="1">
      <c r="A91" s="17" t="s">
        <v>109</v>
      </c>
      <c r="B91" s="10" t="s">
        <v>52</v>
      </c>
      <c r="C91" s="554"/>
      <c r="D91" s="570"/>
      <c r="E91" s="566"/>
    </row>
    <row r="92" spans="1:5" ht="16.5" customHeight="1">
      <c r="A92" s="14" t="s">
        <v>110</v>
      </c>
      <c r="B92" s="8" t="s">
        <v>195</v>
      </c>
      <c r="C92" s="555"/>
      <c r="D92" s="448"/>
      <c r="E92" s="310"/>
    </row>
    <row r="93" spans="1:5" ht="15.75">
      <c r="A93" s="14" t="s">
        <v>111</v>
      </c>
      <c r="B93" s="8" t="s">
        <v>151</v>
      </c>
      <c r="C93" s="556"/>
      <c r="D93" s="450"/>
      <c r="E93" s="312"/>
    </row>
    <row r="94" spans="1:5" s="45" customFormat="1" ht="12" customHeight="1">
      <c r="A94" s="14" t="s">
        <v>112</v>
      </c>
      <c r="B94" s="11" t="s">
        <v>196</v>
      </c>
      <c r="C94" s="556"/>
      <c r="D94" s="450"/>
      <c r="E94" s="312"/>
    </row>
    <row r="95" spans="1:5" ht="12" customHeight="1">
      <c r="A95" s="14" t="s">
        <v>123</v>
      </c>
      <c r="B95" s="19" t="s">
        <v>197</v>
      </c>
      <c r="C95" s="556"/>
      <c r="D95" s="450"/>
      <c r="E95" s="312"/>
    </row>
    <row r="96" spans="1:5" ht="12" customHeight="1">
      <c r="A96" s="14" t="s">
        <v>113</v>
      </c>
      <c r="B96" s="8" t="s">
        <v>393</v>
      </c>
      <c r="C96" s="556"/>
      <c r="D96" s="450"/>
      <c r="E96" s="312"/>
    </row>
    <row r="97" spans="1:5" ht="12" customHeight="1">
      <c r="A97" s="14" t="s">
        <v>114</v>
      </c>
      <c r="B97" s="169" t="s">
        <v>394</v>
      </c>
      <c r="C97" s="556"/>
      <c r="D97" s="450"/>
      <c r="E97" s="312"/>
    </row>
    <row r="98" spans="1:5" ht="12" customHeight="1">
      <c r="A98" s="14" t="s">
        <v>124</v>
      </c>
      <c r="B98" s="170" t="s">
        <v>395</v>
      </c>
      <c r="C98" s="556"/>
      <c r="D98" s="450"/>
      <c r="E98" s="312"/>
    </row>
    <row r="99" spans="1:5" ht="12" customHeight="1">
      <c r="A99" s="14" t="s">
        <v>125</v>
      </c>
      <c r="B99" s="170" t="s">
        <v>396</v>
      </c>
      <c r="C99" s="556"/>
      <c r="D99" s="450"/>
      <c r="E99" s="312"/>
    </row>
    <row r="100" spans="1:5" ht="12" customHeight="1">
      <c r="A100" s="14" t="s">
        <v>126</v>
      </c>
      <c r="B100" s="169" t="s">
        <v>397</v>
      </c>
      <c r="C100" s="556"/>
      <c r="D100" s="450"/>
      <c r="E100" s="312"/>
    </row>
    <row r="101" spans="1:5" ht="12" customHeight="1">
      <c r="A101" s="14" t="s">
        <v>127</v>
      </c>
      <c r="B101" s="169" t="s">
        <v>398</v>
      </c>
      <c r="C101" s="556"/>
      <c r="D101" s="450"/>
      <c r="E101" s="312"/>
    </row>
    <row r="102" spans="1:5" ht="12" customHeight="1">
      <c r="A102" s="14" t="s">
        <v>129</v>
      </c>
      <c r="B102" s="170" t="s">
        <v>399</v>
      </c>
      <c r="C102" s="556"/>
      <c r="D102" s="450"/>
      <c r="E102" s="312"/>
    </row>
    <row r="103" spans="1:5" ht="12" customHeight="1">
      <c r="A103" s="13" t="s">
        <v>198</v>
      </c>
      <c r="B103" s="171" t="s">
        <v>400</v>
      </c>
      <c r="C103" s="556"/>
      <c r="D103" s="450"/>
      <c r="E103" s="312"/>
    </row>
    <row r="104" spans="1:5" ht="12" customHeight="1">
      <c r="A104" s="14" t="s">
        <v>390</v>
      </c>
      <c r="B104" s="171" t="s">
        <v>401</v>
      </c>
      <c r="C104" s="556"/>
      <c r="D104" s="450"/>
      <c r="E104" s="312"/>
    </row>
    <row r="105" spans="1:5" ht="12" customHeight="1" thickBot="1">
      <c r="A105" s="18" t="s">
        <v>391</v>
      </c>
      <c r="B105" s="172" t="s">
        <v>402</v>
      </c>
      <c r="C105" s="557"/>
      <c r="D105" s="571"/>
      <c r="E105" s="567"/>
    </row>
    <row r="106" spans="1:5" ht="12" customHeight="1" thickBot="1">
      <c r="A106" s="20" t="s">
        <v>22</v>
      </c>
      <c r="B106" s="29" t="s">
        <v>403</v>
      </c>
      <c r="C106" s="558">
        <f>+C107+C109+C111</f>
        <v>0</v>
      </c>
      <c r="D106" s="447">
        <f>+D107+D109+D111</f>
        <v>0</v>
      </c>
      <c r="E106" s="309">
        <f>+E107+E109+E111</f>
        <v>0</v>
      </c>
    </row>
    <row r="107" spans="1:5" ht="12" customHeight="1">
      <c r="A107" s="15" t="s">
        <v>115</v>
      </c>
      <c r="B107" s="8" t="s">
        <v>248</v>
      </c>
      <c r="C107" s="559"/>
      <c r="D107" s="449"/>
      <c r="E107" s="311"/>
    </row>
    <row r="108" spans="1:5" ht="12" customHeight="1">
      <c r="A108" s="15" t="s">
        <v>116</v>
      </c>
      <c r="B108" s="12" t="s">
        <v>407</v>
      </c>
      <c r="C108" s="559"/>
      <c r="D108" s="449"/>
      <c r="E108" s="311"/>
    </row>
    <row r="109" spans="1:5" ht="12" customHeight="1">
      <c r="A109" s="15" t="s">
        <v>117</v>
      </c>
      <c r="B109" s="12" t="s">
        <v>199</v>
      </c>
      <c r="C109" s="555"/>
      <c r="D109" s="448"/>
      <c r="E109" s="310"/>
    </row>
    <row r="110" spans="1:5" ht="12" customHeight="1">
      <c r="A110" s="15" t="s">
        <v>118</v>
      </c>
      <c r="B110" s="12" t="s">
        <v>408</v>
      </c>
      <c r="C110" s="560"/>
      <c r="D110" s="448"/>
      <c r="E110" s="310"/>
    </row>
    <row r="111" spans="1:5" ht="12" customHeight="1">
      <c r="A111" s="15" t="s">
        <v>119</v>
      </c>
      <c r="B111" s="337" t="s">
        <v>251</v>
      </c>
      <c r="C111" s="560"/>
      <c r="D111" s="448"/>
      <c r="E111" s="310"/>
    </row>
    <row r="112" spans="1:5" ht="12" customHeight="1">
      <c r="A112" s="15" t="s">
        <v>128</v>
      </c>
      <c r="B112" s="336" t="s">
        <v>539</v>
      </c>
      <c r="C112" s="560"/>
      <c r="D112" s="448"/>
      <c r="E112" s="310"/>
    </row>
    <row r="113" spans="1:5" ht="15.75">
      <c r="A113" s="15" t="s">
        <v>130</v>
      </c>
      <c r="B113" s="463" t="s">
        <v>413</v>
      </c>
      <c r="C113" s="560"/>
      <c r="D113" s="448"/>
      <c r="E113" s="310"/>
    </row>
    <row r="114" spans="1:5" ht="12" customHeight="1">
      <c r="A114" s="15" t="s">
        <v>200</v>
      </c>
      <c r="B114" s="170" t="s">
        <v>396</v>
      </c>
      <c r="C114" s="560"/>
      <c r="D114" s="448"/>
      <c r="E114" s="310"/>
    </row>
    <row r="115" spans="1:5" ht="12" customHeight="1">
      <c r="A115" s="15" t="s">
        <v>201</v>
      </c>
      <c r="B115" s="170" t="s">
        <v>412</v>
      </c>
      <c r="C115" s="560"/>
      <c r="D115" s="448"/>
      <c r="E115" s="310"/>
    </row>
    <row r="116" spans="1:5" ht="12" customHeight="1">
      <c r="A116" s="15" t="s">
        <v>202</v>
      </c>
      <c r="B116" s="170" t="s">
        <v>411</v>
      </c>
      <c r="C116" s="560"/>
      <c r="D116" s="448"/>
      <c r="E116" s="310"/>
    </row>
    <row r="117" spans="1:5" ht="12" customHeight="1">
      <c r="A117" s="15" t="s">
        <v>404</v>
      </c>
      <c r="B117" s="170" t="s">
        <v>399</v>
      </c>
      <c r="C117" s="560"/>
      <c r="D117" s="448"/>
      <c r="E117" s="310"/>
    </row>
    <row r="118" spans="1:5" ht="12" customHeight="1">
      <c r="A118" s="15" t="s">
        <v>405</v>
      </c>
      <c r="B118" s="170" t="s">
        <v>410</v>
      </c>
      <c r="C118" s="560"/>
      <c r="D118" s="448"/>
      <c r="E118" s="310"/>
    </row>
    <row r="119" spans="1:5" ht="12" customHeight="1" thickBot="1">
      <c r="A119" s="13" t="s">
        <v>406</v>
      </c>
      <c r="B119" s="170" t="s">
        <v>409</v>
      </c>
      <c r="C119" s="561"/>
      <c r="D119" s="450"/>
      <c r="E119" s="312"/>
    </row>
    <row r="120" spans="1:5" ht="12" customHeight="1" thickBot="1">
      <c r="A120" s="20" t="s">
        <v>23</v>
      </c>
      <c r="B120" s="150" t="s">
        <v>414</v>
      </c>
      <c r="C120" s="558">
        <f>+C121+C122</f>
        <v>0</v>
      </c>
      <c r="D120" s="447">
        <f>+D121+D122</f>
        <v>0</v>
      </c>
      <c r="E120" s="309">
        <f>+E121+E122</f>
        <v>0</v>
      </c>
    </row>
    <row r="121" spans="1:5" ht="12" customHeight="1">
      <c r="A121" s="15" t="s">
        <v>98</v>
      </c>
      <c r="B121" s="9" t="s">
        <v>65</v>
      </c>
      <c r="C121" s="559"/>
      <c r="D121" s="449"/>
      <c r="E121" s="311"/>
    </row>
    <row r="122" spans="1:5" ht="12" customHeight="1" thickBot="1">
      <c r="A122" s="16" t="s">
        <v>99</v>
      </c>
      <c r="B122" s="12" t="s">
        <v>66</v>
      </c>
      <c r="C122" s="556"/>
      <c r="D122" s="450"/>
      <c r="E122" s="312"/>
    </row>
    <row r="123" spans="1:5" ht="12" customHeight="1" thickBot="1">
      <c r="A123" s="20" t="s">
        <v>24</v>
      </c>
      <c r="B123" s="150" t="s">
        <v>415</v>
      </c>
      <c r="C123" s="558">
        <f>+C90+C106+C120</f>
        <v>0</v>
      </c>
      <c r="D123" s="447">
        <f>+D90+D106+D120</f>
        <v>0</v>
      </c>
      <c r="E123" s="309">
        <f>+E90+E106+E120</f>
        <v>0</v>
      </c>
    </row>
    <row r="124" spans="1:5" ht="12" customHeight="1" thickBot="1">
      <c r="A124" s="20" t="s">
        <v>25</v>
      </c>
      <c r="B124" s="150" t="s">
        <v>416</v>
      </c>
      <c r="C124" s="558">
        <f>+C125+C126+C127</f>
        <v>0</v>
      </c>
      <c r="D124" s="447">
        <f>+D125+D126+D127</f>
        <v>0</v>
      </c>
      <c r="E124" s="309">
        <f>+E125+E126+E127</f>
        <v>0</v>
      </c>
    </row>
    <row r="125" spans="1:5" ht="12" customHeight="1">
      <c r="A125" s="15" t="s">
        <v>102</v>
      </c>
      <c r="B125" s="9" t="s">
        <v>417</v>
      </c>
      <c r="C125" s="560"/>
      <c r="D125" s="448"/>
      <c r="E125" s="310"/>
    </row>
    <row r="126" spans="1:5" ht="12" customHeight="1">
      <c r="A126" s="15" t="s">
        <v>103</v>
      </c>
      <c r="B126" s="9" t="s">
        <v>418</v>
      </c>
      <c r="C126" s="560"/>
      <c r="D126" s="448"/>
      <c r="E126" s="310"/>
    </row>
    <row r="127" spans="1:5" ht="12" customHeight="1" thickBot="1">
      <c r="A127" s="13" t="s">
        <v>104</v>
      </c>
      <c r="B127" s="7" t="s">
        <v>419</v>
      </c>
      <c r="C127" s="560"/>
      <c r="D127" s="448"/>
      <c r="E127" s="310"/>
    </row>
    <row r="128" spans="1:5" ht="12" customHeight="1" thickBot="1">
      <c r="A128" s="20" t="s">
        <v>26</v>
      </c>
      <c r="B128" s="150" t="s">
        <v>486</v>
      </c>
      <c r="C128" s="558">
        <f>+C129+C130+C131+C132</f>
        <v>0</v>
      </c>
      <c r="D128" s="447">
        <f>+D129+D130+D131+D132</f>
        <v>0</v>
      </c>
      <c r="E128" s="309">
        <f>+E129+E130+E131+E132</f>
        <v>0</v>
      </c>
    </row>
    <row r="129" spans="1:5" ht="12" customHeight="1">
      <c r="A129" s="15" t="s">
        <v>105</v>
      </c>
      <c r="B129" s="9" t="s">
        <v>420</v>
      </c>
      <c r="C129" s="560"/>
      <c r="D129" s="448"/>
      <c r="E129" s="310"/>
    </row>
    <row r="130" spans="1:5" ht="12" customHeight="1">
      <c r="A130" s="15" t="s">
        <v>106</v>
      </c>
      <c r="B130" s="9" t="s">
        <v>421</v>
      </c>
      <c r="C130" s="560"/>
      <c r="D130" s="448"/>
      <c r="E130" s="310"/>
    </row>
    <row r="131" spans="1:5" ht="12" customHeight="1">
      <c r="A131" s="15" t="s">
        <v>323</v>
      </c>
      <c r="B131" s="9" t="s">
        <v>422</v>
      </c>
      <c r="C131" s="560"/>
      <c r="D131" s="448"/>
      <c r="E131" s="310"/>
    </row>
    <row r="132" spans="1:5" ht="12" customHeight="1" thickBot="1">
      <c r="A132" s="13" t="s">
        <v>324</v>
      </c>
      <c r="B132" s="7" t="s">
        <v>423</v>
      </c>
      <c r="C132" s="560"/>
      <c r="D132" s="448"/>
      <c r="E132" s="310"/>
    </row>
    <row r="133" spans="1:5" ht="12" customHeight="1" thickBot="1">
      <c r="A133" s="20" t="s">
        <v>27</v>
      </c>
      <c r="B133" s="150" t="s">
        <v>424</v>
      </c>
      <c r="C133" s="562">
        <f>+C134+C135+C136+C137</f>
        <v>0</v>
      </c>
      <c r="D133" s="454">
        <f>+D134+D135+D136+D137</f>
        <v>0</v>
      </c>
      <c r="E133" s="498">
        <f>+E134+E135+E136+E137</f>
        <v>0</v>
      </c>
    </row>
    <row r="134" spans="1:5" ht="12" customHeight="1">
      <c r="A134" s="15" t="s">
        <v>107</v>
      </c>
      <c r="B134" s="9" t="s">
        <v>425</v>
      </c>
      <c r="C134" s="560"/>
      <c r="D134" s="448"/>
      <c r="E134" s="310"/>
    </row>
    <row r="135" spans="1:5" ht="12" customHeight="1">
      <c r="A135" s="15" t="s">
        <v>108</v>
      </c>
      <c r="B135" s="9" t="s">
        <v>435</v>
      </c>
      <c r="C135" s="560"/>
      <c r="D135" s="448"/>
      <c r="E135" s="310"/>
    </row>
    <row r="136" spans="1:5" ht="12" customHeight="1">
      <c r="A136" s="15" t="s">
        <v>336</v>
      </c>
      <c r="B136" s="9" t="s">
        <v>426</v>
      </c>
      <c r="C136" s="560"/>
      <c r="D136" s="448"/>
      <c r="E136" s="310"/>
    </row>
    <row r="137" spans="1:5" ht="12" customHeight="1" thickBot="1">
      <c r="A137" s="13" t="s">
        <v>337</v>
      </c>
      <c r="B137" s="7" t="s">
        <v>427</v>
      </c>
      <c r="C137" s="560"/>
      <c r="D137" s="448"/>
      <c r="E137" s="310"/>
    </row>
    <row r="138" spans="1:5" ht="12" customHeight="1" thickBot="1">
      <c r="A138" s="20" t="s">
        <v>28</v>
      </c>
      <c r="B138" s="150" t="s">
        <v>428</v>
      </c>
      <c r="C138" s="563">
        <f>+C139+C140+C141+C142</f>
        <v>0</v>
      </c>
      <c r="D138" s="572">
        <f>+D139+D140+D141+D142</f>
        <v>0</v>
      </c>
      <c r="E138" s="568">
        <f>+E139+E140+E141+E142</f>
        <v>0</v>
      </c>
    </row>
    <row r="139" spans="1:5" ht="12" customHeight="1">
      <c r="A139" s="15" t="s">
        <v>193</v>
      </c>
      <c r="B139" s="9" t="s">
        <v>429</v>
      </c>
      <c r="C139" s="560"/>
      <c r="D139" s="448"/>
      <c r="E139" s="310"/>
    </row>
    <row r="140" spans="1:5" ht="12" customHeight="1">
      <c r="A140" s="15" t="s">
        <v>194</v>
      </c>
      <c r="B140" s="9" t="s">
        <v>430</v>
      </c>
      <c r="C140" s="560"/>
      <c r="D140" s="448"/>
      <c r="E140" s="310"/>
    </row>
    <row r="141" spans="1:5" ht="12" customHeight="1">
      <c r="A141" s="15" t="s">
        <v>250</v>
      </c>
      <c r="B141" s="9" t="s">
        <v>431</v>
      </c>
      <c r="C141" s="560"/>
      <c r="D141" s="448"/>
      <c r="E141" s="310"/>
    </row>
    <row r="142" spans="1:5" ht="12" customHeight="1" thickBot="1">
      <c r="A142" s="15" t="s">
        <v>339</v>
      </c>
      <c r="B142" s="9" t="s">
        <v>432</v>
      </c>
      <c r="C142" s="560"/>
      <c r="D142" s="448"/>
      <c r="E142" s="310"/>
    </row>
    <row r="143" spans="1:5" ht="12" customHeight="1" thickBot="1">
      <c r="A143" s="20" t="s">
        <v>29</v>
      </c>
      <c r="B143" s="150" t="s">
        <v>433</v>
      </c>
      <c r="C143" s="564">
        <f>+C124+C128+C133+C138</f>
        <v>0</v>
      </c>
      <c r="D143" s="573">
        <f>+D124+D128+D133+D138</f>
        <v>0</v>
      </c>
      <c r="E143" s="569">
        <f>+E124+E128+E133+E138</f>
        <v>0</v>
      </c>
    </row>
    <row r="144" spans="1:5" ht="12" customHeight="1" thickBot="1">
      <c r="A144" s="338" t="s">
        <v>30</v>
      </c>
      <c r="B144" s="429" t="s">
        <v>434</v>
      </c>
      <c r="C144" s="564">
        <f>+C123+C143</f>
        <v>0</v>
      </c>
      <c r="D144" s="573">
        <f>+D123+D143</f>
        <v>0</v>
      </c>
      <c r="E144" s="569">
        <f>+E123+E143</f>
        <v>0</v>
      </c>
    </row>
    <row r="145" ht="12" customHeight="1">
      <c r="C145" s="432"/>
    </row>
    <row r="146" ht="12" customHeight="1">
      <c r="C146" s="432"/>
    </row>
    <row r="147" ht="12" customHeight="1">
      <c r="C147" s="432"/>
    </row>
    <row r="148" ht="12" customHeight="1">
      <c r="C148" s="432"/>
    </row>
    <row r="149" ht="12" customHeight="1">
      <c r="C149" s="432"/>
    </row>
    <row r="150" spans="3:6" ht="15" customHeight="1">
      <c r="C150" s="151"/>
      <c r="D150" s="151"/>
      <c r="E150" s="151"/>
      <c r="F150" s="151"/>
    </row>
    <row r="151" s="1" customFormat="1" ht="12.75" customHeight="1"/>
    <row r="152" ht="15.75">
      <c r="C152" s="432"/>
    </row>
    <row r="153" ht="15.75">
      <c r="C153" s="432"/>
    </row>
    <row r="154" ht="15.75">
      <c r="C154" s="432"/>
    </row>
    <row r="155" ht="16.5" customHeight="1">
      <c r="C155" s="432"/>
    </row>
    <row r="156" ht="15.75">
      <c r="C156" s="432"/>
    </row>
    <row r="157" ht="15.75">
      <c r="C157" s="432"/>
    </row>
    <row r="158" ht="15.75">
      <c r="C158" s="432"/>
    </row>
    <row r="159" ht="15.75">
      <c r="C159" s="432"/>
    </row>
    <row r="160" ht="15.75">
      <c r="C160" s="432"/>
    </row>
    <row r="161" ht="15.75">
      <c r="C161" s="432"/>
    </row>
    <row r="162" ht="15.75">
      <c r="C162" s="432"/>
    </row>
    <row r="163" ht="15.75">
      <c r="C163" s="432"/>
    </row>
    <row r="164" ht="15.75">
      <c r="C164" s="432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C1">
      <selection activeCell="I2" sqref="I2"/>
    </sheetView>
  </sheetViews>
  <sheetFormatPr defaultColWidth="9.00390625" defaultRowHeight="12.75"/>
  <cols>
    <col min="1" max="1" width="6.875" style="225" customWidth="1"/>
    <col min="2" max="2" width="49.625" style="62" customWidth="1"/>
    <col min="3" max="8" width="12.875" style="62" customWidth="1"/>
    <col min="9" max="9" width="13.875" style="62" customWidth="1"/>
    <col min="10" max="16384" width="9.375" style="62" customWidth="1"/>
  </cols>
  <sheetData>
    <row r="1" spans="1:9" ht="27.75" customHeight="1">
      <c r="A1" s="641" t="s">
        <v>6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544" t="s">
        <v>69</v>
      </c>
    </row>
    <row r="3" spans="1:9" s="545" customFormat="1" ht="26.25" customHeight="1">
      <c r="A3" s="649" t="s">
        <v>78</v>
      </c>
      <c r="B3" s="644" t="s">
        <v>95</v>
      </c>
      <c r="C3" s="649" t="s">
        <v>96</v>
      </c>
      <c r="D3" s="649" t="s">
        <v>544</v>
      </c>
      <c r="E3" s="646" t="s">
        <v>77</v>
      </c>
      <c r="F3" s="647"/>
      <c r="G3" s="647"/>
      <c r="H3" s="648"/>
      <c r="I3" s="644" t="s">
        <v>54</v>
      </c>
    </row>
    <row r="4" spans="1:9" s="546" customFormat="1" ht="32.25" customHeight="1" thickBot="1">
      <c r="A4" s="650"/>
      <c r="B4" s="645"/>
      <c r="C4" s="645"/>
      <c r="D4" s="650"/>
      <c r="E4" s="315" t="s">
        <v>212</v>
      </c>
      <c r="F4" s="315" t="s">
        <v>270</v>
      </c>
      <c r="G4" s="315" t="s">
        <v>271</v>
      </c>
      <c r="H4" s="316" t="s">
        <v>495</v>
      </c>
      <c r="I4" s="645"/>
    </row>
    <row r="5" spans="1:9" s="547" customFormat="1" ht="12.75" customHeight="1" thickBot="1">
      <c r="A5" s="317">
        <v>1</v>
      </c>
      <c r="B5" s="318">
        <v>2</v>
      </c>
      <c r="C5" s="319">
        <v>3</v>
      </c>
      <c r="D5" s="318">
        <v>4</v>
      </c>
      <c r="E5" s="317">
        <v>5</v>
      </c>
      <c r="F5" s="319">
        <v>6</v>
      </c>
      <c r="G5" s="319">
        <v>7</v>
      </c>
      <c r="H5" s="320">
        <v>8</v>
      </c>
      <c r="I5" s="321" t="s">
        <v>97</v>
      </c>
    </row>
    <row r="6" spans="1:9" ht="24.75" customHeight="1" thickBot="1">
      <c r="A6" s="322" t="s">
        <v>21</v>
      </c>
      <c r="B6" s="323" t="s">
        <v>7</v>
      </c>
      <c r="C6" s="540"/>
      <c r="D6" s="77">
        <f>+D7+D8</f>
        <v>0</v>
      </c>
      <c r="E6" s="78">
        <f>+E7+E8</f>
        <v>350</v>
      </c>
      <c r="F6" s="79">
        <f>+F7+F8</f>
        <v>400</v>
      </c>
      <c r="G6" s="79">
        <f>+G7+G8</f>
        <v>450</v>
      </c>
      <c r="H6" s="80">
        <f>+H7+H8</f>
        <v>450</v>
      </c>
      <c r="I6" s="77">
        <f aca="true" t="shared" si="0" ref="I6:I18">SUM(D6:H6)</f>
        <v>1650</v>
      </c>
    </row>
    <row r="7" spans="1:9" ht="19.5" customHeight="1">
      <c r="A7" s="324" t="s">
        <v>22</v>
      </c>
      <c r="B7" s="81" t="s">
        <v>552</v>
      </c>
      <c r="C7" s="541"/>
      <c r="D7" s="82"/>
      <c r="E7" s="83">
        <v>350</v>
      </c>
      <c r="F7" s="27">
        <v>400</v>
      </c>
      <c r="G7" s="27">
        <v>450</v>
      </c>
      <c r="H7" s="25">
        <v>450</v>
      </c>
      <c r="I7" s="325">
        <f t="shared" si="0"/>
        <v>1650</v>
      </c>
    </row>
    <row r="8" spans="1:9" ht="19.5" customHeight="1" thickBot="1">
      <c r="A8" s="324" t="s">
        <v>23</v>
      </c>
      <c r="B8" s="81" t="s">
        <v>79</v>
      </c>
      <c r="C8" s="541"/>
      <c r="D8" s="82"/>
      <c r="E8" s="83"/>
      <c r="F8" s="27"/>
      <c r="G8" s="27"/>
      <c r="H8" s="25"/>
      <c r="I8" s="325">
        <f t="shared" si="0"/>
        <v>0</v>
      </c>
    </row>
    <row r="9" spans="1:9" ht="25.5" customHeight="1" thickBot="1">
      <c r="A9" s="322" t="s">
        <v>24</v>
      </c>
      <c r="B9" s="323" t="s">
        <v>8</v>
      </c>
      <c r="C9" s="542"/>
      <c r="D9" s="77">
        <f>+D10+D11</f>
        <v>0</v>
      </c>
      <c r="E9" s="78">
        <f>+E10+E11</f>
        <v>0</v>
      </c>
      <c r="F9" s="79">
        <f>+F10+F11</f>
        <v>0</v>
      </c>
      <c r="G9" s="79">
        <f>+G10+G11</f>
        <v>0</v>
      </c>
      <c r="H9" s="80">
        <f>+H10+H11</f>
        <v>0</v>
      </c>
      <c r="I9" s="77">
        <f t="shared" si="0"/>
        <v>0</v>
      </c>
    </row>
    <row r="10" spans="1:9" ht="19.5" customHeight="1">
      <c r="A10" s="324" t="s">
        <v>25</v>
      </c>
      <c r="B10" s="81" t="s">
        <v>79</v>
      </c>
      <c r="C10" s="541"/>
      <c r="D10" s="82"/>
      <c r="E10" s="83"/>
      <c r="F10" s="27"/>
      <c r="G10" s="27"/>
      <c r="H10" s="25"/>
      <c r="I10" s="325">
        <f t="shared" si="0"/>
        <v>0</v>
      </c>
    </row>
    <row r="11" spans="1:9" ht="19.5" customHeight="1" thickBot="1">
      <c r="A11" s="324" t="s">
        <v>26</v>
      </c>
      <c r="B11" s="81" t="s">
        <v>79</v>
      </c>
      <c r="C11" s="541"/>
      <c r="D11" s="82"/>
      <c r="E11" s="83"/>
      <c r="F11" s="27"/>
      <c r="G11" s="27"/>
      <c r="H11" s="25"/>
      <c r="I11" s="325">
        <f t="shared" si="0"/>
        <v>0</v>
      </c>
    </row>
    <row r="12" spans="1:9" ht="19.5" customHeight="1" thickBot="1">
      <c r="A12" s="322" t="s">
        <v>27</v>
      </c>
      <c r="B12" s="323" t="s">
        <v>224</v>
      </c>
      <c r="C12" s="542"/>
      <c r="D12" s="77">
        <f>+D13</f>
        <v>0</v>
      </c>
      <c r="E12" s="78">
        <f>+E13</f>
        <v>0</v>
      </c>
      <c r="F12" s="79">
        <f>+F13</f>
        <v>0</v>
      </c>
      <c r="G12" s="79">
        <f>+G13</f>
        <v>0</v>
      </c>
      <c r="H12" s="80">
        <f>+H13</f>
        <v>0</v>
      </c>
      <c r="I12" s="77">
        <f t="shared" si="0"/>
        <v>0</v>
      </c>
    </row>
    <row r="13" spans="1:9" ht="19.5" customHeight="1" thickBot="1">
      <c r="A13" s="324" t="s">
        <v>28</v>
      </c>
      <c r="B13" s="81" t="s">
        <v>79</v>
      </c>
      <c r="C13" s="541"/>
      <c r="D13" s="82"/>
      <c r="E13" s="83"/>
      <c r="F13" s="27"/>
      <c r="G13" s="27"/>
      <c r="H13" s="25"/>
      <c r="I13" s="325">
        <f t="shared" si="0"/>
        <v>0</v>
      </c>
    </row>
    <row r="14" spans="1:9" ht="19.5" customHeight="1" thickBot="1">
      <c r="A14" s="322" t="s">
        <v>29</v>
      </c>
      <c r="B14" s="323" t="s">
        <v>225</v>
      </c>
      <c r="C14" s="542"/>
      <c r="D14" s="77">
        <f>+D15</f>
        <v>0</v>
      </c>
      <c r="E14" s="78">
        <v>72514</v>
      </c>
      <c r="F14" s="79">
        <f>+F15</f>
        <v>0</v>
      </c>
      <c r="G14" s="79">
        <f>+G15</f>
        <v>0</v>
      </c>
      <c r="H14" s="80">
        <f>+H15</f>
        <v>0</v>
      </c>
      <c r="I14" s="77">
        <f t="shared" si="0"/>
        <v>72514</v>
      </c>
    </row>
    <row r="15" spans="1:9" ht="19.5" customHeight="1">
      <c r="A15" s="585" t="s">
        <v>30</v>
      </c>
      <c r="B15" s="586" t="s">
        <v>549</v>
      </c>
      <c r="C15" s="587"/>
      <c r="D15" s="588"/>
      <c r="E15" s="589">
        <v>3000</v>
      </c>
      <c r="F15" s="590"/>
      <c r="G15" s="590"/>
      <c r="H15" s="591"/>
      <c r="I15" s="592">
        <f t="shared" si="0"/>
        <v>3000</v>
      </c>
    </row>
    <row r="16" spans="1:9" ht="19.5" customHeight="1" thickBot="1">
      <c r="A16" s="326">
        <v>11</v>
      </c>
      <c r="B16" s="583" t="s">
        <v>558</v>
      </c>
      <c r="C16" s="584"/>
      <c r="D16" s="85"/>
      <c r="E16" s="86">
        <v>6194</v>
      </c>
      <c r="F16" s="87"/>
      <c r="G16" s="87"/>
      <c r="H16" s="26"/>
      <c r="I16" s="327">
        <v>6194</v>
      </c>
    </row>
    <row r="17" spans="1:9" ht="19.5" customHeight="1" thickBot="1">
      <c r="A17" s="322" t="s">
        <v>32</v>
      </c>
      <c r="B17" s="578" t="s">
        <v>553</v>
      </c>
      <c r="C17" s="542"/>
      <c r="D17" s="77">
        <f>+D18</f>
        <v>0</v>
      </c>
      <c r="E17" s="78">
        <v>59939</v>
      </c>
      <c r="F17" s="79">
        <f>+F18</f>
        <v>0</v>
      </c>
      <c r="G17" s="79">
        <f>+G18</f>
        <v>0</v>
      </c>
      <c r="H17" s="80">
        <f>+H18</f>
        <v>0</v>
      </c>
      <c r="I17" s="77">
        <f t="shared" si="0"/>
        <v>59939</v>
      </c>
    </row>
    <row r="18" spans="1:9" ht="19.5" customHeight="1" thickBot="1">
      <c r="A18" s="326" t="s">
        <v>33</v>
      </c>
      <c r="B18" s="84" t="s">
        <v>551</v>
      </c>
      <c r="C18" s="543"/>
      <c r="D18" s="85"/>
      <c r="E18" s="86">
        <v>3381</v>
      </c>
      <c r="F18" s="87"/>
      <c r="G18" s="87"/>
      <c r="H18" s="26"/>
      <c r="I18" s="327">
        <f t="shared" si="0"/>
        <v>3381</v>
      </c>
    </row>
    <row r="19" spans="1:9" ht="19.5" customHeight="1" thickBot="1">
      <c r="A19" s="642" t="s">
        <v>157</v>
      </c>
      <c r="B19" s="643"/>
      <c r="C19" s="146"/>
      <c r="D19" s="77">
        <f>+D6+D9+D12+D14+D17</f>
        <v>0</v>
      </c>
      <c r="E19" s="78">
        <v>72864</v>
      </c>
      <c r="F19" s="79">
        <f>+F6+F9+F12+F14+F17</f>
        <v>400</v>
      </c>
      <c r="G19" s="79">
        <f>+G6+G9+G12+G14+G17</f>
        <v>450</v>
      </c>
      <c r="H19" s="80">
        <f>+H6+H9+H12+H14+H17</f>
        <v>450</v>
      </c>
      <c r="I19" s="77">
        <v>74164</v>
      </c>
    </row>
  </sheetData>
  <sheetProtection/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dőlt"8. melléklet a 3/2014.(II.20.)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5">
      <selection activeCell="F14" sqref="F14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4" t="s">
        <v>164</v>
      </c>
      <c r="B2" s="594"/>
      <c r="C2" s="350" t="s">
        <v>249</v>
      </c>
    </row>
    <row r="3" spans="1:3" ht="37.5" customHeight="1" thickBot="1">
      <c r="A3" s="23" t="s">
        <v>78</v>
      </c>
      <c r="B3" s="24" t="s">
        <v>20</v>
      </c>
      <c r="C3" s="44" t="s">
        <v>278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279</v>
      </c>
      <c r="C5" s="340">
        <f>+C6+C7+C8+C9+C10+C11</f>
        <v>0</v>
      </c>
    </row>
    <row r="6" spans="1:3" s="466" customFormat="1" ht="12" customHeight="1">
      <c r="A6" s="15" t="s">
        <v>109</v>
      </c>
      <c r="B6" s="467" t="s">
        <v>280</v>
      </c>
      <c r="C6" s="343"/>
    </row>
    <row r="7" spans="1:3" s="466" customFormat="1" ht="12" customHeight="1">
      <c r="A7" s="14" t="s">
        <v>110</v>
      </c>
      <c r="B7" s="468" t="s">
        <v>281</v>
      </c>
      <c r="C7" s="342"/>
    </row>
    <row r="8" spans="1:3" s="466" customFormat="1" ht="12" customHeight="1">
      <c r="A8" s="14" t="s">
        <v>111</v>
      </c>
      <c r="B8" s="468" t="s">
        <v>282</v>
      </c>
      <c r="C8" s="342"/>
    </row>
    <row r="9" spans="1:3" s="466" customFormat="1" ht="12" customHeight="1">
      <c r="A9" s="14" t="s">
        <v>112</v>
      </c>
      <c r="B9" s="468" t="s">
        <v>283</v>
      </c>
      <c r="C9" s="342"/>
    </row>
    <row r="10" spans="1:3" s="466" customFormat="1" ht="12" customHeight="1">
      <c r="A10" s="14" t="s">
        <v>160</v>
      </c>
      <c r="B10" s="468" t="s">
        <v>284</v>
      </c>
      <c r="C10" s="342"/>
    </row>
    <row r="11" spans="1:3" s="466" customFormat="1" ht="12" customHeight="1" thickBot="1">
      <c r="A11" s="16" t="s">
        <v>113</v>
      </c>
      <c r="B11" s="469" t="s">
        <v>285</v>
      </c>
      <c r="C11" s="342"/>
    </row>
    <row r="12" spans="1:3" s="466" customFormat="1" ht="12" customHeight="1" thickBot="1">
      <c r="A12" s="20" t="s">
        <v>22</v>
      </c>
      <c r="B12" s="335" t="s">
        <v>286</v>
      </c>
      <c r="C12" s="340">
        <f>+C13+C14+C15+C16+C17</f>
        <v>0</v>
      </c>
    </row>
    <row r="13" spans="1:3" s="466" customFormat="1" ht="12" customHeight="1">
      <c r="A13" s="15" t="s">
        <v>115</v>
      </c>
      <c r="B13" s="467" t="s">
        <v>287</v>
      </c>
      <c r="C13" s="343"/>
    </row>
    <row r="14" spans="1:3" s="466" customFormat="1" ht="12" customHeight="1">
      <c r="A14" s="14" t="s">
        <v>116</v>
      </c>
      <c r="B14" s="468" t="s">
        <v>288</v>
      </c>
      <c r="C14" s="342"/>
    </row>
    <row r="15" spans="1:3" s="466" customFormat="1" ht="12" customHeight="1">
      <c r="A15" s="14" t="s">
        <v>117</v>
      </c>
      <c r="B15" s="468" t="s">
        <v>533</v>
      </c>
      <c r="C15" s="342"/>
    </row>
    <row r="16" spans="1:3" s="466" customFormat="1" ht="12" customHeight="1">
      <c r="A16" s="14" t="s">
        <v>118</v>
      </c>
      <c r="B16" s="468" t="s">
        <v>534</v>
      </c>
      <c r="C16" s="342"/>
    </row>
    <row r="17" spans="1:3" s="466" customFormat="1" ht="12" customHeight="1">
      <c r="A17" s="14" t="s">
        <v>119</v>
      </c>
      <c r="B17" s="468" t="s">
        <v>289</v>
      </c>
      <c r="C17" s="342"/>
    </row>
    <row r="18" spans="1:3" s="466" customFormat="1" ht="12" customHeight="1" thickBot="1">
      <c r="A18" s="16" t="s">
        <v>128</v>
      </c>
      <c r="B18" s="469" t="s">
        <v>290</v>
      </c>
      <c r="C18" s="344"/>
    </row>
    <row r="19" spans="1:3" s="466" customFormat="1" ht="12" customHeight="1" thickBot="1">
      <c r="A19" s="20" t="s">
        <v>23</v>
      </c>
      <c r="B19" s="21" t="s">
        <v>291</v>
      </c>
      <c r="C19" s="340">
        <f>+C20+C21+C22+C23+C24</f>
        <v>0</v>
      </c>
    </row>
    <row r="20" spans="1:3" s="466" customFormat="1" ht="12" customHeight="1">
      <c r="A20" s="15" t="s">
        <v>98</v>
      </c>
      <c r="B20" s="467" t="s">
        <v>292</v>
      </c>
      <c r="C20" s="343"/>
    </row>
    <row r="21" spans="1:3" s="466" customFormat="1" ht="12" customHeight="1">
      <c r="A21" s="14" t="s">
        <v>99</v>
      </c>
      <c r="B21" s="468" t="s">
        <v>293</v>
      </c>
      <c r="C21" s="342"/>
    </row>
    <row r="22" spans="1:3" s="466" customFormat="1" ht="12" customHeight="1">
      <c r="A22" s="14" t="s">
        <v>100</v>
      </c>
      <c r="B22" s="468" t="s">
        <v>535</v>
      </c>
      <c r="C22" s="342"/>
    </row>
    <row r="23" spans="1:3" s="466" customFormat="1" ht="12" customHeight="1">
      <c r="A23" s="14" t="s">
        <v>101</v>
      </c>
      <c r="B23" s="468" t="s">
        <v>536</v>
      </c>
      <c r="C23" s="342"/>
    </row>
    <row r="24" spans="1:3" s="466" customFormat="1" ht="12" customHeight="1">
      <c r="A24" s="14" t="s">
        <v>183</v>
      </c>
      <c r="B24" s="468" t="s">
        <v>294</v>
      </c>
      <c r="C24" s="342"/>
    </row>
    <row r="25" spans="1:3" s="466" customFormat="1" ht="12" customHeight="1" thickBot="1">
      <c r="A25" s="16" t="s">
        <v>184</v>
      </c>
      <c r="B25" s="469" t="s">
        <v>295</v>
      </c>
      <c r="C25" s="344"/>
    </row>
    <row r="26" spans="1:3" s="466" customFormat="1" ht="12" customHeight="1" thickBot="1">
      <c r="A26" s="20" t="s">
        <v>185</v>
      </c>
      <c r="B26" s="21" t="s">
        <v>296</v>
      </c>
      <c r="C26" s="346">
        <f>+C27+C30+C31+C32</f>
        <v>0</v>
      </c>
    </row>
    <row r="27" spans="1:3" s="466" customFormat="1" ht="12" customHeight="1">
      <c r="A27" s="15" t="s">
        <v>297</v>
      </c>
      <c r="B27" s="467" t="s">
        <v>303</v>
      </c>
      <c r="C27" s="462">
        <f>+C28+C29</f>
        <v>0</v>
      </c>
    </row>
    <row r="28" spans="1:3" s="466" customFormat="1" ht="12" customHeight="1">
      <c r="A28" s="14" t="s">
        <v>298</v>
      </c>
      <c r="B28" s="468" t="s">
        <v>304</v>
      </c>
      <c r="C28" s="342"/>
    </row>
    <row r="29" spans="1:3" s="466" customFormat="1" ht="12" customHeight="1">
      <c r="A29" s="14" t="s">
        <v>299</v>
      </c>
      <c r="B29" s="468" t="s">
        <v>305</v>
      </c>
      <c r="C29" s="342"/>
    </row>
    <row r="30" spans="1:3" s="466" customFormat="1" ht="12" customHeight="1">
      <c r="A30" s="14" t="s">
        <v>300</v>
      </c>
      <c r="B30" s="468" t="s">
        <v>306</v>
      </c>
      <c r="C30" s="342"/>
    </row>
    <row r="31" spans="1:3" s="466" customFormat="1" ht="12" customHeight="1">
      <c r="A31" s="14" t="s">
        <v>301</v>
      </c>
      <c r="B31" s="468" t="s">
        <v>307</v>
      </c>
      <c r="C31" s="342"/>
    </row>
    <row r="32" spans="1:3" s="466" customFormat="1" ht="12" customHeight="1" thickBot="1">
      <c r="A32" s="16" t="s">
        <v>302</v>
      </c>
      <c r="B32" s="469" t="s">
        <v>308</v>
      </c>
      <c r="C32" s="344"/>
    </row>
    <row r="33" spans="1:3" s="466" customFormat="1" ht="12" customHeight="1" thickBot="1">
      <c r="A33" s="20" t="s">
        <v>25</v>
      </c>
      <c r="B33" s="21" t="s">
        <v>309</v>
      </c>
      <c r="C33" s="340">
        <f>SUM(C34:C43)</f>
        <v>0</v>
      </c>
    </row>
    <row r="34" spans="1:3" s="466" customFormat="1" ht="12" customHeight="1">
      <c r="A34" s="15" t="s">
        <v>102</v>
      </c>
      <c r="B34" s="467" t="s">
        <v>312</v>
      </c>
      <c r="C34" s="343"/>
    </row>
    <row r="35" spans="1:3" s="466" customFormat="1" ht="12" customHeight="1">
      <c r="A35" s="14" t="s">
        <v>103</v>
      </c>
      <c r="B35" s="468" t="s">
        <v>313</v>
      </c>
      <c r="C35" s="342"/>
    </row>
    <row r="36" spans="1:3" s="466" customFormat="1" ht="12" customHeight="1">
      <c r="A36" s="14" t="s">
        <v>104</v>
      </c>
      <c r="B36" s="468" t="s">
        <v>314</v>
      </c>
      <c r="C36" s="342"/>
    </row>
    <row r="37" spans="1:3" s="466" customFormat="1" ht="12" customHeight="1">
      <c r="A37" s="14" t="s">
        <v>187</v>
      </c>
      <c r="B37" s="468" t="s">
        <v>315</v>
      </c>
      <c r="C37" s="342"/>
    </row>
    <row r="38" spans="1:3" s="466" customFormat="1" ht="12" customHeight="1">
      <c r="A38" s="14" t="s">
        <v>188</v>
      </c>
      <c r="B38" s="468" t="s">
        <v>316</v>
      </c>
      <c r="C38" s="342"/>
    </row>
    <row r="39" spans="1:3" s="466" customFormat="1" ht="12" customHeight="1">
      <c r="A39" s="14" t="s">
        <v>189</v>
      </c>
      <c r="B39" s="468" t="s">
        <v>317</v>
      </c>
      <c r="C39" s="342"/>
    </row>
    <row r="40" spans="1:3" s="466" customFormat="1" ht="12" customHeight="1">
      <c r="A40" s="14" t="s">
        <v>190</v>
      </c>
      <c r="B40" s="468" t="s">
        <v>318</v>
      </c>
      <c r="C40" s="342"/>
    </row>
    <row r="41" spans="1:3" s="466" customFormat="1" ht="12" customHeight="1">
      <c r="A41" s="14" t="s">
        <v>191</v>
      </c>
      <c r="B41" s="468" t="s">
        <v>319</v>
      </c>
      <c r="C41" s="342"/>
    </row>
    <row r="42" spans="1:3" s="466" customFormat="1" ht="12" customHeight="1">
      <c r="A42" s="14" t="s">
        <v>310</v>
      </c>
      <c r="B42" s="468" t="s">
        <v>320</v>
      </c>
      <c r="C42" s="345"/>
    </row>
    <row r="43" spans="1:3" s="466" customFormat="1" ht="12" customHeight="1" thickBot="1">
      <c r="A43" s="16" t="s">
        <v>311</v>
      </c>
      <c r="B43" s="469" t="s">
        <v>321</v>
      </c>
      <c r="C43" s="453"/>
    </row>
    <row r="44" spans="1:3" s="466" customFormat="1" ht="12" customHeight="1" thickBot="1">
      <c r="A44" s="20" t="s">
        <v>26</v>
      </c>
      <c r="B44" s="21" t="s">
        <v>322</v>
      </c>
      <c r="C44" s="340">
        <f>SUM(C45:C49)</f>
        <v>0</v>
      </c>
    </row>
    <row r="45" spans="1:3" s="466" customFormat="1" ht="12" customHeight="1">
      <c r="A45" s="15" t="s">
        <v>105</v>
      </c>
      <c r="B45" s="467" t="s">
        <v>326</v>
      </c>
      <c r="C45" s="517"/>
    </row>
    <row r="46" spans="1:3" s="466" customFormat="1" ht="12" customHeight="1">
      <c r="A46" s="14" t="s">
        <v>106</v>
      </c>
      <c r="B46" s="468" t="s">
        <v>327</v>
      </c>
      <c r="C46" s="345"/>
    </row>
    <row r="47" spans="1:3" s="466" customFormat="1" ht="12" customHeight="1">
      <c r="A47" s="14" t="s">
        <v>323</v>
      </c>
      <c r="B47" s="468" t="s">
        <v>328</v>
      </c>
      <c r="C47" s="345"/>
    </row>
    <row r="48" spans="1:3" s="466" customFormat="1" ht="12" customHeight="1">
      <c r="A48" s="14" t="s">
        <v>324</v>
      </c>
      <c r="B48" s="468" t="s">
        <v>329</v>
      </c>
      <c r="C48" s="345"/>
    </row>
    <row r="49" spans="1:3" s="466" customFormat="1" ht="12" customHeight="1" thickBot="1">
      <c r="A49" s="16" t="s">
        <v>325</v>
      </c>
      <c r="B49" s="469" t="s">
        <v>330</v>
      </c>
      <c r="C49" s="453"/>
    </row>
    <row r="50" spans="1:3" s="466" customFormat="1" ht="12" customHeight="1" thickBot="1">
      <c r="A50" s="20" t="s">
        <v>192</v>
      </c>
      <c r="B50" s="21" t="s">
        <v>331</v>
      </c>
      <c r="C50" s="340">
        <f>SUM(C51:C53)</f>
        <v>0</v>
      </c>
    </row>
    <row r="51" spans="1:3" s="466" customFormat="1" ht="12" customHeight="1">
      <c r="A51" s="15" t="s">
        <v>107</v>
      </c>
      <c r="B51" s="467" t="s">
        <v>332</v>
      </c>
      <c r="C51" s="343"/>
    </row>
    <row r="52" spans="1:3" s="466" customFormat="1" ht="12" customHeight="1">
      <c r="A52" s="14" t="s">
        <v>108</v>
      </c>
      <c r="B52" s="468" t="s">
        <v>333</v>
      </c>
      <c r="C52" s="342"/>
    </row>
    <row r="53" spans="1:3" s="466" customFormat="1" ht="12" customHeight="1">
      <c r="A53" s="14" t="s">
        <v>336</v>
      </c>
      <c r="B53" s="468" t="s">
        <v>334</v>
      </c>
      <c r="C53" s="342"/>
    </row>
    <row r="54" spans="1:3" s="466" customFormat="1" ht="12" customHeight="1" thickBot="1">
      <c r="A54" s="16" t="s">
        <v>337</v>
      </c>
      <c r="B54" s="469" t="s">
        <v>335</v>
      </c>
      <c r="C54" s="344"/>
    </row>
    <row r="55" spans="1:3" s="466" customFormat="1" ht="12" customHeight="1" thickBot="1">
      <c r="A55" s="20" t="s">
        <v>28</v>
      </c>
      <c r="B55" s="335" t="s">
        <v>338</v>
      </c>
      <c r="C55" s="340">
        <f>SUM(C56:C58)</f>
        <v>0</v>
      </c>
    </row>
    <row r="56" spans="1:3" s="466" customFormat="1" ht="12" customHeight="1">
      <c r="A56" s="15" t="s">
        <v>193</v>
      </c>
      <c r="B56" s="467" t="s">
        <v>340</v>
      </c>
      <c r="C56" s="345"/>
    </row>
    <row r="57" spans="1:3" s="466" customFormat="1" ht="12" customHeight="1">
      <c r="A57" s="14" t="s">
        <v>194</v>
      </c>
      <c r="B57" s="468" t="s">
        <v>538</v>
      </c>
      <c r="C57" s="345"/>
    </row>
    <row r="58" spans="1:3" s="466" customFormat="1" ht="12" customHeight="1">
      <c r="A58" s="14" t="s">
        <v>250</v>
      </c>
      <c r="B58" s="468" t="s">
        <v>341</v>
      </c>
      <c r="C58" s="345"/>
    </row>
    <row r="59" spans="1:3" s="466" customFormat="1" ht="12" customHeight="1" thickBot="1">
      <c r="A59" s="16" t="s">
        <v>339</v>
      </c>
      <c r="B59" s="469" t="s">
        <v>342</v>
      </c>
      <c r="C59" s="345"/>
    </row>
    <row r="60" spans="1:3" s="466" customFormat="1" ht="12" customHeight="1" thickBot="1">
      <c r="A60" s="20" t="s">
        <v>29</v>
      </c>
      <c r="B60" s="21" t="s">
        <v>343</v>
      </c>
      <c r="C60" s="346">
        <f>+C5+C12+C19+C26+C33+C44+C50+C55</f>
        <v>0</v>
      </c>
    </row>
    <row r="61" spans="1:3" s="466" customFormat="1" ht="12" customHeight="1" thickBot="1">
      <c r="A61" s="470" t="s">
        <v>344</v>
      </c>
      <c r="B61" s="335" t="s">
        <v>345</v>
      </c>
      <c r="C61" s="340">
        <f>SUM(C62:C64)</f>
        <v>0</v>
      </c>
    </row>
    <row r="62" spans="1:3" s="466" customFormat="1" ht="12" customHeight="1">
      <c r="A62" s="15" t="s">
        <v>378</v>
      </c>
      <c r="B62" s="467" t="s">
        <v>346</v>
      </c>
      <c r="C62" s="345"/>
    </row>
    <row r="63" spans="1:3" s="466" customFormat="1" ht="12" customHeight="1">
      <c r="A63" s="14" t="s">
        <v>387</v>
      </c>
      <c r="B63" s="468" t="s">
        <v>347</v>
      </c>
      <c r="C63" s="345"/>
    </row>
    <row r="64" spans="1:3" s="466" customFormat="1" ht="12" customHeight="1" thickBot="1">
      <c r="A64" s="16" t="s">
        <v>388</v>
      </c>
      <c r="B64" s="471" t="s">
        <v>348</v>
      </c>
      <c r="C64" s="345"/>
    </row>
    <row r="65" spans="1:3" s="466" customFormat="1" ht="12" customHeight="1" thickBot="1">
      <c r="A65" s="470" t="s">
        <v>349</v>
      </c>
      <c r="B65" s="335" t="s">
        <v>350</v>
      </c>
      <c r="C65" s="340">
        <f>SUM(C66:C69)</f>
        <v>0</v>
      </c>
    </row>
    <row r="66" spans="1:3" s="466" customFormat="1" ht="12" customHeight="1">
      <c r="A66" s="15" t="s">
        <v>161</v>
      </c>
      <c r="B66" s="467" t="s">
        <v>351</v>
      </c>
      <c r="C66" s="345"/>
    </row>
    <row r="67" spans="1:3" s="466" customFormat="1" ht="12" customHeight="1">
      <c r="A67" s="14" t="s">
        <v>162</v>
      </c>
      <c r="B67" s="468" t="s">
        <v>352</v>
      </c>
      <c r="C67" s="345"/>
    </row>
    <row r="68" spans="1:3" s="466" customFormat="1" ht="12" customHeight="1">
      <c r="A68" s="14" t="s">
        <v>379</v>
      </c>
      <c r="B68" s="468" t="s">
        <v>353</v>
      </c>
      <c r="C68" s="345"/>
    </row>
    <row r="69" spans="1:3" s="466" customFormat="1" ht="12" customHeight="1" thickBot="1">
      <c r="A69" s="16" t="s">
        <v>380</v>
      </c>
      <c r="B69" s="469" t="s">
        <v>354</v>
      </c>
      <c r="C69" s="345"/>
    </row>
    <row r="70" spans="1:3" s="466" customFormat="1" ht="12" customHeight="1" thickBot="1">
      <c r="A70" s="470" t="s">
        <v>355</v>
      </c>
      <c r="B70" s="335" t="s">
        <v>356</v>
      </c>
      <c r="C70" s="340">
        <f>SUM(C71:C72)</f>
        <v>0</v>
      </c>
    </row>
    <row r="71" spans="1:3" s="466" customFormat="1" ht="12" customHeight="1">
      <c r="A71" s="15" t="s">
        <v>381</v>
      </c>
      <c r="B71" s="467" t="s">
        <v>357</v>
      </c>
      <c r="C71" s="345"/>
    </row>
    <row r="72" spans="1:3" s="466" customFormat="1" ht="12" customHeight="1" thickBot="1">
      <c r="A72" s="16" t="s">
        <v>382</v>
      </c>
      <c r="B72" s="469" t="s">
        <v>358</v>
      </c>
      <c r="C72" s="345"/>
    </row>
    <row r="73" spans="1:3" s="466" customFormat="1" ht="12" customHeight="1" thickBot="1">
      <c r="A73" s="470" t="s">
        <v>359</v>
      </c>
      <c r="B73" s="335" t="s">
        <v>360</v>
      </c>
      <c r="C73" s="340">
        <f>SUM(C74:C76)</f>
        <v>0</v>
      </c>
    </row>
    <row r="74" spans="1:3" s="466" customFormat="1" ht="12" customHeight="1">
      <c r="A74" s="15" t="s">
        <v>383</v>
      </c>
      <c r="B74" s="467" t="s">
        <v>361</v>
      </c>
      <c r="C74" s="345"/>
    </row>
    <row r="75" spans="1:3" s="466" customFormat="1" ht="12" customHeight="1">
      <c r="A75" s="14" t="s">
        <v>384</v>
      </c>
      <c r="B75" s="468" t="s">
        <v>362</v>
      </c>
      <c r="C75" s="345"/>
    </row>
    <row r="76" spans="1:3" s="466" customFormat="1" ht="12" customHeight="1" thickBot="1">
      <c r="A76" s="16" t="s">
        <v>385</v>
      </c>
      <c r="B76" s="469" t="s">
        <v>363</v>
      </c>
      <c r="C76" s="345"/>
    </row>
    <row r="77" spans="1:3" s="466" customFormat="1" ht="12" customHeight="1" thickBot="1">
      <c r="A77" s="470" t="s">
        <v>364</v>
      </c>
      <c r="B77" s="335" t="s">
        <v>386</v>
      </c>
      <c r="C77" s="340">
        <f>SUM(C78:C81)</f>
        <v>0</v>
      </c>
    </row>
    <row r="78" spans="1:3" s="466" customFormat="1" ht="12" customHeight="1">
      <c r="A78" s="472" t="s">
        <v>365</v>
      </c>
      <c r="B78" s="467" t="s">
        <v>366</v>
      </c>
      <c r="C78" s="345"/>
    </row>
    <row r="79" spans="1:3" s="466" customFormat="1" ht="12" customHeight="1">
      <c r="A79" s="473" t="s">
        <v>367</v>
      </c>
      <c r="B79" s="468" t="s">
        <v>368</v>
      </c>
      <c r="C79" s="345"/>
    </row>
    <row r="80" spans="1:3" s="466" customFormat="1" ht="12" customHeight="1">
      <c r="A80" s="473" t="s">
        <v>369</v>
      </c>
      <c r="B80" s="468" t="s">
        <v>370</v>
      </c>
      <c r="C80" s="345"/>
    </row>
    <row r="81" spans="1:3" s="466" customFormat="1" ht="12" customHeight="1" thickBot="1">
      <c r="A81" s="474" t="s">
        <v>371</v>
      </c>
      <c r="B81" s="469" t="s">
        <v>372</v>
      </c>
      <c r="C81" s="345"/>
    </row>
    <row r="82" spans="1:3" s="466" customFormat="1" ht="13.5" customHeight="1" thickBot="1">
      <c r="A82" s="470" t="s">
        <v>373</v>
      </c>
      <c r="B82" s="335" t="s">
        <v>374</v>
      </c>
      <c r="C82" s="518"/>
    </row>
    <row r="83" spans="1:3" s="466" customFormat="1" ht="15.75" customHeight="1" thickBot="1">
      <c r="A83" s="470" t="s">
        <v>375</v>
      </c>
      <c r="B83" s="475" t="s">
        <v>376</v>
      </c>
      <c r="C83" s="346">
        <f>+C61+C65+C70+C73+C77+C82</f>
        <v>0</v>
      </c>
    </row>
    <row r="84" spans="1:3" s="466" customFormat="1" ht="16.5" customHeight="1" thickBot="1">
      <c r="A84" s="476" t="s">
        <v>389</v>
      </c>
      <c r="B84" s="477" t="s">
        <v>377</v>
      </c>
      <c r="C84" s="346">
        <f>+C60+C83</f>
        <v>0</v>
      </c>
    </row>
    <row r="85" spans="1:3" s="466" customFormat="1" ht="83.25" customHeight="1">
      <c r="A85" s="5"/>
      <c r="B85" s="6"/>
      <c r="C85" s="347"/>
    </row>
    <row r="86" spans="1:3" ht="16.5" customHeight="1">
      <c r="A86" s="593" t="s">
        <v>50</v>
      </c>
      <c r="B86" s="593"/>
      <c r="C86" s="593"/>
    </row>
    <row r="87" spans="1:3" s="478" customFormat="1" ht="16.5" customHeight="1" thickBot="1">
      <c r="A87" s="595" t="s">
        <v>165</v>
      </c>
      <c r="B87" s="595"/>
      <c r="C87" s="166" t="s">
        <v>249</v>
      </c>
    </row>
    <row r="88" spans="1:3" ht="37.5" customHeight="1" thickBot="1">
      <c r="A88" s="23" t="s">
        <v>78</v>
      </c>
      <c r="B88" s="24" t="s">
        <v>51</v>
      </c>
      <c r="C88" s="44" t="s">
        <v>278</v>
      </c>
    </row>
    <row r="89" spans="1:3" s="465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2" t="s">
        <v>21</v>
      </c>
      <c r="B90" s="30" t="s">
        <v>392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195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196</v>
      </c>
      <c r="C94" s="344"/>
    </row>
    <row r="95" spans="1:3" ht="12" customHeight="1">
      <c r="A95" s="14" t="s">
        <v>123</v>
      </c>
      <c r="B95" s="19" t="s">
        <v>197</v>
      </c>
      <c r="C95" s="344"/>
    </row>
    <row r="96" spans="1:3" ht="12" customHeight="1">
      <c r="A96" s="14" t="s">
        <v>113</v>
      </c>
      <c r="B96" s="8" t="s">
        <v>393</v>
      </c>
      <c r="C96" s="344"/>
    </row>
    <row r="97" spans="1:3" ht="12" customHeight="1">
      <c r="A97" s="14" t="s">
        <v>114</v>
      </c>
      <c r="B97" s="169" t="s">
        <v>394</v>
      </c>
      <c r="C97" s="344"/>
    </row>
    <row r="98" spans="1:3" ht="12" customHeight="1">
      <c r="A98" s="14" t="s">
        <v>124</v>
      </c>
      <c r="B98" s="170" t="s">
        <v>395</v>
      </c>
      <c r="C98" s="344"/>
    </row>
    <row r="99" spans="1:3" ht="12" customHeight="1">
      <c r="A99" s="14" t="s">
        <v>125</v>
      </c>
      <c r="B99" s="170" t="s">
        <v>396</v>
      </c>
      <c r="C99" s="344"/>
    </row>
    <row r="100" spans="1:3" ht="12" customHeight="1">
      <c r="A100" s="14" t="s">
        <v>126</v>
      </c>
      <c r="B100" s="169" t="s">
        <v>397</v>
      </c>
      <c r="C100" s="344"/>
    </row>
    <row r="101" spans="1:3" ht="12" customHeight="1">
      <c r="A101" s="14" t="s">
        <v>127</v>
      </c>
      <c r="B101" s="169" t="s">
        <v>398</v>
      </c>
      <c r="C101" s="344"/>
    </row>
    <row r="102" spans="1:3" ht="12" customHeight="1">
      <c r="A102" s="14" t="s">
        <v>129</v>
      </c>
      <c r="B102" s="170" t="s">
        <v>399</v>
      </c>
      <c r="C102" s="344"/>
    </row>
    <row r="103" spans="1:3" ht="12" customHeight="1">
      <c r="A103" s="13" t="s">
        <v>198</v>
      </c>
      <c r="B103" s="171" t="s">
        <v>400</v>
      </c>
      <c r="C103" s="344"/>
    </row>
    <row r="104" spans="1:3" ht="12" customHeight="1">
      <c r="A104" s="14" t="s">
        <v>390</v>
      </c>
      <c r="B104" s="171" t="s">
        <v>401</v>
      </c>
      <c r="C104" s="344"/>
    </row>
    <row r="105" spans="1:3" ht="12" customHeight="1" thickBot="1">
      <c r="A105" s="18" t="s">
        <v>391</v>
      </c>
      <c r="B105" s="172" t="s">
        <v>402</v>
      </c>
      <c r="C105" s="348"/>
    </row>
    <row r="106" spans="1:3" ht="12" customHeight="1" thickBot="1">
      <c r="A106" s="20" t="s">
        <v>22</v>
      </c>
      <c r="B106" s="29" t="s">
        <v>403</v>
      </c>
      <c r="C106" s="340">
        <f>+C107+C109+C111</f>
        <v>0</v>
      </c>
    </row>
    <row r="107" spans="1:3" ht="12" customHeight="1">
      <c r="A107" s="15" t="s">
        <v>115</v>
      </c>
      <c r="B107" s="8" t="s">
        <v>248</v>
      </c>
      <c r="C107" s="343"/>
    </row>
    <row r="108" spans="1:3" ht="12" customHeight="1">
      <c r="A108" s="15" t="s">
        <v>116</v>
      </c>
      <c r="B108" s="12" t="s">
        <v>407</v>
      </c>
      <c r="C108" s="343"/>
    </row>
    <row r="109" spans="1:3" ht="12" customHeight="1">
      <c r="A109" s="15" t="s">
        <v>117</v>
      </c>
      <c r="B109" s="12" t="s">
        <v>199</v>
      </c>
      <c r="C109" s="342"/>
    </row>
    <row r="110" spans="1:3" ht="12" customHeight="1">
      <c r="A110" s="15" t="s">
        <v>118</v>
      </c>
      <c r="B110" s="12" t="s">
        <v>408</v>
      </c>
      <c r="C110" s="310"/>
    </row>
    <row r="111" spans="1:3" ht="12" customHeight="1">
      <c r="A111" s="15" t="s">
        <v>119</v>
      </c>
      <c r="B111" s="337" t="s">
        <v>251</v>
      </c>
      <c r="C111" s="310"/>
    </row>
    <row r="112" spans="1:3" ht="12" customHeight="1">
      <c r="A112" s="15" t="s">
        <v>128</v>
      </c>
      <c r="B112" s="336" t="s">
        <v>539</v>
      </c>
      <c r="C112" s="310"/>
    </row>
    <row r="113" spans="1:3" ht="12" customHeight="1">
      <c r="A113" s="15" t="s">
        <v>130</v>
      </c>
      <c r="B113" s="463" t="s">
        <v>413</v>
      </c>
      <c r="C113" s="310"/>
    </row>
    <row r="114" spans="1:3" ht="15.75">
      <c r="A114" s="15" t="s">
        <v>200</v>
      </c>
      <c r="B114" s="170" t="s">
        <v>396</v>
      </c>
      <c r="C114" s="310"/>
    </row>
    <row r="115" spans="1:3" ht="12" customHeight="1">
      <c r="A115" s="15" t="s">
        <v>201</v>
      </c>
      <c r="B115" s="170" t="s">
        <v>412</v>
      </c>
      <c r="C115" s="310"/>
    </row>
    <row r="116" spans="1:3" ht="12" customHeight="1">
      <c r="A116" s="15" t="s">
        <v>202</v>
      </c>
      <c r="B116" s="170" t="s">
        <v>411</v>
      </c>
      <c r="C116" s="310"/>
    </row>
    <row r="117" spans="1:3" ht="12" customHeight="1">
      <c r="A117" s="15" t="s">
        <v>404</v>
      </c>
      <c r="B117" s="170" t="s">
        <v>399</v>
      </c>
      <c r="C117" s="310"/>
    </row>
    <row r="118" spans="1:3" ht="12" customHeight="1">
      <c r="A118" s="15" t="s">
        <v>405</v>
      </c>
      <c r="B118" s="170" t="s">
        <v>410</v>
      </c>
      <c r="C118" s="310"/>
    </row>
    <row r="119" spans="1:3" ht="16.5" thickBot="1">
      <c r="A119" s="13" t="s">
        <v>406</v>
      </c>
      <c r="B119" s="170" t="s">
        <v>409</v>
      </c>
      <c r="C119" s="312"/>
    </row>
    <row r="120" spans="1:3" ht="12" customHeight="1" thickBot="1">
      <c r="A120" s="20" t="s">
        <v>23</v>
      </c>
      <c r="B120" s="150" t="s">
        <v>414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0" t="s">
        <v>415</v>
      </c>
      <c r="C123" s="340">
        <f>+C90+C106+C120</f>
        <v>0</v>
      </c>
    </row>
    <row r="124" spans="1:3" ht="12" customHeight="1" thickBot="1">
      <c r="A124" s="20" t="s">
        <v>25</v>
      </c>
      <c r="B124" s="150" t="s">
        <v>416</v>
      </c>
      <c r="C124" s="340">
        <f>+C125+C126+C127</f>
        <v>0</v>
      </c>
    </row>
    <row r="125" spans="1:3" ht="12" customHeight="1">
      <c r="A125" s="15" t="s">
        <v>102</v>
      </c>
      <c r="B125" s="9" t="s">
        <v>417</v>
      </c>
      <c r="C125" s="310"/>
    </row>
    <row r="126" spans="1:3" ht="12" customHeight="1">
      <c r="A126" s="15" t="s">
        <v>103</v>
      </c>
      <c r="B126" s="9" t="s">
        <v>418</v>
      </c>
      <c r="C126" s="310"/>
    </row>
    <row r="127" spans="1:3" ht="12" customHeight="1" thickBot="1">
      <c r="A127" s="13" t="s">
        <v>104</v>
      </c>
      <c r="B127" s="7" t="s">
        <v>419</v>
      </c>
      <c r="C127" s="310"/>
    </row>
    <row r="128" spans="1:3" ht="12" customHeight="1" thickBot="1">
      <c r="A128" s="20" t="s">
        <v>26</v>
      </c>
      <c r="B128" s="150" t="s">
        <v>486</v>
      </c>
      <c r="C128" s="340">
        <f>+C129+C130+C131+C132</f>
        <v>0</v>
      </c>
    </row>
    <row r="129" spans="1:3" ht="12" customHeight="1">
      <c r="A129" s="15" t="s">
        <v>105</v>
      </c>
      <c r="B129" s="9" t="s">
        <v>420</v>
      </c>
      <c r="C129" s="310"/>
    </row>
    <row r="130" spans="1:3" ht="12" customHeight="1">
      <c r="A130" s="15" t="s">
        <v>106</v>
      </c>
      <c r="B130" s="9" t="s">
        <v>421</v>
      </c>
      <c r="C130" s="310"/>
    </row>
    <row r="131" spans="1:3" ht="12" customHeight="1">
      <c r="A131" s="15" t="s">
        <v>323</v>
      </c>
      <c r="B131" s="9" t="s">
        <v>422</v>
      </c>
      <c r="C131" s="310"/>
    </row>
    <row r="132" spans="1:3" ht="12" customHeight="1" thickBot="1">
      <c r="A132" s="13" t="s">
        <v>324</v>
      </c>
      <c r="B132" s="7" t="s">
        <v>423</v>
      </c>
      <c r="C132" s="310"/>
    </row>
    <row r="133" spans="1:3" ht="12" customHeight="1" thickBot="1">
      <c r="A133" s="20" t="s">
        <v>27</v>
      </c>
      <c r="B133" s="150" t="s">
        <v>424</v>
      </c>
      <c r="C133" s="346">
        <f>+C134+C135+C136+C137</f>
        <v>0</v>
      </c>
    </row>
    <row r="134" spans="1:3" ht="12" customHeight="1">
      <c r="A134" s="15" t="s">
        <v>107</v>
      </c>
      <c r="B134" s="9" t="s">
        <v>425</v>
      </c>
      <c r="C134" s="310"/>
    </row>
    <row r="135" spans="1:3" ht="12" customHeight="1">
      <c r="A135" s="15" t="s">
        <v>108</v>
      </c>
      <c r="B135" s="9" t="s">
        <v>435</v>
      </c>
      <c r="C135" s="310"/>
    </row>
    <row r="136" spans="1:3" ht="12" customHeight="1">
      <c r="A136" s="15" t="s">
        <v>336</v>
      </c>
      <c r="B136" s="9" t="s">
        <v>426</v>
      </c>
      <c r="C136" s="310"/>
    </row>
    <row r="137" spans="1:3" ht="12" customHeight="1" thickBot="1">
      <c r="A137" s="13" t="s">
        <v>337</v>
      </c>
      <c r="B137" s="7" t="s">
        <v>427</v>
      </c>
      <c r="C137" s="310"/>
    </row>
    <row r="138" spans="1:3" ht="12" customHeight="1" thickBot="1">
      <c r="A138" s="20" t="s">
        <v>28</v>
      </c>
      <c r="B138" s="150" t="s">
        <v>428</v>
      </c>
      <c r="C138" s="349">
        <f>+C139+C140+C141+C142</f>
        <v>0</v>
      </c>
    </row>
    <row r="139" spans="1:3" ht="12" customHeight="1">
      <c r="A139" s="15" t="s">
        <v>193</v>
      </c>
      <c r="B139" s="9" t="s">
        <v>429</v>
      </c>
      <c r="C139" s="310"/>
    </row>
    <row r="140" spans="1:3" ht="12" customHeight="1">
      <c r="A140" s="15" t="s">
        <v>194</v>
      </c>
      <c r="B140" s="9" t="s">
        <v>430</v>
      </c>
      <c r="C140" s="310"/>
    </row>
    <row r="141" spans="1:3" ht="12" customHeight="1">
      <c r="A141" s="15" t="s">
        <v>250</v>
      </c>
      <c r="B141" s="9" t="s">
        <v>431</v>
      </c>
      <c r="C141" s="310"/>
    </row>
    <row r="142" spans="1:3" ht="12" customHeight="1" thickBot="1">
      <c r="A142" s="15" t="s">
        <v>339</v>
      </c>
      <c r="B142" s="9" t="s">
        <v>432</v>
      </c>
      <c r="C142" s="310"/>
    </row>
    <row r="143" spans="1:9" ht="15" customHeight="1" thickBot="1">
      <c r="A143" s="20" t="s">
        <v>29</v>
      </c>
      <c r="B143" s="150" t="s">
        <v>433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8" t="s">
        <v>30</v>
      </c>
      <c r="B144" s="429" t="s">
        <v>434</v>
      </c>
      <c r="C144" s="479">
        <f>+C123+C143</f>
        <v>0</v>
      </c>
    </row>
    <row r="145" ht="7.5" customHeight="1"/>
    <row r="146" spans="1:3" ht="15.75">
      <c r="A146" s="596" t="s">
        <v>436</v>
      </c>
      <c r="B146" s="596"/>
      <c r="C146" s="596"/>
    </row>
    <row r="147" spans="1:3" ht="15" customHeight="1" thickBot="1">
      <c r="A147" s="594" t="s">
        <v>166</v>
      </c>
      <c r="B147" s="594"/>
      <c r="C147" s="350" t="s">
        <v>249</v>
      </c>
    </row>
    <row r="148" spans="1:4" ht="13.5" customHeight="1" thickBot="1">
      <c r="A148" s="20">
        <v>1</v>
      </c>
      <c r="B148" s="29" t="s">
        <v>437</v>
      </c>
      <c r="C148" s="340">
        <f>+C60-C123</f>
        <v>0</v>
      </c>
      <c r="D148" s="482"/>
    </row>
    <row r="149" spans="1:3" ht="27.75" customHeight="1" thickBot="1">
      <c r="A149" s="20" t="s">
        <v>22</v>
      </c>
      <c r="B149" s="29" t="s">
        <v>438</v>
      </c>
      <c r="C149" s="340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101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9</v>
      </c>
      <c r="C1" s="652"/>
      <c r="D1" s="652"/>
    </row>
    <row r="2" spans="1:4" s="89" customFormat="1" ht="16.5" thickBot="1">
      <c r="A2" s="88"/>
      <c r="B2" s="421"/>
      <c r="D2" s="49" t="s">
        <v>69</v>
      </c>
    </row>
    <row r="3" spans="1:4" s="91" customFormat="1" ht="48" customHeight="1" thickBot="1">
      <c r="A3" s="90" t="s">
        <v>19</v>
      </c>
      <c r="B3" s="231" t="s">
        <v>20</v>
      </c>
      <c r="C3" s="231" t="s">
        <v>80</v>
      </c>
      <c r="D3" s="232" t="s">
        <v>81</v>
      </c>
    </row>
    <row r="4" spans="1:4" s="91" customFormat="1" ht="13.5" customHeight="1" thickBot="1">
      <c r="A4" s="40">
        <v>1</v>
      </c>
      <c r="B4" s="234">
        <v>2</v>
      </c>
      <c r="C4" s="234">
        <v>3</v>
      </c>
      <c r="D4" s="235">
        <v>4</v>
      </c>
    </row>
    <row r="5" spans="1:4" ht="18" customHeight="1">
      <c r="A5" s="160" t="s">
        <v>21</v>
      </c>
      <c r="B5" s="236" t="s">
        <v>179</v>
      </c>
      <c r="C5" s="158"/>
      <c r="D5" s="92"/>
    </row>
    <row r="6" spans="1:4" ht="18" customHeight="1">
      <c r="A6" s="93" t="s">
        <v>22</v>
      </c>
      <c r="B6" s="237" t="s">
        <v>180</v>
      </c>
      <c r="C6" s="159"/>
      <c r="D6" s="95"/>
    </row>
    <row r="7" spans="1:4" ht="18" customHeight="1">
      <c r="A7" s="93" t="s">
        <v>23</v>
      </c>
      <c r="B7" s="237" t="s">
        <v>131</v>
      </c>
      <c r="C7" s="159"/>
      <c r="D7" s="95"/>
    </row>
    <row r="8" spans="1:4" ht="18" customHeight="1">
      <c r="A8" s="93" t="s">
        <v>24</v>
      </c>
      <c r="B8" s="237" t="s">
        <v>132</v>
      </c>
      <c r="C8" s="159"/>
      <c r="D8" s="95"/>
    </row>
    <row r="9" spans="1:4" ht="18" customHeight="1">
      <c r="A9" s="93" t="s">
        <v>25</v>
      </c>
      <c r="B9" s="237" t="s">
        <v>172</v>
      </c>
      <c r="C9" s="159"/>
      <c r="D9" s="95"/>
    </row>
    <row r="10" spans="1:4" ht="18" customHeight="1">
      <c r="A10" s="93" t="s">
        <v>26</v>
      </c>
      <c r="B10" s="237" t="s">
        <v>173</v>
      </c>
      <c r="C10" s="159"/>
      <c r="D10" s="95"/>
    </row>
    <row r="11" spans="1:4" ht="18" customHeight="1">
      <c r="A11" s="93" t="s">
        <v>27</v>
      </c>
      <c r="B11" s="238" t="s">
        <v>174</v>
      </c>
      <c r="C11" s="159"/>
      <c r="D11" s="95"/>
    </row>
    <row r="12" spans="1:4" ht="18" customHeight="1">
      <c r="A12" s="93" t="s">
        <v>29</v>
      </c>
      <c r="B12" s="238" t="s">
        <v>175</v>
      </c>
      <c r="C12" s="159"/>
      <c r="D12" s="95"/>
    </row>
    <row r="13" spans="1:4" ht="18" customHeight="1">
      <c r="A13" s="93" t="s">
        <v>30</v>
      </c>
      <c r="B13" s="238" t="s">
        <v>176</v>
      </c>
      <c r="C13" s="159"/>
      <c r="D13" s="95"/>
    </row>
    <row r="14" spans="1:4" ht="18" customHeight="1">
      <c r="A14" s="93" t="s">
        <v>31</v>
      </c>
      <c r="B14" s="238" t="s">
        <v>177</v>
      </c>
      <c r="C14" s="159"/>
      <c r="D14" s="95"/>
    </row>
    <row r="15" spans="1:4" ht="22.5" customHeight="1">
      <c r="A15" s="93" t="s">
        <v>32</v>
      </c>
      <c r="B15" s="238" t="s">
        <v>178</v>
      </c>
      <c r="C15" s="159"/>
      <c r="D15" s="95"/>
    </row>
    <row r="16" spans="1:4" ht="18" customHeight="1">
      <c r="A16" s="93" t="s">
        <v>33</v>
      </c>
      <c r="B16" s="237" t="s">
        <v>133</v>
      </c>
      <c r="C16" s="159"/>
      <c r="D16" s="95"/>
    </row>
    <row r="17" spans="1:4" ht="18" customHeight="1">
      <c r="A17" s="93" t="s">
        <v>34</v>
      </c>
      <c r="B17" s="237" t="s">
        <v>11</v>
      </c>
      <c r="C17" s="159"/>
      <c r="D17" s="95"/>
    </row>
    <row r="18" spans="1:4" ht="18" customHeight="1">
      <c r="A18" s="93" t="s">
        <v>35</v>
      </c>
      <c r="B18" s="237" t="s">
        <v>10</v>
      </c>
      <c r="C18" s="159"/>
      <c r="D18" s="95"/>
    </row>
    <row r="19" spans="1:4" ht="21" customHeight="1">
      <c r="A19" s="93" t="s">
        <v>36</v>
      </c>
      <c r="B19" s="237" t="s">
        <v>555</v>
      </c>
      <c r="C19" s="159"/>
      <c r="D19" s="95">
        <v>1450</v>
      </c>
    </row>
    <row r="20" spans="1:4" ht="18" customHeight="1">
      <c r="A20" s="93" t="s">
        <v>37</v>
      </c>
      <c r="B20" s="237" t="s">
        <v>134</v>
      </c>
      <c r="C20" s="159"/>
      <c r="D20" s="95"/>
    </row>
    <row r="21" spans="1:4" ht="18" customHeight="1">
      <c r="A21" s="93" t="s">
        <v>38</v>
      </c>
      <c r="B21" s="149"/>
      <c r="C21" s="94"/>
      <c r="D21" s="95"/>
    </row>
    <row r="22" spans="1:4" ht="18" customHeight="1">
      <c r="A22" s="93" t="s">
        <v>39</v>
      </c>
      <c r="B22" s="96"/>
      <c r="C22" s="94"/>
      <c r="D22" s="95"/>
    </row>
    <row r="23" spans="1:4" ht="18" customHeight="1">
      <c r="A23" s="93" t="s">
        <v>40</v>
      </c>
      <c r="B23" s="96"/>
      <c r="C23" s="94"/>
      <c r="D23" s="95"/>
    </row>
    <row r="24" spans="1:4" ht="18" customHeight="1">
      <c r="A24" s="93" t="s">
        <v>41</v>
      </c>
      <c r="B24" s="96"/>
      <c r="C24" s="94"/>
      <c r="D24" s="95"/>
    </row>
    <row r="25" spans="1:4" ht="18" customHeight="1">
      <c r="A25" s="93" t="s">
        <v>42</v>
      </c>
      <c r="B25" s="96"/>
      <c r="C25" s="94"/>
      <c r="D25" s="95"/>
    </row>
    <row r="26" spans="1:4" ht="18" customHeight="1">
      <c r="A26" s="93" t="s">
        <v>43</v>
      </c>
      <c r="B26" s="96"/>
      <c r="C26" s="94"/>
      <c r="D26" s="95"/>
    </row>
    <row r="27" spans="1:4" ht="18" customHeight="1">
      <c r="A27" s="93" t="s">
        <v>44</v>
      </c>
      <c r="B27" s="96"/>
      <c r="C27" s="94"/>
      <c r="D27" s="95"/>
    </row>
    <row r="28" spans="1:4" ht="18" customHeight="1">
      <c r="A28" s="93" t="s">
        <v>45</v>
      </c>
      <c r="B28" s="96"/>
      <c r="C28" s="94"/>
      <c r="D28" s="95"/>
    </row>
    <row r="29" spans="1:4" ht="18" customHeight="1" thickBot="1">
      <c r="A29" s="161" t="s">
        <v>46</v>
      </c>
      <c r="B29" s="97"/>
      <c r="C29" s="98"/>
      <c r="D29" s="99"/>
    </row>
    <row r="30" spans="1:4" ht="18" customHeight="1" thickBot="1">
      <c r="A30" s="41" t="s">
        <v>47</v>
      </c>
      <c r="B30" s="242" t="s">
        <v>56</v>
      </c>
      <c r="C30" s="243">
        <f>+C5+C6+C7+C8+C9+C16+C17+C18+C19+C20+C21+C22+C23+C24+C25+C26+C27+C28+C29</f>
        <v>0</v>
      </c>
      <c r="D30" s="244">
        <f>+D5+D6+D7+D8+D9+D16+D17+D18+D19+D20+D21+D22+D23+D24+D25+D26+D27+D28+D29</f>
        <v>1450</v>
      </c>
    </row>
    <row r="31" spans="1:4" ht="8.25" customHeight="1">
      <c r="A31" s="100"/>
      <c r="B31" s="651"/>
      <c r="C31" s="651"/>
      <c r="D31" s="651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9&amp;"Times New Roman CE,Félkövér dőlt". melléklet a 3/2014.(II.20.) önkormányzati rendelethez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B1">
      <selection activeCell="A1" sqref="A1:O1"/>
    </sheetView>
  </sheetViews>
  <sheetFormatPr defaultColWidth="9.00390625" defaultRowHeight="12.75"/>
  <cols>
    <col min="1" max="1" width="4.875" style="119" customWidth="1"/>
    <col min="2" max="2" width="31.125" style="137" customWidth="1"/>
    <col min="3" max="4" width="9.00390625" style="137" customWidth="1"/>
    <col min="5" max="5" width="9.50390625" style="137" customWidth="1"/>
    <col min="6" max="6" width="8.875" style="137" customWidth="1"/>
    <col min="7" max="7" width="8.625" style="137" customWidth="1"/>
    <col min="8" max="8" width="8.875" style="137" customWidth="1"/>
    <col min="9" max="9" width="8.125" style="137" customWidth="1"/>
    <col min="10" max="14" width="9.50390625" style="137" customWidth="1"/>
    <col min="15" max="15" width="12.625" style="119" customWidth="1"/>
    <col min="16" max="16384" width="9.375" style="137" customWidth="1"/>
  </cols>
  <sheetData>
    <row r="1" spans="1:15" ht="31.5" customHeight="1">
      <c r="A1" s="656" t="s">
        <v>496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">
        <v>58</v>
      </c>
    </row>
    <row r="3" spans="1:15" s="119" customFormat="1" ht="25.5" customHeight="1" thickBot="1">
      <c r="A3" s="116" t="s">
        <v>19</v>
      </c>
      <c r="B3" s="117" t="s">
        <v>70</v>
      </c>
      <c r="C3" s="117" t="s">
        <v>82</v>
      </c>
      <c r="D3" s="117" t="s">
        <v>83</v>
      </c>
      <c r="E3" s="117" t="s">
        <v>84</v>
      </c>
      <c r="F3" s="117" t="s">
        <v>85</v>
      </c>
      <c r="G3" s="117" t="s">
        <v>86</v>
      </c>
      <c r="H3" s="117" t="s">
        <v>87</v>
      </c>
      <c r="I3" s="117" t="s">
        <v>88</v>
      </c>
      <c r="J3" s="117" t="s">
        <v>89</v>
      </c>
      <c r="K3" s="117" t="s">
        <v>90</v>
      </c>
      <c r="L3" s="117" t="s">
        <v>91</v>
      </c>
      <c r="M3" s="117" t="s">
        <v>92</v>
      </c>
      <c r="N3" s="117" t="s">
        <v>93</v>
      </c>
      <c r="O3" s="118" t="s">
        <v>56</v>
      </c>
    </row>
    <row r="4" spans="1:15" s="121" customFormat="1" ht="15" customHeight="1" thickBot="1">
      <c r="A4" s="120" t="s">
        <v>21</v>
      </c>
      <c r="B4" s="653" t="s">
        <v>61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21" customFormat="1" ht="22.5">
      <c r="A5" s="122" t="s">
        <v>22</v>
      </c>
      <c r="B5" s="548" t="s">
        <v>440</v>
      </c>
      <c r="C5" s="123">
        <v>13872</v>
      </c>
      <c r="D5" s="123">
        <v>13872</v>
      </c>
      <c r="E5" s="123">
        <v>13872</v>
      </c>
      <c r="F5" s="123">
        <v>13872</v>
      </c>
      <c r="G5" s="123">
        <v>13872</v>
      </c>
      <c r="H5" s="123">
        <v>13872</v>
      </c>
      <c r="I5" s="123">
        <v>13872</v>
      </c>
      <c r="J5" s="123">
        <v>13872</v>
      </c>
      <c r="K5" s="123">
        <v>13872</v>
      </c>
      <c r="L5" s="123">
        <v>13872</v>
      </c>
      <c r="M5" s="123">
        <v>13873</v>
      </c>
      <c r="N5" s="123">
        <v>13873</v>
      </c>
      <c r="O5" s="124">
        <f aca="true" t="shared" si="0" ref="O5:O25">SUM(C5:N5)</f>
        <v>166466</v>
      </c>
    </row>
    <row r="6" spans="1:15" s="128" customFormat="1" ht="22.5">
      <c r="A6" s="125" t="s">
        <v>23</v>
      </c>
      <c r="B6" s="330" t="s">
        <v>530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>
        <f t="shared" si="0"/>
        <v>0</v>
      </c>
    </row>
    <row r="7" spans="1:15" s="128" customFormat="1" ht="22.5">
      <c r="A7" s="125" t="s">
        <v>24</v>
      </c>
      <c r="B7" s="329" t="s">
        <v>531</v>
      </c>
      <c r="C7" s="129">
        <v>1500</v>
      </c>
      <c r="D7" s="129">
        <v>2000</v>
      </c>
      <c r="E7" s="129">
        <v>1500</v>
      </c>
      <c r="F7" s="129"/>
      <c r="G7" s="129"/>
      <c r="H7" s="129"/>
      <c r="I7" s="129"/>
      <c r="J7" s="129"/>
      <c r="K7" s="129"/>
      <c r="L7" s="129"/>
      <c r="M7" s="129"/>
      <c r="N7" s="129"/>
      <c r="O7" s="130">
        <f t="shared" si="0"/>
        <v>5000</v>
      </c>
    </row>
    <row r="8" spans="1:15" s="128" customFormat="1" ht="13.5" customHeight="1">
      <c r="A8" s="125" t="s">
        <v>25</v>
      </c>
      <c r="B8" s="328" t="s">
        <v>186</v>
      </c>
      <c r="C8" s="126">
        <v>422</v>
      </c>
      <c r="D8" s="126">
        <v>422</v>
      </c>
      <c r="E8" s="126">
        <v>8600</v>
      </c>
      <c r="F8" s="126">
        <v>500</v>
      </c>
      <c r="G8" s="126">
        <v>600</v>
      </c>
      <c r="H8" s="126">
        <v>650</v>
      </c>
      <c r="I8" s="126">
        <v>500</v>
      </c>
      <c r="J8" s="126">
        <v>500</v>
      </c>
      <c r="K8" s="126">
        <v>7800</v>
      </c>
      <c r="L8" s="126">
        <v>208</v>
      </c>
      <c r="M8" s="126">
        <v>210</v>
      </c>
      <c r="N8" s="126">
        <v>208</v>
      </c>
      <c r="O8" s="127">
        <f t="shared" si="0"/>
        <v>20620</v>
      </c>
    </row>
    <row r="9" spans="1:15" s="128" customFormat="1" ht="13.5" customHeight="1">
      <c r="A9" s="125" t="s">
        <v>26</v>
      </c>
      <c r="B9" s="328" t="s">
        <v>532</v>
      </c>
      <c r="C9" s="126">
        <v>385</v>
      </c>
      <c r="D9" s="126">
        <v>385</v>
      </c>
      <c r="E9" s="126">
        <v>385</v>
      </c>
      <c r="F9" s="126">
        <v>385</v>
      </c>
      <c r="G9" s="126">
        <v>385</v>
      </c>
      <c r="H9" s="126">
        <v>385</v>
      </c>
      <c r="I9" s="126">
        <v>385</v>
      </c>
      <c r="J9" s="126">
        <v>385</v>
      </c>
      <c r="K9" s="126">
        <v>385</v>
      </c>
      <c r="L9" s="126">
        <v>385</v>
      </c>
      <c r="M9" s="126">
        <v>386</v>
      </c>
      <c r="N9" s="126">
        <v>386</v>
      </c>
      <c r="O9" s="127">
        <f t="shared" si="0"/>
        <v>4622</v>
      </c>
    </row>
    <row r="10" spans="1:15" s="128" customFormat="1" ht="13.5" customHeight="1">
      <c r="A10" s="125" t="s">
        <v>27</v>
      </c>
      <c r="B10" s="328" t="s">
        <v>12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7">
        <f t="shared" si="0"/>
        <v>0</v>
      </c>
    </row>
    <row r="11" spans="1:15" s="128" customFormat="1" ht="13.5" customHeight="1">
      <c r="A11" s="125" t="s">
        <v>28</v>
      </c>
      <c r="B11" s="328" t="s">
        <v>442</v>
      </c>
      <c r="C11" s="126">
        <v>5986</v>
      </c>
      <c r="D11" s="126">
        <v>5986</v>
      </c>
      <c r="E11" s="126">
        <v>5986</v>
      </c>
      <c r="F11" s="126">
        <v>5986</v>
      </c>
      <c r="G11" s="126">
        <v>5986</v>
      </c>
      <c r="H11" s="126">
        <v>5986</v>
      </c>
      <c r="I11" s="126">
        <v>5986</v>
      </c>
      <c r="J11" s="126">
        <v>5986</v>
      </c>
      <c r="K11" s="126">
        <v>5986</v>
      </c>
      <c r="L11" s="126">
        <v>5986</v>
      </c>
      <c r="M11" s="126">
        <v>5987</v>
      </c>
      <c r="N11" s="126">
        <v>5983</v>
      </c>
      <c r="O11" s="127">
        <f t="shared" si="0"/>
        <v>71830</v>
      </c>
    </row>
    <row r="12" spans="1:15" s="128" customFormat="1" ht="22.5">
      <c r="A12" s="125" t="s">
        <v>29</v>
      </c>
      <c r="B12" s="330" t="s">
        <v>511</v>
      </c>
      <c r="C12" s="126"/>
      <c r="D12" s="126">
        <v>8562</v>
      </c>
      <c r="E12" s="126">
        <v>8562</v>
      </c>
      <c r="F12" s="126">
        <v>8570</v>
      </c>
      <c r="G12" s="126">
        <v>8570</v>
      </c>
      <c r="H12" s="126">
        <v>9100</v>
      </c>
      <c r="I12" s="126">
        <v>9500</v>
      </c>
      <c r="J12" s="126">
        <v>7075</v>
      </c>
      <c r="K12" s="126"/>
      <c r="L12" s="126"/>
      <c r="M12" s="126"/>
      <c r="N12" s="126"/>
      <c r="O12" s="127">
        <f t="shared" si="0"/>
        <v>59939</v>
      </c>
    </row>
    <row r="13" spans="1:15" s="128" customFormat="1" ht="13.5" customHeight="1" thickBot="1">
      <c r="A13" s="125" t="s">
        <v>30</v>
      </c>
      <c r="B13" s="328" t="s">
        <v>13</v>
      </c>
      <c r="C13" s="126">
        <v>1429</v>
      </c>
      <c r="D13" s="126">
        <v>1429</v>
      </c>
      <c r="E13" s="126">
        <v>1429</v>
      </c>
      <c r="F13" s="126">
        <v>1429</v>
      </c>
      <c r="G13" s="126">
        <v>1429</v>
      </c>
      <c r="H13" s="126">
        <v>1429</v>
      </c>
      <c r="I13" s="126">
        <v>1429</v>
      </c>
      <c r="J13" s="126">
        <v>1429</v>
      </c>
      <c r="K13" s="126">
        <v>1429</v>
      </c>
      <c r="L13" s="126">
        <v>1429</v>
      </c>
      <c r="M13" s="126">
        <v>1430</v>
      </c>
      <c r="N13" s="126">
        <v>1430</v>
      </c>
      <c r="O13" s="127">
        <f t="shared" si="0"/>
        <v>17150</v>
      </c>
    </row>
    <row r="14" spans="1:15" s="121" customFormat="1" ht="15.75" customHeight="1" thickBot="1">
      <c r="A14" s="120" t="s">
        <v>31</v>
      </c>
      <c r="B14" s="42" t="s">
        <v>120</v>
      </c>
      <c r="C14" s="131">
        <f aca="true" t="shared" si="1" ref="C14:N14">SUM(C5:C13)</f>
        <v>23594</v>
      </c>
      <c r="D14" s="131">
        <f t="shared" si="1"/>
        <v>32656</v>
      </c>
      <c r="E14" s="131">
        <f t="shared" si="1"/>
        <v>40334</v>
      </c>
      <c r="F14" s="131">
        <f t="shared" si="1"/>
        <v>30742</v>
      </c>
      <c r="G14" s="131">
        <f t="shared" si="1"/>
        <v>30842</v>
      </c>
      <c r="H14" s="131">
        <f t="shared" si="1"/>
        <v>31422</v>
      </c>
      <c r="I14" s="131">
        <f t="shared" si="1"/>
        <v>31672</v>
      </c>
      <c r="J14" s="131">
        <f t="shared" si="1"/>
        <v>29247</v>
      </c>
      <c r="K14" s="131">
        <f t="shared" si="1"/>
        <v>29472</v>
      </c>
      <c r="L14" s="131">
        <f t="shared" si="1"/>
        <v>21880</v>
      </c>
      <c r="M14" s="131">
        <f t="shared" si="1"/>
        <v>21886</v>
      </c>
      <c r="N14" s="131">
        <f t="shared" si="1"/>
        <v>21880</v>
      </c>
      <c r="O14" s="132">
        <f>SUM(C14:N14)</f>
        <v>345627</v>
      </c>
    </row>
    <row r="15" spans="1:15" s="121" customFormat="1" ht="15" customHeight="1" thickBot="1">
      <c r="A15" s="120" t="s">
        <v>32</v>
      </c>
      <c r="B15" s="653" t="s">
        <v>63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28" customFormat="1" ht="13.5" customHeight="1">
      <c r="A16" s="133" t="s">
        <v>33</v>
      </c>
      <c r="B16" s="331" t="s">
        <v>71</v>
      </c>
      <c r="C16" s="129">
        <v>10384</v>
      </c>
      <c r="D16" s="129">
        <v>10384</v>
      </c>
      <c r="E16" s="129">
        <v>10384</v>
      </c>
      <c r="F16" s="129">
        <v>10384</v>
      </c>
      <c r="G16" s="129">
        <v>10384</v>
      </c>
      <c r="H16" s="129">
        <v>10384</v>
      </c>
      <c r="I16" s="129">
        <v>10384</v>
      </c>
      <c r="J16" s="129">
        <v>10384</v>
      </c>
      <c r="K16" s="129">
        <v>10384</v>
      </c>
      <c r="L16" s="129">
        <v>10384</v>
      </c>
      <c r="M16" s="129">
        <v>10385</v>
      </c>
      <c r="N16" s="129">
        <v>10387</v>
      </c>
      <c r="O16" s="130">
        <f t="shared" si="0"/>
        <v>124612</v>
      </c>
    </row>
    <row r="17" spans="1:15" s="128" customFormat="1" ht="27" customHeight="1">
      <c r="A17" s="125" t="s">
        <v>34</v>
      </c>
      <c r="B17" s="330" t="s">
        <v>195</v>
      </c>
      <c r="C17" s="126">
        <v>2276</v>
      </c>
      <c r="D17" s="126">
        <v>2276</v>
      </c>
      <c r="E17" s="126">
        <v>2276</v>
      </c>
      <c r="F17" s="126">
        <v>2276</v>
      </c>
      <c r="G17" s="126">
        <v>2276</v>
      </c>
      <c r="H17" s="126">
        <v>2276</v>
      </c>
      <c r="I17" s="126">
        <v>2276</v>
      </c>
      <c r="J17" s="126">
        <v>2276</v>
      </c>
      <c r="K17" s="126">
        <v>2276</v>
      </c>
      <c r="L17" s="126">
        <v>2276</v>
      </c>
      <c r="M17" s="126">
        <v>2277</v>
      </c>
      <c r="N17" s="126">
        <v>2278</v>
      </c>
      <c r="O17" s="127">
        <f t="shared" si="0"/>
        <v>27315</v>
      </c>
    </row>
    <row r="18" spans="1:15" s="128" customFormat="1" ht="13.5" customHeight="1">
      <c r="A18" s="125" t="s">
        <v>35</v>
      </c>
      <c r="B18" s="328" t="s">
        <v>151</v>
      </c>
      <c r="C18" s="126">
        <v>4773</v>
      </c>
      <c r="D18" s="126">
        <v>4773</v>
      </c>
      <c r="E18" s="126">
        <v>4773</v>
      </c>
      <c r="F18" s="126">
        <v>4773</v>
      </c>
      <c r="G18" s="126">
        <v>4773</v>
      </c>
      <c r="H18" s="126">
        <v>4773</v>
      </c>
      <c r="I18" s="126">
        <v>4773</v>
      </c>
      <c r="J18" s="126">
        <v>4773</v>
      </c>
      <c r="K18" s="126">
        <v>4773</v>
      </c>
      <c r="L18" s="126">
        <v>4773</v>
      </c>
      <c r="M18" s="126">
        <v>4775</v>
      </c>
      <c r="N18" s="126">
        <v>4780</v>
      </c>
      <c r="O18" s="127">
        <f t="shared" si="0"/>
        <v>57285</v>
      </c>
    </row>
    <row r="19" spans="1:15" s="128" customFormat="1" ht="13.5" customHeight="1">
      <c r="A19" s="125" t="s">
        <v>36</v>
      </c>
      <c r="B19" s="328" t="s">
        <v>196</v>
      </c>
      <c r="C19" s="126">
        <v>4705</v>
      </c>
      <c r="D19" s="126">
        <v>4705</v>
      </c>
      <c r="E19" s="126">
        <v>4705</v>
      </c>
      <c r="F19" s="126">
        <v>4705</v>
      </c>
      <c r="G19" s="126">
        <v>4705</v>
      </c>
      <c r="H19" s="126">
        <v>4705</v>
      </c>
      <c r="I19" s="126">
        <v>4705</v>
      </c>
      <c r="J19" s="126">
        <v>4705</v>
      </c>
      <c r="K19" s="126">
        <v>4706</v>
      </c>
      <c r="L19" s="126">
        <v>4706</v>
      </c>
      <c r="M19" s="126">
        <v>4705</v>
      </c>
      <c r="N19" s="126">
        <v>4708</v>
      </c>
      <c r="O19" s="127">
        <f t="shared" si="0"/>
        <v>56465</v>
      </c>
    </row>
    <row r="20" spans="1:15" s="128" customFormat="1" ht="13.5" customHeight="1">
      <c r="A20" s="125" t="s">
        <v>37</v>
      </c>
      <c r="B20" s="328" t="s">
        <v>14</v>
      </c>
      <c r="C20" s="126"/>
      <c r="D20" s="126"/>
      <c r="E20" s="126"/>
      <c r="F20" s="126">
        <v>2800</v>
      </c>
      <c r="G20" s="126">
        <v>380</v>
      </c>
      <c r="H20" s="126">
        <v>380</v>
      </c>
      <c r="I20" s="126">
        <v>381</v>
      </c>
      <c r="J20" s="126">
        <v>381</v>
      </c>
      <c r="K20" s="126">
        <v>1090</v>
      </c>
      <c r="L20" s="126">
        <v>381</v>
      </c>
      <c r="M20" s="126">
        <v>381</v>
      </c>
      <c r="N20" s="126">
        <v>762</v>
      </c>
      <c r="O20" s="127">
        <f t="shared" si="0"/>
        <v>6936</v>
      </c>
    </row>
    <row r="21" spans="1:15" s="128" customFormat="1" ht="13.5" customHeight="1">
      <c r="A21" s="125" t="s">
        <v>38</v>
      </c>
      <c r="B21" s="328" t="s">
        <v>248</v>
      </c>
      <c r="C21" s="126"/>
      <c r="D21" s="126"/>
      <c r="E21" s="126"/>
      <c r="F21" s="126"/>
      <c r="G21" s="126"/>
      <c r="H21" s="126">
        <v>500</v>
      </c>
      <c r="I21" s="126"/>
      <c r="J21" s="126"/>
      <c r="K21" s="126"/>
      <c r="L21" s="126"/>
      <c r="M21" s="126"/>
      <c r="N21" s="126"/>
      <c r="O21" s="127">
        <f t="shared" si="0"/>
        <v>500</v>
      </c>
    </row>
    <row r="22" spans="1:15" s="128" customFormat="1" ht="15.75">
      <c r="A22" s="125" t="s">
        <v>39</v>
      </c>
      <c r="B22" s="330" t="s">
        <v>199</v>
      </c>
      <c r="C22" s="126"/>
      <c r="D22" s="126"/>
      <c r="E22" s="126"/>
      <c r="F22" s="126"/>
      <c r="G22" s="126">
        <v>10500</v>
      </c>
      <c r="H22" s="126">
        <v>15000</v>
      </c>
      <c r="I22" s="126">
        <v>28500</v>
      </c>
      <c r="J22" s="126">
        <v>2514</v>
      </c>
      <c r="K22" s="126">
        <v>3600</v>
      </c>
      <c r="L22" s="126">
        <v>8800</v>
      </c>
      <c r="M22" s="126">
        <v>3600</v>
      </c>
      <c r="N22" s="126"/>
      <c r="O22" s="127">
        <f t="shared" si="0"/>
        <v>72514</v>
      </c>
    </row>
    <row r="23" spans="1:15" s="128" customFormat="1" ht="13.5" customHeight="1">
      <c r="A23" s="125" t="s">
        <v>40</v>
      </c>
      <c r="B23" s="328" t="s">
        <v>251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>
        <f t="shared" si="0"/>
        <v>0</v>
      </c>
    </row>
    <row r="24" spans="1:15" s="128" customFormat="1" ht="13.5" customHeight="1" thickBot="1">
      <c r="A24" s="125" t="s">
        <v>41</v>
      </c>
      <c r="B24" s="328" t="s">
        <v>15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>
        <f t="shared" si="0"/>
        <v>0</v>
      </c>
    </row>
    <row r="25" spans="1:15" s="121" customFormat="1" ht="15.75" customHeight="1" thickBot="1">
      <c r="A25" s="134" t="s">
        <v>42</v>
      </c>
      <c r="B25" s="42" t="s">
        <v>121</v>
      </c>
      <c r="C25" s="131">
        <f aca="true" t="shared" si="2" ref="C25:N25">SUM(C16:C24)</f>
        <v>22138</v>
      </c>
      <c r="D25" s="131">
        <f t="shared" si="2"/>
        <v>22138</v>
      </c>
      <c r="E25" s="131">
        <f t="shared" si="2"/>
        <v>22138</v>
      </c>
      <c r="F25" s="131">
        <f t="shared" si="2"/>
        <v>24938</v>
      </c>
      <c r="G25" s="131">
        <f t="shared" si="2"/>
        <v>33018</v>
      </c>
      <c r="H25" s="131">
        <f t="shared" si="2"/>
        <v>38018</v>
      </c>
      <c r="I25" s="131">
        <f t="shared" si="2"/>
        <v>51019</v>
      </c>
      <c r="J25" s="131">
        <f t="shared" si="2"/>
        <v>25033</v>
      </c>
      <c r="K25" s="131">
        <f t="shared" si="2"/>
        <v>26829</v>
      </c>
      <c r="L25" s="131">
        <f t="shared" si="2"/>
        <v>31320</v>
      </c>
      <c r="M25" s="131">
        <f t="shared" si="2"/>
        <v>26123</v>
      </c>
      <c r="N25" s="131">
        <f t="shared" si="2"/>
        <v>22915</v>
      </c>
      <c r="O25" s="132">
        <f t="shared" si="0"/>
        <v>345627</v>
      </c>
    </row>
    <row r="26" spans="1:15" ht="16.5" thickBot="1">
      <c r="A26" s="134" t="s">
        <v>43</v>
      </c>
      <c r="B26" s="332" t="s">
        <v>122</v>
      </c>
      <c r="C26" s="135">
        <f aca="true" t="shared" si="3" ref="C26:O26">C14-C25</f>
        <v>1456</v>
      </c>
      <c r="D26" s="135">
        <f t="shared" si="3"/>
        <v>10518</v>
      </c>
      <c r="E26" s="135">
        <f t="shared" si="3"/>
        <v>18196</v>
      </c>
      <c r="F26" s="135">
        <f t="shared" si="3"/>
        <v>5804</v>
      </c>
      <c r="G26" s="135">
        <f t="shared" si="3"/>
        <v>-2176</v>
      </c>
      <c r="H26" s="135">
        <f t="shared" si="3"/>
        <v>-6596</v>
      </c>
      <c r="I26" s="135">
        <f t="shared" si="3"/>
        <v>-19347</v>
      </c>
      <c r="J26" s="135">
        <f t="shared" si="3"/>
        <v>4214</v>
      </c>
      <c r="K26" s="135">
        <f t="shared" si="3"/>
        <v>2643</v>
      </c>
      <c r="L26" s="135">
        <f t="shared" si="3"/>
        <v>-9440</v>
      </c>
      <c r="M26" s="135">
        <f t="shared" si="3"/>
        <v>-4237</v>
      </c>
      <c r="N26" s="135">
        <f t="shared" si="3"/>
        <v>-1035</v>
      </c>
      <c r="O26" s="136">
        <f t="shared" si="3"/>
        <v>0</v>
      </c>
    </row>
    <row r="27" ht="15.75">
      <c r="A27" s="138"/>
    </row>
    <row r="28" spans="2:15" ht="15.75">
      <c r="B28" s="139"/>
      <c r="C28" s="140"/>
      <c r="D28" s="140"/>
      <c r="O28" s="137"/>
    </row>
    <row r="29" ht="15.75">
      <c r="O29" s="137"/>
    </row>
    <row r="30" ht="15.75">
      <c r="O30" s="137"/>
    </row>
    <row r="31" ht="15.75">
      <c r="O31" s="137"/>
    </row>
    <row r="32" ht="15.75">
      <c r="O32" s="137"/>
    </row>
    <row r="33" ht="15.75">
      <c r="O33" s="137"/>
    </row>
    <row r="34" ht="15.75">
      <c r="O34" s="137"/>
    </row>
    <row r="35" ht="15.75">
      <c r="O35" s="137"/>
    </row>
    <row r="36" ht="15.75">
      <c r="O36" s="137"/>
    </row>
    <row r="37" ht="15.75">
      <c r="O37" s="137"/>
    </row>
    <row r="38" ht="15.75">
      <c r="O38" s="137"/>
    </row>
    <row r="39" ht="15.75">
      <c r="O39" s="137"/>
    </row>
    <row r="40" ht="15.75">
      <c r="O40" s="137"/>
    </row>
    <row r="41" ht="15.75">
      <c r="O41" s="137"/>
    </row>
    <row r="42" ht="15.75">
      <c r="O42" s="137"/>
    </row>
    <row r="43" ht="15.75">
      <c r="O43" s="137"/>
    </row>
    <row r="44" ht="15.75">
      <c r="O44" s="137"/>
    </row>
    <row r="45" ht="15.75">
      <c r="O45" s="137"/>
    </row>
    <row r="46" ht="15.75">
      <c r="O46" s="137"/>
    </row>
    <row r="47" ht="15.75">
      <c r="O47" s="137"/>
    </row>
    <row r="48" ht="15.75">
      <c r="O48" s="137"/>
    </row>
    <row r="49" ht="15.75">
      <c r="O49" s="137"/>
    </row>
    <row r="50" ht="15.75">
      <c r="O50" s="137"/>
    </row>
    <row r="51" ht="15.75">
      <c r="O51" s="137"/>
    </row>
    <row r="52" ht="15.75">
      <c r="O52" s="137"/>
    </row>
    <row r="53" ht="15.75">
      <c r="O53" s="137"/>
    </row>
    <row r="54" ht="15.75">
      <c r="O54" s="137"/>
    </row>
    <row r="55" ht="15.75">
      <c r="O55" s="137"/>
    </row>
    <row r="56" ht="15.75">
      <c r="O56" s="137"/>
    </row>
    <row r="57" ht="15.75">
      <c r="O57" s="137"/>
    </row>
    <row r="58" ht="15.75">
      <c r="O58" s="137"/>
    </row>
    <row r="59" ht="15.75">
      <c r="O59" s="137"/>
    </row>
    <row r="60" ht="15.75">
      <c r="O60" s="137"/>
    </row>
    <row r="61" ht="15.75">
      <c r="O61" s="137"/>
    </row>
    <row r="62" ht="15.75">
      <c r="O62" s="137"/>
    </row>
    <row r="63" ht="15.75">
      <c r="O63" s="137"/>
    </row>
    <row r="64" ht="15.75">
      <c r="O64" s="137"/>
    </row>
    <row r="65" ht="15.75">
      <c r="O65" s="137"/>
    </row>
    <row r="66" ht="15.75">
      <c r="O66" s="137"/>
    </row>
    <row r="67" ht="15.75">
      <c r="O67" s="137"/>
    </row>
    <row r="68" ht="15.75">
      <c r="O68" s="137"/>
    </row>
    <row r="69" ht="15.75">
      <c r="O69" s="137"/>
    </row>
    <row r="70" ht="15.75">
      <c r="O70" s="137"/>
    </row>
    <row r="71" ht="15.75">
      <c r="O71" s="137"/>
    </row>
    <row r="72" ht="15.75">
      <c r="O72" s="137"/>
    </row>
    <row r="73" ht="15.75">
      <c r="O73" s="137"/>
    </row>
    <row r="74" ht="15.75">
      <c r="O74" s="137"/>
    </row>
    <row r="75" ht="15.75">
      <c r="O75" s="137"/>
    </row>
    <row r="76" ht="15.75">
      <c r="O76" s="137"/>
    </row>
    <row r="77" ht="15.75">
      <c r="O77" s="137"/>
    </row>
    <row r="78" ht="15.75">
      <c r="O78" s="137"/>
    </row>
    <row r="79" ht="15.75">
      <c r="O79" s="137"/>
    </row>
    <row r="80" ht="15.75">
      <c r="O80" s="137"/>
    </row>
    <row r="81" ht="15.75">
      <c r="O81" s="137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10.melléklet a 3/2014.(II.20.)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F24" sqref="F24"/>
    </sheetView>
  </sheetViews>
  <sheetFormatPr defaultColWidth="9.00390625" defaultRowHeight="12.75"/>
  <cols>
    <col min="1" max="1" width="88.625" style="52" customWidth="1"/>
    <col min="2" max="2" width="27.875" style="52" customWidth="1"/>
    <col min="3" max="16384" width="9.375" style="52" customWidth="1"/>
  </cols>
  <sheetData>
    <row r="1" spans="1:2" ht="47.25" customHeight="1">
      <c r="A1" s="658" t="s">
        <v>522</v>
      </c>
      <c r="B1" s="658"/>
    </row>
    <row r="2" spans="1:2" ht="22.5" customHeight="1" thickBot="1">
      <c r="A2" s="424"/>
      <c r="B2" s="425" t="s">
        <v>16</v>
      </c>
    </row>
    <row r="3" spans="1:2" s="53" customFormat="1" ht="24" customHeight="1" thickBot="1">
      <c r="A3" s="334" t="s">
        <v>55</v>
      </c>
      <c r="B3" s="423" t="s">
        <v>497</v>
      </c>
    </row>
    <row r="4" spans="1:2" s="54" customFormat="1" ht="13.5" thickBot="1">
      <c r="A4" s="223">
        <v>1</v>
      </c>
      <c r="B4" s="224">
        <v>2</v>
      </c>
    </row>
    <row r="5" spans="1:2" ht="12.75">
      <c r="A5" s="141"/>
      <c r="B5" s="456"/>
    </row>
    <row r="6" spans="1:2" ht="12.75" customHeight="1">
      <c r="A6" s="142"/>
      <c r="B6" s="456"/>
    </row>
    <row r="7" spans="1:2" ht="12.75">
      <c r="A7" s="142"/>
      <c r="B7" s="456"/>
    </row>
    <row r="8" spans="1:2" ht="12.75">
      <c r="A8" s="142"/>
      <c r="B8" s="456"/>
    </row>
    <row r="9" spans="1:2" ht="12.75">
      <c r="A9" s="142"/>
      <c r="B9" s="456"/>
    </row>
    <row r="10" spans="1:2" ht="12.75">
      <c r="A10" s="142"/>
      <c r="B10" s="456"/>
    </row>
    <row r="11" spans="1:2" ht="12.75">
      <c r="A11" s="142"/>
      <c r="B11" s="456"/>
    </row>
    <row r="12" spans="1:2" ht="12.75">
      <c r="A12" s="142"/>
      <c r="B12" s="456"/>
    </row>
    <row r="13" spans="1:2" ht="12.75">
      <c r="A13" s="142"/>
      <c r="B13" s="456"/>
    </row>
    <row r="14" spans="1:2" ht="12.75">
      <c r="A14" s="142"/>
      <c r="B14" s="456"/>
    </row>
    <row r="15" spans="1:2" ht="12.75">
      <c r="A15" s="142"/>
      <c r="B15" s="456"/>
    </row>
    <row r="16" spans="1:2" ht="12.75">
      <c r="A16" s="142"/>
      <c r="B16" s="456"/>
    </row>
    <row r="17" spans="1:2" ht="12.75">
      <c r="A17" s="142"/>
      <c r="B17" s="456"/>
    </row>
    <row r="18" spans="1:2" ht="12.75">
      <c r="A18" s="142"/>
      <c r="B18" s="456"/>
    </row>
    <row r="19" spans="1:2" ht="12.75">
      <c r="A19" s="142"/>
      <c r="B19" s="456"/>
    </row>
    <row r="20" spans="1:2" ht="12.75">
      <c r="A20" s="142"/>
      <c r="B20" s="456"/>
    </row>
    <row r="21" spans="1:2" ht="12.75">
      <c r="A21" s="142"/>
      <c r="B21" s="456"/>
    </row>
    <row r="22" spans="1:2" ht="12.75">
      <c r="A22" s="142"/>
      <c r="B22" s="456"/>
    </row>
    <row r="23" spans="1:2" ht="12.75">
      <c r="A23" s="142"/>
      <c r="B23" s="456"/>
    </row>
    <row r="24" spans="1:2" ht="13.5" thickBot="1">
      <c r="A24" s="143"/>
      <c r="B24" s="456"/>
    </row>
    <row r="25" spans="1:2" s="56" customFormat="1" ht="19.5" customHeight="1" thickBot="1">
      <c r="A25" s="39" t="s">
        <v>56</v>
      </c>
      <c r="B25" s="55">
        <f>SUM(B5:B24)</f>
        <v>0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Q31" sqref="Q3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2" t="s">
        <v>498</v>
      </c>
      <c r="B1" s="662"/>
      <c r="C1" s="662"/>
      <c r="D1" s="662"/>
    </row>
    <row r="2" spans="1:4" ht="17.25" customHeight="1">
      <c r="A2" s="422"/>
      <c r="B2" s="422"/>
      <c r="C2" s="422"/>
      <c r="D2" s="422"/>
    </row>
    <row r="3" spans="1:4" ht="13.5" thickBot="1">
      <c r="A3" s="245"/>
      <c r="B3" s="245"/>
      <c r="C3" s="659" t="s">
        <v>58</v>
      </c>
      <c r="D3" s="659"/>
    </row>
    <row r="4" spans="1:4" ht="42.75" customHeight="1" thickBot="1">
      <c r="A4" s="426" t="s">
        <v>78</v>
      </c>
      <c r="B4" s="427" t="s">
        <v>135</v>
      </c>
      <c r="C4" s="427" t="s">
        <v>136</v>
      </c>
      <c r="D4" s="428" t="s">
        <v>17</v>
      </c>
    </row>
    <row r="5" spans="1:4" ht="15.75" customHeight="1">
      <c r="A5" s="246" t="s">
        <v>21</v>
      </c>
      <c r="B5" s="31"/>
      <c r="C5" s="31"/>
      <c r="D5" s="32"/>
    </row>
    <row r="6" spans="1:4" ht="15.75" customHeight="1">
      <c r="A6" s="247" t="s">
        <v>22</v>
      </c>
      <c r="B6" s="33"/>
      <c r="C6" s="33"/>
      <c r="D6" s="34"/>
    </row>
    <row r="7" spans="1:4" ht="15.75" customHeight="1">
      <c r="A7" s="247" t="s">
        <v>23</v>
      </c>
      <c r="B7" s="33"/>
      <c r="C7" s="33"/>
      <c r="D7" s="34"/>
    </row>
    <row r="8" spans="1:4" ht="15.75" customHeight="1">
      <c r="A8" s="247" t="s">
        <v>24</v>
      </c>
      <c r="B8" s="33"/>
      <c r="C8" s="33"/>
      <c r="D8" s="34"/>
    </row>
    <row r="9" spans="1:4" ht="15.75" customHeight="1">
      <c r="A9" s="247" t="s">
        <v>25</v>
      </c>
      <c r="B9" s="33"/>
      <c r="C9" s="33"/>
      <c r="D9" s="34"/>
    </row>
    <row r="10" spans="1:4" ht="15.75" customHeight="1">
      <c r="A10" s="247" t="s">
        <v>26</v>
      </c>
      <c r="B10" s="33"/>
      <c r="C10" s="33"/>
      <c r="D10" s="34"/>
    </row>
    <row r="11" spans="1:4" ht="15.75" customHeight="1">
      <c r="A11" s="247" t="s">
        <v>27</v>
      </c>
      <c r="B11" s="33"/>
      <c r="C11" s="33"/>
      <c r="D11" s="34"/>
    </row>
    <row r="12" spans="1:4" ht="15.75" customHeight="1">
      <c r="A12" s="247" t="s">
        <v>28</v>
      </c>
      <c r="B12" s="33"/>
      <c r="C12" s="33"/>
      <c r="D12" s="34"/>
    </row>
    <row r="13" spans="1:4" ht="15.75" customHeight="1">
      <c r="A13" s="247" t="s">
        <v>29</v>
      </c>
      <c r="B13" s="33"/>
      <c r="C13" s="33"/>
      <c r="D13" s="34"/>
    </row>
    <row r="14" spans="1:4" ht="15.75" customHeight="1">
      <c r="A14" s="247" t="s">
        <v>30</v>
      </c>
      <c r="B14" s="33"/>
      <c r="C14" s="33"/>
      <c r="D14" s="34"/>
    </row>
    <row r="15" spans="1:4" ht="15.75" customHeight="1">
      <c r="A15" s="247" t="s">
        <v>31</v>
      </c>
      <c r="B15" s="33"/>
      <c r="C15" s="33"/>
      <c r="D15" s="34"/>
    </row>
    <row r="16" spans="1:4" ht="15.75" customHeight="1">
      <c r="A16" s="247" t="s">
        <v>32</v>
      </c>
      <c r="B16" s="33"/>
      <c r="C16" s="33"/>
      <c r="D16" s="34"/>
    </row>
    <row r="17" spans="1:4" ht="15.75" customHeight="1">
      <c r="A17" s="247" t="s">
        <v>33</v>
      </c>
      <c r="B17" s="33"/>
      <c r="C17" s="33"/>
      <c r="D17" s="34"/>
    </row>
    <row r="18" spans="1:4" ht="15.75" customHeight="1">
      <c r="A18" s="247" t="s">
        <v>34</v>
      </c>
      <c r="B18" s="33"/>
      <c r="C18" s="33"/>
      <c r="D18" s="34"/>
    </row>
    <row r="19" spans="1:4" ht="15.75" customHeight="1">
      <c r="A19" s="247" t="s">
        <v>35</v>
      </c>
      <c r="B19" s="33"/>
      <c r="C19" s="33"/>
      <c r="D19" s="34"/>
    </row>
    <row r="20" spans="1:4" ht="15.75" customHeight="1">
      <c r="A20" s="247" t="s">
        <v>36</v>
      </c>
      <c r="B20" s="33"/>
      <c r="C20" s="33"/>
      <c r="D20" s="34"/>
    </row>
    <row r="21" spans="1:4" ht="15.75" customHeight="1">
      <c r="A21" s="247" t="s">
        <v>37</v>
      </c>
      <c r="B21" s="33"/>
      <c r="C21" s="33"/>
      <c r="D21" s="34"/>
    </row>
    <row r="22" spans="1:4" ht="15.75" customHeight="1">
      <c r="A22" s="247" t="s">
        <v>38</v>
      </c>
      <c r="B22" s="33"/>
      <c r="C22" s="33"/>
      <c r="D22" s="34"/>
    </row>
    <row r="23" spans="1:4" ht="15.75" customHeight="1">
      <c r="A23" s="247" t="s">
        <v>39</v>
      </c>
      <c r="B23" s="33"/>
      <c r="C23" s="33"/>
      <c r="D23" s="34"/>
    </row>
    <row r="24" spans="1:4" ht="15.75" customHeight="1">
      <c r="A24" s="247" t="s">
        <v>40</v>
      </c>
      <c r="B24" s="33"/>
      <c r="C24" s="33"/>
      <c r="D24" s="34"/>
    </row>
    <row r="25" spans="1:4" ht="15.75" customHeight="1">
      <c r="A25" s="247" t="s">
        <v>41</v>
      </c>
      <c r="B25" s="33"/>
      <c r="C25" s="33"/>
      <c r="D25" s="34"/>
    </row>
    <row r="26" spans="1:4" ht="15.75" customHeight="1">
      <c r="A26" s="247" t="s">
        <v>42</v>
      </c>
      <c r="B26" s="33"/>
      <c r="C26" s="33"/>
      <c r="D26" s="34"/>
    </row>
    <row r="27" spans="1:4" ht="15.75" customHeight="1">
      <c r="A27" s="247" t="s">
        <v>43</v>
      </c>
      <c r="B27" s="33"/>
      <c r="C27" s="33"/>
      <c r="D27" s="34"/>
    </row>
    <row r="28" spans="1:4" ht="15.75" customHeight="1">
      <c r="A28" s="247" t="s">
        <v>44</v>
      </c>
      <c r="B28" s="33"/>
      <c r="C28" s="33"/>
      <c r="D28" s="34"/>
    </row>
    <row r="29" spans="1:4" ht="15.75" customHeight="1">
      <c r="A29" s="247" t="s">
        <v>45</v>
      </c>
      <c r="B29" s="33"/>
      <c r="C29" s="33"/>
      <c r="D29" s="34"/>
    </row>
    <row r="30" spans="1:4" ht="15.75" customHeight="1">
      <c r="A30" s="247" t="s">
        <v>46</v>
      </c>
      <c r="B30" s="33"/>
      <c r="C30" s="33"/>
      <c r="D30" s="34"/>
    </row>
    <row r="31" spans="1:4" ht="15.75" customHeight="1">
      <c r="A31" s="247" t="s">
        <v>47</v>
      </c>
      <c r="B31" s="33"/>
      <c r="C31" s="33"/>
      <c r="D31" s="34"/>
    </row>
    <row r="32" spans="1:4" ht="15.75" customHeight="1">
      <c r="A32" s="247" t="s">
        <v>48</v>
      </c>
      <c r="B32" s="33"/>
      <c r="C32" s="33"/>
      <c r="D32" s="34"/>
    </row>
    <row r="33" spans="1:4" ht="15.75" customHeight="1">
      <c r="A33" s="247" t="s">
        <v>49</v>
      </c>
      <c r="B33" s="33"/>
      <c r="C33" s="33"/>
      <c r="D33" s="34"/>
    </row>
    <row r="34" spans="1:4" ht="15.75" customHeight="1">
      <c r="A34" s="247" t="s">
        <v>137</v>
      </c>
      <c r="B34" s="33"/>
      <c r="C34" s="33"/>
      <c r="D34" s="102"/>
    </row>
    <row r="35" spans="1:4" ht="15.75" customHeight="1">
      <c r="A35" s="247" t="s">
        <v>138</v>
      </c>
      <c r="B35" s="33"/>
      <c r="C35" s="33"/>
      <c r="D35" s="102"/>
    </row>
    <row r="36" spans="1:4" ht="15.75" customHeight="1">
      <c r="A36" s="247" t="s">
        <v>139</v>
      </c>
      <c r="B36" s="33"/>
      <c r="C36" s="33"/>
      <c r="D36" s="102"/>
    </row>
    <row r="37" spans="1:4" ht="15.75" customHeight="1" thickBot="1">
      <c r="A37" s="248" t="s">
        <v>140</v>
      </c>
      <c r="B37" s="35"/>
      <c r="C37" s="35"/>
      <c r="D37" s="103"/>
    </row>
    <row r="38" spans="1:4" ht="15.75" customHeight="1" thickBot="1">
      <c r="A38" s="660" t="s">
        <v>56</v>
      </c>
      <c r="B38" s="661"/>
      <c r="C38" s="249"/>
      <c r="D38" s="250">
        <f>SUM(D5:D37)</f>
        <v>0</v>
      </c>
    </row>
    <row r="39" ht="12.75">
      <c r="A39" t="s">
        <v>217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84">
      <selection activeCell="E28" sqref="E28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4" t="s">
        <v>164</v>
      </c>
      <c r="B2" s="594"/>
      <c r="C2" s="350" t="s">
        <v>249</v>
      </c>
    </row>
    <row r="3" spans="1:3" ht="37.5" customHeight="1" thickBot="1">
      <c r="A3" s="23" t="s">
        <v>78</v>
      </c>
      <c r="B3" s="24" t="s">
        <v>20</v>
      </c>
      <c r="C3" s="44" t="s">
        <v>278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279</v>
      </c>
      <c r="C5" s="340">
        <f>+C6+C7+C8+C9+C10+C11</f>
        <v>0</v>
      </c>
    </row>
    <row r="6" spans="1:3" s="466" customFormat="1" ht="12" customHeight="1">
      <c r="A6" s="15" t="s">
        <v>109</v>
      </c>
      <c r="B6" s="467" t="s">
        <v>280</v>
      </c>
      <c r="C6" s="343"/>
    </row>
    <row r="7" spans="1:3" s="466" customFormat="1" ht="12" customHeight="1">
      <c r="A7" s="14" t="s">
        <v>110</v>
      </c>
      <c r="B7" s="468" t="s">
        <v>281</v>
      </c>
      <c r="C7" s="342"/>
    </row>
    <row r="8" spans="1:3" s="466" customFormat="1" ht="12" customHeight="1">
      <c r="A8" s="14" t="s">
        <v>111</v>
      </c>
      <c r="B8" s="468" t="s">
        <v>282</v>
      </c>
      <c r="C8" s="342"/>
    </row>
    <row r="9" spans="1:3" s="466" customFormat="1" ht="12" customHeight="1">
      <c r="A9" s="14" t="s">
        <v>112</v>
      </c>
      <c r="B9" s="468" t="s">
        <v>283</v>
      </c>
      <c r="C9" s="342"/>
    </row>
    <row r="10" spans="1:3" s="466" customFormat="1" ht="12" customHeight="1">
      <c r="A10" s="14" t="s">
        <v>160</v>
      </c>
      <c r="B10" s="468" t="s">
        <v>284</v>
      </c>
      <c r="C10" s="342"/>
    </row>
    <row r="11" spans="1:3" s="466" customFormat="1" ht="12" customHeight="1" thickBot="1">
      <c r="A11" s="16" t="s">
        <v>113</v>
      </c>
      <c r="B11" s="469" t="s">
        <v>285</v>
      </c>
      <c r="C11" s="342"/>
    </row>
    <row r="12" spans="1:3" s="466" customFormat="1" ht="12" customHeight="1" thickBot="1">
      <c r="A12" s="20" t="s">
        <v>22</v>
      </c>
      <c r="B12" s="335" t="s">
        <v>286</v>
      </c>
      <c r="C12" s="340">
        <f>+C13+C14+C15+C16+C17</f>
        <v>0</v>
      </c>
    </row>
    <row r="13" spans="1:3" s="466" customFormat="1" ht="12" customHeight="1">
      <c r="A13" s="15" t="s">
        <v>115</v>
      </c>
      <c r="B13" s="467" t="s">
        <v>287</v>
      </c>
      <c r="C13" s="343"/>
    </row>
    <row r="14" spans="1:3" s="466" customFormat="1" ht="12" customHeight="1">
      <c r="A14" s="14" t="s">
        <v>116</v>
      </c>
      <c r="B14" s="468" t="s">
        <v>288</v>
      </c>
      <c r="C14" s="342"/>
    </row>
    <row r="15" spans="1:3" s="466" customFormat="1" ht="12" customHeight="1">
      <c r="A15" s="14" t="s">
        <v>117</v>
      </c>
      <c r="B15" s="468" t="s">
        <v>533</v>
      </c>
      <c r="C15" s="342"/>
    </row>
    <row r="16" spans="1:3" s="466" customFormat="1" ht="12" customHeight="1">
      <c r="A16" s="14" t="s">
        <v>118</v>
      </c>
      <c r="B16" s="468" t="s">
        <v>534</v>
      </c>
      <c r="C16" s="342"/>
    </row>
    <row r="17" spans="1:3" s="466" customFormat="1" ht="12" customHeight="1">
      <c r="A17" s="14" t="s">
        <v>119</v>
      </c>
      <c r="B17" s="468" t="s">
        <v>289</v>
      </c>
      <c r="C17" s="342"/>
    </row>
    <row r="18" spans="1:3" s="466" customFormat="1" ht="12" customHeight="1" thickBot="1">
      <c r="A18" s="16" t="s">
        <v>128</v>
      </c>
      <c r="B18" s="469" t="s">
        <v>290</v>
      </c>
      <c r="C18" s="344"/>
    </row>
    <row r="19" spans="1:3" s="466" customFormat="1" ht="12" customHeight="1" thickBot="1">
      <c r="A19" s="20" t="s">
        <v>23</v>
      </c>
      <c r="B19" s="21" t="s">
        <v>291</v>
      </c>
      <c r="C19" s="340">
        <f>+C20+C21+C22+C23+C24</f>
        <v>0</v>
      </c>
    </row>
    <row r="20" spans="1:3" s="466" customFormat="1" ht="12" customHeight="1">
      <c r="A20" s="15" t="s">
        <v>98</v>
      </c>
      <c r="B20" s="467" t="s">
        <v>292</v>
      </c>
      <c r="C20" s="343"/>
    </row>
    <row r="21" spans="1:3" s="466" customFormat="1" ht="12" customHeight="1">
      <c r="A21" s="14" t="s">
        <v>99</v>
      </c>
      <c r="B21" s="468" t="s">
        <v>293</v>
      </c>
      <c r="C21" s="342"/>
    </row>
    <row r="22" spans="1:3" s="466" customFormat="1" ht="12" customHeight="1">
      <c r="A22" s="14" t="s">
        <v>100</v>
      </c>
      <c r="B22" s="468" t="s">
        <v>535</v>
      </c>
      <c r="C22" s="342"/>
    </row>
    <row r="23" spans="1:3" s="466" customFormat="1" ht="12" customHeight="1">
      <c r="A23" s="14" t="s">
        <v>101</v>
      </c>
      <c r="B23" s="468" t="s">
        <v>536</v>
      </c>
      <c r="C23" s="342"/>
    </row>
    <row r="24" spans="1:3" s="466" customFormat="1" ht="12" customHeight="1">
      <c r="A24" s="14" t="s">
        <v>183</v>
      </c>
      <c r="B24" s="468" t="s">
        <v>294</v>
      </c>
      <c r="C24" s="342"/>
    </row>
    <row r="25" spans="1:3" s="466" customFormat="1" ht="12" customHeight="1" thickBot="1">
      <c r="A25" s="16" t="s">
        <v>184</v>
      </c>
      <c r="B25" s="469" t="s">
        <v>295</v>
      </c>
      <c r="C25" s="344"/>
    </row>
    <row r="26" spans="1:3" s="466" customFormat="1" ht="12" customHeight="1" thickBot="1">
      <c r="A26" s="20" t="s">
        <v>185</v>
      </c>
      <c r="B26" s="21" t="s">
        <v>296</v>
      </c>
      <c r="C26" s="346">
        <f>+C27+C30+C31+C32</f>
        <v>0</v>
      </c>
    </row>
    <row r="27" spans="1:3" s="466" customFormat="1" ht="12" customHeight="1">
      <c r="A27" s="15" t="s">
        <v>297</v>
      </c>
      <c r="B27" s="467" t="s">
        <v>303</v>
      </c>
      <c r="C27" s="462">
        <f>+C28+C29</f>
        <v>0</v>
      </c>
    </row>
    <row r="28" spans="1:3" s="466" customFormat="1" ht="12" customHeight="1">
      <c r="A28" s="14" t="s">
        <v>298</v>
      </c>
      <c r="B28" s="468" t="s">
        <v>304</v>
      </c>
      <c r="C28" s="342"/>
    </row>
    <row r="29" spans="1:3" s="466" customFormat="1" ht="12" customHeight="1">
      <c r="A29" s="14" t="s">
        <v>299</v>
      </c>
      <c r="B29" s="468" t="s">
        <v>305</v>
      </c>
      <c r="C29" s="342"/>
    </row>
    <row r="30" spans="1:3" s="466" customFormat="1" ht="12" customHeight="1">
      <c r="A30" s="14" t="s">
        <v>300</v>
      </c>
      <c r="B30" s="468" t="s">
        <v>306</v>
      </c>
      <c r="C30" s="342"/>
    </row>
    <row r="31" spans="1:3" s="466" customFormat="1" ht="12" customHeight="1">
      <c r="A31" s="14" t="s">
        <v>301</v>
      </c>
      <c r="B31" s="468" t="s">
        <v>307</v>
      </c>
      <c r="C31" s="342"/>
    </row>
    <row r="32" spans="1:3" s="466" customFormat="1" ht="12" customHeight="1" thickBot="1">
      <c r="A32" s="16" t="s">
        <v>302</v>
      </c>
      <c r="B32" s="469" t="s">
        <v>308</v>
      </c>
      <c r="C32" s="344"/>
    </row>
    <row r="33" spans="1:3" s="466" customFormat="1" ht="12" customHeight="1" thickBot="1">
      <c r="A33" s="20" t="s">
        <v>25</v>
      </c>
      <c r="B33" s="21" t="s">
        <v>309</v>
      </c>
      <c r="C33" s="340">
        <f>SUM(C34:C43)</f>
        <v>0</v>
      </c>
    </row>
    <row r="34" spans="1:3" s="466" customFormat="1" ht="12" customHeight="1">
      <c r="A34" s="15" t="s">
        <v>102</v>
      </c>
      <c r="B34" s="467" t="s">
        <v>312</v>
      </c>
      <c r="C34" s="343"/>
    </row>
    <row r="35" spans="1:3" s="466" customFormat="1" ht="12" customHeight="1">
      <c r="A35" s="14" t="s">
        <v>103</v>
      </c>
      <c r="B35" s="468" t="s">
        <v>313</v>
      </c>
      <c r="C35" s="342"/>
    </row>
    <row r="36" spans="1:3" s="466" customFormat="1" ht="12" customHeight="1">
      <c r="A36" s="14" t="s">
        <v>104</v>
      </c>
      <c r="B36" s="468" t="s">
        <v>314</v>
      </c>
      <c r="C36" s="342"/>
    </row>
    <row r="37" spans="1:3" s="466" customFormat="1" ht="12" customHeight="1">
      <c r="A37" s="14" t="s">
        <v>187</v>
      </c>
      <c r="B37" s="468" t="s">
        <v>315</v>
      </c>
      <c r="C37" s="342"/>
    </row>
    <row r="38" spans="1:3" s="466" customFormat="1" ht="12" customHeight="1">
      <c r="A38" s="14" t="s">
        <v>188</v>
      </c>
      <c r="B38" s="468" t="s">
        <v>316</v>
      </c>
      <c r="C38" s="342"/>
    </row>
    <row r="39" spans="1:3" s="466" customFormat="1" ht="12" customHeight="1">
      <c r="A39" s="14" t="s">
        <v>189</v>
      </c>
      <c r="B39" s="468" t="s">
        <v>317</v>
      </c>
      <c r="C39" s="342"/>
    </row>
    <row r="40" spans="1:3" s="466" customFormat="1" ht="12" customHeight="1">
      <c r="A40" s="14" t="s">
        <v>190</v>
      </c>
      <c r="B40" s="468" t="s">
        <v>318</v>
      </c>
      <c r="C40" s="342"/>
    </row>
    <row r="41" spans="1:3" s="466" customFormat="1" ht="12" customHeight="1">
      <c r="A41" s="14" t="s">
        <v>191</v>
      </c>
      <c r="B41" s="468" t="s">
        <v>319</v>
      </c>
      <c r="C41" s="342"/>
    </row>
    <row r="42" spans="1:3" s="466" customFormat="1" ht="12" customHeight="1">
      <c r="A42" s="14" t="s">
        <v>310</v>
      </c>
      <c r="B42" s="468" t="s">
        <v>320</v>
      </c>
      <c r="C42" s="345"/>
    </row>
    <row r="43" spans="1:3" s="466" customFormat="1" ht="12" customHeight="1" thickBot="1">
      <c r="A43" s="16" t="s">
        <v>311</v>
      </c>
      <c r="B43" s="469" t="s">
        <v>321</v>
      </c>
      <c r="C43" s="453"/>
    </row>
    <row r="44" spans="1:3" s="466" customFormat="1" ht="12" customHeight="1" thickBot="1">
      <c r="A44" s="20" t="s">
        <v>26</v>
      </c>
      <c r="B44" s="21" t="s">
        <v>322</v>
      </c>
      <c r="C44" s="340">
        <f>SUM(C45:C49)</f>
        <v>0</v>
      </c>
    </row>
    <row r="45" spans="1:3" s="466" customFormat="1" ht="12" customHeight="1">
      <c r="A45" s="15" t="s">
        <v>105</v>
      </c>
      <c r="B45" s="467" t="s">
        <v>326</v>
      </c>
      <c r="C45" s="517"/>
    </row>
    <row r="46" spans="1:3" s="466" customFormat="1" ht="12" customHeight="1">
      <c r="A46" s="14" t="s">
        <v>106</v>
      </c>
      <c r="B46" s="468" t="s">
        <v>327</v>
      </c>
      <c r="C46" s="345"/>
    </row>
    <row r="47" spans="1:3" s="466" customFormat="1" ht="12" customHeight="1">
      <c r="A47" s="14" t="s">
        <v>323</v>
      </c>
      <c r="B47" s="468" t="s">
        <v>328</v>
      </c>
      <c r="C47" s="345"/>
    </row>
    <row r="48" spans="1:3" s="466" customFormat="1" ht="12" customHeight="1">
      <c r="A48" s="14" t="s">
        <v>324</v>
      </c>
      <c r="B48" s="468" t="s">
        <v>329</v>
      </c>
      <c r="C48" s="345"/>
    </row>
    <row r="49" spans="1:3" s="466" customFormat="1" ht="12" customHeight="1" thickBot="1">
      <c r="A49" s="16" t="s">
        <v>325</v>
      </c>
      <c r="B49" s="469" t="s">
        <v>330</v>
      </c>
      <c r="C49" s="453"/>
    </row>
    <row r="50" spans="1:3" s="466" customFormat="1" ht="12" customHeight="1" thickBot="1">
      <c r="A50" s="20" t="s">
        <v>192</v>
      </c>
      <c r="B50" s="21" t="s">
        <v>331</v>
      </c>
      <c r="C50" s="340">
        <f>SUM(C51:C53)</f>
        <v>0</v>
      </c>
    </row>
    <row r="51" spans="1:3" s="466" customFormat="1" ht="12" customHeight="1">
      <c r="A51" s="15" t="s">
        <v>107</v>
      </c>
      <c r="B51" s="467" t="s">
        <v>332</v>
      </c>
      <c r="C51" s="343"/>
    </row>
    <row r="52" spans="1:3" s="466" customFormat="1" ht="12" customHeight="1">
      <c r="A52" s="14" t="s">
        <v>108</v>
      </c>
      <c r="B52" s="468" t="s">
        <v>537</v>
      </c>
      <c r="C52" s="342"/>
    </row>
    <row r="53" spans="1:3" s="466" customFormat="1" ht="12" customHeight="1">
      <c r="A53" s="14" t="s">
        <v>336</v>
      </c>
      <c r="B53" s="468" t="s">
        <v>334</v>
      </c>
      <c r="C53" s="342"/>
    </row>
    <row r="54" spans="1:3" s="466" customFormat="1" ht="12" customHeight="1" thickBot="1">
      <c r="A54" s="16" t="s">
        <v>337</v>
      </c>
      <c r="B54" s="469" t="s">
        <v>335</v>
      </c>
      <c r="C54" s="344"/>
    </row>
    <row r="55" spans="1:3" s="466" customFormat="1" ht="12" customHeight="1" thickBot="1">
      <c r="A55" s="20" t="s">
        <v>28</v>
      </c>
      <c r="B55" s="335" t="s">
        <v>338</v>
      </c>
      <c r="C55" s="340">
        <f>SUM(C56:C58)</f>
        <v>0</v>
      </c>
    </row>
    <row r="56" spans="1:3" s="466" customFormat="1" ht="12" customHeight="1">
      <c r="A56" s="15" t="s">
        <v>193</v>
      </c>
      <c r="B56" s="467" t="s">
        <v>340</v>
      </c>
      <c r="C56" s="345"/>
    </row>
    <row r="57" spans="1:3" s="466" customFormat="1" ht="12" customHeight="1">
      <c r="A57" s="14" t="s">
        <v>194</v>
      </c>
      <c r="B57" s="468" t="s">
        <v>538</v>
      </c>
      <c r="C57" s="345"/>
    </row>
    <row r="58" spans="1:3" s="466" customFormat="1" ht="12" customHeight="1">
      <c r="A58" s="14" t="s">
        <v>250</v>
      </c>
      <c r="B58" s="468" t="s">
        <v>341</v>
      </c>
      <c r="C58" s="345"/>
    </row>
    <row r="59" spans="1:3" s="466" customFormat="1" ht="12" customHeight="1" thickBot="1">
      <c r="A59" s="16" t="s">
        <v>339</v>
      </c>
      <c r="B59" s="469" t="s">
        <v>342</v>
      </c>
      <c r="C59" s="345"/>
    </row>
    <row r="60" spans="1:3" s="466" customFormat="1" ht="12" customHeight="1" thickBot="1">
      <c r="A60" s="20" t="s">
        <v>29</v>
      </c>
      <c r="B60" s="21" t="s">
        <v>343</v>
      </c>
      <c r="C60" s="346">
        <f>+C5+C12+C19+C26+C33+C44+C50+C55</f>
        <v>0</v>
      </c>
    </row>
    <row r="61" spans="1:3" s="466" customFormat="1" ht="12" customHeight="1" thickBot="1">
      <c r="A61" s="470" t="s">
        <v>344</v>
      </c>
      <c r="B61" s="335" t="s">
        <v>345</v>
      </c>
      <c r="C61" s="340">
        <f>SUM(C62:C64)</f>
        <v>0</v>
      </c>
    </row>
    <row r="62" spans="1:3" s="466" customFormat="1" ht="12" customHeight="1">
      <c r="A62" s="15" t="s">
        <v>378</v>
      </c>
      <c r="B62" s="467" t="s">
        <v>346</v>
      </c>
      <c r="C62" s="345"/>
    </row>
    <row r="63" spans="1:3" s="466" customFormat="1" ht="12" customHeight="1">
      <c r="A63" s="14" t="s">
        <v>387</v>
      </c>
      <c r="B63" s="468" t="s">
        <v>347</v>
      </c>
      <c r="C63" s="345"/>
    </row>
    <row r="64" spans="1:3" s="466" customFormat="1" ht="12" customHeight="1" thickBot="1">
      <c r="A64" s="16" t="s">
        <v>388</v>
      </c>
      <c r="B64" s="471" t="s">
        <v>348</v>
      </c>
      <c r="C64" s="345"/>
    </row>
    <row r="65" spans="1:3" s="466" customFormat="1" ht="12" customHeight="1" thickBot="1">
      <c r="A65" s="470" t="s">
        <v>349</v>
      </c>
      <c r="B65" s="335" t="s">
        <v>350</v>
      </c>
      <c r="C65" s="340">
        <f>SUM(C66:C69)</f>
        <v>0</v>
      </c>
    </row>
    <row r="66" spans="1:3" s="466" customFormat="1" ht="12" customHeight="1">
      <c r="A66" s="15" t="s">
        <v>161</v>
      </c>
      <c r="B66" s="467" t="s">
        <v>351</v>
      </c>
      <c r="C66" s="345"/>
    </row>
    <row r="67" spans="1:3" s="466" customFormat="1" ht="12" customHeight="1">
      <c r="A67" s="14" t="s">
        <v>162</v>
      </c>
      <c r="B67" s="468" t="s">
        <v>352</v>
      </c>
      <c r="C67" s="345"/>
    </row>
    <row r="68" spans="1:3" s="466" customFormat="1" ht="12" customHeight="1">
      <c r="A68" s="14" t="s">
        <v>379</v>
      </c>
      <c r="B68" s="468" t="s">
        <v>353</v>
      </c>
      <c r="C68" s="345"/>
    </row>
    <row r="69" spans="1:3" s="466" customFormat="1" ht="12" customHeight="1" thickBot="1">
      <c r="A69" s="16" t="s">
        <v>380</v>
      </c>
      <c r="B69" s="469" t="s">
        <v>354</v>
      </c>
      <c r="C69" s="345"/>
    </row>
    <row r="70" spans="1:3" s="466" customFormat="1" ht="12" customHeight="1" thickBot="1">
      <c r="A70" s="470" t="s">
        <v>355</v>
      </c>
      <c r="B70" s="335" t="s">
        <v>356</v>
      </c>
      <c r="C70" s="340">
        <f>SUM(C71:C72)</f>
        <v>0</v>
      </c>
    </row>
    <row r="71" spans="1:3" s="466" customFormat="1" ht="12" customHeight="1">
      <c r="A71" s="15" t="s">
        <v>381</v>
      </c>
      <c r="B71" s="467" t="s">
        <v>357</v>
      </c>
      <c r="C71" s="345"/>
    </row>
    <row r="72" spans="1:3" s="466" customFormat="1" ht="12" customHeight="1" thickBot="1">
      <c r="A72" s="16" t="s">
        <v>382</v>
      </c>
      <c r="B72" s="469" t="s">
        <v>358</v>
      </c>
      <c r="C72" s="345"/>
    </row>
    <row r="73" spans="1:3" s="466" customFormat="1" ht="12" customHeight="1" thickBot="1">
      <c r="A73" s="470" t="s">
        <v>359</v>
      </c>
      <c r="B73" s="335" t="s">
        <v>360</v>
      </c>
      <c r="C73" s="340">
        <f>SUM(C74:C76)</f>
        <v>0</v>
      </c>
    </row>
    <row r="74" spans="1:3" s="466" customFormat="1" ht="12" customHeight="1">
      <c r="A74" s="15" t="s">
        <v>383</v>
      </c>
      <c r="B74" s="467" t="s">
        <v>361</v>
      </c>
      <c r="C74" s="345"/>
    </row>
    <row r="75" spans="1:3" s="466" customFormat="1" ht="12" customHeight="1">
      <c r="A75" s="14" t="s">
        <v>384</v>
      </c>
      <c r="B75" s="468" t="s">
        <v>362</v>
      </c>
      <c r="C75" s="345"/>
    </row>
    <row r="76" spans="1:3" s="466" customFormat="1" ht="12" customHeight="1" thickBot="1">
      <c r="A76" s="16" t="s">
        <v>385</v>
      </c>
      <c r="B76" s="469" t="s">
        <v>363</v>
      </c>
      <c r="C76" s="345"/>
    </row>
    <row r="77" spans="1:3" s="466" customFormat="1" ht="12" customHeight="1" thickBot="1">
      <c r="A77" s="470" t="s">
        <v>364</v>
      </c>
      <c r="B77" s="335" t="s">
        <v>386</v>
      </c>
      <c r="C77" s="340">
        <f>SUM(C78:C81)</f>
        <v>0</v>
      </c>
    </row>
    <row r="78" spans="1:3" s="466" customFormat="1" ht="12" customHeight="1">
      <c r="A78" s="472" t="s">
        <v>365</v>
      </c>
      <c r="B78" s="467" t="s">
        <v>366</v>
      </c>
      <c r="C78" s="345"/>
    </row>
    <row r="79" spans="1:3" s="466" customFormat="1" ht="12" customHeight="1">
      <c r="A79" s="473" t="s">
        <v>367</v>
      </c>
      <c r="B79" s="468" t="s">
        <v>368</v>
      </c>
      <c r="C79" s="345"/>
    </row>
    <row r="80" spans="1:3" s="466" customFormat="1" ht="12" customHeight="1">
      <c r="A80" s="473" t="s">
        <v>369</v>
      </c>
      <c r="B80" s="468" t="s">
        <v>370</v>
      </c>
      <c r="C80" s="345"/>
    </row>
    <row r="81" spans="1:3" s="466" customFormat="1" ht="12" customHeight="1" thickBot="1">
      <c r="A81" s="474" t="s">
        <v>371</v>
      </c>
      <c r="B81" s="469" t="s">
        <v>372</v>
      </c>
      <c r="C81" s="345"/>
    </row>
    <row r="82" spans="1:3" s="466" customFormat="1" ht="13.5" customHeight="1" thickBot="1">
      <c r="A82" s="470" t="s">
        <v>373</v>
      </c>
      <c r="B82" s="335" t="s">
        <v>374</v>
      </c>
      <c r="C82" s="518"/>
    </row>
    <row r="83" spans="1:3" s="466" customFormat="1" ht="15.75" customHeight="1" thickBot="1">
      <c r="A83" s="470" t="s">
        <v>375</v>
      </c>
      <c r="B83" s="475" t="s">
        <v>376</v>
      </c>
      <c r="C83" s="346">
        <f>+C61+C65+C70+C73+C77+C82</f>
        <v>0</v>
      </c>
    </row>
    <row r="84" spans="1:3" s="466" customFormat="1" ht="16.5" customHeight="1" thickBot="1">
      <c r="A84" s="476" t="s">
        <v>389</v>
      </c>
      <c r="B84" s="477" t="s">
        <v>377</v>
      </c>
      <c r="C84" s="346">
        <f>+C60+C83</f>
        <v>0</v>
      </c>
    </row>
    <row r="85" spans="1:3" s="466" customFormat="1" ht="83.25" customHeight="1">
      <c r="A85" s="5"/>
      <c r="B85" s="6"/>
      <c r="C85" s="347"/>
    </row>
    <row r="86" spans="1:3" ht="16.5" customHeight="1">
      <c r="A86" s="593" t="s">
        <v>50</v>
      </c>
      <c r="B86" s="593"/>
      <c r="C86" s="593"/>
    </row>
    <row r="87" spans="1:3" s="478" customFormat="1" ht="16.5" customHeight="1" thickBot="1">
      <c r="A87" s="595" t="s">
        <v>165</v>
      </c>
      <c r="B87" s="595"/>
      <c r="C87" s="166" t="s">
        <v>249</v>
      </c>
    </row>
    <row r="88" spans="1:3" ht="37.5" customHeight="1" thickBot="1">
      <c r="A88" s="23" t="s">
        <v>78</v>
      </c>
      <c r="B88" s="24" t="s">
        <v>51</v>
      </c>
      <c r="C88" s="44" t="s">
        <v>278</v>
      </c>
    </row>
    <row r="89" spans="1:3" s="465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2" t="s">
        <v>21</v>
      </c>
      <c r="B90" s="30" t="s">
        <v>392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195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196</v>
      </c>
      <c r="C94" s="344"/>
    </row>
    <row r="95" spans="1:3" ht="12" customHeight="1">
      <c r="A95" s="14" t="s">
        <v>123</v>
      </c>
      <c r="B95" s="19" t="s">
        <v>197</v>
      </c>
      <c r="C95" s="344"/>
    </row>
    <row r="96" spans="1:3" ht="12" customHeight="1">
      <c r="A96" s="14" t="s">
        <v>113</v>
      </c>
      <c r="B96" s="8" t="s">
        <v>393</v>
      </c>
      <c r="C96" s="344"/>
    </row>
    <row r="97" spans="1:3" ht="12" customHeight="1">
      <c r="A97" s="14" t="s">
        <v>114</v>
      </c>
      <c r="B97" s="169" t="s">
        <v>394</v>
      </c>
      <c r="C97" s="344"/>
    </row>
    <row r="98" spans="1:3" ht="12" customHeight="1">
      <c r="A98" s="14" t="s">
        <v>124</v>
      </c>
      <c r="B98" s="170" t="s">
        <v>395</v>
      </c>
      <c r="C98" s="344"/>
    </row>
    <row r="99" spans="1:3" ht="12" customHeight="1">
      <c r="A99" s="14" t="s">
        <v>125</v>
      </c>
      <c r="B99" s="170" t="s">
        <v>396</v>
      </c>
      <c r="C99" s="344"/>
    </row>
    <row r="100" spans="1:3" ht="12" customHeight="1">
      <c r="A100" s="14" t="s">
        <v>126</v>
      </c>
      <c r="B100" s="169" t="s">
        <v>397</v>
      </c>
      <c r="C100" s="344"/>
    </row>
    <row r="101" spans="1:3" ht="12" customHeight="1">
      <c r="A101" s="14" t="s">
        <v>127</v>
      </c>
      <c r="B101" s="169" t="s">
        <v>398</v>
      </c>
      <c r="C101" s="344"/>
    </row>
    <row r="102" spans="1:3" ht="12" customHeight="1">
      <c r="A102" s="14" t="s">
        <v>129</v>
      </c>
      <c r="B102" s="170" t="s">
        <v>399</v>
      </c>
      <c r="C102" s="344"/>
    </row>
    <row r="103" spans="1:3" ht="12" customHeight="1">
      <c r="A103" s="13" t="s">
        <v>198</v>
      </c>
      <c r="B103" s="171" t="s">
        <v>400</v>
      </c>
      <c r="C103" s="344"/>
    </row>
    <row r="104" spans="1:3" ht="12" customHeight="1">
      <c r="A104" s="14" t="s">
        <v>390</v>
      </c>
      <c r="B104" s="171" t="s">
        <v>401</v>
      </c>
      <c r="C104" s="344"/>
    </row>
    <row r="105" spans="1:3" ht="12" customHeight="1" thickBot="1">
      <c r="A105" s="18" t="s">
        <v>391</v>
      </c>
      <c r="B105" s="172" t="s">
        <v>402</v>
      </c>
      <c r="C105" s="348"/>
    </row>
    <row r="106" spans="1:3" ht="12" customHeight="1" thickBot="1">
      <c r="A106" s="20" t="s">
        <v>22</v>
      </c>
      <c r="B106" s="29" t="s">
        <v>403</v>
      </c>
      <c r="C106" s="340">
        <f>+C107+C109+C111</f>
        <v>0</v>
      </c>
    </row>
    <row r="107" spans="1:3" ht="12" customHeight="1">
      <c r="A107" s="15" t="s">
        <v>115</v>
      </c>
      <c r="B107" s="8" t="s">
        <v>248</v>
      </c>
      <c r="C107" s="343"/>
    </row>
    <row r="108" spans="1:3" ht="12" customHeight="1">
      <c r="A108" s="15" t="s">
        <v>116</v>
      </c>
      <c r="B108" s="12" t="s">
        <v>407</v>
      </c>
      <c r="C108" s="343"/>
    </row>
    <row r="109" spans="1:3" ht="12" customHeight="1">
      <c r="A109" s="15" t="s">
        <v>117</v>
      </c>
      <c r="B109" s="12" t="s">
        <v>199</v>
      </c>
      <c r="C109" s="342"/>
    </row>
    <row r="110" spans="1:3" ht="12" customHeight="1">
      <c r="A110" s="15" t="s">
        <v>118</v>
      </c>
      <c r="B110" s="12" t="s">
        <v>408</v>
      </c>
      <c r="C110" s="310"/>
    </row>
    <row r="111" spans="1:3" ht="12" customHeight="1">
      <c r="A111" s="15" t="s">
        <v>119</v>
      </c>
      <c r="B111" s="337" t="s">
        <v>251</v>
      </c>
      <c r="C111" s="310"/>
    </row>
    <row r="112" spans="1:3" ht="12" customHeight="1">
      <c r="A112" s="15" t="s">
        <v>128</v>
      </c>
      <c r="B112" s="336" t="s">
        <v>539</v>
      </c>
      <c r="C112" s="310"/>
    </row>
    <row r="113" spans="1:3" ht="12" customHeight="1">
      <c r="A113" s="15" t="s">
        <v>130</v>
      </c>
      <c r="B113" s="463" t="s">
        <v>413</v>
      </c>
      <c r="C113" s="310"/>
    </row>
    <row r="114" spans="1:3" ht="15.75">
      <c r="A114" s="15" t="s">
        <v>200</v>
      </c>
      <c r="B114" s="170" t="s">
        <v>396</v>
      </c>
      <c r="C114" s="310"/>
    </row>
    <row r="115" spans="1:3" ht="12" customHeight="1">
      <c r="A115" s="15" t="s">
        <v>201</v>
      </c>
      <c r="B115" s="170" t="s">
        <v>412</v>
      </c>
      <c r="C115" s="310"/>
    </row>
    <row r="116" spans="1:3" ht="12" customHeight="1">
      <c r="A116" s="15" t="s">
        <v>202</v>
      </c>
      <c r="B116" s="170" t="s">
        <v>411</v>
      </c>
      <c r="C116" s="310"/>
    </row>
    <row r="117" spans="1:3" ht="12" customHeight="1">
      <c r="A117" s="15" t="s">
        <v>404</v>
      </c>
      <c r="B117" s="170" t="s">
        <v>399</v>
      </c>
      <c r="C117" s="310"/>
    </row>
    <row r="118" spans="1:3" ht="12" customHeight="1">
      <c r="A118" s="15" t="s">
        <v>405</v>
      </c>
      <c r="B118" s="170" t="s">
        <v>410</v>
      </c>
      <c r="C118" s="310"/>
    </row>
    <row r="119" spans="1:3" ht="16.5" thickBot="1">
      <c r="A119" s="13" t="s">
        <v>406</v>
      </c>
      <c r="B119" s="170" t="s">
        <v>409</v>
      </c>
      <c r="C119" s="312"/>
    </row>
    <row r="120" spans="1:3" ht="12" customHeight="1" thickBot="1">
      <c r="A120" s="20" t="s">
        <v>23</v>
      </c>
      <c r="B120" s="150" t="s">
        <v>414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0" t="s">
        <v>415</v>
      </c>
      <c r="C123" s="340">
        <f>+C90+C106+C120</f>
        <v>0</v>
      </c>
    </row>
    <row r="124" spans="1:3" ht="12" customHeight="1" thickBot="1">
      <c r="A124" s="20" t="s">
        <v>25</v>
      </c>
      <c r="B124" s="150" t="s">
        <v>416</v>
      </c>
      <c r="C124" s="340">
        <f>+C125+C126+C127</f>
        <v>0</v>
      </c>
    </row>
    <row r="125" spans="1:3" ht="12" customHeight="1">
      <c r="A125" s="15" t="s">
        <v>102</v>
      </c>
      <c r="B125" s="9" t="s">
        <v>417</v>
      </c>
      <c r="C125" s="310"/>
    </row>
    <row r="126" spans="1:3" ht="12" customHeight="1">
      <c r="A126" s="15" t="s">
        <v>103</v>
      </c>
      <c r="B126" s="9" t="s">
        <v>418</v>
      </c>
      <c r="C126" s="310"/>
    </row>
    <row r="127" spans="1:3" ht="12" customHeight="1" thickBot="1">
      <c r="A127" s="13" t="s">
        <v>104</v>
      </c>
      <c r="B127" s="7" t="s">
        <v>419</v>
      </c>
      <c r="C127" s="310"/>
    </row>
    <row r="128" spans="1:3" ht="12" customHeight="1" thickBot="1">
      <c r="A128" s="20" t="s">
        <v>26</v>
      </c>
      <c r="B128" s="150" t="s">
        <v>486</v>
      </c>
      <c r="C128" s="340">
        <f>+C129+C130+C131+C132</f>
        <v>0</v>
      </c>
    </row>
    <row r="129" spans="1:3" ht="12" customHeight="1">
      <c r="A129" s="15" t="s">
        <v>105</v>
      </c>
      <c r="B129" s="9" t="s">
        <v>420</v>
      </c>
      <c r="C129" s="310"/>
    </row>
    <row r="130" spans="1:3" ht="12" customHeight="1">
      <c r="A130" s="15" t="s">
        <v>106</v>
      </c>
      <c r="B130" s="9" t="s">
        <v>421</v>
      </c>
      <c r="C130" s="310"/>
    </row>
    <row r="131" spans="1:3" ht="12" customHeight="1">
      <c r="A131" s="15" t="s">
        <v>323</v>
      </c>
      <c r="B131" s="9" t="s">
        <v>422</v>
      </c>
      <c r="C131" s="310"/>
    </row>
    <row r="132" spans="1:3" ht="12" customHeight="1" thickBot="1">
      <c r="A132" s="13" t="s">
        <v>324</v>
      </c>
      <c r="B132" s="7" t="s">
        <v>423</v>
      </c>
      <c r="C132" s="310"/>
    </row>
    <row r="133" spans="1:3" ht="12" customHeight="1" thickBot="1">
      <c r="A133" s="20" t="s">
        <v>27</v>
      </c>
      <c r="B133" s="150" t="s">
        <v>424</v>
      </c>
      <c r="C133" s="346">
        <f>+C134+C135+C136+C137</f>
        <v>0</v>
      </c>
    </row>
    <row r="134" spans="1:3" ht="12" customHeight="1">
      <c r="A134" s="15" t="s">
        <v>107</v>
      </c>
      <c r="B134" s="9" t="s">
        <v>425</v>
      </c>
      <c r="C134" s="310"/>
    </row>
    <row r="135" spans="1:3" ht="12" customHeight="1">
      <c r="A135" s="15" t="s">
        <v>108</v>
      </c>
      <c r="B135" s="9" t="s">
        <v>435</v>
      </c>
      <c r="C135" s="310"/>
    </row>
    <row r="136" spans="1:3" ht="12" customHeight="1">
      <c r="A136" s="15" t="s">
        <v>336</v>
      </c>
      <c r="B136" s="9" t="s">
        <v>426</v>
      </c>
      <c r="C136" s="310"/>
    </row>
    <row r="137" spans="1:3" ht="12" customHeight="1" thickBot="1">
      <c r="A137" s="13" t="s">
        <v>337</v>
      </c>
      <c r="B137" s="7" t="s">
        <v>427</v>
      </c>
      <c r="C137" s="310"/>
    </row>
    <row r="138" spans="1:3" ht="12" customHeight="1" thickBot="1">
      <c r="A138" s="20" t="s">
        <v>28</v>
      </c>
      <c r="B138" s="150" t="s">
        <v>428</v>
      </c>
      <c r="C138" s="349">
        <f>+C139+C140+C141+C142</f>
        <v>0</v>
      </c>
    </row>
    <row r="139" spans="1:3" ht="12" customHeight="1">
      <c r="A139" s="15" t="s">
        <v>193</v>
      </c>
      <c r="B139" s="9" t="s">
        <v>429</v>
      </c>
      <c r="C139" s="310"/>
    </row>
    <row r="140" spans="1:3" ht="12" customHeight="1">
      <c r="A140" s="15" t="s">
        <v>194</v>
      </c>
      <c r="B140" s="9" t="s">
        <v>430</v>
      </c>
      <c r="C140" s="310"/>
    </row>
    <row r="141" spans="1:3" ht="12" customHeight="1">
      <c r="A141" s="15" t="s">
        <v>250</v>
      </c>
      <c r="B141" s="9" t="s">
        <v>431</v>
      </c>
      <c r="C141" s="310"/>
    </row>
    <row r="142" spans="1:3" ht="12" customHeight="1" thickBot="1">
      <c r="A142" s="15" t="s">
        <v>339</v>
      </c>
      <c r="B142" s="9" t="s">
        <v>432</v>
      </c>
      <c r="C142" s="310"/>
    </row>
    <row r="143" spans="1:9" ht="15" customHeight="1" thickBot="1">
      <c r="A143" s="20" t="s">
        <v>29</v>
      </c>
      <c r="B143" s="150" t="s">
        <v>433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8" t="s">
        <v>30</v>
      </c>
      <c r="B144" s="429" t="s">
        <v>434</v>
      </c>
      <c r="C144" s="479">
        <f>+C123+C143</f>
        <v>0</v>
      </c>
    </row>
    <row r="145" ht="7.5" customHeight="1"/>
    <row r="146" spans="1:3" ht="15.75">
      <c r="A146" s="596" t="s">
        <v>436</v>
      </c>
      <c r="B146" s="596"/>
      <c r="C146" s="596"/>
    </row>
    <row r="147" spans="1:3" ht="15" customHeight="1" thickBot="1">
      <c r="A147" s="594" t="s">
        <v>166</v>
      </c>
      <c r="B147" s="594"/>
      <c r="C147" s="350" t="s">
        <v>249</v>
      </c>
    </row>
    <row r="148" spans="1:4" ht="13.5" customHeight="1" thickBot="1">
      <c r="A148" s="20">
        <v>1</v>
      </c>
      <c r="B148" s="29" t="s">
        <v>437</v>
      </c>
      <c r="C148" s="340">
        <f>+C60-C123</f>
        <v>0</v>
      </c>
      <c r="D148" s="482"/>
    </row>
    <row r="149" spans="1:3" ht="27.75" customHeight="1" thickBot="1">
      <c r="A149" s="20" t="s">
        <v>22</v>
      </c>
      <c r="B149" s="29" t="s">
        <v>438</v>
      </c>
      <c r="C149" s="340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7">
      <selection activeCell="B18" sqref="B18"/>
    </sheetView>
  </sheetViews>
  <sheetFormatPr defaultColWidth="9.00390625" defaultRowHeight="12.75"/>
  <cols>
    <col min="1" max="1" width="9.50390625" style="430" customWidth="1"/>
    <col min="2" max="2" width="91.625" style="430" customWidth="1"/>
    <col min="3" max="3" width="21.625" style="431" customWidth="1"/>
    <col min="4" max="4" width="9.00390625" style="464" customWidth="1"/>
    <col min="5" max="16384" width="9.375" style="464" customWidth="1"/>
  </cols>
  <sheetData>
    <row r="1" spans="1:3" ht="15.75" customHeight="1">
      <c r="A1" s="593" t="s">
        <v>18</v>
      </c>
      <c r="B1" s="593"/>
      <c r="C1" s="593"/>
    </row>
    <row r="2" spans="1:3" ht="15.75" customHeight="1" thickBot="1">
      <c r="A2" s="594" t="s">
        <v>164</v>
      </c>
      <c r="B2" s="594"/>
      <c r="C2" s="350" t="s">
        <v>249</v>
      </c>
    </row>
    <row r="3" spans="1:3" ht="37.5" customHeight="1" thickBot="1">
      <c r="A3" s="23" t="s">
        <v>78</v>
      </c>
      <c r="B3" s="24" t="s">
        <v>20</v>
      </c>
      <c r="C3" s="44" t="s">
        <v>278</v>
      </c>
    </row>
    <row r="4" spans="1:3" s="465" customFormat="1" ht="12" customHeight="1" thickBot="1">
      <c r="A4" s="459">
        <v>1</v>
      </c>
      <c r="B4" s="460">
        <v>2</v>
      </c>
      <c r="C4" s="461">
        <v>3</v>
      </c>
    </row>
    <row r="5" spans="1:3" s="466" customFormat="1" ht="12" customHeight="1" thickBot="1">
      <c r="A5" s="20" t="s">
        <v>21</v>
      </c>
      <c r="B5" s="21" t="s">
        <v>279</v>
      </c>
      <c r="C5" s="340">
        <f>+C6+C7+C8+C9+C10+C11</f>
        <v>0</v>
      </c>
    </row>
    <row r="6" spans="1:3" s="466" customFormat="1" ht="12" customHeight="1">
      <c r="A6" s="15" t="s">
        <v>109</v>
      </c>
      <c r="B6" s="467" t="s">
        <v>280</v>
      </c>
      <c r="C6" s="343"/>
    </row>
    <row r="7" spans="1:3" s="466" customFormat="1" ht="12" customHeight="1">
      <c r="A7" s="14" t="s">
        <v>110</v>
      </c>
      <c r="B7" s="468" t="s">
        <v>281</v>
      </c>
      <c r="C7" s="342"/>
    </row>
    <row r="8" spans="1:3" s="466" customFormat="1" ht="12" customHeight="1">
      <c r="A8" s="14" t="s">
        <v>111</v>
      </c>
      <c r="B8" s="468" t="s">
        <v>282</v>
      </c>
      <c r="C8" s="342"/>
    </row>
    <row r="9" spans="1:3" s="466" customFormat="1" ht="12" customHeight="1">
      <c r="A9" s="14" t="s">
        <v>112</v>
      </c>
      <c r="B9" s="468" t="s">
        <v>283</v>
      </c>
      <c r="C9" s="342"/>
    </row>
    <row r="10" spans="1:3" s="466" customFormat="1" ht="12" customHeight="1">
      <c r="A10" s="14" t="s">
        <v>160</v>
      </c>
      <c r="B10" s="468" t="s">
        <v>284</v>
      </c>
      <c r="C10" s="342"/>
    </row>
    <row r="11" spans="1:3" s="466" customFormat="1" ht="12" customHeight="1" thickBot="1">
      <c r="A11" s="16" t="s">
        <v>113</v>
      </c>
      <c r="B11" s="469" t="s">
        <v>285</v>
      </c>
      <c r="C11" s="342"/>
    </row>
    <row r="12" spans="1:3" s="466" customFormat="1" ht="12" customHeight="1" thickBot="1">
      <c r="A12" s="20" t="s">
        <v>22</v>
      </c>
      <c r="B12" s="335" t="s">
        <v>286</v>
      </c>
      <c r="C12" s="340">
        <f>+C13+C14+C15+C16+C17</f>
        <v>0</v>
      </c>
    </row>
    <row r="13" spans="1:3" s="466" customFormat="1" ht="12" customHeight="1">
      <c r="A13" s="15" t="s">
        <v>115</v>
      </c>
      <c r="B13" s="467" t="s">
        <v>287</v>
      </c>
      <c r="C13" s="343"/>
    </row>
    <row r="14" spans="1:3" s="466" customFormat="1" ht="12" customHeight="1">
      <c r="A14" s="14" t="s">
        <v>116</v>
      </c>
      <c r="B14" s="468" t="s">
        <v>288</v>
      </c>
      <c r="C14" s="342"/>
    </row>
    <row r="15" spans="1:3" s="466" customFormat="1" ht="12" customHeight="1">
      <c r="A15" s="14" t="s">
        <v>117</v>
      </c>
      <c r="B15" s="468" t="s">
        <v>533</v>
      </c>
      <c r="C15" s="342"/>
    </row>
    <row r="16" spans="1:3" s="466" customFormat="1" ht="12" customHeight="1">
      <c r="A16" s="14" t="s">
        <v>118</v>
      </c>
      <c r="B16" s="468" t="s">
        <v>534</v>
      </c>
      <c r="C16" s="342"/>
    </row>
    <row r="17" spans="1:3" s="466" customFormat="1" ht="12" customHeight="1">
      <c r="A17" s="14" t="s">
        <v>119</v>
      </c>
      <c r="B17" s="468" t="s">
        <v>289</v>
      </c>
      <c r="C17" s="342"/>
    </row>
    <row r="18" spans="1:3" s="466" customFormat="1" ht="12" customHeight="1" thickBot="1">
      <c r="A18" s="16" t="s">
        <v>128</v>
      </c>
      <c r="B18" s="469" t="s">
        <v>290</v>
      </c>
      <c r="C18" s="344"/>
    </row>
    <row r="19" spans="1:3" s="466" customFormat="1" ht="12" customHeight="1" thickBot="1">
      <c r="A19" s="20" t="s">
        <v>23</v>
      </c>
      <c r="B19" s="21" t="s">
        <v>291</v>
      </c>
      <c r="C19" s="340">
        <f>+C20+C21+C22+C23+C24</f>
        <v>0</v>
      </c>
    </row>
    <row r="20" spans="1:3" s="466" customFormat="1" ht="12" customHeight="1">
      <c r="A20" s="15" t="s">
        <v>98</v>
      </c>
      <c r="B20" s="467" t="s">
        <v>292</v>
      </c>
      <c r="C20" s="343"/>
    </row>
    <row r="21" spans="1:3" s="466" customFormat="1" ht="12" customHeight="1">
      <c r="A21" s="14" t="s">
        <v>99</v>
      </c>
      <c r="B21" s="468" t="s">
        <v>293</v>
      </c>
      <c r="C21" s="342"/>
    </row>
    <row r="22" spans="1:3" s="466" customFormat="1" ht="12" customHeight="1">
      <c r="A22" s="14" t="s">
        <v>100</v>
      </c>
      <c r="B22" s="468" t="s">
        <v>535</v>
      </c>
      <c r="C22" s="342"/>
    </row>
    <row r="23" spans="1:3" s="466" customFormat="1" ht="12" customHeight="1">
      <c r="A23" s="14" t="s">
        <v>101</v>
      </c>
      <c r="B23" s="468" t="s">
        <v>536</v>
      </c>
      <c r="C23" s="342"/>
    </row>
    <row r="24" spans="1:3" s="466" customFormat="1" ht="12" customHeight="1">
      <c r="A24" s="14" t="s">
        <v>183</v>
      </c>
      <c r="B24" s="468" t="s">
        <v>294</v>
      </c>
      <c r="C24" s="342"/>
    </row>
    <row r="25" spans="1:3" s="466" customFormat="1" ht="12" customHeight="1" thickBot="1">
      <c r="A25" s="16" t="s">
        <v>184</v>
      </c>
      <c r="B25" s="469" t="s">
        <v>295</v>
      </c>
      <c r="C25" s="344"/>
    </row>
    <row r="26" spans="1:3" s="466" customFormat="1" ht="12" customHeight="1" thickBot="1">
      <c r="A26" s="20" t="s">
        <v>185</v>
      </c>
      <c r="B26" s="21" t="s">
        <v>296</v>
      </c>
      <c r="C26" s="346">
        <f>+C27+C30+C31+C32</f>
        <v>0</v>
      </c>
    </row>
    <row r="27" spans="1:3" s="466" customFormat="1" ht="12" customHeight="1">
      <c r="A27" s="15" t="s">
        <v>297</v>
      </c>
      <c r="B27" s="467" t="s">
        <v>303</v>
      </c>
      <c r="C27" s="462">
        <f>+C28+C29</f>
        <v>0</v>
      </c>
    </row>
    <row r="28" spans="1:3" s="466" customFormat="1" ht="12" customHeight="1">
      <c r="A28" s="14" t="s">
        <v>298</v>
      </c>
      <c r="B28" s="468" t="s">
        <v>304</v>
      </c>
      <c r="C28" s="342"/>
    </row>
    <row r="29" spans="1:3" s="466" customFormat="1" ht="12" customHeight="1">
      <c r="A29" s="14" t="s">
        <v>299</v>
      </c>
      <c r="B29" s="468" t="s">
        <v>305</v>
      </c>
      <c r="C29" s="342"/>
    </row>
    <row r="30" spans="1:3" s="466" customFormat="1" ht="12" customHeight="1">
      <c r="A30" s="14" t="s">
        <v>300</v>
      </c>
      <c r="B30" s="468" t="s">
        <v>306</v>
      </c>
      <c r="C30" s="342"/>
    </row>
    <row r="31" spans="1:3" s="466" customFormat="1" ht="12" customHeight="1">
      <c r="A31" s="14" t="s">
        <v>301</v>
      </c>
      <c r="B31" s="468" t="s">
        <v>307</v>
      </c>
      <c r="C31" s="342"/>
    </row>
    <row r="32" spans="1:3" s="466" customFormat="1" ht="12" customHeight="1" thickBot="1">
      <c r="A32" s="16" t="s">
        <v>302</v>
      </c>
      <c r="B32" s="469" t="s">
        <v>308</v>
      </c>
      <c r="C32" s="344"/>
    </row>
    <row r="33" spans="1:3" s="466" customFormat="1" ht="12" customHeight="1" thickBot="1">
      <c r="A33" s="20" t="s">
        <v>25</v>
      </c>
      <c r="B33" s="21" t="s">
        <v>309</v>
      </c>
      <c r="C33" s="340">
        <f>SUM(C34:C43)</f>
        <v>0</v>
      </c>
    </row>
    <row r="34" spans="1:3" s="466" customFormat="1" ht="12" customHeight="1">
      <c r="A34" s="15" t="s">
        <v>102</v>
      </c>
      <c r="B34" s="467" t="s">
        <v>312</v>
      </c>
      <c r="C34" s="343"/>
    </row>
    <row r="35" spans="1:3" s="466" customFormat="1" ht="12" customHeight="1">
      <c r="A35" s="14" t="s">
        <v>103</v>
      </c>
      <c r="B35" s="468" t="s">
        <v>313</v>
      </c>
      <c r="C35" s="342"/>
    </row>
    <row r="36" spans="1:3" s="466" customFormat="1" ht="12" customHeight="1">
      <c r="A36" s="14" t="s">
        <v>104</v>
      </c>
      <c r="B36" s="468" t="s">
        <v>314</v>
      </c>
      <c r="C36" s="342"/>
    </row>
    <row r="37" spans="1:3" s="466" customFormat="1" ht="12" customHeight="1">
      <c r="A37" s="14" t="s">
        <v>187</v>
      </c>
      <c r="B37" s="468" t="s">
        <v>315</v>
      </c>
      <c r="C37" s="342"/>
    </row>
    <row r="38" spans="1:3" s="466" customFormat="1" ht="12" customHeight="1">
      <c r="A38" s="14" t="s">
        <v>188</v>
      </c>
      <c r="B38" s="468" t="s">
        <v>316</v>
      </c>
      <c r="C38" s="342"/>
    </row>
    <row r="39" spans="1:3" s="466" customFormat="1" ht="12" customHeight="1">
      <c r="A39" s="14" t="s">
        <v>189</v>
      </c>
      <c r="B39" s="468" t="s">
        <v>317</v>
      </c>
      <c r="C39" s="342"/>
    </row>
    <row r="40" spans="1:3" s="466" customFormat="1" ht="12" customHeight="1">
      <c r="A40" s="14" t="s">
        <v>190</v>
      </c>
      <c r="B40" s="468" t="s">
        <v>318</v>
      </c>
      <c r="C40" s="342"/>
    </row>
    <row r="41" spans="1:3" s="466" customFormat="1" ht="12" customHeight="1">
      <c r="A41" s="14" t="s">
        <v>191</v>
      </c>
      <c r="B41" s="468" t="s">
        <v>319</v>
      </c>
      <c r="C41" s="342"/>
    </row>
    <row r="42" spans="1:3" s="466" customFormat="1" ht="12" customHeight="1">
      <c r="A42" s="14" t="s">
        <v>310</v>
      </c>
      <c r="B42" s="468" t="s">
        <v>320</v>
      </c>
      <c r="C42" s="345"/>
    </row>
    <row r="43" spans="1:3" s="466" customFormat="1" ht="12" customHeight="1" thickBot="1">
      <c r="A43" s="16" t="s">
        <v>311</v>
      </c>
      <c r="B43" s="469" t="s">
        <v>321</v>
      </c>
      <c r="C43" s="453"/>
    </row>
    <row r="44" spans="1:3" s="466" customFormat="1" ht="12" customHeight="1" thickBot="1">
      <c r="A44" s="20" t="s">
        <v>26</v>
      </c>
      <c r="B44" s="21" t="s">
        <v>322</v>
      </c>
      <c r="C44" s="340">
        <f>SUM(C45:C49)</f>
        <v>0</v>
      </c>
    </row>
    <row r="45" spans="1:3" s="466" customFormat="1" ht="12" customHeight="1">
      <c r="A45" s="15" t="s">
        <v>105</v>
      </c>
      <c r="B45" s="467" t="s">
        <v>326</v>
      </c>
      <c r="C45" s="517"/>
    </row>
    <row r="46" spans="1:3" s="466" customFormat="1" ht="12" customHeight="1">
      <c r="A46" s="14" t="s">
        <v>106</v>
      </c>
      <c r="B46" s="468" t="s">
        <v>327</v>
      </c>
      <c r="C46" s="345"/>
    </row>
    <row r="47" spans="1:3" s="466" customFormat="1" ht="12" customHeight="1">
      <c r="A47" s="14" t="s">
        <v>323</v>
      </c>
      <c r="B47" s="468" t="s">
        <v>328</v>
      </c>
      <c r="C47" s="345"/>
    </row>
    <row r="48" spans="1:3" s="466" customFormat="1" ht="12" customHeight="1">
      <c r="A48" s="14" t="s">
        <v>324</v>
      </c>
      <c r="B48" s="468" t="s">
        <v>329</v>
      </c>
      <c r="C48" s="345"/>
    </row>
    <row r="49" spans="1:3" s="466" customFormat="1" ht="12" customHeight="1" thickBot="1">
      <c r="A49" s="16" t="s">
        <v>325</v>
      </c>
      <c r="B49" s="469" t="s">
        <v>330</v>
      </c>
      <c r="C49" s="453"/>
    </row>
    <row r="50" spans="1:3" s="466" customFormat="1" ht="12" customHeight="1" thickBot="1">
      <c r="A50" s="20" t="s">
        <v>192</v>
      </c>
      <c r="B50" s="21" t="s">
        <v>331</v>
      </c>
      <c r="C50" s="340">
        <f>SUM(C51:C53)</f>
        <v>0</v>
      </c>
    </row>
    <row r="51" spans="1:3" s="466" customFormat="1" ht="12" customHeight="1">
      <c r="A51" s="15" t="s">
        <v>107</v>
      </c>
      <c r="B51" s="467" t="s">
        <v>332</v>
      </c>
      <c r="C51" s="343"/>
    </row>
    <row r="52" spans="1:3" s="466" customFormat="1" ht="12" customHeight="1">
      <c r="A52" s="14" t="s">
        <v>108</v>
      </c>
      <c r="B52" s="468" t="s">
        <v>537</v>
      </c>
      <c r="C52" s="342"/>
    </row>
    <row r="53" spans="1:3" s="466" customFormat="1" ht="12" customHeight="1">
      <c r="A53" s="14" t="s">
        <v>336</v>
      </c>
      <c r="B53" s="468" t="s">
        <v>334</v>
      </c>
      <c r="C53" s="342"/>
    </row>
    <row r="54" spans="1:3" s="466" customFormat="1" ht="12" customHeight="1" thickBot="1">
      <c r="A54" s="16" t="s">
        <v>337</v>
      </c>
      <c r="B54" s="469" t="s">
        <v>335</v>
      </c>
      <c r="C54" s="344"/>
    </row>
    <row r="55" spans="1:3" s="466" customFormat="1" ht="12" customHeight="1" thickBot="1">
      <c r="A55" s="20" t="s">
        <v>28</v>
      </c>
      <c r="B55" s="335" t="s">
        <v>338</v>
      </c>
      <c r="C55" s="340">
        <f>SUM(C56:C58)</f>
        <v>0</v>
      </c>
    </row>
    <row r="56" spans="1:3" s="466" customFormat="1" ht="12" customHeight="1">
      <c r="A56" s="15" t="s">
        <v>193</v>
      </c>
      <c r="B56" s="467" t="s">
        <v>340</v>
      </c>
      <c r="C56" s="345"/>
    </row>
    <row r="57" spans="1:3" s="466" customFormat="1" ht="12" customHeight="1">
      <c r="A57" s="14" t="s">
        <v>194</v>
      </c>
      <c r="B57" s="468" t="s">
        <v>538</v>
      </c>
      <c r="C57" s="345"/>
    </row>
    <row r="58" spans="1:3" s="466" customFormat="1" ht="12" customHeight="1">
      <c r="A58" s="14" t="s">
        <v>250</v>
      </c>
      <c r="B58" s="468" t="s">
        <v>341</v>
      </c>
      <c r="C58" s="345"/>
    </row>
    <row r="59" spans="1:3" s="466" customFormat="1" ht="12" customHeight="1" thickBot="1">
      <c r="A59" s="16" t="s">
        <v>339</v>
      </c>
      <c r="B59" s="469" t="s">
        <v>342</v>
      </c>
      <c r="C59" s="345"/>
    </row>
    <row r="60" spans="1:3" s="466" customFormat="1" ht="12" customHeight="1" thickBot="1">
      <c r="A60" s="20" t="s">
        <v>29</v>
      </c>
      <c r="B60" s="21" t="s">
        <v>343</v>
      </c>
      <c r="C60" s="346">
        <f>+C5+C12+C19+C26+C33+C44+C50+C55</f>
        <v>0</v>
      </c>
    </row>
    <row r="61" spans="1:3" s="466" customFormat="1" ht="12" customHeight="1" thickBot="1">
      <c r="A61" s="470" t="s">
        <v>344</v>
      </c>
      <c r="B61" s="335" t="s">
        <v>345</v>
      </c>
      <c r="C61" s="340">
        <f>SUM(C62:C64)</f>
        <v>0</v>
      </c>
    </row>
    <row r="62" spans="1:3" s="466" customFormat="1" ht="12" customHeight="1">
      <c r="A62" s="15" t="s">
        <v>378</v>
      </c>
      <c r="B62" s="467" t="s">
        <v>346</v>
      </c>
      <c r="C62" s="345"/>
    </row>
    <row r="63" spans="1:3" s="466" customFormat="1" ht="12" customHeight="1">
      <c r="A63" s="14" t="s">
        <v>387</v>
      </c>
      <c r="B63" s="468" t="s">
        <v>347</v>
      </c>
      <c r="C63" s="345"/>
    </row>
    <row r="64" spans="1:3" s="466" customFormat="1" ht="12" customHeight="1" thickBot="1">
      <c r="A64" s="16" t="s">
        <v>388</v>
      </c>
      <c r="B64" s="471" t="s">
        <v>348</v>
      </c>
      <c r="C64" s="345"/>
    </row>
    <row r="65" spans="1:3" s="466" customFormat="1" ht="12" customHeight="1" thickBot="1">
      <c r="A65" s="470" t="s">
        <v>349</v>
      </c>
      <c r="B65" s="335" t="s">
        <v>350</v>
      </c>
      <c r="C65" s="340">
        <f>SUM(C66:C69)</f>
        <v>0</v>
      </c>
    </row>
    <row r="66" spans="1:3" s="466" customFormat="1" ht="12" customHeight="1">
      <c r="A66" s="15" t="s">
        <v>161</v>
      </c>
      <c r="B66" s="467" t="s">
        <v>351</v>
      </c>
      <c r="C66" s="345"/>
    </row>
    <row r="67" spans="1:3" s="466" customFormat="1" ht="12" customHeight="1">
      <c r="A67" s="14" t="s">
        <v>162</v>
      </c>
      <c r="B67" s="468" t="s">
        <v>352</v>
      </c>
      <c r="C67" s="345"/>
    </row>
    <row r="68" spans="1:3" s="466" customFormat="1" ht="12" customHeight="1">
      <c r="A68" s="14" t="s">
        <v>379</v>
      </c>
      <c r="B68" s="468" t="s">
        <v>353</v>
      </c>
      <c r="C68" s="345"/>
    </row>
    <row r="69" spans="1:3" s="466" customFormat="1" ht="12" customHeight="1" thickBot="1">
      <c r="A69" s="16" t="s">
        <v>380</v>
      </c>
      <c r="B69" s="469" t="s">
        <v>354</v>
      </c>
      <c r="C69" s="345"/>
    </row>
    <row r="70" spans="1:3" s="466" customFormat="1" ht="12" customHeight="1" thickBot="1">
      <c r="A70" s="470" t="s">
        <v>355</v>
      </c>
      <c r="B70" s="335" t="s">
        <v>356</v>
      </c>
      <c r="C70" s="340">
        <f>SUM(C71:C72)</f>
        <v>0</v>
      </c>
    </row>
    <row r="71" spans="1:3" s="466" customFormat="1" ht="12" customHeight="1">
      <c r="A71" s="15" t="s">
        <v>381</v>
      </c>
      <c r="B71" s="467" t="s">
        <v>357</v>
      </c>
      <c r="C71" s="345"/>
    </row>
    <row r="72" spans="1:3" s="466" customFormat="1" ht="12" customHeight="1" thickBot="1">
      <c r="A72" s="16" t="s">
        <v>382</v>
      </c>
      <c r="B72" s="469" t="s">
        <v>358</v>
      </c>
      <c r="C72" s="345"/>
    </row>
    <row r="73" spans="1:3" s="466" customFormat="1" ht="12" customHeight="1" thickBot="1">
      <c r="A73" s="470" t="s">
        <v>359</v>
      </c>
      <c r="B73" s="335" t="s">
        <v>360</v>
      </c>
      <c r="C73" s="340">
        <f>SUM(C74:C76)</f>
        <v>0</v>
      </c>
    </row>
    <row r="74" spans="1:3" s="466" customFormat="1" ht="12" customHeight="1">
      <c r="A74" s="15" t="s">
        <v>383</v>
      </c>
      <c r="B74" s="467" t="s">
        <v>361</v>
      </c>
      <c r="C74" s="345"/>
    </row>
    <row r="75" spans="1:3" s="466" customFormat="1" ht="12" customHeight="1">
      <c r="A75" s="14" t="s">
        <v>384</v>
      </c>
      <c r="B75" s="468" t="s">
        <v>362</v>
      </c>
      <c r="C75" s="345"/>
    </row>
    <row r="76" spans="1:3" s="466" customFormat="1" ht="12" customHeight="1" thickBot="1">
      <c r="A76" s="16" t="s">
        <v>385</v>
      </c>
      <c r="B76" s="469" t="s">
        <v>363</v>
      </c>
      <c r="C76" s="345"/>
    </row>
    <row r="77" spans="1:3" s="466" customFormat="1" ht="12" customHeight="1" thickBot="1">
      <c r="A77" s="470" t="s">
        <v>364</v>
      </c>
      <c r="B77" s="335" t="s">
        <v>386</v>
      </c>
      <c r="C77" s="340">
        <f>SUM(C78:C81)</f>
        <v>0</v>
      </c>
    </row>
    <row r="78" spans="1:3" s="466" customFormat="1" ht="12" customHeight="1">
      <c r="A78" s="472" t="s">
        <v>365</v>
      </c>
      <c r="B78" s="467" t="s">
        <v>366</v>
      </c>
      <c r="C78" s="345"/>
    </row>
    <row r="79" spans="1:3" s="466" customFormat="1" ht="12" customHeight="1">
      <c r="A79" s="473" t="s">
        <v>367</v>
      </c>
      <c r="B79" s="468" t="s">
        <v>368</v>
      </c>
      <c r="C79" s="345"/>
    </row>
    <row r="80" spans="1:3" s="466" customFormat="1" ht="12" customHeight="1">
      <c r="A80" s="473" t="s">
        <v>369</v>
      </c>
      <c r="B80" s="468" t="s">
        <v>370</v>
      </c>
      <c r="C80" s="345"/>
    </row>
    <row r="81" spans="1:3" s="466" customFormat="1" ht="12" customHeight="1" thickBot="1">
      <c r="A81" s="474" t="s">
        <v>371</v>
      </c>
      <c r="B81" s="469" t="s">
        <v>372</v>
      </c>
      <c r="C81" s="345"/>
    </row>
    <row r="82" spans="1:3" s="466" customFormat="1" ht="13.5" customHeight="1" thickBot="1">
      <c r="A82" s="470" t="s">
        <v>373</v>
      </c>
      <c r="B82" s="335" t="s">
        <v>374</v>
      </c>
      <c r="C82" s="518"/>
    </row>
    <row r="83" spans="1:3" s="466" customFormat="1" ht="15.75" customHeight="1" thickBot="1">
      <c r="A83" s="470" t="s">
        <v>375</v>
      </c>
      <c r="B83" s="475" t="s">
        <v>376</v>
      </c>
      <c r="C83" s="346">
        <f>+C61+C65+C70+C73+C77+C82</f>
        <v>0</v>
      </c>
    </row>
    <row r="84" spans="1:3" s="466" customFormat="1" ht="16.5" customHeight="1" thickBot="1">
      <c r="A84" s="476" t="s">
        <v>389</v>
      </c>
      <c r="B84" s="477" t="s">
        <v>377</v>
      </c>
      <c r="C84" s="346">
        <f>+C60+C83</f>
        <v>0</v>
      </c>
    </row>
    <row r="85" spans="1:3" s="466" customFormat="1" ht="83.25" customHeight="1">
      <c r="A85" s="5"/>
      <c r="B85" s="6"/>
      <c r="C85" s="347"/>
    </row>
    <row r="86" spans="1:3" ht="16.5" customHeight="1">
      <c r="A86" s="593" t="s">
        <v>50</v>
      </c>
      <c r="B86" s="593"/>
      <c r="C86" s="593"/>
    </row>
    <row r="87" spans="1:3" s="478" customFormat="1" ht="16.5" customHeight="1" thickBot="1">
      <c r="A87" s="595" t="s">
        <v>165</v>
      </c>
      <c r="B87" s="595"/>
      <c r="C87" s="166" t="s">
        <v>249</v>
      </c>
    </row>
    <row r="88" spans="1:3" ht="37.5" customHeight="1" thickBot="1">
      <c r="A88" s="23" t="s">
        <v>78</v>
      </c>
      <c r="B88" s="24" t="s">
        <v>51</v>
      </c>
      <c r="C88" s="44" t="s">
        <v>278</v>
      </c>
    </row>
    <row r="89" spans="1:3" s="465" customFormat="1" ht="12" customHeight="1" thickBot="1">
      <c r="A89" s="36">
        <v>1</v>
      </c>
      <c r="B89" s="37">
        <v>2</v>
      </c>
      <c r="C89" s="38">
        <v>3</v>
      </c>
    </row>
    <row r="90" spans="1:3" ht="12" customHeight="1" thickBot="1">
      <c r="A90" s="22" t="s">
        <v>21</v>
      </c>
      <c r="B90" s="30" t="s">
        <v>392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195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196</v>
      </c>
      <c r="C94" s="344"/>
    </row>
    <row r="95" spans="1:3" ht="12" customHeight="1">
      <c r="A95" s="14" t="s">
        <v>123</v>
      </c>
      <c r="B95" s="19" t="s">
        <v>197</v>
      </c>
      <c r="C95" s="344"/>
    </row>
    <row r="96" spans="1:3" ht="12" customHeight="1">
      <c r="A96" s="14" t="s">
        <v>113</v>
      </c>
      <c r="B96" s="8" t="s">
        <v>393</v>
      </c>
      <c r="C96" s="344"/>
    </row>
    <row r="97" spans="1:3" ht="12" customHeight="1">
      <c r="A97" s="14" t="s">
        <v>114</v>
      </c>
      <c r="B97" s="169" t="s">
        <v>394</v>
      </c>
      <c r="C97" s="344"/>
    </row>
    <row r="98" spans="1:3" ht="12" customHeight="1">
      <c r="A98" s="14" t="s">
        <v>124</v>
      </c>
      <c r="B98" s="170" t="s">
        <v>395</v>
      </c>
      <c r="C98" s="344"/>
    </row>
    <row r="99" spans="1:3" ht="12" customHeight="1">
      <c r="A99" s="14" t="s">
        <v>125</v>
      </c>
      <c r="B99" s="170" t="s">
        <v>396</v>
      </c>
      <c r="C99" s="344"/>
    </row>
    <row r="100" spans="1:3" ht="12" customHeight="1">
      <c r="A100" s="14" t="s">
        <v>126</v>
      </c>
      <c r="B100" s="169" t="s">
        <v>397</v>
      </c>
      <c r="C100" s="344"/>
    </row>
    <row r="101" spans="1:3" ht="12" customHeight="1">
      <c r="A101" s="14" t="s">
        <v>127</v>
      </c>
      <c r="B101" s="169" t="s">
        <v>398</v>
      </c>
      <c r="C101" s="344"/>
    </row>
    <row r="102" spans="1:3" ht="12" customHeight="1">
      <c r="A102" s="14" t="s">
        <v>129</v>
      </c>
      <c r="B102" s="170" t="s">
        <v>399</v>
      </c>
      <c r="C102" s="344"/>
    </row>
    <row r="103" spans="1:3" ht="12" customHeight="1">
      <c r="A103" s="13" t="s">
        <v>198</v>
      </c>
      <c r="B103" s="171" t="s">
        <v>400</v>
      </c>
      <c r="C103" s="344"/>
    </row>
    <row r="104" spans="1:3" ht="12" customHeight="1">
      <c r="A104" s="14" t="s">
        <v>390</v>
      </c>
      <c r="B104" s="171" t="s">
        <v>401</v>
      </c>
      <c r="C104" s="344"/>
    </row>
    <row r="105" spans="1:3" ht="12" customHeight="1" thickBot="1">
      <c r="A105" s="18" t="s">
        <v>391</v>
      </c>
      <c r="B105" s="172" t="s">
        <v>402</v>
      </c>
      <c r="C105" s="348"/>
    </row>
    <row r="106" spans="1:3" ht="12" customHeight="1" thickBot="1">
      <c r="A106" s="20" t="s">
        <v>22</v>
      </c>
      <c r="B106" s="29" t="s">
        <v>403</v>
      </c>
      <c r="C106" s="340">
        <f>+C107+C109+C111</f>
        <v>0</v>
      </c>
    </row>
    <row r="107" spans="1:3" ht="12" customHeight="1">
      <c r="A107" s="15" t="s">
        <v>115</v>
      </c>
      <c r="B107" s="8" t="s">
        <v>248</v>
      </c>
      <c r="C107" s="343"/>
    </row>
    <row r="108" spans="1:3" ht="12" customHeight="1">
      <c r="A108" s="15" t="s">
        <v>116</v>
      </c>
      <c r="B108" s="12" t="s">
        <v>407</v>
      </c>
      <c r="C108" s="343"/>
    </row>
    <row r="109" spans="1:3" ht="12" customHeight="1">
      <c r="A109" s="15" t="s">
        <v>117</v>
      </c>
      <c r="B109" s="12" t="s">
        <v>199</v>
      </c>
      <c r="C109" s="342"/>
    </row>
    <row r="110" spans="1:3" ht="12" customHeight="1">
      <c r="A110" s="15" t="s">
        <v>118</v>
      </c>
      <c r="B110" s="12" t="s">
        <v>408</v>
      </c>
      <c r="C110" s="310"/>
    </row>
    <row r="111" spans="1:3" ht="12" customHeight="1">
      <c r="A111" s="15" t="s">
        <v>119</v>
      </c>
      <c r="B111" s="337" t="s">
        <v>251</v>
      </c>
      <c r="C111" s="310"/>
    </row>
    <row r="112" spans="1:3" ht="12" customHeight="1">
      <c r="A112" s="15" t="s">
        <v>128</v>
      </c>
      <c r="B112" s="336" t="s">
        <v>539</v>
      </c>
      <c r="C112" s="310"/>
    </row>
    <row r="113" spans="1:3" ht="12" customHeight="1">
      <c r="A113" s="15" t="s">
        <v>130</v>
      </c>
      <c r="B113" s="463" t="s">
        <v>413</v>
      </c>
      <c r="C113" s="310"/>
    </row>
    <row r="114" spans="1:3" ht="15.75">
      <c r="A114" s="15" t="s">
        <v>200</v>
      </c>
      <c r="B114" s="170" t="s">
        <v>396</v>
      </c>
      <c r="C114" s="310"/>
    </row>
    <row r="115" spans="1:3" ht="12" customHeight="1">
      <c r="A115" s="15" t="s">
        <v>201</v>
      </c>
      <c r="B115" s="170" t="s">
        <v>412</v>
      </c>
      <c r="C115" s="310"/>
    </row>
    <row r="116" spans="1:3" ht="12" customHeight="1">
      <c r="A116" s="15" t="s">
        <v>202</v>
      </c>
      <c r="B116" s="170" t="s">
        <v>411</v>
      </c>
      <c r="C116" s="310"/>
    </row>
    <row r="117" spans="1:3" ht="12" customHeight="1">
      <c r="A117" s="15" t="s">
        <v>404</v>
      </c>
      <c r="B117" s="170" t="s">
        <v>399</v>
      </c>
      <c r="C117" s="310"/>
    </row>
    <row r="118" spans="1:3" ht="12" customHeight="1">
      <c r="A118" s="15" t="s">
        <v>405</v>
      </c>
      <c r="B118" s="170" t="s">
        <v>410</v>
      </c>
      <c r="C118" s="310"/>
    </row>
    <row r="119" spans="1:3" ht="16.5" thickBot="1">
      <c r="A119" s="13" t="s">
        <v>406</v>
      </c>
      <c r="B119" s="170" t="s">
        <v>409</v>
      </c>
      <c r="C119" s="312"/>
    </row>
    <row r="120" spans="1:3" ht="12" customHeight="1" thickBot="1">
      <c r="A120" s="20" t="s">
        <v>23</v>
      </c>
      <c r="B120" s="150" t="s">
        <v>414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0" t="s">
        <v>415</v>
      </c>
      <c r="C123" s="340">
        <f>+C90+C106+C120</f>
        <v>0</v>
      </c>
    </row>
    <row r="124" spans="1:3" ht="12" customHeight="1" thickBot="1">
      <c r="A124" s="20" t="s">
        <v>25</v>
      </c>
      <c r="B124" s="150" t="s">
        <v>416</v>
      </c>
      <c r="C124" s="340">
        <f>+C125+C126+C127</f>
        <v>0</v>
      </c>
    </row>
    <row r="125" spans="1:3" ht="12" customHeight="1">
      <c r="A125" s="15" t="s">
        <v>102</v>
      </c>
      <c r="B125" s="9" t="s">
        <v>417</v>
      </c>
      <c r="C125" s="310"/>
    </row>
    <row r="126" spans="1:3" ht="12" customHeight="1">
      <c r="A126" s="15" t="s">
        <v>103</v>
      </c>
      <c r="B126" s="9" t="s">
        <v>418</v>
      </c>
      <c r="C126" s="310"/>
    </row>
    <row r="127" spans="1:3" ht="12" customHeight="1" thickBot="1">
      <c r="A127" s="13" t="s">
        <v>104</v>
      </c>
      <c r="B127" s="7" t="s">
        <v>419</v>
      </c>
      <c r="C127" s="310"/>
    </row>
    <row r="128" spans="1:3" ht="12" customHeight="1" thickBot="1">
      <c r="A128" s="20" t="s">
        <v>26</v>
      </c>
      <c r="B128" s="150" t="s">
        <v>486</v>
      </c>
      <c r="C128" s="340">
        <f>+C129+C130+C131+C132</f>
        <v>0</v>
      </c>
    </row>
    <row r="129" spans="1:3" ht="12" customHeight="1">
      <c r="A129" s="15" t="s">
        <v>105</v>
      </c>
      <c r="B129" s="9" t="s">
        <v>420</v>
      </c>
      <c r="C129" s="310"/>
    </row>
    <row r="130" spans="1:3" ht="12" customHeight="1">
      <c r="A130" s="15" t="s">
        <v>106</v>
      </c>
      <c r="B130" s="9" t="s">
        <v>421</v>
      </c>
      <c r="C130" s="310"/>
    </row>
    <row r="131" spans="1:3" ht="12" customHeight="1">
      <c r="A131" s="15" t="s">
        <v>323</v>
      </c>
      <c r="B131" s="9" t="s">
        <v>422</v>
      </c>
      <c r="C131" s="310"/>
    </row>
    <row r="132" spans="1:3" ht="12" customHeight="1" thickBot="1">
      <c r="A132" s="13" t="s">
        <v>324</v>
      </c>
      <c r="B132" s="7" t="s">
        <v>423</v>
      </c>
      <c r="C132" s="310"/>
    </row>
    <row r="133" spans="1:3" ht="12" customHeight="1" thickBot="1">
      <c r="A133" s="20" t="s">
        <v>27</v>
      </c>
      <c r="B133" s="150" t="s">
        <v>424</v>
      </c>
      <c r="C133" s="346">
        <f>+C134+C135+C136+C137</f>
        <v>0</v>
      </c>
    </row>
    <row r="134" spans="1:3" ht="12" customHeight="1">
      <c r="A134" s="15" t="s">
        <v>107</v>
      </c>
      <c r="B134" s="9" t="s">
        <v>425</v>
      </c>
      <c r="C134" s="310"/>
    </row>
    <row r="135" spans="1:3" ht="12" customHeight="1">
      <c r="A135" s="15" t="s">
        <v>108</v>
      </c>
      <c r="B135" s="9" t="s">
        <v>435</v>
      </c>
      <c r="C135" s="310"/>
    </row>
    <row r="136" spans="1:3" ht="12" customHeight="1">
      <c r="A136" s="15" t="s">
        <v>336</v>
      </c>
      <c r="B136" s="9" t="s">
        <v>426</v>
      </c>
      <c r="C136" s="310"/>
    </row>
    <row r="137" spans="1:3" ht="12" customHeight="1" thickBot="1">
      <c r="A137" s="13" t="s">
        <v>337</v>
      </c>
      <c r="B137" s="7" t="s">
        <v>427</v>
      </c>
      <c r="C137" s="310"/>
    </row>
    <row r="138" spans="1:3" ht="12" customHeight="1" thickBot="1">
      <c r="A138" s="20" t="s">
        <v>28</v>
      </c>
      <c r="B138" s="150" t="s">
        <v>428</v>
      </c>
      <c r="C138" s="349">
        <f>+C139+C140+C141+C142</f>
        <v>0</v>
      </c>
    </row>
    <row r="139" spans="1:3" ht="12" customHeight="1">
      <c r="A139" s="15" t="s">
        <v>193</v>
      </c>
      <c r="B139" s="9" t="s">
        <v>429</v>
      </c>
      <c r="C139" s="310"/>
    </row>
    <row r="140" spans="1:3" ht="12" customHeight="1">
      <c r="A140" s="15" t="s">
        <v>194</v>
      </c>
      <c r="B140" s="9" t="s">
        <v>430</v>
      </c>
      <c r="C140" s="310"/>
    </row>
    <row r="141" spans="1:3" ht="12" customHeight="1">
      <c r="A141" s="15" t="s">
        <v>250</v>
      </c>
      <c r="B141" s="9" t="s">
        <v>431</v>
      </c>
      <c r="C141" s="310"/>
    </row>
    <row r="142" spans="1:3" ht="12" customHeight="1" thickBot="1">
      <c r="A142" s="15" t="s">
        <v>339</v>
      </c>
      <c r="B142" s="9" t="s">
        <v>432</v>
      </c>
      <c r="C142" s="310"/>
    </row>
    <row r="143" spans="1:9" ht="15" customHeight="1" thickBot="1">
      <c r="A143" s="20" t="s">
        <v>29</v>
      </c>
      <c r="B143" s="150" t="s">
        <v>433</v>
      </c>
      <c r="C143" s="479">
        <f>+C124+C128+C133+C138</f>
        <v>0</v>
      </c>
      <c r="F143" s="480"/>
      <c r="G143" s="481"/>
      <c r="H143" s="481"/>
      <c r="I143" s="481"/>
    </row>
    <row r="144" spans="1:3" s="466" customFormat="1" ht="12.75" customHeight="1" thickBot="1">
      <c r="A144" s="338" t="s">
        <v>30</v>
      </c>
      <c r="B144" s="429" t="s">
        <v>434</v>
      </c>
      <c r="C144" s="479">
        <f>+C123+C143</f>
        <v>0</v>
      </c>
    </row>
    <row r="145" ht="7.5" customHeight="1"/>
    <row r="146" spans="1:3" ht="15.75">
      <c r="A146" s="596" t="s">
        <v>436</v>
      </c>
      <c r="B146" s="596"/>
      <c r="C146" s="596"/>
    </row>
    <row r="147" spans="1:3" ht="15" customHeight="1" thickBot="1">
      <c r="A147" s="594" t="s">
        <v>166</v>
      </c>
      <c r="B147" s="594"/>
      <c r="C147" s="350" t="s">
        <v>249</v>
      </c>
    </row>
    <row r="148" spans="1:4" ht="13.5" customHeight="1" thickBot="1">
      <c r="A148" s="20">
        <v>1</v>
      </c>
      <c r="B148" s="29" t="s">
        <v>437</v>
      </c>
      <c r="C148" s="340">
        <f>+C60-C123</f>
        <v>0</v>
      </c>
      <c r="D148" s="482"/>
    </row>
    <row r="149" spans="1:3" ht="27.75" customHeight="1" thickBot="1">
      <c r="A149" s="20" t="s">
        <v>22</v>
      </c>
      <c r="B149" s="29" t="s">
        <v>438</v>
      </c>
      <c r="C149" s="340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E16" sqref="E16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9.75" customHeight="1">
      <c r="B1" s="362" t="s">
        <v>170</v>
      </c>
      <c r="C1" s="363"/>
      <c r="D1" s="363"/>
      <c r="E1" s="363"/>
      <c r="F1" s="599" t="s">
        <v>439</v>
      </c>
    </row>
    <row r="2" spans="5:6" ht="14.25" thickBot="1">
      <c r="E2" s="364" t="s">
        <v>69</v>
      </c>
      <c r="F2" s="599"/>
    </row>
    <row r="3" spans="1:6" ht="18" customHeight="1" thickBot="1">
      <c r="A3" s="597" t="s">
        <v>78</v>
      </c>
      <c r="B3" s="365" t="s">
        <v>61</v>
      </c>
      <c r="C3" s="366"/>
      <c r="D3" s="365" t="s">
        <v>63</v>
      </c>
      <c r="E3" s="367"/>
      <c r="F3" s="599"/>
    </row>
    <row r="4" spans="1:6" s="368" customFormat="1" ht="35.25" customHeight="1" thickBot="1">
      <c r="A4" s="598"/>
      <c r="B4" s="226" t="s">
        <v>70</v>
      </c>
      <c r="C4" s="227" t="s">
        <v>278</v>
      </c>
      <c r="D4" s="226" t="s">
        <v>70</v>
      </c>
      <c r="E4" s="58" t="s">
        <v>278</v>
      </c>
      <c r="F4" s="599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599"/>
    </row>
    <row r="6" spans="1:6" ht="12.75" customHeight="1">
      <c r="A6" s="374" t="s">
        <v>21</v>
      </c>
      <c r="B6" s="375" t="s">
        <v>440</v>
      </c>
      <c r="C6" s="351">
        <v>166466</v>
      </c>
      <c r="D6" s="375" t="s">
        <v>71</v>
      </c>
      <c r="E6" s="357">
        <v>124612</v>
      </c>
      <c r="F6" s="599"/>
    </row>
    <row r="7" spans="1:6" ht="12.75" customHeight="1">
      <c r="A7" s="376" t="s">
        <v>22</v>
      </c>
      <c r="B7" s="377" t="s">
        <v>441</v>
      </c>
      <c r="C7" s="352"/>
      <c r="D7" s="377" t="s">
        <v>195</v>
      </c>
      <c r="E7" s="358">
        <v>27315</v>
      </c>
      <c r="F7" s="599"/>
    </row>
    <row r="8" spans="1:6" ht="12.75" customHeight="1">
      <c r="A8" s="376" t="s">
        <v>23</v>
      </c>
      <c r="B8" s="377" t="s">
        <v>491</v>
      </c>
      <c r="C8" s="352"/>
      <c r="D8" s="377" t="s">
        <v>254</v>
      </c>
      <c r="E8" s="358">
        <v>57285</v>
      </c>
      <c r="F8" s="599"/>
    </row>
    <row r="9" spans="1:6" ht="12.75" customHeight="1">
      <c r="A9" s="376" t="s">
        <v>24</v>
      </c>
      <c r="B9" s="377" t="s">
        <v>186</v>
      </c>
      <c r="C9" s="352">
        <v>20620</v>
      </c>
      <c r="D9" s="377" t="s">
        <v>196</v>
      </c>
      <c r="E9" s="358">
        <v>56465</v>
      </c>
      <c r="F9" s="599"/>
    </row>
    <row r="10" spans="1:6" ht="12.75" customHeight="1">
      <c r="A10" s="376" t="s">
        <v>25</v>
      </c>
      <c r="B10" s="378" t="s">
        <v>442</v>
      </c>
      <c r="C10" s="352">
        <v>71830</v>
      </c>
      <c r="D10" s="377" t="s">
        <v>197</v>
      </c>
      <c r="E10" s="358">
        <v>6936</v>
      </c>
      <c r="F10" s="599"/>
    </row>
    <row r="11" spans="1:6" ht="12.75" customHeight="1">
      <c r="A11" s="376" t="s">
        <v>26</v>
      </c>
      <c r="B11" s="377" t="s">
        <v>443</v>
      </c>
      <c r="C11" s="353"/>
      <c r="D11" s="377" t="s">
        <v>53</v>
      </c>
      <c r="E11" s="358"/>
      <c r="F11" s="599"/>
    </row>
    <row r="12" spans="1:6" ht="12.75" customHeight="1">
      <c r="A12" s="376" t="s">
        <v>27</v>
      </c>
      <c r="B12" s="377" t="s">
        <v>321</v>
      </c>
      <c r="C12" s="352">
        <v>4622</v>
      </c>
      <c r="D12" s="51"/>
      <c r="E12" s="358"/>
      <c r="F12" s="599"/>
    </row>
    <row r="13" spans="1:6" ht="12.75" customHeight="1">
      <c r="A13" s="376" t="s">
        <v>28</v>
      </c>
      <c r="B13" s="51"/>
      <c r="C13" s="352"/>
      <c r="D13" s="51"/>
      <c r="E13" s="358"/>
      <c r="F13" s="599"/>
    </row>
    <row r="14" spans="1:6" ht="12.75" customHeight="1">
      <c r="A14" s="376" t="s">
        <v>29</v>
      </c>
      <c r="B14" s="483"/>
      <c r="C14" s="353"/>
      <c r="D14" s="51"/>
      <c r="E14" s="358"/>
      <c r="F14" s="599"/>
    </row>
    <row r="15" spans="1:6" ht="12.75" customHeight="1">
      <c r="A15" s="376" t="s">
        <v>30</v>
      </c>
      <c r="B15" s="51"/>
      <c r="C15" s="352"/>
      <c r="D15" s="51"/>
      <c r="E15" s="358"/>
      <c r="F15" s="599"/>
    </row>
    <row r="16" spans="1:6" ht="12.75" customHeight="1">
      <c r="A16" s="376" t="s">
        <v>31</v>
      </c>
      <c r="B16" s="51"/>
      <c r="C16" s="352"/>
      <c r="D16" s="51"/>
      <c r="E16" s="358"/>
      <c r="F16" s="599"/>
    </row>
    <row r="17" spans="1:6" ht="12.75" customHeight="1" thickBot="1">
      <c r="A17" s="376" t="s">
        <v>32</v>
      </c>
      <c r="B17" s="64"/>
      <c r="C17" s="354"/>
      <c r="D17" s="51"/>
      <c r="E17" s="359"/>
      <c r="F17" s="599"/>
    </row>
    <row r="18" spans="1:6" ht="15.75" customHeight="1" thickBot="1">
      <c r="A18" s="379" t="s">
        <v>33</v>
      </c>
      <c r="B18" s="152" t="s">
        <v>492</v>
      </c>
      <c r="C18" s="355">
        <f>+C6+C7+C9+C10+C12+C13+C14+C15+C16+C17</f>
        <v>263538</v>
      </c>
      <c r="D18" s="152" t="s">
        <v>451</v>
      </c>
      <c r="E18" s="360">
        <f>SUM(E6:E17)</f>
        <v>272613</v>
      </c>
      <c r="F18" s="599"/>
    </row>
    <row r="19" spans="1:6" ht="12.75" customHeight="1">
      <c r="A19" s="380" t="s">
        <v>34</v>
      </c>
      <c r="B19" s="381" t="s">
        <v>446</v>
      </c>
      <c r="C19" s="549">
        <f>+C20+C21+C22+C23</f>
        <v>17150</v>
      </c>
      <c r="D19" s="382" t="s">
        <v>203</v>
      </c>
      <c r="E19" s="361"/>
      <c r="F19" s="599"/>
    </row>
    <row r="20" spans="1:6" ht="12.75" customHeight="1">
      <c r="A20" s="383" t="s">
        <v>35</v>
      </c>
      <c r="B20" s="382" t="s">
        <v>246</v>
      </c>
      <c r="C20" s="94">
        <v>17150</v>
      </c>
      <c r="D20" s="382" t="s">
        <v>450</v>
      </c>
      <c r="E20" s="95"/>
      <c r="F20" s="599"/>
    </row>
    <row r="21" spans="1:6" ht="12.75" customHeight="1">
      <c r="A21" s="383" t="s">
        <v>36</v>
      </c>
      <c r="B21" s="382" t="s">
        <v>247</v>
      </c>
      <c r="C21" s="94"/>
      <c r="D21" s="382" t="s">
        <v>168</v>
      </c>
      <c r="E21" s="95"/>
      <c r="F21" s="599"/>
    </row>
    <row r="22" spans="1:6" ht="12.75" customHeight="1">
      <c r="A22" s="383" t="s">
        <v>37</v>
      </c>
      <c r="B22" s="382" t="s">
        <v>252</v>
      </c>
      <c r="C22" s="94"/>
      <c r="D22" s="382" t="s">
        <v>169</v>
      </c>
      <c r="E22" s="95"/>
      <c r="F22" s="599"/>
    </row>
    <row r="23" spans="1:6" ht="12.75" customHeight="1">
      <c r="A23" s="383" t="s">
        <v>38</v>
      </c>
      <c r="B23" s="382" t="s">
        <v>253</v>
      </c>
      <c r="C23" s="94"/>
      <c r="D23" s="381" t="s">
        <v>255</v>
      </c>
      <c r="E23" s="95"/>
      <c r="F23" s="599"/>
    </row>
    <row r="24" spans="1:6" ht="12.75" customHeight="1">
      <c r="A24" s="383" t="s">
        <v>39</v>
      </c>
      <c r="B24" s="382" t="s">
        <v>447</v>
      </c>
      <c r="C24" s="384">
        <f>+C25+C26</f>
        <v>0</v>
      </c>
      <c r="D24" s="382" t="s">
        <v>204</v>
      </c>
      <c r="E24" s="95"/>
      <c r="F24" s="599"/>
    </row>
    <row r="25" spans="1:6" ht="12.75" customHeight="1">
      <c r="A25" s="380" t="s">
        <v>40</v>
      </c>
      <c r="B25" s="381" t="s">
        <v>444</v>
      </c>
      <c r="C25" s="356"/>
      <c r="D25" s="375" t="s">
        <v>205</v>
      </c>
      <c r="E25" s="361"/>
      <c r="F25" s="599"/>
    </row>
    <row r="26" spans="1:6" ht="12.75" customHeight="1" thickBot="1">
      <c r="A26" s="383" t="s">
        <v>41</v>
      </c>
      <c r="B26" s="382" t="s">
        <v>445</v>
      </c>
      <c r="C26" s="94"/>
      <c r="D26" s="51"/>
      <c r="E26" s="95"/>
      <c r="F26" s="599"/>
    </row>
    <row r="27" spans="1:6" ht="15.75" customHeight="1" thickBot="1">
      <c r="A27" s="379" t="s">
        <v>42</v>
      </c>
      <c r="B27" s="152" t="s">
        <v>448</v>
      </c>
      <c r="C27" s="355">
        <f>+C19+C24</f>
        <v>17150</v>
      </c>
      <c r="D27" s="152" t="s">
        <v>452</v>
      </c>
      <c r="E27" s="360">
        <f>SUM(E19:E26)</f>
        <v>0</v>
      </c>
      <c r="F27" s="599"/>
    </row>
    <row r="28" spans="1:6" ht="13.5" thickBot="1">
      <c r="A28" s="379" t="s">
        <v>43</v>
      </c>
      <c r="B28" s="385" t="s">
        <v>449</v>
      </c>
      <c r="C28" s="386">
        <f>+C18+C27</f>
        <v>280688</v>
      </c>
      <c r="D28" s="385" t="s">
        <v>453</v>
      </c>
      <c r="E28" s="386">
        <f>+E18+E27</f>
        <v>272613</v>
      </c>
      <c r="F28" s="599"/>
    </row>
    <row r="29" spans="1:6" ht="13.5" thickBot="1">
      <c r="A29" s="379" t="s">
        <v>44</v>
      </c>
      <c r="B29" s="385" t="s">
        <v>181</v>
      </c>
      <c r="C29" s="386">
        <f>IF(C18-E18&lt;0,E18-C18,"-")</f>
        <v>9075</v>
      </c>
      <c r="D29" s="385" t="s">
        <v>182</v>
      </c>
      <c r="E29" s="386" t="str">
        <f>IF(C18-E18&gt;0,C18-E18,"-")</f>
        <v>-</v>
      </c>
      <c r="F29" s="599"/>
    </row>
    <row r="30" spans="1:6" ht="13.5" thickBot="1">
      <c r="A30" s="379" t="s">
        <v>45</v>
      </c>
      <c r="B30" s="385" t="s">
        <v>256</v>
      </c>
      <c r="C30" s="386" t="str">
        <f>IF(C18+C19-E28&lt;0,E28-(C18+C19),"-")</f>
        <v>-</v>
      </c>
      <c r="D30" s="385" t="s">
        <v>257</v>
      </c>
      <c r="E30" s="386">
        <f>IF(C18+C19-E28&gt;0,C18+C19-E28,"-")</f>
        <v>8075</v>
      </c>
      <c r="F30" s="599"/>
    </row>
    <row r="31" spans="2:4" ht="18.75">
      <c r="B31" s="600"/>
      <c r="C31" s="600"/>
      <c r="D31" s="600"/>
    </row>
  </sheetData>
  <sheetProtection sheet="1" objects="1" scenarios="1"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J21" sqref="J21"/>
    </sheetView>
  </sheetViews>
  <sheetFormatPr defaultColWidth="9.00390625" defaultRowHeight="12.75"/>
  <cols>
    <col min="1" max="1" width="6.875" style="62" customWidth="1"/>
    <col min="2" max="2" width="55.125" style="225" customWidth="1"/>
    <col min="3" max="3" width="16.375" style="62" customWidth="1"/>
    <col min="4" max="4" width="55.125" style="62" customWidth="1"/>
    <col min="5" max="5" width="16.375" style="62" customWidth="1"/>
    <col min="6" max="6" width="4.875" style="62" customWidth="1"/>
    <col min="7" max="16384" width="9.375" style="62" customWidth="1"/>
  </cols>
  <sheetData>
    <row r="1" spans="2:6" ht="31.5">
      <c r="B1" s="362" t="s">
        <v>171</v>
      </c>
      <c r="C1" s="363"/>
      <c r="D1" s="363"/>
      <c r="E1" s="363"/>
      <c r="F1" s="599" t="s">
        <v>454</v>
      </c>
    </row>
    <row r="2" spans="5:6" ht="14.25" thickBot="1">
      <c r="E2" s="364" t="s">
        <v>69</v>
      </c>
      <c r="F2" s="599"/>
    </row>
    <row r="3" spans="1:6" ht="13.5" thickBot="1">
      <c r="A3" s="601" t="s">
        <v>78</v>
      </c>
      <c r="B3" s="365" t="s">
        <v>61</v>
      </c>
      <c r="C3" s="366"/>
      <c r="D3" s="365" t="s">
        <v>63</v>
      </c>
      <c r="E3" s="367"/>
      <c r="F3" s="599"/>
    </row>
    <row r="4" spans="1:6" s="368" customFormat="1" ht="24.75" thickBot="1">
      <c r="A4" s="602"/>
      <c r="B4" s="226" t="s">
        <v>70</v>
      </c>
      <c r="C4" s="227" t="s">
        <v>278</v>
      </c>
      <c r="D4" s="226" t="s">
        <v>70</v>
      </c>
      <c r="E4" s="227" t="s">
        <v>278</v>
      </c>
      <c r="F4" s="599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599"/>
    </row>
    <row r="6" spans="1:6" ht="12.75" customHeight="1">
      <c r="A6" s="374" t="s">
        <v>21</v>
      </c>
      <c r="B6" s="375" t="s">
        <v>455</v>
      </c>
      <c r="C6" s="351"/>
      <c r="D6" s="375" t="s">
        <v>248</v>
      </c>
      <c r="E6" s="357"/>
      <c r="F6" s="599"/>
    </row>
    <row r="7" spans="1:6" ht="12.75">
      <c r="A7" s="376" t="s">
        <v>22</v>
      </c>
      <c r="B7" s="377" t="s">
        <v>456</v>
      </c>
      <c r="C7" s="352"/>
      <c r="D7" s="377" t="s">
        <v>461</v>
      </c>
      <c r="E7" s="358"/>
      <c r="F7" s="599"/>
    </row>
    <row r="8" spans="1:6" ht="12.75" customHeight="1">
      <c r="A8" s="376" t="s">
        <v>23</v>
      </c>
      <c r="B8" s="377" t="s">
        <v>12</v>
      </c>
      <c r="C8" s="352"/>
      <c r="D8" s="377" t="s">
        <v>199</v>
      </c>
      <c r="E8" s="358"/>
      <c r="F8" s="599"/>
    </row>
    <row r="9" spans="1:6" ht="12.75" customHeight="1">
      <c r="A9" s="376" t="s">
        <v>24</v>
      </c>
      <c r="B9" s="377" t="s">
        <v>457</v>
      </c>
      <c r="C9" s="352"/>
      <c r="D9" s="377" t="s">
        <v>462</v>
      </c>
      <c r="E9" s="358"/>
      <c r="F9" s="599"/>
    </row>
    <row r="10" spans="1:6" ht="12.75" customHeight="1">
      <c r="A10" s="376" t="s">
        <v>25</v>
      </c>
      <c r="B10" s="377" t="s">
        <v>458</v>
      </c>
      <c r="C10" s="352"/>
      <c r="D10" s="377" t="s">
        <v>251</v>
      </c>
      <c r="E10" s="358"/>
      <c r="F10" s="599"/>
    </row>
    <row r="11" spans="1:6" ht="12.75" customHeight="1">
      <c r="A11" s="376" t="s">
        <v>26</v>
      </c>
      <c r="B11" s="377" t="s">
        <v>459</v>
      </c>
      <c r="C11" s="353"/>
      <c r="D11" s="51"/>
      <c r="E11" s="358"/>
      <c r="F11" s="599"/>
    </row>
    <row r="12" spans="1:6" ht="12.75" customHeight="1">
      <c r="A12" s="376" t="s">
        <v>27</v>
      </c>
      <c r="B12" s="51"/>
      <c r="C12" s="352"/>
      <c r="D12" s="51"/>
      <c r="E12" s="358"/>
      <c r="F12" s="599"/>
    </row>
    <row r="13" spans="1:6" ht="12.75" customHeight="1">
      <c r="A13" s="376" t="s">
        <v>28</v>
      </c>
      <c r="B13" s="51"/>
      <c r="C13" s="352"/>
      <c r="D13" s="51"/>
      <c r="E13" s="358"/>
      <c r="F13" s="599"/>
    </row>
    <row r="14" spans="1:6" ht="12.75" customHeight="1">
      <c r="A14" s="376" t="s">
        <v>29</v>
      </c>
      <c r="B14" s="51"/>
      <c r="C14" s="353"/>
      <c r="D14" s="51"/>
      <c r="E14" s="358"/>
      <c r="F14" s="599"/>
    </row>
    <row r="15" spans="1:6" ht="12.75">
      <c r="A15" s="376" t="s">
        <v>30</v>
      </c>
      <c r="B15" s="51"/>
      <c r="C15" s="353"/>
      <c r="D15" s="51"/>
      <c r="E15" s="358"/>
      <c r="F15" s="599"/>
    </row>
    <row r="16" spans="1:6" ht="12.75" customHeight="1" thickBot="1">
      <c r="A16" s="443" t="s">
        <v>31</v>
      </c>
      <c r="B16" s="484"/>
      <c r="C16" s="445"/>
      <c r="D16" s="444" t="s">
        <v>53</v>
      </c>
      <c r="E16" s="405"/>
      <c r="F16" s="599"/>
    </row>
    <row r="17" spans="1:6" ht="15.75" customHeight="1" thickBot="1">
      <c r="A17" s="379" t="s">
        <v>32</v>
      </c>
      <c r="B17" s="152" t="s">
        <v>493</v>
      </c>
      <c r="C17" s="355">
        <f>+C6+C8+C9+C11+C12+C13+C14+C15+C16</f>
        <v>0</v>
      </c>
      <c r="D17" s="152" t="s">
        <v>494</v>
      </c>
      <c r="E17" s="360">
        <f>+E6+E8+E10+E11+E12+E13+E14+E15+E16</f>
        <v>0</v>
      </c>
      <c r="F17" s="599"/>
    </row>
    <row r="18" spans="1:6" ht="12.75" customHeight="1">
      <c r="A18" s="374" t="s">
        <v>33</v>
      </c>
      <c r="B18" s="389" t="s">
        <v>269</v>
      </c>
      <c r="C18" s="396">
        <f>+C19+C20+C21+C22+C23</f>
        <v>0</v>
      </c>
      <c r="D18" s="382" t="s">
        <v>203</v>
      </c>
      <c r="E18" s="92"/>
      <c r="F18" s="599"/>
    </row>
    <row r="19" spans="1:6" ht="12.75" customHeight="1">
      <c r="A19" s="376" t="s">
        <v>34</v>
      </c>
      <c r="B19" s="390" t="s">
        <v>258</v>
      </c>
      <c r="C19" s="94"/>
      <c r="D19" s="382" t="s">
        <v>206</v>
      </c>
      <c r="E19" s="95"/>
      <c r="F19" s="599"/>
    </row>
    <row r="20" spans="1:6" ht="12.75" customHeight="1">
      <c r="A20" s="374" t="s">
        <v>35</v>
      </c>
      <c r="B20" s="390" t="s">
        <v>259</v>
      </c>
      <c r="C20" s="94"/>
      <c r="D20" s="382" t="s">
        <v>168</v>
      </c>
      <c r="E20" s="95"/>
      <c r="F20" s="599"/>
    </row>
    <row r="21" spans="1:6" ht="12.75" customHeight="1">
      <c r="A21" s="376" t="s">
        <v>36</v>
      </c>
      <c r="B21" s="390" t="s">
        <v>260</v>
      </c>
      <c r="C21" s="94"/>
      <c r="D21" s="382" t="s">
        <v>169</v>
      </c>
      <c r="E21" s="95"/>
      <c r="F21" s="599"/>
    </row>
    <row r="22" spans="1:6" ht="12.75" customHeight="1">
      <c r="A22" s="374" t="s">
        <v>37</v>
      </c>
      <c r="B22" s="390" t="s">
        <v>261</v>
      </c>
      <c r="C22" s="94"/>
      <c r="D22" s="381" t="s">
        <v>255</v>
      </c>
      <c r="E22" s="95"/>
      <c r="F22" s="599"/>
    </row>
    <row r="23" spans="1:6" ht="12.75" customHeight="1">
      <c r="A23" s="376" t="s">
        <v>38</v>
      </c>
      <c r="B23" s="391" t="s">
        <v>262</v>
      </c>
      <c r="C23" s="94"/>
      <c r="D23" s="382" t="s">
        <v>207</v>
      </c>
      <c r="E23" s="95"/>
      <c r="F23" s="599"/>
    </row>
    <row r="24" spans="1:6" ht="12.75" customHeight="1">
      <c r="A24" s="374" t="s">
        <v>39</v>
      </c>
      <c r="B24" s="392" t="s">
        <v>263</v>
      </c>
      <c r="C24" s="384">
        <f>+C25+C26+C27+C28+C29</f>
        <v>0</v>
      </c>
      <c r="D24" s="393" t="s">
        <v>205</v>
      </c>
      <c r="E24" s="95"/>
      <c r="F24" s="599"/>
    </row>
    <row r="25" spans="1:6" ht="12.75" customHeight="1">
      <c r="A25" s="376" t="s">
        <v>40</v>
      </c>
      <c r="B25" s="391" t="s">
        <v>264</v>
      </c>
      <c r="C25" s="94"/>
      <c r="D25" s="393" t="s">
        <v>463</v>
      </c>
      <c r="E25" s="95"/>
      <c r="F25" s="599"/>
    </row>
    <row r="26" spans="1:6" ht="12.75" customHeight="1">
      <c r="A26" s="374" t="s">
        <v>41</v>
      </c>
      <c r="B26" s="391" t="s">
        <v>265</v>
      </c>
      <c r="C26" s="94"/>
      <c r="D26" s="388"/>
      <c r="E26" s="95"/>
      <c r="F26" s="599"/>
    </row>
    <row r="27" spans="1:6" ht="12.75" customHeight="1">
      <c r="A27" s="376" t="s">
        <v>42</v>
      </c>
      <c r="B27" s="390" t="s">
        <v>266</v>
      </c>
      <c r="C27" s="94"/>
      <c r="D27" s="148"/>
      <c r="E27" s="95"/>
      <c r="F27" s="599"/>
    </row>
    <row r="28" spans="1:6" ht="12.75" customHeight="1">
      <c r="A28" s="374" t="s">
        <v>43</v>
      </c>
      <c r="B28" s="394" t="s">
        <v>267</v>
      </c>
      <c r="C28" s="94"/>
      <c r="D28" s="51"/>
      <c r="E28" s="95"/>
      <c r="F28" s="599"/>
    </row>
    <row r="29" spans="1:6" ht="12.75" customHeight="1" thickBot="1">
      <c r="A29" s="376" t="s">
        <v>44</v>
      </c>
      <c r="B29" s="395" t="s">
        <v>268</v>
      </c>
      <c r="C29" s="94"/>
      <c r="D29" s="148"/>
      <c r="E29" s="95"/>
      <c r="F29" s="599"/>
    </row>
    <row r="30" spans="1:6" ht="21.75" customHeight="1" thickBot="1">
      <c r="A30" s="379" t="s">
        <v>45</v>
      </c>
      <c r="B30" s="152" t="s">
        <v>460</v>
      </c>
      <c r="C30" s="355">
        <f>+C18+C24</f>
        <v>0</v>
      </c>
      <c r="D30" s="152" t="s">
        <v>464</v>
      </c>
      <c r="E30" s="360">
        <f>SUM(E18:E29)</f>
        <v>0</v>
      </c>
      <c r="F30" s="599"/>
    </row>
    <row r="31" spans="1:6" ht="13.5" thickBot="1">
      <c r="A31" s="379" t="s">
        <v>46</v>
      </c>
      <c r="B31" s="385" t="s">
        <v>465</v>
      </c>
      <c r="C31" s="386">
        <f>+C17+C30</f>
        <v>0</v>
      </c>
      <c r="D31" s="385" t="s">
        <v>466</v>
      </c>
      <c r="E31" s="386">
        <f>+E17+E30</f>
        <v>0</v>
      </c>
      <c r="F31" s="599"/>
    </row>
    <row r="32" spans="1:6" ht="13.5" thickBot="1">
      <c r="A32" s="379" t="s">
        <v>47</v>
      </c>
      <c r="B32" s="385" t="s">
        <v>181</v>
      </c>
      <c r="C32" s="386" t="str">
        <f>IF(C17-E17&lt;0,E17-C17,"-")</f>
        <v>-</v>
      </c>
      <c r="D32" s="385" t="s">
        <v>182</v>
      </c>
      <c r="E32" s="386" t="str">
        <f>IF(C17-E17&gt;0,C17-E17,"-")</f>
        <v>-</v>
      </c>
      <c r="F32" s="599"/>
    </row>
    <row r="33" spans="1:6" ht="13.5" thickBot="1">
      <c r="A33" s="379" t="s">
        <v>48</v>
      </c>
      <c r="B33" s="385" t="s">
        <v>256</v>
      </c>
      <c r="C33" s="386" t="str">
        <f>IF(C17+C18-E31&lt;0,E31-(C17+C18),"-")</f>
        <v>-</v>
      </c>
      <c r="D33" s="385" t="s">
        <v>257</v>
      </c>
      <c r="E33" s="386" t="str">
        <f>IF(C17+C18-E31&gt;0,C17+C18-E31,"-")</f>
        <v>-</v>
      </c>
      <c r="F33" s="599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3" t="s">
        <v>163</v>
      </c>
      <c r="E1" s="156" t="s">
        <v>167</v>
      </c>
    </row>
    <row r="3" spans="1:5" ht="12.75">
      <c r="A3" s="162"/>
      <c r="B3" s="163"/>
      <c r="C3" s="162"/>
      <c r="D3" s="165"/>
      <c r="E3" s="163"/>
    </row>
    <row r="4" spans="1:5" ht="15.75">
      <c r="A4" s="104" t="s">
        <v>467</v>
      </c>
      <c r="B4" s="164"/>
      <c r="C4" s="173"/>
      <c r="D4" s="165"/>
      <c r="E4" s="163"/>
    </row>
    <row r="5" spans="1:5" ht="12.75">
      <c r="A5" s="162"/>
      <c r="B5" s="163"/>
      <c r="C5" s="162"/>
      <c r="D5" s="165"/>
      <c r="E5" s="163"/>
    </row>
    <row r="6" spans="1:5" ht="12.75">
      <c r="A6" s="162" t="s">
        <v>469</v>
      </c>
      <c r="B6" s="163">
        <f>+'1.1.sz.mell.'!C60</f>
        <v>328477</v>
      </c>
      <c r="C6" s="162" t="s">
        <v>470</v>
      </c>
      <c r="D6" s="165">
        <f>+'2.1.sz.mell  '!C18+'2.2.sz.mell  '!C17</f>
        <v>263538</v>
      </c>
      <c r="E6" s="163">
        <f aca="true" t="shared" si="0" ref="E6:E15">+B6-D6</f>
        <v>64939</v>
      </c>
    </row>
    <row r="7" spans="1:5" ht="12.75">
      <c r="A7" s="162" t="s">
        <v>471</v>
      </c>
      <c r="B7" s="163">
        <f>+'1.1.sz.mell.'!C83</f>
        <v>17150</v>
      </c>
      <c r="C7" s="162" t="s">
        <v>472</v>
      </c>
      <c r="D7" s="165">
        <f>+'2.1.sz.mell  '!C27+'2.2.sz.mell  '!C30</f>
        <v>17150</v>
      </c>
      <c r="E7" s="163">
        <f t="shared" si="0"/>
        <v>0</v>
      </c>
    </row>
    <row r="8" spans="1:5" ht="12.75">
      <c r="A8" s="162" t="s">
        <v>473</v>
      </c>
      <c r="B8" s="163">
        <f>+'1.1.sz.mell.'!C84</f>
        <v>345627</v>
      </c>
      <c r="C8" s="162" t="s">
        <v>474</v>
      </c>
      <c r="D8" s="165">
        <f>+'2.1.sz.mell  '!C28+'2.2.sz.mell  '!C31</f>
        <v>280688</v>
      </c>
      <c r="E8" s="163">
        <f t="shared" si="0"/>
        <v>64939</v>
      </c>
    </row>
    <row r="9" spans="1:5" ht="12.75">
      <c r="A9" s="162"/>
      <c r="B9" s="163"/>
      <c r="C9" s="162"/>
      <c r="D9" s="165"/>
      <c r="E9" s="163"/>
    </row>
    <row r="10" spans="1:5" ht="12.75">
      <c r="A10" s="162"/>
      <c r="B10" s="163"/>
      <c r="C10" s="162"/>
      <c r="D10" s="165"/>
      <c r="E10" s="163"/>
    </row>
    <row r="11" spans="1:5" ht="15.75">
      <c r="A11" s="104" t="s">
        <v>468</v>
      </c>
      <c r="B11" s="164"/>
      <c r="C11" s="173"/>
      <c r="D11" s="165"/>
      <c r="E11" s="163"/>
    </row>
    <row r="12" spans="1:5" ht="12.75">
      <c r="A12" s="162"/>
      <c r="B12" s="163"/>
      <c r="C12" s="162"/>
      <c r="D12" s="165"/>
      <c r="E12" s="163"/>
    </row>
    <row r="13" spans="1:5" ht="12.75">
      <c r="A13" s="162" t="s">
        <v>478</v>
      </c>
      <c r="B13" s="163">
        <f>+'1.1.sz.mell.'!C123</f>
        <v>345627</v>
      </c>
      <c r="C13" s="162" t="s">
        <v>477</v>
      </c>
      <c r="D13" s="165">
        <f>+'2.1.sz.mell  '!E18+'2.2.sz.mell  '!E17</f>
        <v>272613</v>
      </c>
      <c r="E13" s="163">
        <f t="shared" si="0"/>
        <v>73014</v>
      </c>
    </row>
    <row r="14" spans="1:5" ht="12.75">
      <c r="A14" s="162" t="s">
        <v>276</v>
      </c>
      <c r="B14" s="163">
        <f>+'1.1.sz.mell.'!C143</f>
        <v>0</v>
      </c>
      <c r="C14" s="162" t="s">
        <v>476</v>
      </c>
      <c r="D14" s="165">
        <f>+'2.1.sz.mell  '!E27+'2.2.sz.mell  '!E30</f>
        <v>0</v>
      </c>
      <c r="E14" s="163">
        <f t="shared" si="0"/>
        <v>0</v>
      </c>
    </row>
    <row r="15" spans="1:5" ht="12.75">
      <c r="A15" s="162" t="s">
        <v>479</v>
      </c>
      <c r="B15" s="163">
        <f>+'1.1.sz.mell.'!C144</f>
        <v>345627</v>
      </c>
      <c r="C15" s="162" t="s">
        <v>475</v>
      </c>
      <c r="D15" s="165">
        <f>+'2.1.sz.mell  '!E28+'2.2.sz.mell  '!E31</f>
        <v>272613</v>
      </c>
      <c r="E15" s="163">
        <f t="shared" si="0"/>
        <v>73014</v>
      </c>
    </row>
    <row r="16" spans="1:5" ht="12.75">
      <c r="A16" s="154"/>
      <c r="B16" s="154"/>
      <c r="C16" s="162"/>
      <c r="D16" s="165"/>
      <c r="E16" s="155"/>
    </row>
    <row r="17" spans="1:5" ht="12.75">
      <c r="A17" s="154"/>
      <c r="B17" s="154"/>
      <c r="C17" s="154"/>
      <c r="D17" s="154"/>
      <c r="E17" s="154"/>
    </row>
    <row r="18" spans="1:5" ht="12.75">
      <c r="A18" s="154"/>
      <c r="B18" s="154"/>
      <c r="C18" s="154"/>
      <c r="D18" s="154"/>
      <c r="E18" s="154"/>
    </row>
    <row r="19" spans="1:5" ht="12.75">
      <c r="A19" s="154"/>
      <c r="B19" s="154"/>
      <c r="C19" s="154"/>
      <c r="D19" s="154"/>
      <c r="E19" s="15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1" sqref="F11"/>
    </sheetView>
  </sheetViews>
  <sheetFormatPr defaultColWidth="9.00390625" defaultRowHeight="12.75"/>
  <cols>
    <col min="1" max="1" width="5.625" style="176" customWidth="1"/>
    <col min="2" max="2" width="35.625" style="176" customWidth="1"/>
    <col min="3" max="6" width="14.00390625" style="176" customWidth="1"/>
    <col min="7" max="16384" width="9.375" style="176" customWidth="1"/>
  </cols>
  <sheetData>
    <row r="1" spans="1:6" ht="33" customHeight="1">
      <c r="A1" s="603" t="s">
        <v>210</v>
      </c>
      <c r="B1" s="603"/>
      <c r="C1" s="603"/>
      <c r="D1" s="603"/>
      <c r="E1" s="603"/>
      <c r="F1" s="603"/>
    </row>
    <row r="2" spans="1:7" ht="15.75" customHeight="1" thickBot="1">
      <c r="A2" s="177"/>
      <c r="B2" s="177"/>
      <c r="C2" s="604"/>
      <c r="D2" s="604"/>
      <c r="E2" s="611" t="s">
        <v>58</v>
      </c>
      <c r="F2" s="611"/>
      <c r="G2" s="184"/>
    </row>
    <row r="3" spans="1:6" ht="63" customHeight="1">
      <c r="A3" s="607" t="s">
        <v>19</v>
      </c>
      <c r="B3" s="609" t="s">
        <v>211</v>
      </c>
      <c r="C3" s="609" t="s">
        <v>277</v>
      </c>
      <c r="D3" s="609"/>
      <c r="E3" s="609"/>
      <c r="F3" s="605" t="s">
        <v>272</v>
      </c>
    </row>
    <row r="4" spans="1:6" ht="15.75" thickBot="1">
      <c r="A4" s="608"/>
      <c r="B4" s="610"/>
      <c r="C4" s="179" t="s">
        <v>270</v>
      </c>
      <c r="D4" s="179" t="s">
        <v>271</v>
      </c>
      <c r="E4" s="179" t="s">
        <v>480</v>
      </c>
      <c r="F4" s="606"/>
    </row>
    <row r="5" spans="1:6" ht="15.75" thickBot="1">
      <c r="A5" s="181">
        <v>1</v>
      </c>
      <c r="B5" s="182">
        <v>2</v>
      </c>
      <c r="C5" s="182">
        <v>3</v>
      </c>
      <c r="D5" s="182">
        <v>4</v>
      </c>
      <c r="E5" s="182">
        <v>5</v>
      </c>
      <c r="F5" s="183">
        <v>6</v>
      </c>
    </row>
    <row r="6" spans="1:6" ht="15">
      <c r="A6" s="180" t="s">
        <v>21</v>
      </c>
      <c r="B6" s="202"/>
      <c r="C6" s="203"/>
      <c r="D6" s="203"/>
      <c r="E6" s="203"/>
      <c r="F6" s="187">
        <f>SUM(C6:E6)</f>
        <v>0</v>
      </c>
    </row>
    <row r="7" spans="1:6" ht="15">
      <c r="A7" s="178" t="s">
        <v>22</v>
      </c>
      <c r="B7" s="204"/>
      <c r="C7" s="205"/>
      <c r="D7" s="205"/>
      <c r="E7" s="205"/>
      <c r="F7" s="188">
        <f>SUM(C7:E7)</f>
        <v>0</v>
      </c>
    </row>
    <row r="8" spans="1:6" ht="15">
      <c r="A8" s="178" t="s">
        <v>23</v>
      </c>
      <c r="B8" s="204"/>
      <c r="C8" s="205"/>
      <c r="D8" s="205"/>
      <c r="E8" s="205"/>
      <c r="F8" s="188">
        <f>SUM(C8:E8)</f>
        <v>0</v>
      </c>
    </row>
    <row r="9" spans="1:6" ht="15">
      <c r="A9" s="178" t="s">
        <v>24</v>
      </c>
      <c r="B9" s="204"/>
      <c r="C9" s="205"/>
      <c r="D9" s="205"/>
      <c r="E9" s="205"/>
      <c r="F9" s="188">
        <f>SUM(C9:E9)</f>
        <v>0</v>
      </c>
    </row>
    <row r="10" spans="1:6" ht="15.75" thickBot="1">
      <c r="A10" s="185" t="s">
        <v>25</v>
      </c>
      <c r="B10" s="206"/>
      <c r="C10" s="207"/>
      <c r="D10" s="207"/>
      <c r="E10" s="207"/>
      <c r="F10" s="188">
        <f>SUM(C10:E10)</f>
        <v>0</v>
      </c>
    </row>
    <row r="11" spans="1:6" s="530" customFormat="1" ht="15" thickBot="1">
      <c r="A11" s="527" t="s">
        <v>26</v>
      </c>
      <c r="B11" s="186" t="s">
        <v>213</v>
      </c>
      <c r="C11" s="528">
        <f>SUM(C6:C10)</f>
        <v>0</v>
      </c>
      <c r="D11" s="528">
        <f>SUM(D6:D10)</f>
        <v>0</v>
      </c>
      <c r="E11" s="528">
        <f>SUM(E6:E10)</f>
        <v>0</v>
      </c>
      <c r="F11" s="529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2014-02-20T14:26:50Z</cp:lastPrinted>
  <dcterms:created xsi:type="dcterms:W3CDTF">1999-10-30T10:30:45Z</dcterms:created>
  <dcterms:modified xsi:type="dcterms:W3CDTF">2014-02-20T14:27:52Z</dcterms:modified>
  <cp:category/>
  <cp:version/>
  <cp:contentType/>
  <cp:contentStatus/>
</cp:coreProperties>
</file>