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1. sz. mell  (2)" sheetId="17" r:id="rId17"/>
    <sheet name="9.1.1. sz. mell  (3)" sheetId="18" r:id="rId18"/>
    <sheet name="9.1.1. sz. mell  (4)" sheetId="19" r:id="rId19"/>
    <sheet name="9.1.1. sz. mell  (5)" sheetId="20" r:id="rId20"/>
    <sheet name="9.1.1. sz. mell  (6)" sheetId="21" r:id="rId21"/>
    <sheet name="9.1.1. sz. mell  (7)" sheetId="22" r:id="rId22"/>
    <sheet name="9.1.1. sz. mell  (8)" sheetId="23" r:id="rId23"/>
    <sheet name="9.1.1. sz. mell  (9)" sheetId="24" r:id="rId24"/>
    <sheet name="9.1.1. sz. mell  (10)" sheetId="25" r:id="rId25"/>
    <sheet name="9.1.2. sz. mell  " sheetId="26" r:id="rId26"/>
    <sheet name="9.1.3. sz. mell   " sheetId="27" r:id="rId27"/>
    <sheet name="9.2. sz. mell" sheetId="28" r:id="rId28"/>
    <sheet name="9.2.1. sz. mell" sheetId="29" r:id="rId29"/>
    <sheet name="9.2.2. sz.  mell" sheetId="30" r:id="rId30"/>
    <sheet name="9.2.3. sz. mell" sheetId="31" r:id="rId31"/>
    <sheet name="9.3. sz. mell" sheetId="32" r:id="rId32"/>
    <sheet name="9.3.1. sz. mell" sheetId="33" r:id="rId33"/>
    <sheet name="9.3.2. sz. mell" sheetId="34" r:id="rId34"/>
    <sheet name="9.3.3. sz. mell" sheetId="35" r:id="rId35"/>
    <sheet name="10.sz.mell" sheetId="36" r:id="rId36"/>
    <sheet name="1. sz tájékoztató t." sheetId="37" r:id="rId37"/>
    <sheet name="2. sz tájékoztató t" sheetId="38" r:id="rId38"/>
    <sheet name="3. sz tájékoztató t." sheetId="39" r:id="rId39"/>
    <sheet name="4.sz tájékoztató t." sheetId="40" r:id="rId40"/>
    <sheet name="5.sz tájékoztató t." sheetId="41" r:id="rId41"/>
    <sheet name="6.sz tájékoztató t." sheetId="42" r:id="rId42"/>
    <sheet name="Munka1" sheetId="43" r:id="rId43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24">'9.1.1. sz. mell  (10)'!$1:$6</definedName>
    <definedName name="_xlnm.Print_Titles" localSheetId="16">'9.1.1. sz. mell  (2)'!$1:$6</definedName>
    <definedName name="_xlnm.Print_Titles" localSheetId="17">'9.1.1. sz. mell  (3)'!$1:$6</definedName>
    <definedName name="_xlnm.Print_Titles" localSheetId="18">'9.1.1. sz. mell  (4)'!$1:$6</definedName>
    <definedName name="_xlnm.Print_Titles" localSheetId="19">'9.1.1. sz. mell  (5)'!$1:$6</definedName>
    <definedName name="_xlnm.Print_Titles" localSheetId="20">'9.1.1. sz. mell  (6)'!$1:$6</definedName>
    <definedName name="_xlnm.Print_Titles" localSheetId="21">'9.1.1. sz. mell  (7)'!$1:$6</definedName>
    <definedName name="_xlnm.Print_Titles" localSheetId="22">'9.1.1. sz. mell  (8)'!$1:$6</definedName>
    <definedName name="_xlnm.Print_Titles" localSheetId="23">'9.1.1. sz. mell  (9)'!$1:$6</definedName>
    <definedName name="_xlnm.Print_Titles" localSheetId="25">'9.1.2. sz. mell  '!$1:$6</definedName>
    <definedName name="_xlnm.Print_Titles" localSheetId="26">'9.1.3. sz. mell   '!$1:$6</definedName>
    <definedName name="_xlnm.Print_Titles" localSheetId="27">'9.2. sz. mell'!$1:$6</definedName>
    <definedName name="_xlnm.Print_Titles" localSheetId="28">'9.2.1. sz. mell'!$1:$6</definedName>
    <definedName name="_xlnm.Print_Titles" localSheetId="29">'9.2.2. sz.  mell'!$1:$6</definedName>
    <definedName name="_xlnm.Print_Titles" localSheetId="30">'9.2.3. sz. mell'!$1:$6</definedName>
    <definedName name="_xlnm.Print_Titles" localSheetId="31">'9.3. sz. mell'!$1:$6</definedName>
    <definedName name="_xlnm.Print_Titles" localSheetId="32">'9.3.1. sz. mell'!$1:$6</definedName>
    <definedName name="_xlnm.Print_Titles" localSheetId="33">'9.3.2. sz. mell'!$1:$6</definedName>
    <definedName name="_xlnm.Print_Titles" localSheetId="34">'9.3.3. sz. mell'!$1:$6</definedName>
    <definedName name="_xlnm.Print_Area" localSheetId="36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<sst xmlns="http://schemas.openxmlformats.org/spreadsheetml/2006/main" count="6504" uniqueCount="584">
  <si>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</si>
  <si>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</si>
  <si>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</si>
  <si>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</si>
  <si>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</si>
  <si>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</si>
  <si>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</si>
  <si>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</si>
  <si>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</si>
  <si>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</si>
  <si>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</si>
  <si>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</si>
  <si>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</si>
  <si>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</si>
  <si>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</si>
  <si>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</si>
  <si>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</si>
  <si>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</si>
  <si>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</si>
  <si>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</si>
  <si>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</si>
  <si>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</si>
  <si>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</si>
  <si>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</si>
  <si>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</si>
  <si>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</si>
  <si>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</si>
  <si>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</si>
  <si>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</si>
  <si>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</si>
  <si>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</si>
  <si>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</si>
  <si>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</si>
  <si>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</si>
  <si>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</si>
  <si>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</si>
  <si>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</si>
  <si>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</si>
  <si>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</si>
  <si>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</si>
  <si>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</si>
  <si>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</si>
  <si>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</si>
  <si>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</si>
  <si>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</si>
  <si>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</si>
  <si>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</si>
  <si>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</si>
  <si>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</si>
  <si>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</si>
  <si>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</si>
  <si>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</si>
  <si>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</si>
  <si>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</si>
  <si>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</si>
  <si>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</si>
  <si>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</si>
  <si>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</si>
  <si>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</si>
  <si>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</si>
  <si>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</si>
  <si>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</si>
  <si>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</si>
  <si>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</si>
  <si>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</si>
  <si>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</si>
  <si>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</si>
  <si>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</si>
  <si>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</si>
  <si>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</si>
  <si>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</si>
  <si>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</si>
  <si>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</si>
  <si>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</si>
  <si>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</si>
  <si>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</si>
  <si>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</si>
  <si>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</si>
  <si>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</si>
  <si>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</si>
  <si>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</si>
  <si>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</si>
  <si>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</si>
  <si>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</si>
  <si>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</si>
  <si>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</si>
  <si>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</si>
  <si>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</si>
  <si>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</si>
  <si>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</si>
  <si>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</si>
  <si>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</si>
  <si>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</si>
  <si>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</si>
  <si>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</si>
  <si>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</si>
  <si>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</si>
  <si>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</si>
  <si>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</si>
  <si>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</si>
  <si>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</si>
  <si>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</si>
  <si>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</si>
  <si>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</si>
  <si>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</si>
  <si>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</si>
  <si>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</si>
  <si>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</si>
  <si>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</si>
  <si>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</si>
  <si>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</si>
  <si>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</si>
  <si>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</si>
  <si>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</si>
  <si>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</si>
  <si>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</si>
  <si>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</si>
  <si>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</si>
  <si>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</si>
  <si>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</si>
  <si>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</si>
  <si>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</si>
  <si>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</si>
  <si>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</si>
  <si>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</si>
  <si>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</si>
  <si>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</si>
  <si>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</si>
  <si>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</si>
  <si>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</si>
  <si>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</si>
  <si>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</si>
  <si>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</si>
  <si>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</si>
  <si>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</si>
  <si>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</si>
  <si>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</si>
  <si>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</si>
  <si>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</si>
  <si>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</si>
  <si>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</si>
  <si>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</si>
  <si>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</si>
  <si>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</si>
  <si>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</si>
  <si>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</si>
  <si>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</si>
  <si>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</si>
  <si>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</si>
  <si>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</si>
  <si>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</si>
  <si>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</si>
  <si>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</si>
  <si>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</si>
  <si>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</si>
  <si>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</si>
  <si>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</si>
  <si>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</si>
  <si>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</si>
  <si>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</si>
  <si>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</si>
  <si>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</si>
  <si>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</si>
  <si>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</si>
  <si>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</si>
  <si>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</si>
  <si>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</si>
  <si>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</si>
  <si>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</si>
  <si>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</si>
  <si>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</si>
  <si>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</si>
  <si>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</si>
  <si>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</si>
  <si>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</si>
  <si>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</si>
  <si>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</si>
  <si>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</si>
  <si>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</si>
  <si>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</si>
  <si>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</si>
  <si>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</si>
  <si>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</si>
  <si>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</si>
  <si>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</si>
  <si>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</si>
  <si>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</si>
  <si>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</si>
  <si>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</si>
  <si>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</si>
  <si>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</si>
  <si>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</si>
  <si>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</si>
  <si>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</si>
  <si>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</si>
  <si>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</si>
  <si>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</si>
  <si>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</si>
  <si>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</si>
  <si>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</si>
  <si>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</si>
  <si>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</si>
  <si>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</si>
  <si>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</si>
  <si>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</si>
  <si>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</si>
  <si>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</si>
  <si>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</si>
  <si>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</si>
  <si>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</si>
  <si>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</si>
  <si>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</si>
  <si>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</si>
  <si>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</si>
  <si>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</si>
  <si>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</si>
  <si>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</si>
  <si>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</si>
  <si>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</si>
  <si>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</si>
  <si>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</si>
  <si>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</si>
  <si>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</si>
  <si>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</si>
  <si>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</si>
  <si>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</si>
  <si>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</si>
  <si>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</si>
  <si>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</si>
  <si>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</si>
  <si>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</si>
  <si>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</si>
  <si>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</si>
  <si>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</si>
  <si>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</si>
  <si>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</si>
  <si>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</si>
  <si>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</si>
  <si>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</si>
  <si>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</si>
  <si>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</si>
  <si>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</si>
  <si>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</si>
  <si>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</si>
  <si>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</si>
  <si>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</si>
  <si>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</si>
  <si>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</si>
  <si>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</si>
  <si>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</si>
  <si>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</si>
  <si>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</si>
  <si>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</si>
  <si>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</si>
  <si>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</si>
  <si>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</si>
  <si>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</si>
  <si>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</si>
  <si>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</si>
  <si>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</si>
  <si>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</si>
  <si>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</si>
  <si>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</si>
  <si>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</si>
  <si>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</si>
  <si>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</si>
  <si>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</si>
  <si>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</si>
  <si>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</si>
  <si>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</si>
  <si>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</si>
  <si>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</si>
  <si>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</si>
  <si>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</si>
  <si>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</si>
  <si>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</si>
  <si>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</si>
  <si>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</si>
  <si>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</si>
  <si>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</si>
  <si>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</si>
  <si>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</si>
  <si>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</si>
  <si>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</si>
  <si>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</si>
  <si>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</si>
  <si>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</si>
  <si>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</si>
  <si>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</si>
  <si>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</si>
  <si>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</si>
  <si>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</si>
  <si>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</si>
  <si>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</si>
  <si>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</si>
  <si>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</si>
  <si>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</si>
  <si>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</si>
  <si>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</si>
  <si>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</si>
  <si>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</si>
  <si>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</si>
  <si>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</si>
  <si>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</si>
  <si>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</si>
  <si>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</si>
  <si>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</si>
  <si>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</si>
  <si>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</si>
  <si>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</si>
  <si>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</si>
  <si>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</si>
  <si>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</si>
  <si>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</si>
  <si>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</si>
  <si>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</si>
  <si>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</si>
  <si>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</si>
  <si>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</si>
  <si>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</si>
  <si>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</si>
  <si>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</si>
  <si>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</si>
  <si>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</si>
  <si>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</si>
  <si>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</si>
  <si>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</si>
  <si>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</si>
  <si>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</si>
  <si>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</si>
  <si>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</si>
  <si>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</si>
  <si>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</si>
  <si>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</si>
  <si>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</si>
  <si>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</si>
  <si>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</si>
  <si>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</si>
  <si>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</si>
  <si>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</si>
  <si>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</si>
  <si>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</si>
  <si>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</si>
  <si>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</si>
  <si>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</si>
  <si>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</si>
  <si>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</si>
  <si>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</si>
  <si>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</si>
  <si>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</si>
  <si>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</si>
  <si>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</si>
  <si>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</si>
  <si>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</si>
  <si>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</si>
  <si>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</si>
  <si>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</si>
  <si>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</si>
  <si>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</si>
  <si>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</si>
  <si>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</si>
  <si>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</si>
  <si>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</si>
  <si>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</si>
  <si>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</si>
  <si>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</si>
  <si>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</si>
  <si>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</si>
  <si>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</si>
  <si>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</si>
  <si>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</si>
  <si>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</si>
  <si>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</si>
  <si>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</si>
  <si>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</si>
  <si>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</si>
  <si>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</si>
  <si>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</si>
  <si>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</si>
  <si>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</si>
  <si>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</si>
  <si>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</si>
  <si>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</si>
  <si>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</si>
  <si>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</si>
  <si>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</si>
  <si>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</si>
  <si>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</si>
  <si>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</si>
  <si>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</si>
  <si>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</si>
  <si>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</si>
  <si>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</si>
  <si>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</si>
  <si>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</si>
  <si>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</si>
  <si>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</si>
  <si>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</si>
  <si>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</si>
  <si>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</si>
  <si>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</si>
  <si>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</si>
  <si>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</si>
  <si>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</si>
  <si>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</si>
  <si>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</si>
  <si>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</si>
  <si>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</si>
  <si>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</si>
  <si>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</si>
  <si>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</si>
  <si>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</si>
  <si>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</si>
  <si>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</si>
  <si>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</si>
  <si>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</si>
  <si>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</si>
  <si>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</si>
  <si>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</si>
  <si>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</si>
  <si>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</si>
  <si>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</si>
  <si>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</si>
  <si>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</si>
  <si>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</si>
  <si>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</si>
  <si>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</si>
  <si>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</si>
  <si>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</si>
  <si>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</si>
  <si>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</si>
  <si>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</si>
  <si>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</si>
  <si>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</si>
  <si>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</si>
  <si>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</si>
  <si>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</si>
  <si>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</si>
  <si>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</si>
  <si>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</si>
  <si>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</si>
  <si>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</si>
  <si>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</si>
  <si>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</si>
  <si>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</si>
  <si>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</si>
  <si>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</si>
  <si>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</si>
  <si>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</si>
  <si>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</si>
  <si>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</si>
  <si>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</si>
  <si>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</si>
  <si>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</si>
  <si>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</si>
  <si>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</si>
  <si>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</si>
  <si>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</si>
  <si>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</si>
  <si>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</si>
  <si>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</si>
  <si>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</si>
  <si>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</si>
  <si>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</si>
  <si>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</si>
  <si>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</si>
  <si>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</si>
  <si>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</si>
  <si>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</si>
  <si>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</si>
  <si>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</si>
  <si>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</si>
  <si>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</si>
  <si>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</si>
  <si>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</si>
  <si>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</si>
  <si>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</si>
  <si>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</si>
  <si>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</si>
  <si>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</si>
  <si>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</si>
  <si>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</si>
  <si>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</si>
  <si>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</si>
  <si>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</si>
  <si>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</si>
  <si>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</si>
  <si>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</si>
  <si>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</si>
  <si>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</si>
  <si>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</si>
  <si>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</si>
  <si>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</si>
  <si>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</si>
  <si>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</si>
  <si>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</si>
  <si>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</si>
  <si>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</si>
  <si>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</si>
  <si>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</si>
  <si>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</si>
  <si>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</si>
  <si>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</si>
  <si>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</si>
  <si>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</si>
  <si>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</si>
  <si>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</si>
  <si>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</si>
  <si>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</si>
  <si>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</si>
  <si>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</si>
  <si>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</si>
  <si>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</si>
  <si>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</si>
  <si>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</si>
  <si>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</si>
  <si>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</si>
  <si>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</si>
  <si>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</si>
  <si>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</si>
  <si>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</si>
  <si>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</si>
  <si>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</si>
  <si>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</si>
  <si>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</si>
  <si>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</si>
  <si>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</si>
  <si>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</si>
  <si>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</si>
  <si>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</si>
  <si>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</si>
  <si>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</si>
  <si>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</si>
  <si>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</si>
  <si>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</si>
  <si>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</si>
  <si>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Közös Önkormányzati Hivatal</t>
  </si>
  <si>
    <t>Étkeztetés</t>
  </si>
  <si>
    <t>Város és községgazdálkodás</t>
  </si>
  <si>
    <t>Közvilágítás, vízellátás</t>
  </si>
  <si>
    <t>Közművelődés</t>
  </si>
  <si>
    <t>Köztemető fenntartás</t>
  </si>
  <si>
    <t>Rendszeres segélyezés</t>
  </si>
  <si>
    <t>Eseti segélyezés</t>
  </si>
  <si>
    <t>Közfoglalkoztatás</t>
  </si>
  <si>
    <t>2015. évi előirányzat</t>
  </si>
  <si>
    <t>Felhasználás
2014. XII.31-ig</t>
  </si>
  <si>
    <t xml:space="preserve">
2015. év utáni szükséglet
</t>
  </si>
  <si>
    <t>2015. év utáni szükséglet
(6=2 - 4 - 5)</t>
  </si>
  <si>
    <t>9.1. melléklet a ……/2015. (….) önkormányzati rendelethez</t>
  </si>
  <si>
    <t xml:space="preserve">2.1. melléklet a ………../2015. (……….) önkormányzati rendelethez     </t>
  </si>
  <si>
    <t xml:space="preserve">2.2. melléklet a ………../2015. (……….) önkormányzati rendelethez     </t>
  </si>
  <si>
    <t>9.2. melléklet a ……/2015. (….) önkormányzati rendelethez</t>
  </si>
  <si>
    <t>9.3. melléklet a ……/2015. (….) önkormányzati rendelethez</t>
  </si>
  <si>
    <t>9.3.1. melléklet a ……/2015. (….) önkormányzati rendelethez</t>
  </si>
  <si>
    <t>K I M U T A T Á S
a 2015. évben céljelleggel juttatott támogatásokról</t>
  </si>
  <si>
    <t>A 2015. évi általános működés és ágazati feladatok támogatásának alakulása jogcímenként</t>
  </si>
  <si>
    <t>Előirányzat-felhasználási terv
2015. évre</t>
  </si>
  <si>
    <t>2015 előtti kifizetés</t>
  </si>
  <si>
    <t>2017. 
után</t>
  </si>
  <si>
    <t>2015. évi támogatás összesen</t>
  </si>
  <si>
    <t>9.1.1. melléklet a ……/2015. (….) önkormányzati rendelethez</t>
  </si>
  <si>
    <t>9.1.2. melléklet a ……/2015. (….) önkormányzati rendelethez</t>
  </si>
  <si>
    <t>9.1.3. melléklet a ……/2015. (….) önkormányzati rendelethez</t>
  </si>
  <si>
    <t>9.1.4. melléklet a ……/2015. (….) önkormányzati rendelethez</t>
  </si>
  <si>
    <t>9.1.5. melléklet a ……/2015. (….) önkormányzati rendelethez</t>
  </si>
  <si>
    <t>9.1.6. melléklet a ……/2015. (….) önkormányzati rendelethez</t>
  </si>
  <si>
    <t>9.1.7. melléklet a ……/2015. (….) önkormányzati rendelethez</t>
  </si>
  <si>
    <t>9.1.8. melléklet a ……/2015. (….) önkormányzati rendelethez</t>
  </si>
  <si>
    <t>9.1.9. melléklet a ……/2015. (….) önkormányzati rendelethez</t>
  </si>
  <si>
    <t>9.1.10. melléklet a ……/2015. (….) önkormányzati rendelethez</t>
  </si>
  <si>
    <t>2016. után</t>
  </si>
  <si>
    <t>Önkormányzaton kívüli EU-s projektekhez történő hozzájárulás 2015. évi előirányzat</t>
  </si>
  <si>
    <t>2013. évi tény</t>
  </si>
  <si>
    <t>2014. évi 
várható</t>
  </si>
  <si>
    <t>Nagyar Önkormányzat adósságot keletkeztető ügyletekből és kezességvállalásokból fennálló kötelezettségei</t>
  </si>
  <si>
    <t>Nagyar Önkormányzat saját bevételeinek részletezése az adósságot keletkeztető ügyletből származó tárgyévi fizetési kötelezettség megállapításához</t>
  </si>
  <si>
    <t>Nagyar Önkormányzat 2014. évi adósságot keletkeztető fejlesztési céljai</t>
  </si>
  <si>
    <t>Óvoda Nagyar</t>
  </si>
  <si>
    <t>Nappali Szociális Ellátás</t>
  </si>
  <si>
    <t>á</t>
  </si>
  <si>
    <t>ÓVODA felujítás</t>
  </si>
  <si>
    <t>2015</t>
  </si>
  <si>
    <t>Közfoglalkoztatás miatt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</si>
</sst>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7" fillId="35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5" borderId="27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6"/>
      <c r="B4" s="166"/>
    </row>
    <row r="5" spans="1:2" s="178" customFormat="1" ht="15.75">
      <c r="A5" s="108" t="s">
        <v>465</v>
      </c>
      <c r="B5" s="177"/>
    </row>
    <row r="6" spans="1:2" ht="12.75">
      <c r="A6" s="166"/>
      <c r="B6" s="166"/>
    </row>
    <row r="7" spans="1:2" ht="12.75">
      <c r="A7" s="166" t="s">
        <v>467</v>
      </c>
      <c r="B7" s="166" t="s">
        <v>468</v>
      </c>
    </row>
    <row r="8" spans="1:2" ht="12.75">
      <c r="A8" s="166" t="s">
        <v>469</v>
      </c>
      <c r="B8" s="166" t="s">
        <v>470</v>
      </c>
    </row>
    <row r="9" spans="1:2" ht="12.75">
      <c r="A9" s="166" t="s">
        <v>471</v>
      </c>
      <c r="B9" s="166" t="s">
        <v>472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466</v>
      </c>
      <c r="B12" s="177"/>
    </row>
    <row r="13" spans="1:2" ht="12.75">
      <c r="A13" s="166"/>
      <c r="B13" s="166"/>
    </row>
    <row r="14" spans="1:2" ht="12.75">
      <c r="A14" s="166" t="s">
        <v>476</v>
      </c>
      <c r="B14" s="166" t="s">
        <v>475</v>
      </c>
    </row>
    <row r="15" spans="1:2" ht="12.75">
      <c r="A15" s="166" t="s">
        <v>276</v>
      </c>
      <c r="B15" s="166" t="s">
        <v>474</v>
      </c>
    </row>
    <row r="16" spans="1:2" ht="12.75">
      <c r="A16" s="166" t="s">
        <v>477</v>
      </c>
      <c r="B16" s="166" t="s">
        <v>473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I10" sqref="I10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602" t="s">
        <v>576</v>
      </c>
      <c r="B1" s="602"/>
      <c r="C1" s="602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209</v>
      </c>
      <c r="C3" s="214" t="s">
        <v>545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408" t="s">
        <v>62</v>
      </c>
      <c r="C5" s="405">
        <v>1500</v>
      </c>
    </row>
    <row r="6" spans="1:3" ht="24.75">
      <c r="A6" s="219" t="s">
        <v>22</v>
      </c>
      <c r="B6" s="445" t="s">
        <v>273</v>
      </c>
      <c r="C6" s="406"/>
    </row>
    <row r="7" spans="1:3" ht="15">
      <c r="A7" s="219" t="s">
        <v>23</v>
      </c>
      <c r="B7" s="446" t="s">
        <v>534</v>
      </c>
      <c r="C7" s="406"/>
    </row>
    <row r="8" spans="1:3" ht="24.75">
      <c r="A8" s="219" t="s">
        <v>24</v>
      </c>
      <c r="B8" s="446" t="s">
        <v>275</v>
      </c>
      <c r="C8" s="406"/>
    </row>
    <row r="9" spans="1:3" ht="15">
      <c r="A9" s="220" t="s">
        <v>25</v>
      </c>
      <c r="B9" s="446" t="s">
        <v>274</v>
      </c>
      <c r="C9" s="407"/>
    </row>
    <row r="10" spans="1:3" ht="15.75" thickBot="1">
      <c r="A10" s="219" t="s">
        <v>26</v>
      </c>
      <c r="B10" s="447" t="s">
        <v>210</v>
      </c>
      <c r="C10" s="406"/>
    </row>
    <row r="11" spans="1:3" ht="15.75" thickBot="1">
      <c r="A11" s="611" t="s">
        <v>213</v>
      </c>
      <c r="B11" s="612"/>
      <c r="C11" s="221">
        <f>SUM(C5:C10)</f>
        <v>1500</v>
      </c>
    </row>
    <row r="12" spans="1:3" ht="23.25" customHeight="1">
      <c r="A12" s="613" t="s">
        <v>245</v>
      </c>
      <c r="B12" s="613"/>
      <c r="C12" s="61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J42" sqref="J42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602" t="s">
        <v>577</v>
      </c>
      <c r="B1" s="602"/>
      <c r="C1" s="602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214</v>
      </c>
      <c r="C3" s="214" t="s">
        <v>243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225"/>
      <c r="C5" s="222"/>
    </row>
    <row r="6" spans="1:3" ht="15">
      <c r="A6" s="219" t="s">
        <v>22</v>
      </c>
      <c r="B6" s="226"/>
      <c r="C6" s="223"/>
    </row>
    <row r="7" spans="1:3" ht="15.75" thickBot="1">
      <c r="A7" s="220" t="s">
        <v>23</v>
      </c>
      <c r="B7" s="227"/>
      <c r="C7" s="224"/>
    </row>
    <row r="8" spans="1:3" s="541" customFormat="1" ht="17.25" customHeight="1" thickBot="1">
      <c r="A8" s="542" t="s">
        <v>24</v>
      </c>
      <c r="B8" s="161" t="s">
        <v>215</v>
      </c>
      <c r="C8" s="22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1" t="s">
        <v>73</v>
      </c>
      <c r="B3" s="232" t="s">
        <v>74</v>
      </c>
      <c r="C3" s="232" t="s">
        <v>75</v>
      </c>
      <c r="D3" s="232" t="s">
        <v>546</v>
      </c>
      <c r="E3" s="232" t="s">
        <v>545</v>
      </c>
      <c r="F3" s="59" t="s">
        <v>547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3" t="s">
        <v>583</v>
      </c>
      <c r="B5" s="28">
        <v>5200</v>
      </c>
      <c r="C5" s="545" t="s">
        <v>582</v>
      </c>
      <c r="D5" s="28"/>
      <c r="E5" s="28">
        <v>5200</v>
      </c>
      <c r="F5" s="64">
        <f aca="true" t="shared" si="0" ref="F5:F23">B5-D5-E5</f>
        <v>0</v>
      </c>
    </row>
    <row r="6" spans="1:6" ht="15.75" customHeight="1">
      <c r="A6" s="543"/>
      <c r="B6" s="28"/>
      <c r="C6" s="545"/>
      <c r="D6" s="28"/>
      <c r="E6" s="28"/>
      <c r="F6" s="64">
        <f t="shared" si="0"/>
        <v>0</v>
      </c>
    </row>
    <row r="7" spans="1:6" ht="15.75" customHeight="1">
      <c r="A7" s="543"/>
      <c r="B7" s="28"/>
      <c r="C7" s="545"/>
      <c r="D7" s="28"/>
      <c r="E7" s="28"/>
      <c r="F7" s="64">
        <f t="shared" si="0"/>
        <v>0</v>
      </c>
    </row>
    <row r="8" spans="1:6" ht="15.75" customHeight="1">
      <c r="A8" s="544"/>
      <c r="B8" s="28"/>
      <c r="C8" s="545"/>
      <c r="D8" s="28"/>
      <c r="E8" s="28"/>
      <c r="F8" s="64">
        <f t="shared" si="0"/>
        <v>0</v>
      </c>
    </row>
    <row r="9" spans="1:6" ht="15.75" customHeight="1">
      <c r="A9" s="543"/>
      <c r="B9" s="28"/>
      <c r="C9" s="545"/>
      <c r="D9" s="28"/>
      <c r="E9" s="28"/>
      <c r="F9" s="64">
        <f t="shared" si="0"/>
        <v>0</v>
      </c>
    </row>
    <row r="10" spans="1:6" ht="15.75" customHeight="1">
      <c r="A10" s="544"/>
      <c r="B10" s="28"/>
      <c r="C10" s="545"/>
      <c r="D10" s="28"/>
      <c r="E10" s="28"/>
      <c r="F10" s="64">
        <f t="shared" si="0"/>
        <v>0</v>
      </c>
    </row>
    <row r="11" spans="1:6" ht="15.75" customHeight="1">
      <c r="A11" s="543"/>
      <c r="B11" s="28"/>
      <c r="C11" s="545"/>
      <c r="D11" s="28"/>
      <c r="E11" s="28"/>
      <c r="F11" s="64">
        <f t="shared" si="0"/>
        <v>0</v>
      </c>
    </row>
    <row r="12" spans="1:6" ht="15.75" customHeight="1">
      <c r="A12" s="543"/>
      <c r="B12" s="28"/>
      <c r="C12" s="545"/>
      <c r="D12" s="28"/>
      <c r="E12" s="28"/>
      <c r="F12" s="64">
        <f t="shared" si="0"/>
        <v>0</v>
      </c>
    </row>
    <row r="13" spans="1:6" ht="15.75" customHeight="1">
      <c r="A13" s="543"/>
      <c r="B13" s="28"/>
      <c r="C13" s="545"/>
      <c r="D13" s="28"/>
      <c r="E13" s="28"/>
      <c r="F13" s="64">
        <f t="shared" si="0"/>
        <v>0</v>
      </c>
    </row>
    <row r="14" spans="1:6" ht="15.75" customHeight="1">
      <c r="A14" s="543"/>
      <c r="B14" s="28"/>
      <c r="C14" s="545"/>
      <c r="D14" s="28"/>
      <c r="E14" s="28"/>
      <c r="F14" s="64">
        <f t="shared" si="0"/>
        <v>0</v>
      </c>
    </row>
    <row r="15" spans="1:6" ht="15.75" customHeight="1">
      <c r="A15" s="543"/>
      <c r="B15" s="28"/>
      <c r="C15" s="545"/>
      <c r="D15" s="28"/>
      <c r="E15" s="28"/>
      <c r="F15" s="64">
        <f t="shared" si="0"/>
        <v>0</v>
      </c>
    </row>
    <row r="16" spans="1:6" ht="15.75" customHeight="1">
      <c r="A16" s="543"/>
      <c r="B16" s="28"/>
      <c r="C16" s="545"/>
      <c r="D16" s="28"/>
      <c r="E16" s="28"/>
      <c r="F16" s="64">
        <f t="shared" si="0"/>
        <v>0</v>
      </c>
    </row>
    <row r="17" spans="1:6" ht="15.75" customHeight="1">
      <c r="A17" s="543"/>
      <c r="B17" s="28"/>
      <c r="C17" s="545"/>
      <c r="D17" s="28"/>
      <c r="E17" s="28"/>
      <c r="F17" s="64">
        <f t="shared" si="0"/>
        <v>0</v>
      </c>
    </row>
    <row r="18" spans="1:6" ht="15.75" customHeight="1">
      <c r="A18" s="543"/>
      <c r="B18" s="28"/>
      <c r="C18" s="545"/>
      <c r="D18" s="28"/>
      <c r="E18" s="28"/>
      <c r="F18" s="64">
        <f t="shared" si="0"/>
        <v>0</v>
      </c>
    </row>
    <row r="19" spans="1:6" ht="15.75" customHeight="1">
      <c r="A19" s="543"/>
      <c r="B19" s="28"/>
      <c r="C19" s="545"/>
      <c r="D19" s="28"/>
      <c r="E19" s="28"/>
      <c r="F19" s="64">
        <f t="shared" si="0"/>
        <v>0</v>
      </c>
    </row>
    <row r="20" spans="1:6" ht="15.75" customHeight="1">
      <c r="A20" s="543"/>
      <c r="B20" s="28"/>
      <c r="C20" s="545"/>
      <c r="D20" s="28"/>
      <c r="E20" s="28"/>
      <c r="F20" s="64">
        <f t="shared" si="0"/>
        <v>0</v>
      </c>
    </row>
    <row r="21" spans="1:6" ht="15.75" customHeight="1">
      <c r="A21" s="543"/>
      <c r="B21" s="28"/>
      <c r="C21" s="545"/>
      <c r="D21" s="28"/>
      <c r="E21" s="28"/>
      <c r="F21" s="64">
        <f t="shared" si="0"/>
        <v>0</v>
      </c>
    </row>
    <row r="22" spans="1:6" ht="15.75" customHeight="1">
      <c r="A22" s="543"/>
      <c r="B22" s="28"/>
      <c r="C22" s="545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6"/>
      <c r="D23" s="29"/>
      <c r="E23" s="29"/>
      <c r="F23" s="66">
        <f t="shared" si="0"/>
        <v>0</v>
      </c>
    </row>
    <row r="24" spans="1:6" s="69" customFormat="1" ht="18" customHeight="1" thickBot="1">
      <c r="A24" s="233" t="s">
        <v>72</v>
      </c>
      <c r="B24" s="67">
        <f>SUM(B5:B23)</f>
        <v>5200</v>
      </c>
      <c r="C24" s="148"/>
      <c r="D24" s="67">
        <f>SUM(D5:D23)</f>
        <v>0</v>
      </c>
      <c r="E24" s="67">
        <f>SUM(E5:E23)</f>
        <v>5200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1" t="s">
        <v>76</v>
      </c>
      <c r="B3" s="232" t="s">
        <v>74</v>
      </c>
      <c r="C3" s="232" t="s">
        <v>75</v>
      </c>
      <c r="D3" s="232" t="s">
        <v>546</v>
      </c>
      <c r="E3" s="232" t="s">
        <v>545</v>
      </c>
      <c r="F3" s="59" t="s">
        <v>548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581</v>
      </c>
      <c r="B5" s="71">
        <v>30257</v>
      </c>
      <c r="C5" s="547" t="s">
        <v>582</v>
      </c>
      <c r="D5" s="71"/>
      <c r="E5" s="71">
        <v>30257</v>
      </c>
      <c r="F5" s="72">
        <f aca="true" t="shared" si="0" ref="F5:F23">B5-D5-E5</f>
        <v>0</v>
      </c>
    </row>
    <row r="6" spans="1:6" ht="15.75" customHeight="1">
      <c r="A6" s="70"/>
      <c r="B6" s="71"/>
      <c r="C6" s="547"/>
      <c r="D6" s="71"/>
      <c r="E6" s="71"/>
      <c r="F6" s="72">
        <f t="shared" si="0"/>
        <v>0</v>
      </c>
    </row>
    <row r="7" spans="1:6" ht="15.75" customHeight="1">
      <c r="A7" s="70"/>
      <c r="B7" s="71"/>
      <c r="C7" s="547"/>
      <c r="D7" s="71"/>
      <c r="E7" s="71"/>
      <c r="F7" s="72">
        <f t="shared" si="0"/>
        <v>0</v>
      </c>
    </row>
    <row r="8" spans="1:6" ht="15.75" customHeight="1">
      <c r="A8" s="70"/>
      <c r="B8" s="71"/>
      <c r="C8" s="547"/>
      <c r="D8" s="71"/>
      <c r="E8" s="71"/>
      <c r="F8" s="72">
        <f t="shared" si="0"/>
        <v>0</v>
      </c>
    </row>
    <row r="9" spans="1:6" ht="15.75" customHeight="1">
      <c r="A9" s="70"/>
      <c r="B9" s="71"/>
      <c r="C9" s="547"/>
      <c r="D9" s="71"/>
      <c r="E9" s="71"/>
      <c r="F9" s="72">
        <f t="shared" si="0"/>
        <v>0</v>
      </c>
    </row>
    <row r="10" spans="1:6" ht="15.75" customHeight="1">
      <c r="A10" s="70"/>
      <c r="B10" s="71"/>
      <c r="C10" s="547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7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7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7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7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7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7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7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7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7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7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7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7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8"/>
      <c r="D23" s="74"/>
      <c r="E23" s="74"/>
      <c r="F23" s="75">
        <f t="shared" si="0"/>
        <v>0</v>
      </c>
    </row>
    <row r="24" spans="1:6" s="69" customFormat="1" ht="18" customHeight="1" thickBot="1">
      <c r="A24" s="233" t="s">
        <v>72</v>
      </c>
      <c r="B24" s="234">
        <f>SUM(B5:B23)</f>
        <v>30257</v>
      </c>
      <c r="C24" s="149"/>
      <c r="D24" s="234">
        <f>SUM(D5:D23)</f>
        <v>0</v>
      </c>
      <c r="E24" s="234">
        <f>SUM(E5:E23)</f>
        <v>30257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0">
      <selection activeCell="I22" sqref="I2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6"/>
      <c r="B1" s="256"/>
      <c r="C1" s="256"/>
      <c r="D1" s="256"/>
      <c r="E1" s="256"/>
    </row>
    <row r="2" spans="1:5" ht="15.75">
      <c r="A2" s="257" t="s">
        <v>150</v>
      </c>
      <c r="B2" s="615"/>
      <c r="C2" s="615"/>
      <c r="D2" s="615"/>
      <c r="E2" s="615"/>
    </row>
    <row r="3" spans="1:5" ht="14.25" thickBot="1">
      <c r="A3" s="256"/>
      <c r="B3" s="256"/>
      <c r="C3" s="256"/>
      <c r="D3" s="616" t="s">
        <v>143</v>
      </c>
      <c r="E3" s="616"/>
    </row>
    <row r="4" spans="1:5" ht="15" customHeight="1" thickBot="1">
      <c r="A4" s="258" t="s">
        <v>142</v>
      </c>
      <c r="B4" s="259" t="s">
        <v>270</v>
      </c>
      <c r="C4" s="259" t="s">
        <v>271</v>
      </c>
      <c r="D4" s="259" t="s">
        <v>571</v>
      </c>
      <c r="E4" s="260" t="s">
        <v>54</v>
      </c>
    </row>
    <row r="5" spans="1:5" ht="12.75">
      <c r="A5" s="261" t="s">
        <v>144</v>
      </c>
      <c r="B5" s="109"/>
      <c r="C5" s="109"/>
      <c r="D5" s="109"/>
      <c r="E5" s="262">
        <f aca="true" t="shared" si="0" ref="E5:E11">SUM(B5:D5)</f>
        <v>0</v>
      </c>
    </row>
    <row r="6" spans="1:5" ht="12.75">
      <c r="A6" s="263" t="s">
        <v>157</v>
      </c>
      <c r="B6" s="110"/>
      <c r="C6" s="110"/>
      <c r="D6" s="110"/>
      <c r="E6" s="264">
        <f t="shared" si="0"/>
        <v>0</v>
      </c>
    </row>
    <row r="7" spans="1:5" ht="12.75">
      <c r="A7" s="265" t="s">
        <v>145</v>
      </c>
      <c r="B7" s="111"/>
      <c r="C7" s="111"/>
      <c r="D7" s="111"/>
      <c r="E7" s="266">
        <f t="shared" si="0"/>
        <v>0</v>
      </c>
    </row>
    <row r="8" spans="1:5" ht="12.75">
      <c r="A8" s="265" t="s">
        <v>159</v>
      </c>
      <c r="B8" s="111"/>
      <c r="C8" s="111"/>
      <c r="D8" s="111"/>
      <c r="E8" s="266">
        <f t="shared" si="0"/>
        <v>0</v>
      </c>
    </row>
    <row r="9" spans="1:5" ht="12.75">
      <c r="A9" s="265" t="s">
        <v>146</v>
      </c>
      <c r="B9" s="111"/>
      <c r="C9" s="111"/>
      <c r="D9" s="111"/>
      <c r="E9" s="266">
        <f t="shared" si="0"/>
        <v>0</v>
      </c>
    </row>
    <row r="10" spans="1:5" ht="12.75">
      <c r="A10" s="265" t="s">
        <v>147</v>
      </c>
      <c r="B10" s="111"/>
      <c r="C10" s="111"/>
      <c r="D10" s="111"/>
      <c r="E10" s="266">
        <f t="shared" si="0"/>
        <v>0</v>
      </c>
    </row>
    <row r="11" spans="1:5" ht="13.5" thickBot="1">
      <c r="A11" s="112"/>
      <c r="B11" s="113"/>
      <c r="C11" s="113"/>
      <c r="D11" s="113"/>
      <c r="E11" s="266">
        <f t="shared" si="0"/>
        <v>0</v>
      </c>
    </row>
    <row r="12" spans="1:5" ht="13.5" thickBot="1">
      <c r="A12" s="267" t="s">
        <v>149</v>
      </c>
      <c r="B12" s="268">
        <f>B5+SUM(B7:B11)</f>
        <v>0</v>
      </c>
      <c r="C12" s="268">
        <f>C5+SUM(C7:C11)</f>
        <v>0</v>
      </c>
      <c r="D12" s="268">
        <f>D5+SUM(D7:D11)</f>
        <v>0</v>
      </c>
      <c r="E12" s="269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8" t="s">
        <v>148</v>
      </c>
      <c r="B14" s="259" t="s">
        <v>270</v>
      </c>
      <c r="C14" s="259" t="s">
        <v>271</v>
      </c>
      <c r="D14" s="259" t="s">
        <v>571</v>
      </c>
      <c r="E14" s="260" t="s">
        <v>54</v>
      </c>
    </row>
    <row r="15" spans="1:5" ht="12.75">
      <c r="A15" s="261" t="s">
        <v>153</v>
      </c>
      <c r="B15" s="109"/>
      <c r="C15" s="109"/>
      <c r="D15" s="109"/>
      <c r="E15" s="262">
        <f aca="true" t="shared" si="1" ref="E15:E21">SUM(B15:D15)</f>
        <v>0</v>
      </c>
    </row>
    <row r="16" spans="1:5" ht="12.75">
      <c r="A16" s="270" t="s">
        <v>154</v>
      </c>
      <c r="B16" s="111"/>
      <c r="C16" s="111"/>
      <c r="D16" s="111"/>
      <c r="E16" s="266">
        <f t="shared" si="1"/>
        <v>0</v>
      </c>
    </row>
    <row r="17" spans="1:5" ht="12.75">
      <c r="A17" s="265" t="s">
        <v>155</v>
      </c>
      <c r="B17" s="111"/>
      <c r="C17" s="111"/>
      <c r="D17" s="111"/>
      <c r="E17" s="266">
        <f t="shared" si="1"/>
        <v>0</v>
      </c>
    </row>
    <row r="18" spans="1:5" ht="12.75">
      <c r="A18" s="265" t="s">
        <v>156</v>
      </c>
      <c r="B18" s="111"/>
      <c r="C18" s="111"/>
      <c r="D18" s="111"/>
      <c r="E18" s="266">
        <f t="shared" si="1"/>
        <v>0</v>
      </c>
    </row>
    <row r="19" spans="1:5" ht="12.75">
      <c r="A19" s="114"/>
      <c r="B19" s="111"/>
      <c r="C19" s="111"/>
      <c r="D19" s="111"/>
      <c r="E19" s="266">
        <f t="shared" si="1"/>
        <v>0</v>
      </c>
    </row>
    <row r="20" spans="1:5" ht="12.75">
      <c r="A20" s="114"/>
      <c r="B20" s="111"/>
      <c r="C20" s="111"/>
      <c r="D20" s="111"/>
      <c r="E20" s="266">
        <f t="shared" si="1"/>
        <v>0</v>
      </c>
    </row>
    <row r="21" spans="1:5" ht="13.5" thickBot="1">
      <c r="A21" s="112"/>
      <c r="B21" s="113"/>
      <c r="C21" s="113"/>
      <c r="D21" s="113"/>
      <c r="E21" s="266">
        <f t="shared" si="1"/>
        <v>0</v>
      </c>
    </row>
    <row r="22" spans="1:5" ht="13.5" thickBot="1">
      <c r="A22" s="267" t="s">
        <v>56</v>
      </c>
      <c r="B22" s="268">
        <f>SUM(B15:B21)</f>
        <v>0</v>
      </c>
      <c r="C22" s="268">
        <f>SUM(C15:C21)</f>
        <v>0</v>
      </c>
      <c r="D22" s="268">
        <f>SUM(D15:D21)</f>
        <v>0</v>
      </c>
      <c r="E22" s="269">
        <f>SUM(E15:E21)</f>
        <v>0</v>
      </c>
    </row>
    <row r="23" spans="1:5" ht="12.75">
      <c r="A23" s="256"/>
      <c r="B23" s="256"/>
      <c r="C23" s="256"/>
      <c r="D23" s="256"/>
      <c r="E23" s="256"/>
    </row>
    <row r="24" spans="1:5" ht="12.75">
      <c r="A24" s="256"/>
      <c r="B24" s="256"/>
      <c r="C24" s="256"/>
      <c r="D24" s="256"/>
      <c r="E24" s="256"/>
    </row>
    <row r="25" spans="1:5" ht="15.75">
      <c r="A25" s="257" t="s">
        <v>150</v>
      </c>
      <c r="B25" s="615"/>
      <c r="C25" s="615"/>
      <c r="D25" s="615"/>
      <c r="E25" s="615"/>
    </row>
    <row r="26" spans="1:5" ht="14.25" thickBot="1">
      <c r="A26" s="256"/>
      <c r="B26" s="256"/>
      <c r="C26" s="256"/>
      <c r="D26" s="616" t="s">
        <v>143</v>
      </c>
      <c r="E26" s="616"/>
    </row>
    <row r="27" spans="1:5" ht="13.5" thickBot="1">
      <c r="A27" s="258" t="s">
        <v>142</v>
      </c>
      <c r="B27" s="259" t="s">
        <v>270</v>
      </c>
      <c r="C27" s="259" t="s">
        <v>271</v>
      </c>
      <c r="D27" s="259" t="s">
        <v>571</v>
      </c>
      <c r="E27" s="260" t="s">
        <v>54</v>
      </c>
    </row>
    <row r="28" spans="1:5" ht="12.75">
      <c r="A28" s="261" t="s">
        <v>144</v>
      </c>
      <c r="B28" s="109"/>
      <c r="C28" s="109"/>
      <c r="D28" s="109"/>
      <c r="E28" s="262">
        <f aca="true" t="shared" si="2" ref="E28:E34">SUM(B28:D28)</f>
        <v>0</v>
      </c>
    </row>
    <row r="29" spans="1:5" ht="12.75">
      <c r="A29" s="263" t="s">
        <v>157</v>
      </c>
      <c r="B29" s="110"/>
      <c r="C29" s="110"/>
      <c r="D29" s="110"/>
      <c r="E29" s="264">
        <f t="shared" si="2"/>
        <v>0</v>
      </c>
    </row>
    <row r="30" spans="1:5" ht="12.75">
      <c r="A30" s="265" t="s">
        <v>145</v>
      </c>
      <c r="B30" s="111"/>
      <c r="C30" s="111"/>
      <c r="D30" s="111"/>
      <c r="E30" s="266">
        <f t="shared" si="2"/>
        <v>0</v>
      </c>
    </row>
    <row r="31" spans="1:5" ht="12.75">
      <c r="A31" s="265" t="s">
        <v>159</v>
      </c>
      <c r="B31" s="111"/>
      <c r="C31" s="111"/>
      <c r="D31" s="111"/>
      <c r="E31" s="266">
        <f t="shared" si="2"/>
        <v>0</v>
      </c>
    </row>
    <row r="32" spans="1:5" ht="12.75">
      <c r="A32" s="265" t="s">
        <v>146</v>
      </c>
      <c r="B32" s="111"/>
      <c r="C32" s="111"/>
      <c r="D32" s="111"/>
      <c r="E32" s="266">
        <f t="shared" si="2"/>
        <v>0</v>
      </c>
    </row>
    <row r="33" spans="1:5" ht="12.75">
      <c r="A33" s="265" t="s">
        <v>147</v>
      </c>
      <c r="B33" s="111"/>
      <c r="C33" s="111"/>
      <c r="D33" s="111"/>
      <c r="E33" s="266">
        <f t="shared" si="2"/>
        <v>0</v>
      </c>
    </row>
    <row r="34" spans="1:5" ht="13.5" thickBot="1">
      <c r="A34" s="112"/>
      <c r="B34" s="113"/>
      <c r="C34" s="113"/>
      <c r="D34" s="113"/>
      <c r="E34" s="266">
        <f t="shared" si="2"/>
        <v>0</v>
      </c>
    </row>
    <row r="35" spans="1:5" ht="13.5" thickBot="1">
      <c r="A35" s="267" t="s">
        <v>149</v>
      </c>
      <c r="B35" s="268">
        <f>B28+SUM(B30:B34)</f>
        <v>0</v>
      </c>
      <c r="C35" s="268">
        <f>C28+SUM(C30:C34)</f>
        <v>0</v>
      </c>
      <c r="D35" s="268">
        <f>D28+SUM(D30:D34)</f>
        <v>0</v>
      </c>
      <c r="E35" s="269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8" t="s">
        <v>148</v>
      </c>
      <c r="B37" s="259" t="s">
        <v>270</v>
      </c>
      <c r="C37" s="259" t="s">
        <v>271</v>
      </c>
      <c r="D37" s="259" t="s">
        <v>571</v>
      </c>
      <c r="E37" s="260" t="s">
        <v>54</v>
      </c>
    </row>
    <row r="38" spans="1:5" ht="12.75">
      <c r="A38" s="261" t="s">
        <v>153</v>
      </c>
      <c r="B38" s="109"/>
      <c r="C38" s="109"/>
      <c r="D38" s="109"/>
      <c r="E38" s="262">
        <f aca="true" t="shared" si="3" ref="E38:E44">SUM(B38:D38)</f>
        <v>0</v>
      </c>
    </row>
    <row r="39" spans="1:5" ht="12.75">
      <c r="A39" s="270" t="s">
        <v>154</v>
      </c>
      <c r="B39" s="111"/>
      <c r="C39" s="111"/>
      <c r="D39" s="111"/>
      <c r="E39" s="266">
        <f t="shared" si="3"/>
        <v>0</v>
      </c>
    </row>
    <row r="40" spans="1:5" ht="12.75">
      <c r="A40" s="265" t="s">
        <v>155</v>
      </c>
      <c r="B40" s="111"/>
      <c r="C40" s="111"/>
      <c r="D40" s="111"/>
      <c r="E40" s="266">
        <f t="shared" si="3"/>
        <v>0</v>
      </c>
    </row>
    <row r="41" spans="1:5" ht="12.75">
      <c r="A41" s="265" t="s">
        <v>156</v>
      </c>
      <c r="B41" s="111"/>
      <c r="C41" s="111"/>
      <c r="D41" s="111"/>
      <c r="E41" s="266">
        <f t="shared" si="3"/>
        <v>0</v>
      </c>
    </row>
    <row r="42" spans="1:5" ht="12.75">
      <c r="A42" s="114"/>
      <c r="B42" s="111"/>
      <c r="C42" s="111"/>
      <c r="D42" s="111"/>
      <c r="E42" s="266">
        <f t="shared" si="3"/>
        <v>0</v>
      </c>
    </row>
    <row r="43" spans="1:5" ht="12.75">
      <c r="A43" s="114"/>
      <c r="B43" s="111"/>
      <c r="C43" s="111"/>
      <c r="D43" s="111"/>
      <c r="E43" s="266">
        <f t="shared" si="3"/>
        <v>0</v>
      </c>
    </row>
    <row r="44" spans="1:5" ht="13.5" thickBot="1">
      <c r="A44" s="112"/>
      <c r="B44" s="113"/>
      <c r="C44" s="113"/>
      <c r="D44" s="113"/>
      <c r="E44" s="266">
        <f t="shared" si="3"/>
        <v>0</v>
      </c>
    </row>
    <row r="45" spans="1:5" ht="13.5" thickBot="1">
      <c r="A45" s="267" t="s">
        <v>56</v>
      </c>
      <c r="B45" s="268">
        <f>SUM(B38:B44)</f>
        <v>0</v>
      </c>
      <c r="C45" s="268">
        <f>SUM(C38:C44)</f>
        <v>0</v>
      </c>
      <c r="D45" s="268">
        <f>SUM(D38:D44)</f>
        <v>0</v>
      </c>
      <c r="E45" s="269">
        <f>SUM(E38:E44)</f>
        <v>0</v>
      </c>
    </row>
    <row r="46" spans="1:5" ht="12.75">
      <c r="A46" s="256"/>
      <c r="B46" s="256"/>
      <c r="C46" s="256"/>
      <c r="D46" s="256"/>
      <c r="E46" s="256"/>
    </row>
    <row r="47" spans="1:5" ht="15.75">
      <c r="A47" s="624" t="s">
        <v>572</v>
      </c>
      <c r="B47" s="624"/>
      <c r="C47" s="624"/>
      <c r="D47" s="624"/>
      <c r="E47" s="624"/>
    </row>
    <row r="48" spans="1:5" ht="13.5" thickBot="1">
      <c r="A48" s="256"/>
      <c r="B48" s="256"/>
      <c r="C48" s="256"/>
      <c r="D48" s="256"/>
      <c r="E48" s="256"/>
    </row>
    <row r="49" spans="1:8" ht="13.5" thickBot="1">
      <c r="A49" s="629" t="s">
        <v>151</v>
      </c>
      <c r="B49" s="630"/>
      <c r="C49" s="631"/>
      <c r="D49" s="627" t="s">
        <v>160</v>
      </c>
      <c r="E49" s="628"/>
      <c r="H49" s="54"/>
    </row>
    <row r="50" spans="1:5" ht="12.75">
      <c r="A50" s="632"/>
      <c r="B50" s="633"/>
      <c r="C50" s="634"/>
      <c r="D50" s="620"/>
      <c r="E50" s="621"/>
    </row>
    <row r="51" spans="1:5" ht="13.5" thickBot="1">
      <c r="A51" s="635"/>
      <c r="B51" s="636"/>
      <c r="C51" s="637"/>
      <c r="D51" s="622"/>
      <c r="E51" s="623"/>
    </row>
    <row r="52" spans="1:5" ht="13.5" thickBot="1">
      <c r="A52" s="617" t="s">
        <v>56</v>
      </c>
      <c r="B52" s="618"/>
      <c r="C52" s="619"/>
      <c r="D52" s="625">
        <f>SUM(D50:E51)</f>
        <v>0</v>
      </c>
      <c r="E52" s="626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18">
      <selection activeCell="G148" sqref="G148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549</v>
      </c>
    </row>
    <row r="2" spans="1:3" s="115" customFormat="1" ht="21" customHeight="1">
      <c r="A2" s="468" t="s">
        <v>70</v>
      </c>
      <c r="B2" s="409" t="s">
        <v>244</v>
      </c>
      <c r="C2" s="411" t="s">
        <v>57</v>
      </c>
    </row>
    <row r="3" spans="1:3" s="115" customFormat="1" ht="16.5" thickBot="1">
      <c r="A3" s="274" t="s">
        <v>217</v>
      </c>
      <c r="B3" s="410" t="s">
        <v>488</v>
      </c>
      <c r="C3" s="412">
        <v>1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v>45301</v>
      </c>
    </row>
    <row r="9" spans="1:3" s="117" customFormat="1" ht="12" customHeight="1">
      <c r="A9" s="496" t="s">
        <v>109</v>
      </c>
      <c r="B9" s="478" t="s">
        <v>280</v>
      </c>
      <c r="C9" s="351">
        <v>11075</v>
      </c>
    </row>
    <row r="10" spans="1:3" s="118" customFormat="1" ht="12" customHeight="1">
      <c r="A10" s="497" t="s">
        <v>110</v>
      </c>
      <c r="B10" s="479" t="s">
        <v>281</v>
      </c>
      <c r="C10" s="350">
        <v>18165</v>
      </c>
    </row>
    <row r="11" spans="1:3" s="118" customFormat="1" ht="12" customHeight="1">
      <c r="A11" s="497" t="s">
        <v>111</v>
      </c>
      <c r="B11" s="479" t="s">
        <v>282</v>
      </c>
      <c r="C11" s="350">
        <v>16061</v>
      </c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89"/>
    </row>
    <row r="14" spans="1:3" s="117" customFormat="1" ht="12" customHeight="1" thickBot="1">
      <c r="A14" s="498" t="s">
        <v>113</v>
      </c>
      <c r="B14" s="480" t="s">
        <v>285</v>
      </c>
      <c r="C14" s="590"/>
    </row>
    <row r="15" spans="1:3" s="117" customFormat="1" ht="12" customHeight="1" thickBot="1">
      <c r="A15" s="37" t="s">
        <v>22</v>
      </c>
      <c r="B15" s="343" t="s">
        <v>286</v>
      </c>
      <c r="C15" s="348">
        <v>65256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>
        <v>65256</v>
      </c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/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v>2250</v>
      </c>
    </row>
    <row r="30" spans="1:3" s="118" customFormat="1" ht="12" customHeight="1">
      <c r="A30" s="496" t="s">
        <v>297</v>
      </c>
      <c r="B30" s="478" t="s">
        <v>303</v>
      </c>
      <c r="C30" s="473">
        <v>1500</v>
      </c>
    </row>
    <row r="31" spans="1:3" s="118" customFormat="1" ht="12" customHeight="1">
      <c r="A31" s="497" t="s">
        <v>298</v>
      </c>
      <c r="B31" s="479" t="s">
        <v>304</v>
      </c>
      <c r="C31" s="350">
        <v>1350</v>
      </c>
    </row>
    <row r="32" spans="1:3" s="118" customFormat="1" ht="12" customHeight="1">
      <c r="A32" s="497" t="s">
        <v>299</v>
      </c>
      <c r="B32" s="479" t="s">
        <v>305</v>
      </c>
      <c r="C32" s="350">
        <v>150</v>
      </c>
    </row>
    <row r="33" spans="1:3" s="118" customFormat="1" ht="12" customHeight="1">
      <c r="A33" s="497" t="s">
        <v>300</v>
      </c>
      <c r="B33" s="479" t="s">
        <v>306</v>
      </c>
      <c r="C33" s="350">
        <v>750</v>
      </c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v>2930</v>
      </c>
    </row>
    <row r="37" spans="1:3" s="118" customFormat="1" ht="12" customHeight="1">
      <c r="A37" s="496" t="s">
        <v>102</v>
      </c>
      <c r="B37" s="478" t="s">
        <v>312</v>
      </c>
      <c r="C37" s="351">
        <v>2250</v>
      </c>
    </row>
    <row r="38" spans="1:3" s="118" customFormat="1" ht="12" customHeight="1">
      <c r="A38" s="497" t="s">
        <v>103</v>
      </c>
      <c r="B38" s="479" t="s">
        <v>313</v>
      </c>
      <c r="C38" s="350">
        <v>680</v>
      </c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>
        <f>SUM('9.1.1. sz. mell '!C45+'9.1.1. sz. mell  (2)'!C45+'9.1.1. sz. mell  (3)'!C45+'9.1.1. sz. mell  (4)'!C45+'9.1.1. sz. mell  (5)'!C45+'9.1.1. sz. mell  (6)'!C45+'9.1.1. sz. mell  (7)'!C45+'9.1.1. sz. mell  (8)'!C45)+'9.1.1. sz. mell  (9)'!C45+'9.1.1. sz. mell  (10)'!C45</f>
        <v>0</v>
      </c>
    </row>
    <row r="46" spans="1:3" s="118" customFormat="1" ht="12" customHeight="1" thickBot="1">
      <c r="A46" s="498" t="s">
        <v>311</v>
      </c>
      <c r="B46" s="480" t="s">
        <v>321</v>
      </c>
      <c r="C46" s="464">
        <f>SUM('9.1.1. sz. mell '!C46+'9.1.1. sz. mell  (2)'!C46+'9.1.1. sz. mell  (3)'!C46+'9.1.1. sz. mell  (4)'!C46+'9.1.1. sz. mell  (5)'!C46+'9.1.1. sz. mell  (6)'!C46+'9.1.1. sz. mell  (7)'!C46+'9.1.1. sz. mell  (8)'!C46)+'9.1.1. sz. mell  (9)'!C46+'9.1.1. sz. mell  (10)'!C46</f>
        <v>0</v>
      </c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>
        <f>SUM('9.1.1. sz. mell '!C48+'9.1.1. sz. mell  (2)'!C48+'9.1.1. sz. mell  (3)'!C48+'9.1.1. sz. mell  (4)'!C48+'9.1.1. sz. mell  (5)'!C48+'9.1.1. sz. mell  (6)'!C48+'9.1.1. sz. mell  (7)'!C48+'9.1.1. sz. mell  (8)'!C48)+'9.1.1. sz. mell  (9)'!C48+'9.1.1. sz. mell  (10)'!C48</f>
        <v>0</v>
      </c>
    </row>
    <row r="49" spans="1:3" s="118" customFormat="1" ht="12" customHeight="1">
      <c r="A49" s="497" t="s">
        <v>106</v>
      </c>
      <c r="B49" s="479" t="s">
        <v>327</v>
      </c>
      <c r="C49" s="353">
        <f>SUM('9.1.1. sz. mell '!C49+'9.1.1. sz. mell  (2)'!C49+'9.1.1. sz. mell  (3)'!C49+'9.1.1. sz. mell  (4)'!C49+'9.1.1. sz. mell  (5)'!C49+'9.1.1. sz. mell  (6)'!C49+'9.1.1. sz. mell  (7)'!C49+'9.1.1. sz. mell  (8)'!C49)+'9.1.1. sz. mell  (9)'!C49+'9.1.1. sz. mell  (10)'!C49</f>
        <v>0</v>
      </c>
    </row>
    <row r="50" spans="1:3" s="118" customFormat="1" ht="12" customHeight="1">
      <c r="A50" s="497" t="s">
        <v>323</v>
      </c>
      <c r="B50" s="479" t="s">
        <v>328</v>
      </c>
      <c r="C50" s="353">
        <f>SUM('9.1.1. sz. mell '!C50+'9.1.1. sz. mell  (2)'!C50+'9.1.1. sz. mell  (3)'!C50+'9.1.1. sz. mell  (4)'!C50+'9.1.1. sz. mell  (5)'!C50+'9.1.1. sz. mell  (6)'!C50+'9.1.1. sz. mell  (7)'!C50+'9.1.1. sz. mell  (8)'!C50)+'9.1.1. sz. mell  (9)'!C50+'9.1.1. sz. mell  (10)'!C50</f>
        <v>0</v>
      </c>
    </row>
    <row r="51" spans="1:3" s="118" customFormat="1" ht="12" customHeight="1">
      <c r="A51" s="497" t="s">
        <v>324</v>
      </c>
      <c r="B51" s="479" t="s">
        <v>329</v>
      </c>
      <c r="C51" s="353">
        <f>SUM('9.1.1. sz. mell '!C51+'9.1.1. sz. mell  (2)'!C51+'9.1.1. sz. mell  (3)'!C51+'9.1.1. sz. mell  (4)'!C51+'9.1.1. sz. mell  (5)'!C51+'9.1.1. sz. mell  (6)'!C51+'9.1.1. sz. mell  (7)'!C51+'9.1.1. sz. mell  (8)'!C51)+'9.1.1. sz. mell  (9)'!C51+'9.1.1. sz. mell  (10)'!C51</f>
        <v>0</v>
      </c>
    </row>
    <row r="52" spans="1:3" s="118" customFormat="1" ht="12" customHeight="1" thickBot="1">
      <c r="A52" s="498" t="s">
        <v>325</v>
      </c>
      <c r="B52" s="480" t="s">
        <v>330</v>
      </c>
      <c r="C52" s="464">
        <f>SUM('9.1.1. sz. mell '!C52+'9.1.1. sz. mell  (2)'!C52+'9.1.1. sz. mell  (3)'!C52+'9.1.1. sz. mell  (4)'!C52+'9.1.1. sz. mell  (5)'!C52+'9.1.1. sz. mell  (6)'!C52+'9.1.1. sz. mell  (7)'!C52+'9.1.1. sz. mell  (8)'!C52)+'9.1.1. sz. mell  (9)'!C52+'9.1.1. sz. mell  (10)'!C52</f>
        <v>0</v>
      </c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>
        <f>SUM('9.1.1. sz. mell '!C54+'9.1.1. sz. mell  (2)'!C54+'9.1.1. sz. mell  (3)'!C54+'9.1.1. sz. mell  (4)'!C54+'9.1.1. sz. mell  (5)'!C54+'9.1.1. sz. mell  (6)'!C54+'9.1.1. sz. mell  (7)'!C54+'9.1.1. sz. mell  (8)'!C54)+'9.1.1. sz. mell  (9)'!C54+'9.1.1. sz. mell  (10)'!C54</f>
        <v>0</v>
      </c>
    </row>
    <row r="55" spans="1:3" s="118" customFormat="1" ht="12" customHeight="1">
      <c r="A55" s="497" t="s">
        <v>108</v>
      </c>
      <c r="B55" s="479" t="s">
        <v>527</v>
      </c>
      <c r="C55" s="350">
        <f>SUM('9.1.1. sz. mell '!C55+'9.1.1. sz. mell  (2)'!C55+'9.1.1. sz. mell  (3)'!C55+'9.1.1. sz. mell  (4)'!C55+'9.1.1. sz. mell  (5)'!C55+'9.1.1. sz. mell  (6)'!C55+'9.1.1. sz. mell  (7)'!C55+'9.1.1. sz. mell  (8)'!C55)+'9.1.1. sz. mell  (9)'!C55+'9.1.1. sz. mell  (10)'!C55</f>
        <v>0</v>
      </c>
    </row>
    <row r="56" spans="1:3" s="118" customFormat="1" ht="12" customHeight="1">
      <c r="A56" s="497" t="s">
        <v>336</v>
      </c>
      <c r="B56" s="479" t="s">
        <v>334</v>
      </c>
      <c r="C56" s="350">
        <f>SUM('9.1.1. sz. mell '!C56+'9.1.1. sz. mell  (2)'!C56+'9.1.1. sz. mell  (3)'!C56+'9.1.1. sz. mell  (4)'!C56+'9.1.1. sz. mell  (5)'!C56+'9.1.1. sz. mell  (6)'!C56+'9.1.1. sz. mell  (7)'!C56+'9.1.1. sz. mell  (8)'!C56)+'9.1.1. sz. mell  (9)'!C56+'9.1.1. sz. mell  (10)'!C56</f>
        <v>0</v>
      </c>
    </row>
    <row r="57" spans="1:3" s="118" customFormat="1" ht="12" customHeight="1" thickBot="1">
      <c r="A57" s="498" t="s">
        <v>337</v>
      </c>
      <c r="B57" s="480" t="s">
        <v>335</v>
      </c>
      <c r="C57" s="352">
        <f>SUM('9.1.1. sz. mell '!C57+'9.1.1. sz. mell  (2)'!C57+'9.1.1. sz. mell  (3)'!C57+'9.1.1. sz. mell  (4)'!C57+'9.1.1. sz. mell  (5)'!C57+'9.1.1. sz. mell  (6)'!C57+'9.1.1. sz. mell  (7)'!C57+'9.1.1. sz. mell  (8)'!C57)+'9.1.1. sz. mell  (9)'!C57+'9.1.1. sz. mell  (10)'!C57</f>
        <v>0</v>
      </c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>
        <f>SUM('9.1.1. sz. mell '!C59+'9.1.1. sz. mell  (2)'!C59+'9.1.1. sz. mell  (3)'!C59+'9.1.1. sz. mell  (4)'!C59+'9.1.1. sz. mell  (5)'!C59+'9.1.1. sz. mell  (6)'!C59+'9.1.1. sz. mell  (7)'!C59+'9.1.1. sz. mell  (8)'!C59)+'9.1.1. sz. mell  (9)'!C59+'9.1.1. sz. mell  (10)'!C59</f>
        <v>0</v>
      </c>
    </row>
    <row r="60" spans="1:3" s="118" customFormat="1" ht="12" customHeight="1">
      <c r="A60" s="497" t="s">
        <v>195</v>
      </c>
      <c r="B60" s="479" t="s">
        <v>528</v>
      </c>
      <c r="C60" s="353">
        <f>SUM('9.1.1. sz. mell '!C60+'9.1.1. sz. mell  (2)'!C60+'9.1.1. sz. mell  (3)'!C60+'9.1.1. sz. mell  (4)'!C60+'9.1.1. sz. mell  (5)'!C60+'9.1.1. sz. mell  (6)'!C60+'9.1.1. sz. mell  (7)'!C60+'9.1.1. sz. mell  (8)'!C60)+'9.1.1. sz. mell  (9)'!C60+'9.1.1. sz. mell  (10)'!C60</f>
        <v>0</v>
      </c>
    </row>
    <row r="61" spans="1:3" s="118" customFormat="1" ht="12" customHeight="1">
      <c r="A61" s="497" t="s">
        <v>250</v>
      </c>
      <c r="B61" s="479" t="s">
        <v>341</v>
      </c>
      <c r="C61" s="353">
        <f>SUM('9.1.1. sz. mell '!C61+'9.1.1. sz. mell  (2)'!C61+'9.1.1. sz. mell  (3)'!C61+'9.1.1. sz. mell  (4)'!C61+'9.1.1. sz. mell  (5)'!C61+'9.1.1. sz. mell  (6)'!C61+'9.1.1. sz. mell  (7)'!C61+'9.1.1. sz. mell  (8)'!C61)+'9.1.1. sz. mell  (9)'!C61+'9.1.1. sz. mell  (10)'!C61</f>
        <v>0</v>
      </c>
    </row>
    <row r="62" spans="1:3" s="118" customFormat="1" ht="12" customHeight="1" thickBot="1">
      <c r="A62" s="498" t="s">
        <v>339</v>
      </c>
      <c r="B62" s="480" t="s">
        <v>342</v>
      </c>
      <c r="C62" s="353">
        <f>SUM('9.1.1. sz. mell '!C62+'9.1.1. sz. mell  (2)'!C62+'9.1.1. sz. mell  (3)'!C62+'9.1.1. sz. mell  (4)'!C62+'9.1.1. sz. mell  (5)'!C62+'9.1.1. sz. mell  (6)'!C62+'9.1.1. sz. mell  (7)'!C62+'9.1.1. sz. mell  (8)'!C62)+'9.1.1. sz. mell  (9)'!C62+'9.1.1. sz. mell  (10)'!C62</f>
        <v>0</v>
      </c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115737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>
        <f>SUM('9.1.1. sz. mell '!C65+'9.1.1. sz. mell  (2)'!C65+'9.1.1. sz. mell  (3)'!C65+'9.1.1. sz. mell  (4)'!C65+'9.1.1. sz. mell  (5)'!C65+'9.1.1. sz. mell  (6)'!C65+'9.1.1. sz. mell  (7)'!C65+'9.1.1. sz. mell  (8)'!C65)+'9.1.1. sz. mell  (9)'!C65+'9.1.1. sz. mell  (10)'!C65</f>
        <v>0</v>
      </c>
    </row>
    <row r="66" spans="1:3" s="118" customFormat="1" ht="12" customHeight="1">
      <c r="A66" s="497" t="s">
        <v>387</v>
      </c>
      <c r="B66" s="479" t="s">
        <v>347</v>
      </c>
      <c r="C66" s="353">
        <f>SUM('9.1.1. sz. mell '!C66+'9.1.1. sz. mell  (2)'!C66+'9.1.1. sz. mell  (3)'!C66+'9.1.1. sz. mell  (4)'!C66+'9.1.1. sz. mell  (5)'!C66+'9.1.1. sz. mell  (6)'!C66+'9.1.1. sz. mell  (7)'!C66+'9.1.1. sz. mell  (8)'!C66)+'9.1.1. sz. mell  (9)'!C66+'9.1.1. sz. mell  (10)'!C66</f>
        <v>0</v>
      </c>
    </row>
    <row r="67" spans="1:3" s="118" customFormat="1" ht="12" customHeight="1" thickBot="1">
      <c r="A67" s="498" t="s">
        <v>388</v>
      </c>
      <c r="B67" s="482" t="s">
        <v>348</v>
      </c>
      <c r="C67" s="353">
        <f>SUM('9.1.1. sz. mell '!C67+'9.1.1. sz. mell  (2)'!C67+'9.1.1. sz. mell  (3)'!C67+'9.1.1. sz. mell  (4)'!C67+'9.1.1. sz. mell  (5)'!C67+'9.1.1. sz. mell  (6)'!C67+'9.1.1. sz. mell  (7)'!C67+'9.1.1. sz. mell  (8)'!C67)+'9.1.1. sz. mell  (9)'!C67+'9.1.1. sz. mell  (10)'!C67</f>
        <v>0</v>
      </c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v>37453</v>
      </c>
    </row>
    <row r="74" spans="1:3" s="118" customFormat="1" ht="12" customHeight="1">
      <c r="A74" s="496" t="s">
        <v>381</v>
      </c>
      <c r="B74" s="478" t="s">
        <v>357</v>
      </c>
      <c r="C74" s="353">
        <v>37453</v>
      </c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/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/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/>
    </row>
    <row r="87" spans="1:3" s="117" customFormat="1" ht="12" customHeight="1" thickBot="1">
      <c r="A87" s="503" t="s">
        <v>389</v>
      </c>
      <c r="B87" s="488" t="s">
        <v>511</v>
      </c>
      <c r="C87" s="354">
        <v>153190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130138</v>
      </c>
    </row>
    <row r="92" spans="1:3" ht="12" customHeight="1">
      <c r="A92" s="505" t="s">
        <v>109</v>
      </c>
      <c r="B92" s="10" t="s">
        <v>52</v>
      </c>
      <c r="C92" s="349">
        <v>63942</v>
      </c>
    </row>
    <row r="93" spans="1:3" ht="12" customHeight="1">
      <c r="A93" s="497" t="s">
        <v>110</v>
      </c>
      <c r="B93" s="8" t="s">
        <v>196</v>
      </c>
      <c r="C93" s="350">
        <v>22214</v>
      </c>
    </row>
    <row r="94" spans="1:3" ht="12" customHeight="1">
      <c r="A94" s="497" t="s">
        <v>111</v>
      </c>
      <c r="B94" s="8" t="s">
        <v>152</v>
      </c>
      <c r="C94" s="352">
        <v>28564</v>
      </c>
    </row>
    <row r="95" spans="1:3" ht="12" customHeight="1">
      <c r="A95" s="497" t="s">
        <v>112</v>
      </c>
      <c r="B95" s="11" t="s">
        <v>197</v>
      </c>
      <c r="C95" s="352">
        <v>15418</v>
      </c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v>38207</v>
      </c>
    </row>
    <row r="108" spans="1:3" ht="12" customHeight="1">
      <c r="A108" s="496" t="s">
        <v>115</v>
      </c>
      <c r="B108" s="8" t="s">
        <v>248</v>
      </c>
      <c r="C108" s="351">
        <v>5200</v>
      </c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>
        <v>30257</v>
      </c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>
        <v>2750</v>
      </c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/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v>168345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>
        <f>SUM('9.1.1. sz. mell '!C126+'9.1.1. sz. mell  (2)'!C126+'9.1.1. sz. mell  (3)'!C126+'9.1.1. sz. mell  (4)'!C126+'9.1.1. sz. mell  (5)'!C126+'9.1.1. sz. mell  (6)'!C126+'9.1.1. sz. mell  (7)'!C126+'9.1.1. sz. mell  (8)'!C126)+'9.1.1. sz. mell  (9)'!C126+'9.1.1. sz. mell  (10)'!C126</f>
        <v>0</v>
      </c>
    </row>
    <row r="127" spans="1:3" ht="12" customHeight="1">
      <c r="A127" s="496" t="s">
        <v>103</v>
      </c>
      <c r="B127" s="9" t="s">
        <v>418</v>
      </c>
      <c r="C127" s="315">
        <f>SUM('9.1.1. sz. mell '!C127+'9.1.1. sz. mell  (2)'!C127+'9.1.1. sz. mell  (3)'!C127+'9.1.1. sz. mell  (4)'!C127+'9.1.1. sz. mell  (5)'!C127+'9.1.1. sz. mell  (6)'!C127+'9.1.1. sz. mell  (7)'!C127+'9.1.1. sz. mell  (8)'!C127)+'9.1.1. sz. mell  (9)'!C127+'9.1.1. sz. mell  (10)'!C127</f>
        <v>0</v>
      </c>
    </row>
    <row r="128" spans="1:3" ht="12" customHeight="1" thickBot="1">
      <c r="A128" s="506" t="s">
        <v>104</v>
      </c>
      <c r="B128" s="7" t="s">
        <v>419</v>
      </c>
      <c r="C128" s="315">
        <f>SUM('9.1.1. sz. mell '!C128+'9.1.1. sz. mell  (2)'!C128+'9.1.1. sz. mell  (3)'!C128+'9.1.1. sz. mell  (4)'!C128+'9.1.1. sz. mell  (5)'!C128+'9.1.1. sz. mell  (6)'!C128+'9.1.1. sz. mell  (7)'!C128+'9.1.1. sz. mell  (8)'!C128)+'9.1.1. sz. mell  (9)'!C128+'9.1.1. sz. mell  (10)'!C128</f>
        <v>0</v>
      </c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>
        <f>SUM('9.1.1. sz. mell '!C130+'9.1.1. sz. mell  (2)'!C130+'9.1.1. sz. mell  (3)'!C130+'9.1.1. sz. mell  (4)'!C130+'9.1.1. sz. mell  (5)'!C130+'9.1.1. sz. mell  (6)'!C130+'9.1.1. sz. mell  (7)'!C130+'9.1.1. sz. mell  (8)'!C130)+'9.1.1. sz. mell  (9)'!C130+'9.1.1. sz. mell  (10)'!C130</f>
        <v>0</v>
      </c>
    </row>
    <row r="131" spans="1:3" ht="12" customHeight="1">
      <c r="A131" s="496" t="s">
        <v>106</v>
      </c>
      <c r="B131" s="9" t="s">
        <v>421</v>
      </c>
      <c r="C131" s="315">
        <f>SUM('9.1.1. sz. mell '!C131+'9.1.1. sz. mell  (2)'!C131+'9.1.1. sz. mell  (3)'!C131+'9.1.1. sz. mell  (4)'!C131+'9.1.1. sz. mell  (5)'!C131+'9.1.1. sz. mell  (6)'!C131+'9.1.1. sz. mell  (7)'!C131+'9.1.1. sz. mell  (8)'!C131)+'9.1.1. sz. mell  (9)'!C131+'9.1.1. sz. mell  (10)'!C131</f>
        <v>0</v>
      </c>
    </row>
    <row r="132" spans="1:3" ht="12" customHeight="1">
      <c r="A132" s="496" t="s">
        <v>323</v>
      </c>
      <c r="B132" s="9" t="s">
        <v>422</v>
      </c>
      <c r="C132" s="315">
        <f>SUM('9.1.1. sz. mell '!C132+'9.1.1. sz. mell  (2)'!C132+'9.1.1. sz. mell  (3)'!C132+'9.1.1. sz. mell  (4)'!C132+'9.1.1. sz. mell  (5)'!C132+'9.1.1. sz. mell  (6)'!C132+'9.1.1. sz. mell  (7)'!C132+'9.1.1. sz. mell  (8)'!C132)+'9.1.1. sz. mell  (9)'!C132+'9.1.1. sz. mell  (10)'!C132</f>
        <v>0</v>
      </c>
    </row>
    <row r="133" spans="1:3" s="119" customFormat="1" ht="12" customHeight="1" thickBot="1">
      <c r="A133" s="506" t="s">
        <v>324</v>
      </c>
      <c r="B133" s="7" t="s">
        <v>423</v>
      </c>
      <c r="C133" s="315">
        <f>SUM('9.1.1. sz. mell '!C133+'9.1.1. sz. mell  (2)'!C133+'9.1.1. sz. mell  (3)'!C133+'9.1.1. sz. mell  (4)'!C133+'9.1.1. sz. mell  (5)'!C133+'9.1.1. sz. mell  (6)'!C133+'9.1.1. sz. mell  (7)'!C133+'9.1.1. sz. mell  (8)'!C133)+'9.1.1. sz. mell  (9)'!C133+'9.1.1. sz. mell  (10)'!C133</f>
        <v>0</v>
      </c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>
        <f>SUM('9.1.1. sz. mell '!C135+'9.1.1. sz. mell  (2)'!C135+'9.1.1. sz. mell  (3)'!C135+'9.1.1. sz. mell  (4)'!C135+'9.1.1. sz. mell  (5)'!C135+'9.1.1. sz. mell  (6)'!C135+'9.1.1. sz. mell  (7)'!C135+'9.1.1. sz. mell  (8)'!C135)+'9.1.1. sz. mell  (9)'!C135+'9.1.1. sz. mell  (10)'!C135</f>
        <v>0</v>
      </c>
    </row>
    <row r="136" spans="1:3" ht="12" customHeight="1">
      <c r="A136" s="496" t="s">
        <v>108</v>
      </c>
      <c r="B136" s="9" t="s">
        <v>435</v>
      </c>
      <c r="C136" s="315">
        <f>SUM('9.1.1. sz. mell '!C136+'9.1.1. sz. mell  (2)'!C136+'9.1.1. sz. mell  (3)'!C136+'9.1.1. sz. mell  (4)'!C136+'9.1.1. sz. mell  (5)'!C136+'9.1.1. sz. mell  (6)'!C136+'9.1.1. sz. mell  (7)'!C136+'9.1.1. sz. mell  (8)'!C136)+'9.1.1. sz. mell  (9)'!C136+'9.1.1. sz. mell  (10)'!C136</f>
        <v>0</v>
      </c>
    </row>
    <row r="137" spans="1:3" s="119" customFormat="1" ht="12" customHeight="1">
      <c r="A137" s="496" t="s">
        <v>336</v>
      </c>
      <c r="B137" s="9" t="s">
        <v>426</v>
      </c>
      <c r="C137" s="315">
        <f>SUM('9.1.1. sz. mell '!C137+'9.1.1. sz. mell  (2)'!C137+'9.1.1. sz. mell  (3)'!C137+'9.1.1. sz. mell  (4)'!C137+'9.1.1. sz. mell  (5)'!C137+'9.1.1. sz. mell  (6)'!C137+'9.1.1. sz. mell  (7)'!C137+'9.1.1. sz. mell  (8)'!C137)+'9.1.1. sz. mell  (9)'!C137+'9.1.1. sz. mell  (10)'!C137</f>
        <v>0</v>
      </c>
    </row>
    <row r="138" spans="1:3" s="119" customFormat="1" ht="12" customHeight="1" thickBot="1">
      <c r="A138" s="506" t="s">
        <v>337</v>
      </c>
      <c r="B138" s="7" t="s">
        <v>427</v>
      </c>
      <c r="C138" s="315">
        <f>SUM('9.1.1. sz. mell '!C138+'9.1.1. sz. mell  (2)'!C138+'9.1.1. sz. mell  (3)'!C138+'9.1.1. sz. mell  (4)'!C138+'9.1.1. sz. mell  (5)'!C138+'9.1.1. sz. mell  (6)'!C138+'9.1.1. sz. mell  (7)'!C138+'9.1.1. sz. mell  (8)'!C138)+'9.1.1. sz. mell  (9)'!C138+'9.1.1. sz. mell  (10)'!C138</f>
        <v>0</v>
      </c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>
        <f>SUM('9.1.1. sz. mell '!C140+'9.1.1. sz. mell  (2)'!C140+'9.1.1. sz. mell  (3)'!C140+'9.1.1. sz. mell  (4)'!C140+'9.1.1. sz. mell  (5)'!C140+'9.1.1. sz. mell  (6)'!C140+'9.1.1. sz. mell  (7)'!C140+'9.1.1. sz. mell  (8)'!C140)+'9.1.1. sz. mell  (9)'!C140+'9.1.1. sz. mell  (10)'!C140</f>
        <v>0</v>
      </c>
    </row>
    <row r="141" spans="1:3" s="119" customFormat="1" ht="12" customHeight="1">
      <c r="A141" s="496" t="s">
        <v>195</v>
      </c>
      <c r="B141" s="9" t="s">
        <v>430</v>
      </c>
      <c r="C141" s="315">
        <f>SUM('9.1.1. sz. mell '!C141+'9.1.1. sz. mell  (2)'!C141+'9.1.1. sz. mell  (3)'!C141+'9.1.1. sz. mell  (4)'!C141+'9.1.1. sz. mell  (5)'!C141+'9.1.1. sz. mell  (6)'!C141+'9.1.1. sz. mell  (7)'!C141+'9.1.1. sz. mell  (8)'!C141)+'9.1.1. sz. mell  (9)'!C141+'9.1.1. sz. mell  (10)'!C141</f>
        <v>0</v>
      </c>
    </row>
    <row r="142" spans="1:3" s="119" customFormat="1" ht="12" customHeight="1">
      <c r="A142" s="496" t="s">
        <v>250</v>
      </c>
      <c r="B142" s="9" t="s">
        <v>431</v>
      </c>
      <c r="C142" s="315">
        <f>SUM('9.1.1. sz. mell '!C142+'9.1.1. sz. mell  (2)'!C142+'9.1.1. sz. mell  (3)'!C142+'9.1.1. sz. mell  (4)'!C142+'9.1.1. sz. mell  (5)'!C142+'9.1.1. sz. mell  (6)'!C142+'9.1.1. sz. mell  (7)'!C142+'9.1.1. sz. mell  (8)'!C142)+'9.1.1. sz. mell  (9)'!C142+'9.1.1. sz. mell  (10)'!C142</f>
        <v>0</v>
      </c>
    </row>
    <row r="143" spans="1:3" ht="12.75" customHeight="1" thickBot="1">
      <c r="A143" s="496" t="s">
        <v>339</v>
      </c>
      <c r="B143" s="9" t="s">
        <v>432</v>
      </c>
      <c r="C143" s="315">
        <f>SUM('9.1.1. sz. mell '!C143+'9.1.1. sz. mell  (2)'!C143+'9.1.1. sz. mell  (3)'!C143+'9.1.1. sz. mell  (4)'!C143+'9.1.1. sz. mell  (5)'!C143+'9.1.1. sz. mell  (6)'!C143+'9.1.1. sz. mell  (7)'!C143+'9.1.1. sz. mell  (8)'!C143)+'9.1.1. sz. mell  (9)'!C143+'9.1.1. sz. mell  (10)'!C143</f>
        <v>0</v>
      </c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168345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220</v>
      </c>
      <c r="B147" s="295"/>
      <c r="C147" s="151">
        <v>9</v>
      </c>
    </row>
    <row r="148" spans="1:3" ht="14.25" customHeight="1" thickBot="1">
      <c r="A148" s="294" t="s">
        <v>221</v>
      </c>
      <c r="B148" s="295"/>
      <c r="C148" s="151">
        <v>51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09">
      <selection activeCell="G147" sqref="G147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561</v>
      </c>
    </row>
    <row r="2" spans="1:3" s="115" customFormat="1" ht="21" customHeight="1">
      <c r="A2" s="468" t="s">
        <v>70</v>
      </c>
      <c r="B2" s="409" t="s">
        <v>244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v>45301</v>
      </c>
    </row>
    <row r="9" spans="1:3" s="117" customFormat="1" ht="12" customHeight="1">
      <c r="A9" s="496" t="s">
        <v>109</v>
      </c>
      <c r="B9" s="478" t="s">
        <v>280</v>
      </c>
      <c r="C9" s="351">
        <v>11075</v>
      </c>
    </row>
    <row r="10" spans="1:3" s="118" customFormat="1" ht="12" customHeight="1">
      <c r="A10" s="497" t="s">
        <v>110</v>
      </c>
      <c r="B10" s="479" t="s">
        <v>281</v>
      </c>
      <c r="C10" s="350">
        <v>18165</v>
      </c>
    </row>
    <row r="11" spans="1:3" s="118" customFormat="1" ht="12" customHeight="1">
      <c r="A11" s="497" t="s">
        <v>111</v>
      </c>
      <c r="B11" s="479" t="s">
        <v>282</v>
      </c>
      <c r="C11" s="350">
        <v>16061</v>
      </c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89"/>
    </row>
    <row r="14" spans="1:3" s="117" customFormat="1" ht="12" customHeight="1" thickBot="1">
      <c r="A14" s="498" t="s">
        <v>113</v>
      </c>
      <c r="B14" s="480" t="s">
        <v>285</v>
      </c>
      <c r="C14" s="590"/>
    </row>
    <row r="15" spans="1:3" s="117" customFormat="1" ht="12" customHeight="1" thickBot="1">
      <c r="A15" s="37" t="s">
        <v>22</v>
      </c>
      <c r="B15" s="343" t="s">
        <v>286</v>
      </c>
      <c r="C15" s="348">
        <v>65256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>
        <v>65256</v>
      </c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/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v>2250</v>
      </c>
    </row>
    <row r="30" spans="1:3" s="118" customFormat="1" ht="12" customHeight="1">
      <c r="A30" s="496" t="s">
        <v>297</v>
      </c>
      <c r="B30" s="478" t="s">
        <v>303</v>
      </c>
      <c r="C30" s="473">
        <v>1500</v>
      </c>
    </row>
    <row r="31" spans="1:3" s="118" customFormat="1" ht="12" customHeight="1">
      <c r="A31" s="497" t="s">
        <v>298</v>
      </c>
      <c r="B31" s="479" t="s">
        <v>304</v>
      </c>
      <c r="C31" s="350">
        <v>1350</v>
      </c>
    </row>
    <row r="32" spans="1:3" s="118" customFormat="1" ht="12" customHeight="1">
      <c r="A32" s="497" t="s">
        <v>299</v>
      </c>
      <c r="B32" s="479" t="s">
        <v>305</v>
      </c>
      <c r="C32" s="350">
        <v>150</v>
      </c>
    </row>
    <row r="33" spans="1:3" s="118" customFormat="1" ht="12" customHeight="1">
      <c r="A33" s="497" t="s">
        <v>300</v>
      </c>
      <c r="B33" s="479" t="s">
        <v>306</v>
      </c>
      <c r="C33" s="350">
        <v>750</v>
      </c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v>2930</v>
      </c>
    </row>
    <row r="37" spans="1:3" s="118" customFormat="1" ht="12" customHeight="1">
      <c r="A37" s="496" t="s">
        <v>102</v>
      </c>
      <c r="B37" s="478" t="s">
        <v>312</v>
      </c>
      <c r="C37" s="351">
        <v>2250</v>
      </c>
    </row>
    <row r="38" spans="1:3" s="118" customFormat="1" ht="12" customHeight="1">
      <c r="A38" s="497" t="s">
        <v>103</v>
      </c>
      <c r="B38" s="479" t="s">
        <v>313</v>
      </c>
      <c r="C38" s="350">
        <v>680</v>
      </c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>
        <v>0</v>
      </c>
    </row>
    <row r="42" spans="1:3" s="118" customFormat="1" ht="12" customHeight="1">
      <c r="A42" s="497" t="s">
        <v>190</v>
      </c>
      <c r="B42" s="479" t="s">
        <v>317</v>
      </c>
      <c r="C42" s="350">
        <v>0</v>
      </c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115737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v>37453</v>
      </c>
    </row>
    <row r="74" spans="1:3" s="118" customFormat="1" ht="12" customHeight="1">
      <c r="A74" s="496" t="s">
        <v>381</v>
      </c>
      <c r="B74" s="478" t="s">
        <v>357</v>
      </c>
      <c r="C74" s="353">
        <v>37453</v>
      </c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/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/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/>
    </row>
    <row r="87" spans="1:3" s="117" customFormat="1" ht="12" customHeight="1" thickBot="1">
      <c r="A87" s="503" t="s">
        <v>389</v>
      </c>
      <c r="B87" s="488" t="s">
        <v>511</v>
      </c>
      <c r="C87" s="354">
        <v>153190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130138</v>
      </c>
    </row>
    <row r="92" spans="1:3" ht="12" customHeight="1">
      <c r="A92" s="505" t="s">
        <v>109</v>
      </c>
      <c r="B92" s="10" t="s">
        <v>52</v>
      </c>
      <c r="C92" s="349">
        <v>63942</v>
      </c>
    </row>
    <row r="93" spans="1:3" ht="12" customHeight="1">
      <c r="A93" s="497" t="s">
        <v>110</v>
      </c>
      <c r="B93" s="8" t="s">
        <v>196</v>
      </c>
      <c r="C93" s="350">
        <v>22214</v>
      </c>
    </row>
    <row r="94" spans="1:3" ht="12" customHeight="1">
      <c r="A94" s="497" t="s">
        <v>111</v>
      </c>
      <c r="B94" s="8" t="s">
        <v>152</v>
      </c>
      <c r="C94" s="352">
        <v>28564</v>
      </c>
    </row>
    <row r="95" spans="1:3" ht="12" customHeight="1">
      <c r="A95" s="497" t="s">
        <v>112</v>
      </c>
      <c r="B95" s="11" t="s">
        <v>197</v>
      </c>
      <c r="C95" s="352">
        <v>15418</v>
      </c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v>38207</v>
      </c>
    </row>
    <row r="108" spans="1:3" ht="12" customHeight="1">
      <c r="A108" s="496" t="s">
        <v>115</v>
      </c>
      <c r="B108" s="8" t="s">
        <v>248</v>
      </c>
      <c r="C108" s="351">
        <v>5200</v>
      </c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>
        <v>30257</v>
      </c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>
        <v>2750</v>
      </c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/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v>168345</v>
      </c>
    </row>
    <row r="125" spans="1:3" ht="12" customHeight="1" thickBot="1">
      <c r="A125" s="37" t="s">
        <v>25</v>
      </c>
      <c r="B125" s="154" t="s">
        <v>416</v>
      </c>
      <c r="C125" s="348"/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/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168345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220</v>
      </c>
      <c r="B147" s="295"/>
      <c r="C147" s="151">
        <v>9</v>
      </c>
    </row>
    <row r="148" spans="1:3" ht="14.25" customHeight="1" thickBot="1">
      <c r="A148" s="294" t="s">
        <v>221</v>
      </c>
      <c r="B148" s="295"/>
      <c r="C148" s="151">
        <v>51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SheetLayoutView="85" zoomScalePageLayoutView="0" workbookViewId="0" topLeftCell="A1">
      <selection activeCell="G150" sqref="G150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562</v>
      </c>
    </row>
    <row r="2" spans="1:3" s="115" customFormat="1" ht="21" customHeight="1">
      <c r="A2" s="468" t="s">
        <v>70</v>
      </c>
      <c r="B2" s="409" t="s">
        <v>537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/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/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5823</v>
      </c>
    </row>
    <row r="92" spans="1:3" ht="12" customHeight="1">
      <c r="A92" s="505" t="s">
        <v>109</v>
      </c>
      <c r="B92" s="10" t="s">
        <v>52</v>
      </c>
      <c r="C92" s="349">
        <v>2920</v>
      </c>
    </row>
    <row r="93" spans="1:3" ht="12" customHeight="1">
      <c r="A93" s="497" t="s">
        <v>110</v>
      </c>
      <c r="B93" s="8" t="s">
        <v>196</v>
      </c>
      <c r="C93" s="350">
        <v>791</v>
      </c>
    </row>
    <row r="94" spans="1:3" ht="12" customHeight="1">
      <c r="A94" s="497" t="s">
        <v>111</v>
      </c>
      <c r="B94" s="8" t="s">
        <v>152</v>
      </c>
      <c r="C94" s="352">
        <v>2112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5823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5823</v>
      </c>
    </row>
    <row r="146" ht="13.5" thickBot="1"/>
    <row r="147" spans="1:3" ht="15" customHeight="1" thickBot="1">
      <c r="A147" s="294" t="s">
        <v>220</v>
      </c>
      <c r="B147" s="295"/>
      <c r="C147" s="151">
        <v>2</v>
      </c>
    </row>
    <row r="148" spans="1:3" ht="14.25" customHeight="1" thickBot="1">
      <c r="A148" s="294" t="s">
        <v>221</v>
      </c>
      <c r="B148" s="295"/>
      <c r="C148" s="151">
        <v>2</v>
      </c>
    </row>
    <row r="150" ht="12.75">
      <c r="G150" s="3" t="s">
        <v>580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121">
      <selection activeCell="K155" sqref="K155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563</v>
      </c>
    </row>
    <row r="2" spans="1:3" s="115" customFormat="1" ht="21" customHeight="1">
      <c r="A2" s="468" t="s">
        <v>70</v>
      </c>
      <c r="B2" s="409" t="s">
        <v>538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v>2930</v>
      </c>
    </row>
    <row r="37" spans="1:3" s="118" customFormat="1" ht="12" customHeight="1">
      <c r="A37" s="496" t="s">
        <v>102</v>
      </c>
      <c r="B37" s="478" t="s">
        <v>312</v>
      </c>
      <c r="C37" s="351">
        <v>2250</v>
      </c>
    </row>
    <row r="38" spans="1:3" s="118" customFormat="1" ht="12" customHeight="1">
      <c r="A38" s="497" t="s">
        <v>103</v>
      </c>
      <c r="B38" s="479" t="s">
        <v>313</v>
      </c>
      <c r="C38" s="350">
        <v>680</v>
      </c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2930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7196</v>
      </c>
    </row>
    <row r="74" spans="1:3" s="118" customFormat="1" ht="12" customHeight="1">
      <c r="A74" s="496" t="s">
        <v>381</v>
      </c>
      <c r="B74" s="478" t="s">
        <v>357</v>
      </c>
      <c r="C74" s="353">
        <v>7196</v>
      </c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7196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10126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10655</v>
      </c>
    </row>
    <row r="92" spans="1:3" ht="12" customHeight="1">
      <c r="A92" s="505" t="s">
        <v>109</v>
      </c>
      <c r="B92" s="10" t="s">
        <v>52</v>
      </c>
      <c r="C92" s="349">
        <v>3036</v>
      </c>
    </row>
    <row r="93" spans="1:3" ht="12" customHeight="1">
      <c r="A93" s="497" t="s">
        <v>110</v>
      </c>
      <c r="B93" s="8" t="s">
        <v>196</v>
      </c>
      <c r="C93" s="350">
        <v>820</v>
      </c>
    </row>
    <row r="94" spans="1:3" ht="12" customHeight="1">
      <c r="A94" s="497" t="s">
        <v>111</v>
      </c>
      <c r="B94" s="8" t="s">
        <v>152</v>
      </c>
      <c r="C94" s="352">
        <v>6799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/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/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v>10655</v>
      </c>
    </row>
    <row r="125" spans="1:3" ht="12" customHeight="1" thickBot="1">
      <c r="A125" s="37" t="s">
        <v>25</v>
      </c>
      <c r="B125" s="154" t="s">
        <v>416</v>
      </c>
      <c r="C125" s="348"/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/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/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/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/>
    </row>
    <row r="145" spans="1:3" ht="15" customHeight="1" thickBot="1">
      <c r="A145" s="508" t="s">
        <v>30</v>
      </c>
      <c r="B145" s="440" t="s">
        <v>434</v>
      </c>
      <c r="C145" s="490">
        <v>10655</v>
      </c>
    </row>
    <row r="146" ht="13.5" thickBot="1"/>
    <row r="147" spans="1:3" ht="15" customHeight="1" thickBot="1">
      <c r="A147" s="294" t="s">
        <v>220</v>
      </c>
      <c r="B147" s="295"/>
      <c r="C147" s="151">
        <v>3</v>
      </c>
    </row>
    <row r="148" spans="1:3" ht="14.25" customHeight="1" thickBot="1">
      <c r="A148" s="294" t="s">
        <v>221</v>
      </c>
      <c r="B148" s="295"/>
      <c r="C148" s="151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106">
      <selection activeCell="E94" sqref="E94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564</v>
      </c>
    </row>
    <row r="2" spans="1:3" s="115" customFormat="1" ht="21" customHeight="1">
      <c r="A2" s="468" t="s">
        <v>70</v>
      </c>
      <c r="B2" s="409" t="s">
        <v>539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3000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>
        <v>3000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3000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3000</v>
      </c>
    </row>
    <row r="146" ht="13.5" thickBot="1"/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C117">
      <selection activeCell="F117" sqref="F117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2" t="s">
        <v>165</v>
      </c>
      <c r="B2" s="592"/>
      <c r="C2" s="358" t="s">
        <v>249</v>
      </c>
    </row>
    <row r="3" spans="1:3" ht="37.5" customHeight="1" thickBot="1">
      <c r="A3" s="23" t="s">
        <v>78</v>
      </c>
      <c r="B3" s="24" t="s">
        <v>20</v>
      </c>
      <c r="C3" s="45" t="s">
        <v>545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279</v>
      </c>
      <c r="C5" s="348">
        <f>+C6+C7+C8+C9+C10+C11</f>
        <v>45301</v>
      </c>
    </row>
    <row r="6" spans="1:3" s="477" customFormat="1" ht="12" customHeight="1">
      <c r="A6" s="15" t="s">
        <v>109</v>
      </c>
      <c r="B6" s="478" t="s">
        <v>280</v>
      </c>
      <c r="C6" s="351">
        <v>11075</v>
      </c>
    </row>
    <row r="7" spans="1:3" s="477" customFormat="1" ht="12" customHeight="1">
      <c r="A7" s="14" t="s">
        <v>110</v>
      </c>
      <c r="B7" s="479" t="s">
        <v>281</v>
      </c>
      <c r="C7" s="350">
        <v>18165</v>
      </c>
    </row>
    <row r="8" spans="1:3" s="477" customFormat="1" ht="12" customHeight="1">
      <c r="A8" s="14" t="s">
        <v>111</v>
      </c>
      <c r="B8" s="479" t="s">
        <v>282</v>
      </c>
      <c r="C8" s="350">
        <v>16061</v>
      </c>
    </row>
    <row r="9" spans="1:3" s="477" customFormat="1" ht="12" customHeight="1">
      <c r="A9" s="14" t="s">
        <v>112</v>
      </c>
      <c r="B9" s="479" t="s">
        <v>283</v>
      </c>
      <c r="C9" s="350"/>
    </row>
    <row r="10" spans="1:3" s="477" customFormat="1" ht="12" customHeight="1">
      <c r="A10" s="14" t="s">
        <v>161</v>
      </c>
      <c r="B10" s="479" t="s">
        <v>284</v>
      </c>
      <c r="C10" s="350"/>
    </row>
    <row r="11" spans="1:3" s="477" customFormat="1" ht="12" customHeight="1" thickBot="1">
      <c r="A11" s="16" t="s">
        <v>113</v>
      </c>
      <c r="B11" s="480" t="s">
        <v>285</v>
      </c>
      <c r="C11" s="350"/>
    </row>
    <row r="12" spans="1:3" s="477" customFormat="1" ht="12" customHeight="1" thickBot="1">
      <c r="A12" s="20" t="s">
        <v>22</v>
      </c>
      <c r="B12" s="343" t="s">
        <v>286</v>
      </c>
      <c r="C12" s="348">
        <v>65256</v>
      </c>
    </row>
    <row r="13" spans="1:3" s="477" customFormat="1" ht="12" customHeight="1">
      <c r="A13" s="15" t="s">
        <v>115</v>
      </c>
      <c r="B13" s="478" t="s">
        <v>287</v>
      </c>
      <c r="C13" s="351"/>
    </row>
    <row r="14" spans="1:3" s="477" customFormat="1" ht="12" customHeight="1">
      <c r="A14" s="14" t="s">
        <v>116</v>
      </c>
      <c r="B14" s="479" t="s">
        <v>288</v>
      </c>
      <c r="C14" s="350"/>
    </row>
    <row r="15" spans="1:3" s="477" customFormat="1" ht="12" customHeight="1">
      <c r="A15" s="14" t="s">
        <v>117</v>
      </c>
      <c r="B15" s="479" t="s">
        <v>523</v>
      </c>
      <c r="C15" s="350"/>
    </row>
    <row r="16" spans="1:3" s="477" customFormat="1" ht="12" customHeight="1">
      <c r="A16" s="14" t="s">
        <v>118</v>
      </c>
      <c r="B16" s="479" t="s">
        <v>524</v>
      </c>
      <c r="C16" s="350"/>
    </row>
    <row r="17" spans="1:3" s="477" customFormat="1" ht="12" customHeight="1">
      <c r="A17" s="14" t="s">
        <v>119</v>
      </c>
      <c r="B17" s="479" t="s">
        <v>289</v>
      </c>
      <c r="C17" s="350">
        <v>65256</v>
      </c>
    </row>
    <row r="18" spans="1:3" s="477" customFormat="1" ht="12" customHeight="1" thickBot="1">
      <c r="A18" s="16" t="s">
        <v>128</v>
      </c>
      <c r="B18" s="480" t="s">
        <v>290</v>
      </c>
      <c r="C18" s="352"/>
    </row>
    <row r="19" spans="1:3" s="477" customFormat="1" ht="12" customHeight="1" thickBot="1">
      <c r="A19" s="20" t="s">
        <v>23</v>
      </c>
      <c r="B19" s="21" t="s">
        <v>291</v>
      </c>
      <c r="C19" s="348"/>
    </row>
    <row r="20" spans="1:3" s="477" customFormat="1" ht="12" customHeight="1">
      <c r="A20" s="15" t="s">
        <v>98</v>
      </c>
      <c r="B20" s="478" t="s">
        <v>292</v>
      </c>
      <c r="C20" s="351"/>
    </row>
    <row r="21" spans="1:3" s="477" customFormat="1" ht="12" customHeight="1">
      <c r="A21" s="14" t="s">
        <v>99</v>
      </c>
      <c r="B21" s="479" t="s">
        <v>293</v>
      </c>
      <c r="C21" s="350"/>
    </row>
    <row r="22" spans="1:3" s="477" customFormat="1" ht="12" customHeight="1">
      <c r="A22" s="14" t="s">
        <v>100</v>
      </c>
      <c r="B22" s="479" t="s">
        <v>525</v>
      </c>
      <c r="C22" s="350"/>
    </row>
    <row r="23" spans="1:3" s="477" customFormat="1" ht="12" customHeight="1">
      <c r="A23" s="14" t="s">
        <v>101</v>
      </c>
      <c r="B23" s="479" t="s">
        <v>526</v>
      </c>
      <c r="C23" s="350"/>
    </row>
    <row r="24" spans="1:3" s="477" customFormat="1" ht="12" customHeight="1">
      <c r="A24" s="14" t="s">
        <v>184</v>
      </c>
      <c r="B24" s="479" t="s">
        <v>294</v>
      </c>
      <c r="C24" s="350"/>
    </row>
    <row r="25" spans="1:3" s="477" customFormat="1" ht="12" customHeight="1" thickBot="1">
      <c r="A25" s="16" t="s">
        <v>185</v>
      </c>
      <c r="B25" s="480" t="s">
        <v>295</v>
      </c>
      <c r="C25" s="352"/>
    </row>
    <row r="26" spans="1:3" s="477" customFormat="1" ht="12" customHeight="1" thickBot="1">
      <c r="A26" s="20" t="s">
        <v>186</v>
      </c>
      <c r="B26" s="21" t="s">
        <v>296</v>
      </c>
      <c r="C26" s="354">
        <v>2250</v>
      </c>
    </row>
    <row r="27" spans="1:3" s="477" customFormat="1" ht="12" customHeight="1">
      <c r="A27" s="15" t="s">
        <v>297</v>
      </c>
      <c r="B27" s="478" t="s">
        <v>303</v>
      </c>
      <c r="C27" s="473">
        <v>1500</v>
      </c>
    </row>
    <row r="28" spans="1:3" s="477" customFormat="1" ht="12" customHeight="1">
      <c r="A28" s="14" t="s">
        <v>298</v>
      </c>
      <c r="B28" s="479" t="s">
        <v>304</v>
      </c>
      <c r="C28" s="350">
        <v>1350</v>
      </c>
    </row>
    <row r="29" spans="1:3" s="477" customFormat="1" ht="12" customHeight="1">
      <c r="A29" s="14" t="s">
        <v>299</v>
      </c>
      <c r="B29" s="479" t="s">
        <v>305</v>
      </c>
      <c r="C29" s="350">
        <v>150</v>
      </c>
    </row>
    <row r="30" spans="1:3" s="477" customFormat="1" ht="12" customHeight="1">
      <c r="A30" s="14" t="s">
        <v>300</v>
      </c>
      <c r="B30" s="479" t="s">
        <v>306</v>
      </c>
      <c r="C30" s="350">
        <v>750</v>
      </c>
    </row>
    <row r="31" spans="1:3" s="477" customFormat="1" ht="12" customHeight="1">
      <c r="A31" s="14" t="s">
        <v>301</v>
      </c>
      <c r="B31" s="479" t="s">
        <v>307</v>
      </c>
      <c r="C31" s="350"/>
    </row>
    <row r="32" spans="1:3" s="477" customFormat="1" ht="12" customHeight="1" thickBot="1">
      <c r="A32" s="16" t="s">
        <v>302</v>
      </c>
      <c r="B32" s="480" t="s">
        <v>308</v>
      </c>
      <c r="C32" s="352"/>
    </row>
    <row r="33" spans="1:3" s="477" customFormat="1" ht="12" customHeight="1" thickBot="1">
      <c r="A33" s="20" t="s">
        <v>25</v>
      </c>
      <c r="B33" s="21" t="s">
        <v>309</v>
      </c>
      <c r="C33" s="348">
        <v>2930</v>
      </c>
    </row>
    <row r="34" spans="1:3" s="477" customFormat="1" ht="12" customHeight="1">
      <c r="A34" s="15" t="s">
        <v>102</v>
      </c>
      <c r="B34" s="478" t="s">
        <v>312</v>
      </c>
      <c r="C34" s="351">
        <v>2250</v>
      </c>
    </row>
    <row r="35" spans="1:3" s="477" customFormat="1" ht="12" customHeight="1">
      <c r="A35" s="14" t="s">
        <v>103</v>
      </c>
      <c r="B35" s="479" t="s">
        <v>313</v>
      </c>
      <c r="C35" s="350">
        <v>680</v>
      </c>
    </row>
    <row r="36" spans="1:3" s="477" customFormat="1" ht="12" customHeight="1">
      <c r="A36" s="14" t="s">
        <v>104</v>
      </c>
      <c r="B36" s="479" t="s">
        <v>314</v>
      </c>
      <c r="C36" s="350"/>
    </row>
    <row r="37" spans="1:3" s="477" customFormat="1" ht="12" customHeight="1">
      <c r="A37" s="14" t="s">
        <v>188</v>
      </c>
      <c r="B37" s="479" t="s">
        <v>315</v>
      </c>
      <c r="C37" s="350"/>
    </row>
    <row r="38" spans="1:3" s="477" customFormat="1" ht="12" customHeight="1">
      <c r="A38" s="14" t="s">
        <v>189</v>
      </c>
      <c r="B38" s="479" t="s">
        <v>316</v>
      </c>
      <c r="C38" s="350"/>
    </row>
    <row r="39" spans="1:3" s="477" customFormat="1" ht="12" customHeight="1">
      <c r="A39" s="14" t="s">
        <v>190</v>
      </c>
      <c r="B39" s="479" t="s">
        <v>317</v>
      </c>
      <c r="C39" s="350"/>
    </row>
    <row r="40" spans="1:3" s="477" customFormat="1" ht="12" customHeight="1">
      <c r="A40" s="14" t="s">
        <v>191</v>
      </c>
      <c r="B40" s="479" t="s">
        <v>318</v>
      </c>
      <c r="C40" s="350"/>
    </row>
    <row r="41" spans="1:3" s="477" customFormat="1" ht="12" customHeight="1">
      <c r="A41" s="14" t="s">
        <v>192</v>
      </c>
      <c r="B41" s="479" t="s">
        <v>319</v>
      </c>
      <c r="C41" s="350"/>
    </row>
    <row r="42" spans="1:3" s="477" customFormat="1" ht="12" customHeight="1">
      <c r="A42" s="14" t="s">
        <v>310</v>
      </c>
      <c r="B42" s="479" t="s">
        <v>320</v>
      </c>
      <c r="C42" s="353"/>
    </row>
    <row r="43" spans="1:3" s="477" customFormat="1" ht="12" customHeight="1" thickBot="1">
      <c r="A43" s="16" t="s">
        <v>311</v>
      </c>
      <c r="B43" s="480" t="s">
        <v>321</v>
      </c>
      <c r="C43" s="464"/>
    </row>
    <row r="44" spans="1:3" s="477" customFormat="1" ht="12" customHeight="1" thickBot="1">
      <c r="A44" s="20" t="s">
        <v>26</v>
      </c>
      <c r="B44" s="21" t="s">
        <v>322</v>
      </c>
      <c r="C44" s="348"/>
    </row>
    <row r="45" spans="1:3" s="477" customFormat="1" ht="12" customHeight="1">
      <c r="A45" s="15" t="s">
        <v>105</v>
      </c>
      <c r="B45" s="478" t="s">
        <v>326</v>
      </c>
      <c r="C45" s="528"/>
    </row>
    <row r="46" spans="1:3" s="477" customFormat="1" ht="12" customHeight="1">
      <c r="A46" s="14" t="s">
        <v>106</v>
      </c>
      <c r="B46" s="479" t="s">
        <v>327</v>
      </c>
      <c r="C46" s="353"/>
    </row>
    <row r="47" spans="1:3" s="477" customFormat="1" ht="12" customHeight="1">
      <c r="A47" s="14" t="s">
        <v>323</v>
      </c>
      <c r="B47" s="479" t="s">
        <v>328</v>
      </c>
      <c r="C47" s="353"/>
    </row>
    <row r="48" spans="1:3" s="477" customFormat="1" ht="12" customHeight="1">
      <c r="A48" s="14" t="s">
        <v>324</v>
      </c>
      <c r="B48" s="479" t="s">
        <v>329</v>
      </c>
      <c r="C48" s="353">
        <f>SUM('1.2.sz.mell.'!C48+'1.3.sz.mell.'!C48+'1.4.sz.mell.'!C48)</f>
        <v>0</v>
      </c>
    </row>
    <row r="49" spans="1:3" s="477" customFormat="1" ht="12" customHeight="1" thickBot="1">
      <c r="A49" s="16" t="s">
        <v>325</v>
      </c>
      <c r="B49" s="480" t="s">
        <v>330</v>
      </c>
      <c r="C49" s="464">
        <f>SUM('1.2.sz.mell.'!C49+'1.3.sz.mell.'!C49+'1.4.sz.mell.'!C49)</f>
        <v>0</v>
      </c>
    </row>
    <row r="50" spans="1:3" s="477" customFormat="1" ht="12" customHeight="1" thickBot="1">
      <c r="A50" s="20" t="s">
        <v>193</v>
      </c>
      <c r="B50" s="21" t="s">
        <v>331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332</v>
      </c>
      <c r="C51" s="351">
        <f>SUM('1.2.sz.mell.'!C51+'1.3.sz.mell.'!C51+'1.4.sz.mell.'!C51)</f>
        <v>0</v>
      </c>
    </row>
    <row r="52" spans="1:3" s="477" customFormat="1" ht="12" customHeight="1">
      <c r="A52" s="14" t="s">
        <v>108</v>
      </c>
      <c r="B52" s="479" t="s">
        <v>527</v>
      </c>
      <c r="C52" s="350">
        <f>SUM('1.2.sz.mell.'!C52+'1.3.sz.mell.'!C52+'1.4.sz.mell.'!C52)</f>
        <v>0</v>
      </c>
    </row>
    <row r="53" spans="1:3" s="477" customFormat="1" ht="12" customHeight="1">
      <c r="A53" s="14" t="s">
        <v>336</v>
      </c>
      <c r="B53" s="479" t="s">
        <v>334</v>
      </c>
      <c r="C53" s="350">
        <f>SUM('1.2.sz.mell.'!C53+'1.3.sz.mell.'!C53+'1.4.sz.mell.'!C53)</f>
        <v>0</v>
      </c>
    </row>
    <row r="54" spans="1:3" s="477" customFormat="1" ht="12" customHeight="1" thickBot="1">
      <c r="A54" s="16" t="s">
        <v>337</v>
      </c>
      <c r="B54" s="480" t="s">
        <v>335</v>
      </c>
      <c r="C54" s="352">
        <f>SUM('1.2.sz.mell.'!C54+'1.3.sz.mell.'!C54+'1.4.sz.mell.'!C54)</f>
        <v>0</v>
      </c>
    </row>
    <row r="55" spans="1:3" s="477" customFormat="1" ht="12" customHeight="1" thickBot="1">
      <c r="A55" s="20" t="s">
        <v>28</v>
      </c>
      <c r="B55" s="343" t="s">
        <v>338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340</v>
      </c>
      <c r="C56" s="353">
        <f>SUM('1.2.sz.mell.'!C56+'1.3.sz.mell.'!C56+'1.4.sz.mell.'!C56)</f>
        <v>0</v>
      </c>
    </row>
    <row r="57" spans="1:3" s="477" customFormat="1" ht="12" customHeight="1">
      <c r="A57" s="14" t="s">
        <v>195</v>
      </c>
      <c r="B57" s="479" t="s">
        <v>528</v>
      </c>
      <c r="C57" s="353">
        <f>SUM('1.2.sz.mell.'!C57+'1.3.sz.mell.'!C57+'1.4.sz.mell.'!C57)</f>
        <v>0</v>
      </c>
    </row>
    <row r="58" spans="1:3" s="477" customFormat="1" ht="12" customHeight="1">
      <c r="A58" s="14" t="s">
        <v>250</v>
      </c>
      <c r="B58" s="479" t="s">
        <v>341</v>
      </c>
      <c r="C58" s="353">
        <f>SUM('1.2.sz.mell.'!C58+'1.3.sz.mell.'!C58+'1.4.sz.mell.'!C58)</f>
        <v>0</v>
      </c>
    </row>
    <row r="59" spans="1:3" s="477" customFormat="1" ht="12" customHeight="1" thickBot="1">
      <c r="A59" s="16" t="s">
        <v>339</v>
      </c>
      <c r="B59" s="480" t="s">
        <v>342</v>
      </c>
      <c r="C59" s="353">
        <f>SUM('1.2.sz.mell.'!C59+'1.3.sz.mell.'!C59+'1.4.sz.mell.'!C59)</f>
        <v>0</v>
      </c>
    </row>
    <row r="60" spans="1:3" s="477" customFormat="1" ht="12" customHeight="1" thickBot="1">
      <c r="A60" s="20" t="s">
        <v>29</v>
      </c>
      <c r="B60" s="21" t="s">
        <v>343</v>
      </c>
      <c r="C60" s="354">
        <f>+C5+C12+C19+C26+C33+C44+C50+C55</f>
        <v>115737</v>
      </c>
    </row>
    <row r="61" spans="1:3" s="477" customFormat="1" ht="12" customHeight="1" thickBot="1">
      <c r="A61" s="481" t="s">
        <v>344</v>
      </c>
      <c r="B61" s="343" t="s">
        <v>345</v>
      </c>
      <c r="C61" s="348">
        <f>SUM(C62:C64)</f>
        <v>0</v>
      </c>
    </row>
    <row r="62" spans="1:3" s="477" customFormat="1" ht="12" customHeight="1">
      <c r="A62" s="15" t="s">
        <v>378</v>
      </c>
      <c r="B62" s="478" t="s">
        <v>346</v>
      </c>
      <c r="C62" s="353">
        <f>SUM('1.2.sz.mell.'!C62+'1.3.sz.mell.'!C62+'1.4.sz.mell.'!C62)</f>
        <v>0</v>
      </c>
    </row>
    <row r="63" spans="1:3" s="477" customFormat="1" ht="12" customHeight="1">
      <c r="A63" s="14" t="s">
        <v>387</v>
      </c>
      <c r="B63" s="479" t="s">
        <v>347</v>
      </c>
      <c r="C63" s="353">
        <f>SUM('1.2.sz.mell.'!C63+'1.3.sz.mell.'!C63+'1.4.sz.mell.'!C63)</f>
        <v>0</v>
      </c>
    </row>
    <row r="64" spans="1:3" s="477" customFormat="1" ht="12" customHeight="1" thickBot="1">
      <c r="A64" s="16" t="s">
        <v>388</v>
      </c>
      <c r="B64" s="482" t="s">
        <v>348</v>
      </c>
      <c r="C64" s="353">
        <f>SUM('1.2.sz.mell.'!C64+'1.3.sz.mell.'!C64+'1.4.sz.mell.'!C64)</f>
        <v>0</v>
      </c>
    </row>
    <row r="65" spans="1:3" s="477" customFormat="1" ht="12" customHeight="1" thickBot="1">
      <c r="A65" s="481" t="s">
        <v>349</v>
      </c>
      <c r="B65" s="343" t="s">
        <v>350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351</v>
      </c>
      <c r="C66" s="353">
        <f>SUM('1.2.sz.mell.'!C66+'1.3.sz.mell.'!C66+'1.4.sz.mell.'!C66)</f>
        <v>0</v>
      </c>
    </row>
    <row r="67" spans="1:3" s="477" customFormat="1" ht="12" customHeight="1">
      <c r="A67" s="14" t="s">
        <v>163</v>
      </c>
      <c r="B67" s="479" t="s">
        <v>352</v>
      </c>
      <c r="C67" s="353">
        <f>SUM('1.2.sz.mell.'!C67+'1.3.sz.mell.'!C67+'1.4.sz.mell.'!C67)</f>
        <v>0</v>
      </c>
    </row>
    <row r="68" spans="1:3" s="477" customFormat="1" ht="12" customHeight="1">
      <c r="A68" s="14" t="s">
        <v>379</v>
      </c>
      <c r="B68" s="479" t="s">
        <v>353</v>
      </c>
      <c r="C68" s="353">
        <f>SUM('1.2.sz.mell.'!C68+'1.3.sz.mell.'!C68+'1.4.sz.mell.'!C68)</f>
        <v>0</v>
      </c>
    </row>
    <row r="69" spans="1:3" s="477" customFormat="1" ht="12" customHeight="1" thickBot="1">
      <c r="A69" s="16" t="s">
        <v>380</v>
      </c>
      <c r="B69" s="480" t="s">
        <v>354</v>
      </c>
      <c r="C69" s="353">
        <f>SUM('1.2.sz.mell.'!C69+'1.3.sz.mell.'!C69+'1.4.sz.mell.'!C69)</f>
        <v>0</v>
      </c>
    </row>
    <row r="70" spans="1:3" s="477" customFormat="1" ht="12" customHeight="1" thickBot="1">
      <c r="A70" s="481" t="s">
        <v>355</v>
      </c>
      <c r="B70" s="343" t="s">
        <v>356</v>
      </c>
      <c r="C70" s="348">
        <v>37453</v>
      </c>
    </row>
    <row r="71" spans="1:3" s="477" customFormat="1" ht="12" customHeight="1">
      <c r="A71" s="15" t="s">
        <v>381</v>
      </c>
      <c r="B71" s="478" t="s">
        <v>357</v>
      </c>
      <c r="C71" s="353">
        <v>37453</v>
      </c>
    </row>
    <row r="72" spans="1:3" s="477" customFormat="1" ht="12" customHeight="1" thickBot="1">
      <c r="A72" s="16" t="s">
        <v>382</v>
      </c>
      <c r="B72" s="480" t="s">
        <v>358</v>
      </c>
      <c r="C72" s="353"/>
    </row>
    <row r="73" spans="1:3" s="477" customFormat="1" ht="12" customHeight="1" thickBot="1">
      <c r="A73" s="481" t="s">
        <v>359</v>
      </c>
      <c r="B73" s="343" t="s">
        <v>360</v>
      </c>
      <c r="C73" s="348"/>
    </row>
    <row r="74" spans="1:3" s="477" customFormat="1" ht="12" customHeight="1">
      <c r="A74" s="15" t="s">
        <v>383</v>
      </c>
      <c r="B74" s="478" t="s">
        <v>361</v>
      </c>
      <c r="C74" s="353"/>
    </row>
    <row r="75" spans="1:3" s="477" customFormat="1" ht="12" customHeight="1">
      <c r="A75" s="14" t="s">
        <v>384</v>
      </c>
      <c r="B75" s="479" t="s">
        <v>362</v>
      </c>
      <c r="C75" s="353"/>
    </row>
    <row r="76" spans="1:3" s="477" customFormat="1" ht="12" customHeight="1" thickBot="1">
      <c r="A76" s="16" t="s">
        <v>385</v>
      </c>
      <c r="B76" s="480" t="s">
        <v>363</v>
      </c>
      <c r="C76" s="353"/>
    </row>
    <row r="77" spans="1:3" s="477" customFormat="1" ht="12" customHeight="1" thickBot="1">
      <c r="A77" s="481" t="s">
        <v>364</v>
      </c>
      <c r="B77" s="343" t="s">
        <v>386</v>
      </c>
      <c r="C77" s="348"/>
    </row>
    <row r="78" spans="1:3" s="477" customFormat="1" ht="12" customHeight="1">
      <c r="A78" s="483" t="s">
        <v>365</v>
      </c>
      <c r="B78" s="478" t="s">
        <v>366</v>
      </c>
      <c r="C78" s="353"/>
    </row>
    <row r="79" spans="1:3" s="477" customFormat="1" ht="12" customHeight="1">
      <c r="A79" s="484" t="s">
        <v>367</v>
      </c>
      <c r="B79" s="479" t="s">
        <v>368</v>
      </c>
      <c r="C79" s="353"/>
    </row>
    <row r="80" spans="1:3" s="477" customFormat="1" ht="12" customHeight="1">
      <c r="A80" s="484" t="s">
        <v>369</v>
      </c>
      <c r="B80" s="479" t="s">
        <v>370</v>
      </c>
      <c r="C80" s="353"/>
    </row>
    <row r="81" spans="1:3" s="477" customFormat="1" ht="12" customHeight="1" thickBot="1">
      <c r="A81" s="485" t="s">
        <v>371</v>
      </c>
      <c r="B81" s="480" t="s">
        <v>372</v>
      </c>
      <c r="C81" s="353"/>
    </row>
    <row r="82" spans="1:3" s="477" customFormat="1" ht="13.5" customHeight="1" thickBot="1">
      <c r="A82" s="481" t="s">
        <v>373</v>
      </c>
      <c r="B82" s="343" t="s">
        <v>374</v>
      </c>
      <c r="C82" s="529"/>
    </row>
    <row r="83" spans="1:3" s="477" customFormat="1" ht="15.75" customHeight="1" thickBot="1">
      <c r="A83" s="481" t="s">
        <v>375</v>
      </c>
      <c r="B83" s="486" t="s">
        <v>376</v>
      </c>
      <c r="C83" s="354">
        <v>37453</v>
      </c>
    </row>
    <row r="84" spans="1:3" s="477" customFormat="1" ht="16.5" customHeight="1" thickBot="1">
      <c r="A84" s="487" t="s">
        <v>389</v>
      </c>
      <c r="B84" s="488" t="s">
        <v>377</v>
      </c>
      <c r="C84" s="354">
        <f>+C60+C83</f>
        <v>153190</v>
      </c>
    </row>
    <row r="85" spans="1:3" s="477" customFormat="1" ht="83.25" customHeight="1">
      <c r="A85" s="5"/>
      <c r="B85" s="6"/>
      <c r="C85" s="355"/>
    </row>
    <row r="86" spans="1:3" ht="16.5" customHeight="1">
      <c r="A86" s="593" t="s">
        <v>50</v>
      </c>
      <c r="B86" s="593"/>
      <c r="C86" s="593"/>
    </row>
    <row r="87" spans="1:3" s="489" customFormat="1" ht="16.5" customHeight="1" thickBot="1">
      <c r="A87" s="594" t="s">
        <v>166</v>
      </c>
      <c r="B87" s="594"/>
      <c r="C87" s="170" t="s">
        <v>249</v>
      </c>
    </row>
    <row r="88" spans="1:3" ht="37.5" customHeight="1" thickBot="1">
      <c r="A88" s="23" t="s">
        <v>78</v>
      </c>
      <c r="B88" s="24" t="s">
        <v>51</v>
      </c>
      <c r="C88" s="45" t="s">
        <v>545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392</v>
      </c>
      <c r="C90" s="347">
        <v>130138</v>
      </c>
    </row>
    <row r="91" spans="1:3" ht="12" customHeight="1">
      <c r="A91" s="17" t="s">
        <v>109</v>
      </c>
      <c r="B91" s="10" t="s">
        <v>52</v>
      </c>
      <c r="C91" s="349">
        <v>63942</v>
      </c>
    </row>
    <row r="92" spans="1:3" ht="12" customHeight="1">
      <c r="A92" s="14" t="s">
        <v>110</v>
      </c>
      <c r="B92" s="8" t="s">
        <v>196</v>
      </c>
      <c r="C92" s="350">
        <v>22214</v>
      </c>
    </row>
    <row r="93" spans="1:3" ht="12" customHeight="1">
      <c r="A93" s="14" t="s">
        <v>111</v>
      </c>
      <c r="B93" s="8" t="s">
        <v>152</v>
      </c>
      <c r="C93" s="352">
        <v>28564</v>
      </c>
    </row>
    <row r="94" spans="1:3" ht="12" customHeight="1">
      <c r="A94" s="14" t="s">
        <v>112</v>
      </c>
      <c r="B94" s="11" t="s">
        <v>197</v>
      </c>
      <c r="C94" s="352">
        <v>15418</v>
      </c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393</v>
      </c>
      <c r="C96" s="352"/>
    </row>
    <row r="97" spans="1:3" ht="12" customHeight="1">
      <c r="A97" s="14" t="s">
        <v>114</v>
      </c>
      <c r="B97" s="173" t="s">
        <v>394</v>
      </c>
      <c r="C97" s="352"/>
    </row>
    <row r="98" spans="1:3" ht="12" customHeight="1">
      <c r="A98" s="14" t="s">
        <v>124</v>
      </c>
      <c r="B98" s="174" t="s">
        <v>395</v>
      </c>
      <c r="C98" s="352"/>
    </row>
    <row r="99" spans="1:3" ht="12" customHeight="1">
      <c r="A99" s="14" t="s">
        <v>125</v>
      </c>
      <c r="B99" s="174" t="s">
        <v>396</v>
      </c>
      <c r="C99" s="352"/>
    </row>
    <row r="100" spans="1:3" ht="12" customHeight="1">
      <c r="A100" s="14" t="s">
        <v>126</v>
      </c>
      <c r="B100" s="173" t="s">
        <v>397</v>
      </c>
      <c r="C100" s="352"/>
    </row>
    <row r="101" spans="1:3" ht="12" customHeight="1">
      <c r="A101" s="14" t="s">
        <v>127</v>
      </c>
      <c r="B101" s="173" t="s">
        <v>398</v>
      </c>
      <c r="C101" s="352"/>
    </row>
    <row r="102" spans="1:3" ht="12" customHeight="1">
      <c r="A102" s="14" t="s">
        <v>129</v>
      </c>
      <c r="B102" s="174" t="s">
        <v>399</v>
      </c>
      <c r="C102" s="352"/>
    </row>
    <row r="103" spans="1:3" ht="12" customHeight="1">
      <c r="A103" s="13" t="s">
        <v>199</v>
      </c>
      <c r="B103" s="175" t="s">
        <v>400</v>
      </c>
      <c r="C103" s="352"/>
    </row>
    <row r="104" spans="1:3" ht="12" customHeight="1">
      <c r="A104" s="14" t="s">
        <v>390</v>
      </c>
      <c r="B104" s="175" t="s">
        <v>401</v>
      </c>
      <c r="C104" s="352"/>
    </row>
    <row r="105" spans="1:3" ht="12" customHeight="1" thickBot="1">
      <c r="A105" s="18" t="s">
        <v>391</v>
      </c>
      <c r="B105" s="176" t="s">
        <v>402</v>
      </c>
      <c r="C105" s="356">
        <f>SUM('1.2.sz.mell.'!C105+'1.3.sz.mell.'!C105+'1.4.sz.mell.'!C105)</f>
        <v>0</v>
      </c>
    </row>
    <row r="106" spans="1:3" ht="12" customHeight="1" thickBot="1">
      <c r="A106" s="20" t="s">
        <v>22</v>
      </c>
      <c r="B106" s="30" t="s">
        <v>403</v>
      </c>
      <c r="C106" s="348">
        <v>38207</v>
      </c>
    </row>
    <row r="107" spans="1:3" ht="12" customHeight="1">
      <c r="A107" s="15" t="s">
        <v>115</v>
      </c>
      <c r="B107" s="8" t="s">
        <v>248</v>
      </c>
      <c r="C107" s="351">
        <v>5200</v>
      </c>
    </row>
    <row r="108" spans="1:3" ht="12" customHeight="1">
      <c r="A108" s="15" t="s">
        <v>116</v>
      </c>
      <c r="B108" s="12" t="s">
        <v>407</v>
      </c>
      <c r="C108" s="351"/>
    </row>
    <row r="109" spans="1:3" ht="12" customHeight="1">
      <c r="A109" s="15" t="s">
        <v>117</v>
      </c>
      <c r="B109" s="12" t="s">
        <v>200</v>
      </c>
      <c r="C109" s="350">
        <v>30257</v>
      </c>
    </row>
    <row r="110" spans="1:3" ht="12" customHeight="1">
      <c r="A110" s="15" t="s">
        <v>118</v>
      </c>
      <c r="B110" s="12" t="s">
        <v>408</v>
      </c>
      <c r="C110" s="315"/>
    </row>
    <row r="111" spans="1:3" ht="12" customHeight="1">
      <c r="A111" s="15" t="s">
        <v>119</v>
      </c>
      <c r="B111" s="345" t="s">
        <v>251</v>
      </c>
      <c r="C111" s="315">
        <v>2750</v>
      </c>
    </row>
    <row r="112" spans="1:3" ht="12" customHeight="1">
      <c r="A112" s="15" t="s">
        <v>128</v>
      </c>
      <c r="B112" s="344" t="s">
        <v>529</v>
      </c>
      <c r="C112" s="315"/>
    </row>
    <row r="113" spans="1:3" ht="12" customHeight="1">
      <c r="A113" s="15" t="s">
        <v>130</v>
      </c>
      <c r="B113" s="474" t="s">
        <v>413</v>
      </c>
      <c r="C113" s="315"/>
    </row>
    <row r="114" spans="1:3" ht="15.75">
      <c r="A114" s="15" t="s">
        <v>201</v>
      </c>
      <c r="B114" s="174" t="s">
        <v>396</v>
      </c>
      <c r="C114" s="315">
        <f>SUM('1.2.sz.mell.'!C114+'1.3.sz.mell.'!C114+'1.4.sz.mell.'!C114)</f>
        <v>0</v>
      </c>
    </row>
    <row r="115" spans="1:3" ht="12" customHeight="1">
      <c r="A115" s="15" t="s">
        <v>202</v>
      </c>
      <c r="B115" s="174" t="s">
        <v>412</v>
      </c>
      <c r="C115" s="315">
        <f>SUM('1.2.sz.mell.'!C115+'1.3.sz.mell.'!C115+'1.4.sz.mell.'!C115)</f>
        <v>0</v>
      </c>
    </row>
    <row r="116" spans="1:3" ht="12" customHeight="1">
      <c r="A116" s="15" t="s">
        <v>203</v>
      </c>
      <c r="B116" s="174" t="s">
        <v>411</v>
      </c>
      <c r="C116" s="315">
        <f>SUM('1.2.sz.mell.'!C116+'1.3.sz.mell.'!C116+'1.4.sz.mell.'!C116)</f>
        <v>0</v>
      </c>
    </row>
    <row r="117" spans="1:3" ht="12" customHeight="1">
      <c r="A117" s="15" t="s">
        <v>404</v>
      </c>
      <c r="B117" s="174" t="s">
        <v>399</v>
      </c>
      <c r="C117" s="315">
        <f>SUM('1.2.sz.mell.'!C117+'1.3.sz.mell.'!C117+'1.4.sz.mell.'!C117)</f>
        <v>0</v>
      </c>
    </row>
    <row r="118" spans="1:3" ht="12" customHeight="1">
      <c r="A118" s="15" t="s">
        <v>405</v>
      </c>
      <c r="B118" s="174" t="s">
        <v>410</v>
      </c>
      <c r="C118" s="315">
        <f>SUM('1.2.sz.mell.'!C118+'1.3.sz.mell.'!C118+'1.4.sz.mell.'!C118)</f>
        <v>0</v>
      </c>
    </row>
    <row r="119" spans="1:3" ht="16.5" thickBot="1">
      <c r="A119" s="13" t="s">
        <v>406</v>
      </c>
      <c r="B119" s="174" t="s">
        <v>409</v>
      </c>
      <c r="C119" s="317">
        <f>SUM('1.2.sz.mell.'!C119+'1.3.sz.mell.'!C119+'1.4.sz.mell.'!C119)</f>
        <v>0</v>
      </c>
    </row>
    <row r="120" spans="1:3" ht="12" customHeight="1" thickBot="1">
      <c r="A120" s="20" t="s">
        <v>23</v>
      </c>
      <c r="B120" s="154" t="s">
        <v>414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>
        <f>SUM('1.2.sz.mell.'!C121+'1.3.sz.mell.'!C121+'1.4.sz.mell.'!C121)</f>
        <v>0</v>
      </c>
    </row>
    <row r="122" spans="1:3" ht="12" customHeight="1" thickBot="1">
      <c r="A122" s="16" t="s">
        <v>99</v>
      </c>
      <c r="B122" s="12" t="s">
        <v>66</v>
      </c>
      <c r="C122" s="352">
        <f>SUM('1.2.sz.mell.'!C122+'1.3.sz.mell.'!C122+'1.4.sz.mell.'!C122)</f>
        <v>0</v>
      </c>
    </row>
    <row r="123" spans="1:3" ht="12" customHeight="1" thickBot="1">
      <c r="A123" s="20" t="s">
        <v>24</v>
      </c>
      <c r="B123" s="154" t="s">
        <v>415</v>
      </c>
      <c r="C123" s="348">
        <f>+C90+C106+C120</f>
        <v>168345</v>
      </c>
    </row>
    <row r="124" spans="1:3" ht="12" customHeight="1" thickBot="1">
      <c r="A124" s="20" t="s">
        <v>25</v>
      </c>
      <c r="B124" s="154" t="s">
        <v>416</v>
      </c>
      <c r="C124" s="348">
        <f>+C125+C126+C127</f>
        <v>0</v>
      </c>
    </row>
    <row r="125" spans="1:3" ht="12" customHeight="1">
      <c r="A125" s="15" t="s">
        <v>102</v>
      </c>
      <c r="B125" s="9" t="s">
        <v>417</v>
      </c>
      <c r="C125" s="315">
        <f>SUM('1.2.sz.mell.'!C125+'1.3.sz.mell.'!C125+'1.4.sz.mell.'!C125)</f>
        <v>0</v>
      </c>
    </row>
    <row r="126" spans="1:3" ht="12" customHeight="1">
      <c r="A126" s="15" t="s">
        <v>103</v>
      </c>
      <c r="B126" s="9" t="s">
        <v>418</v>
      </c>
      <c r="C126" s="315">
        <f>SUM('1.2.sz.mell.'!C126+'1.3.sz.mell.'!C126+'1.4.sz.mell.'!C126)</f>
        <v>0</v>
      </c>
    </row>
    <row r="127" spans="1:3" ht="12" customHeight="1" thickBot="1">
      <c r="A127" s="13" t="s">
        <v>104</v>
      </c>
      <c r="B127" s="7" t="s">
        <v>419</v>
      </c>
      <c r="C127" s="315">
        <f>SUM('1.2.sz.mell.'!C127+'1.3.sz.mell.'!C127+'1.4.sz.mell.'!C127)</f>
        <v>0</v>
      </c>
    </row>
    <row r="128" spans="1:3" ht="12" customHeight="1" thickBot="1">
      <c r="A128" s="20" t="s">
        <v>26</v>
      </c>
      <c r="B128" s="154" t="s">
        <v>479</v>
      </c>
      <c r="C128" s="348">
        <f>+C129+C130+C131+C132</f>
        <v>0</v>
      </c>
    </row>
    <row r="129" spans="1:3" ht="12" customHeight="1">
      <c r="A129" s="15" t="s">
        <v>105</v>
      </c>
      <c r="B129" s="9" t="s">
        <v>420</v>
      </c>
      <c r="C129" s="315">
        <f>SUM('1.2.sz.mell.'!C129+'1.3.sz.mell.'!C129+'1.4.sz.mell.'!C129)</f>
        <v>0</v>
      </c>
    </row>
    <row r="130" spans="1:3" ht="12" customHeight="1">
      <c r="A130" s="15" t="s">
        <v>106</v>
      </c>
      <c r="B130" s="9" t="s">
        <v>421</v>
      </c>
      <c r="C130" s="315">
        <f>SUM('1.2.sz.mell.'!C130+'1.3.sz.mell.'!C130+'1.4.sz.mell.'!C130)</f>
        <v>0</v>
      </c>
    </row>
    <row r="131" spans="1:3" ht="12" customHeight="1">
      <c r="A131" s="15" t="s">
        <v>323</v>
      </c>
      <c r="B131" s="9" t="s">
        <v>422</v>
      </c>
      <c r="C131" s="315">
        <f>SUM('1.2.sz.mell.'!C131+'1.3.sz.mell.'!C131+'1.4.sz.mell.'!C131)</f>
        <v>0</v>
      </c>
    </row>
    <row r="132" spans="1:3" ht="12" customHeight="1" thickBot="1">
      <c r="A132" s="13" t="s">
        <v>324</v>
      </c>
      <c r="B132" s="7" t="s">
        <v>423</v>
      </c>
      <c r="C132" s="315">
        <f>SUM('1.2.sz.mell.'!C132+'1.3.sz.mell.'!C132+'1.4.sz.mell.'!C132)</f>
        <v>0</v>
      </c>
    </row>
    <row r="133" spans="1:3" ht="12" customHeight="1" thickBot="1">
      <c r="A133" s="20" t="s">
        <v>27</v>
      </c>
      <c r="B133" s="154" t="s">
        <v>424</v>
      </c>
      <c r="C133" s="354">
        <f>+C134+C135+C136+C137</f>
        <v>0</v>
      </c>
    </row>
    <row r="134" spans="1:3" ht="12" customHeight="1">
      <c r="A134" s="15" t="s">
        <v>107</v>
      </c>
      <c r="B134" s="9" t="s">
        <v>425</v>
      </c>
      <c r="C134" s="315">
        <f>SUM('1.2.sz.mell.'!C134+'1.3.sz.mell.'!C134+'1.4.sz.mell.'!C134)</f>
        <v>0</v>
      </c>
    </row>
    <row r="135" spans="1:3" ht="12" customHeight="1">
      <c r="A135" s="15" t="s">
        <v>108</v>
      </c>
      <c r="B135" s="9" t="s">
        <v>435</v>
      </c>
      <c r="C135" s="315">
        <f>SUM('1.2.sz.mell.'!C135+'1.3.sz.mell.'!C135+'1.4.sz.mell.'!C135)</f>
        <v>0</v>
      </c>
    </row>
    <row r="136" spans="1:3" ht="12" customHeight="1">
      <c r="A136" s="15" t="s">
        <v>336</v>
      </c>
      <c r="B136" s="9" t="s">
        <v>426</v>
      </c>
      <c r="C136" s="315">
        <f>SUM('1.2.sz.mell.'!C136+'1.3.sz.mell.'!C136+'1.4.sz.mell.'!C136)</f>
        <v>0</v>
      </c>
    </row>
    <row r="137" spans="1:3" ht="12" customHeight="1" thickBot="1">
      <c r="A137" s="13" t="s">
        <v>337</v>
      </c>
      <c r="B137" s="7" t="s">
        <v>427</v>
      </c>
      <c r="C137" s="315">
        <f>SUM('1.2.sz.mell.'!C137+'1.3.sz.mell.'!C137+'1.4.sz.mell.'!C137)</f>
        <v>0</v>
      </c>
    </row>
    <row r="138" spans="1:3" ht="12" customHeight="1" thickBot="1">
      <c r="A138" s="20" t="s">
        <v>28</v>
      </c>
      <c r="B138" s="154" t="s">
        <v>428</v>
      </c>
      <c r="C138" s="357">
        <f>+C139+C140+C141+C142</f>
        <v>0</v>
      </c>
    </row>
    <row r="139" spans="1:3" ht="12" customHeight="1">
      <c r="A139" s="15" t="s">
        <v>194</v>
      </c>
      <c r="B139" s="9" t="s">
        <v>429</v>
      </c>
      <c r="C139" s="315">
        <f>SUM('1.2.sz.mell.'!C139+'1.3.sz.mell.'!C139+'1.4.sz.mell.'!C139)</f>
        <v>0</v>
      </c>
    </row>
    <row r="140" spans="1:3" ht="12" customHeight="1">
      <c r="A140" s="15" t="s">
        <v>195</v>
      </c>
      <c r="B140" s="9" t="s">
        <v>430</v>
      </c>
      <c r="C140" s="315">
        <f>SUM('1.2.sz.mell.'!C140+'1.3.sz.mell.'!C140+'1.4.sz.mell.'!C140)</f>
        <v>0</v>
      </c>
    </row>
    <row r="141" spans="1:3" ht="12" customHeight="1">
      <c r="A141" s="15" t="s">
        <v>250</v>
      </c>
      <c r="B141" s="9" t="s">
        <v>431</v>
      </c>
      <c r="C141" s="315">
        <f>SUM('1.2.sz.mell.'!C141+'1.3.sz.mell.'!C141+'1.4.sz.mell.'!C141)</f>
        <v>0</v>
      </c>
    </row>
    <row r="142" spans="1:3" ht="12" customHeight="1" thickBot="1">
      <c r="A142" s="15" t="s">
        <v>339</v>
      </c>
      <c r="B142" s="9" t="s">
        <v>432</v>
      </c>
      <c r="C142" s="315">
        <f>SUM('1.2.sz.mell.'!C142+'1.3.sz.mell.'!C142+'1.4.sz.mell.'!C142)</f>
        <v>0</v>
      </c>
    </row>
    <row r="143" spans="1:9" ht="15" customHeight="1" thickBot="1">
      <c r="A143" s="20" t="s">
        <v>29</v>
      </c>
      <c r="B143" s="154" t="s">
        <v>433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434</v>
      </c>
      <c r="C144" s="490">
        <f>+C123+C143</f>
        <v>168345</v>
      </c>
    </row>
    <row r="145" ht="7.5" customHeight="1"/>
    <row r="146" spans="1:3" ht="15.75">
      <c r="A146" s="595" t="s">
        <v>436</v>
      </c>
      <c r="B146" s="595"/>
      <c r="C146" s="595"/>
    </row>
    <row r="147" spans="1:3" ht="15" customHeight="1" thickBot="1">
      <c r="A147" s="592" t="s">
        <v>167</v>
      </c>
      <c r="B147" s="592"/>
      <c r="C147" s="358" t="s">
        <v>249</v>
      </c>
    </row>
    <row r="148" spans="1:4" ht="13.5" customHeight="1" thickBot="1">
      <c r="A148" s="20">
        <v>1</v>
      </c>
      <c r="B148" s="30" t="s">
        <v>437</v>
      </c>
      <c r="C148" s="348">
        <f>+C60-C123</f>
        <v>-52608</v>
      </c>
      <c r="D148" s="493"/>
    </row>
    <row r="149" spans="1:3" ht="27.75" customHeight="1" thickBot="1">
      <c r="A149" s="20" t="s">
        <v>22</v>
      </c>
      <c r="B149" s="30" t="s">
        <v>438</v>
      </c>
      <c r="C149" s="348">
        <f>+C83-C143</f>
        <v>37453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CE,Félkövér"&amp;12NAGYAR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124">
      <selection activeCell="G95" sqref="G95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565</v>
      </c>
    </row>
    <row r="2" spans="1:3" s="115" customFormat="1" ht="21" customHeight="1">
      <c r="A2" s="468" t="s">
        <v>70</v>
      </c>
      <c r="B2" s="409" t="s">
        <v>540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180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>
        <v>180</v>
      </c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180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180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350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>
        <v>350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350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350</v>
      </c>
    </row>
    <row r="146" ht="13.5" thickBot="1"/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67">
      <selection activeCell="F93" sqref="F93:G93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566</v>
      </c>
    </row>
    <row r="2" spans="1:3" s="115" customFormat="1" ht="21" customHeight="1">
      <c r="A2" s="468" t="s">
        <v>70</v>
      </c>
      <c r="B2" s="409" t="s">
        <v>541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300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>
        <v>300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300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300</v>
      </c>
    </row>
    <row r="146" ht="13.5" thickBot="1"/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67">
      <selection activeCell="G94" sqref="G94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567</v>
      </c>
    </row>
    <row r="2" spans="1:3" s="115" customFormat="1" ht="21" customHeight="1">
      <c r="A2" s="468" t="s">
        <v>70</v>
      </c>
      <c r="B2" s="409" t="s">
        <v>542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10128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>
        <v>10128</v>
      </c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10128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10128</v>
      </c>
    </row>
    <row r="146" ht="13.5" thickBot="1"/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82">
      <selection activeCell="F90" sqref="F90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568</v>
      </c>
    </row>
    <row r="2" spans="1:3" s="115" customFormat="1" ht="21" customHeight="1">
      <c r="A2" s="468" t="s">
        <v>70</v>
      </c>
      <c r="B2" s="409" t="s">
        <v>543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5290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>
        <v>5290</v>
      </c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/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5290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5290</v>
      </c>
    </row>
    <row r="146" ht="13.5" thickBot="1"/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85">
      <selection activeCell="G95" sqref="G95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569</v>
      </c>
    </row>
    <row r="2" spans="1:3" s="115" customFormat="1" ht="21" customHeight="1">
      <c r="A2" s="468" t="s">
        <v>70</v>
      </c>
      <c r="B2" s="409" t="s">
        <v>579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600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>
        <v>600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600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600</v>
      </c>
    </row>
    <row r="146" ht="13.5" thickBot="1"/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10">
      <selection activeCell="L48" sqref="L48"/>
    </sheetView>
  </sheetViews>
  <sheetFormatPr defaultColWidth="9.00390625" defaultRowHeight="12.75"/>
  <cols>
    <col min="1" max="1" width="19.50390625" style="586" customWidth="1"/>
    <col min="2" max="2" width="72.00390625" style="587" customWidth="1"/>
    <col min="3" max="3" width="25.00390625" style="588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570</v>
      </c>
    </row>
    <row r="2" spans="1:3" s="115" customFormat="1" ht="21" customHeight="1">
      <c r="A2" s="468" t="s">
        <v>70</v>
      </c>
      <c r="B2" s="409" t="s">
        <v>544</v>
      </c>
      <c r="C2" s="411" t="s">
        <v>57</v>
      </c>
    </row>
    <row r="3" spans="1:3" s="115" customFormat="1" ht="16.5" thickBot="1">
      <c r="A3" s="274" t="s">
        <v>217</v>
      </c>
      <c r="B3" s="410" t="s">
        <v>530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v>65256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>
        <v>65256</v>
      </c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/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/>
    </row>
    <row r="30" spans="1:3" s="118" customFormat="1" ht="12" customHeight="1">
      <c r="A30" s="496" t="s">
        <v>297</v>
      </c>
      <c r="B30" s="478" t="s">
        <v>303</v>
      </c>
      <c r="C30" s="473"/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/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>
        <v>0</v>
      </c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65256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65256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v>60056</v>
      </c>
    </row>
    <row r="92" spans="1:3" ht="12" customHeight="1">
      <c r="A92" s="505" t="s">
        <v>109</v>
      </c>
      <c r="B92" s="10" t="s">
        <v>52</v>
      </c>
      <c r="C92" s="349">
        <v>34725</v>
      </c>
    </row>
    <row r="93" spans="1:3" ht="12" customHeight="1">
      <c r="A93" s="497" t="s">
        <v>110</v>
      </c>
      <c r="B93" s="8" t="s">
        <v>196</v>
      </c>
      <c r="C93" s="350">
        <v>15110</v>
      </c>
    </row>
    <row r="94" spans="1:3" ht="12" customHeight="1">
      <c r="A94" s="497" t="s">
        <v>111</v>
      </c>
      <c r="B94" s="8" t="s">
        <v>152</v>
      </c>
      <c r="C94" s="352">
        <v>10221</v>
      </c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v>5200</v>
      </c>
    </row>
    <row r="108" spans="1:3" ht="12" customHeight="1">
      <c r="A108" s="496" t="s">
        <v>115</v>
      </c>
      <c r="B108" s="8" t="s">
        <v>248</v>
      </c>
      <c r="C108" s="351">
        <v>5200</v>
      </c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65256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65256</v>
      </c>
    </row>
    <row r="146" ht="13.5" thickBot="1"/>
    <row r="147" spans="1:3" ht="15" customHeight="1" thickBot="1">
      <c r="A147" s="294" t="s">
        <v>220</v>
      </c>
      <c r="B147" s="295"/>
      <c r="C147" s="151">
        <v>51</v>
      </c>
    </row>
    <row r="148" spans="1:3" ht="14.25" customHeight="1" thickBot="1">
      <c r="A148" s="294" t="s">
        <v>221</v>
      </c>
      <c r="B148" s="295"/>
      <c r="C148" s="151">
        <v>51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12">
      <selection activeCell="C1" sqref="C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549</v>
      </c>
    </row>
    <row r="2" spans="1:3" s="115" customFormat="1" ht="21" customHeight="1">
      <c r="A2" s="468" t="s">
        <v>70</v>
      </c>
      <c r="B2" s="409" t="s">
        <v>244</v>
      </c>
      <c r="C2" s="411" t="s">
        <v>57</v>
      </c>
    </row>
    <row r="3" spans="1:3" s="115" customFormat="1" ht="16.5" thickBot="1">
      <c r="A3" s="274" t="s">
        <v>217</v>
      </c>
      <c r="B3" s="410" t="s">
        <v>531</v>
      </c>
      <c r="C3" s="412">
        <v>3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15">
      <selection activeCell="C1" sqref="C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549</v>
      </c>
    </row>
    <row r="2" spans="1:3" s="115" customFormat="1" ht="21" customHeight="1">
      <c r="A2" s="468" t="s">
        <v>70</v>
      </c>
      <c r="B2" s="409" t="s">
        <v>244</v>
      </c>
      <c r="C2" s="411" t="s">
        <v>57</v>
      </c>
    </row>
    <row r="3" spans="1:3" s="115" customFormat="1" ht="16.5" thickBot="1">
      <c r="A3" s="274" t="s">
        <v>217</v>
      </c>
      <c r="B3" s="410" t="s">
        <v>532</v>
      </c>
      <c r="C3" s="412">
        <v>4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279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280</v>
      </c>
      <c r="C9" s="351"/>
    </row>
    <row r="10" spans="1:3" s="118" customFormat="1" ht="12" customHeight="1">
      <c r="A10" s="497" t="s">
        <v>110</v>
      </c>
      <c r="B10" s="479" t="s">
        <v>281</v>
      </c>
      <c r="C10" s="350"/>
    </row>
    <row r="11" spans="1:3" s="118" customFormat="1" ht="12" customHeight="1">
      <c r="A11" s="497" t="s">
        <v>111</v>
      </c>
      <c r="B11" s="479" t="s">
        <v>282</v>
      </c>
      <c r="C11" s="350"/>
    </row>
    <row r="12" spans="1:3" s="118" customFormat="1" ht="12" customHeight="1">
      <c r="A12" s="497" t="s">
        <v>112</v>
      </c>
      <c r="B12" s="479" t="s">
        <v>283</v>
      </c>
      <c r="C12" s="350"/>
    </row>
    <row r="13" spans="1:3" s="118" customFormat="1" ht="12" customHeight="1">
      <c r="A13" s="497" t="s">
        <v>161</v>
      </c>
      <c r="B13" s="479" t="s">
        <v>284</v>
      </c>
      <c r="C13" s="526"/>
    </row>
    <row r="14" spans="1:3" s="117" customFormat="1" ht="12" customHeight="1" thickBot="1">
      <c r="A14" s="498" t="s">
        <v>113</v>
      </c>
      <c r="B14" s="480" t="s">
        <v>285</v>
      </c>
      <c r="C14" s="527"/>
    </row>
    <row r="15" spans="1:3" s="117" customFormat="1" ht="12" customHeight="1" thickBot="1">
      <c r="A15" s="37" t="s">
        <v>22</v>
      </c>
      <c r="B15" s="343" t="s">
        <v>286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287</v>
      </c>
      <c r="C16" s="351"/>
    </row>
    <row r="17" spans="1:3" s="117" customFormat="1" ht="12" customHeight="1">
      <c r="A17" s="497" t="s">
        <v>116</v>
      </c>
      <c r="B17" s="479" t="s">
        <v>288</v>
      </c>
      <c r="C17" s="350"/>
    </row>
    <row r="18" spans="1:3" s="117" customFormat="1" ht="12" customHeight="1">
      <c r="A18" s="497" t="s">
        <v>117</v>
      </c>
      <c r="B18" s="479" t="s">
        <v>523</v>
      </c>
      <c r="C18" s="350"/>
    </row>
    <row r="19" spans="1:3" s="117" customFormat="1" ht="12" customHeight="1">
      <c r="A19" s="497" t="s">
        <v>118</v>
      </c>
      <c r="B19" s="479" t="s">
        <v>524</v>
      </c>
      <c r="C19" s="350"/>
    </row>
    <row r="20" spans="1:3" s="117" customFormat="1" ht="12" customHeight="1">
      <c r="A20" s="497" t="s">
        <v>119</v>
      </c>
      <c r="B20" s="479" t="s">
        <v>289</v>
      </c>
      <c r="C20" s="350"/>
    </row>
    <row r="21" spans="1:3" s="118" customFormat="1" ht="12" customHeight="1" thickBot="1">
      <c r="A21" s="498" t="s">
        <v>128</v>
      </c>
      <c r="B21" s="480" t="s">
        <v>290</v>
      </c>
      <c r="C21" s="352"/>
    </row>
    <row r="22" spans="1:3" s="118" customFormat="1" ht="12" customHeight="1" thickBot="1">
      <c r="A22" s="37" t="s">
        <v>23</v>
      </c>
      <c r="B22" s="21" t="s">
        <v>291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292</v>
      </c>
      <c r="C23" s="351"/>
    </row>
    <row r="24" spans="1:3" s="117" customFormat="1" ht="12" customHeight="1">
      <c r="A24" s="497" t="s">
        <v>99</v>
      </c>
      <c r="B24" s="479" t="s">
        <v>293</v>
      </c>
      <c r="C24" s="350"/>
    </row>
    <row r="25" spans="1:3" s="118" customFormat="1" ht="12" customHeight="1">
      <c r="A25" s="497" t="s">
        <v>100</v>
      </c>
      <c r="B25" s="479" t="s">
        <v>525</v>
      </c>
      <c r="C25" s="350"/>
    </row>
    <row r="26" spans="1:3" s="118" customFormat="1" ht="12" customHeight="1">
      <c r="A26" s="497" t="s">
        <v>101</v>
      </c>
      <c r="B26" s="479" t="s">
        <v>526</v>
      </c>
      <c r="C26" s="350"/>
    </row>
    <row r="27" spans="1:3" s="118" customFormat="1" ht="12" customHeight="1">
      <c r="A27" s="497" t="s">
        <v>184</v>
      </c>
      <c r="B27" s="479" t="s">
        <v>294</v>
      </c>
      <c r="C27" s="350"/>
    </row>
    <row r="28" spans="1:3" s="118" customFormat="1" ht="12" customHeight="1" thickBot="1">
      <c r="A28" s="498" t="s">
        <v>185</v>
      </c>
      <c r="B28" s="480" t="s">
        <v>295</v>
      </c>
      <c r="C28" s="352"/>
    </row>
    <row r="29" spans="1:3" s="118" customFormat="1" ht="12" customHeight="1" thickBot="1">
      <c r="A29" s="37" t="s">
        <v>186</v>
      </c>
      <c r="B29" s="21" t="s">
        <v>296</v>
      </c>
      <c r="C29" s="354">
        <f>+C30+C33+C34+C35</f>
        <v>0</v>
      </c>
    </row>
    <row r="30" spans="1:3" s="118" customFormat="1" ht="12" customHeight="1">
      <c r="A30" s="496" t="s">
        <v>297</v>
      </c>
      <c r="B30" s="478" t="s">
        <v>303</v>
      </c>
      <c r="C30" s="473">
        <f>+C31+C32</f>
        <v>0</v>
      </c>
    </row>
    <row r="31" spans="1:3" s="118" customFormat="1" ht="12" customHeight="1">
      <c r="A31" s="497" t="s">
        <v>298</v>
      </c>
      <c r="B31" s="479" t="s">
        <v>304</v>
      </c>
      <c r="C31" s="350"/>
    </row>
    <row r="32" spans="1:3" s="118" customFormat="1" ht="12" customHeight="1">
      <c r="A32" s="497" t="s">
        <v>299</v>
      </c>
      <c r="B32" s="479" t="s">
        <v>305</v>
      </c>
      <c r="C32" s="350"/>
    </row>
    <row r="33" spans="1:3" s="118" customFormat="1" ht="12" customHeight="1">
      <c r="A33" s="497" t="s">
        <v>300</v>
      </c>
      <c r="B33" s="479" t="s">
        <v>306</v>
      </c>
      <c r="C33" s="350"/>
    </row>
    <row r="34" spans="1:3" s="118" customFormat="1" ht="12" customHeight="1">
      <c r="A34" s="497" t="s">
        <v>301</v>
      </c>
      <c r="B34" s="479" t="s">
        <v>307</v>
      </c>
      <c r="C34" s="350"/>
    </row>
    <row r="35" spans="1:3" s="118" customFormat="1" ht="12" customHeight="1" thickBot="1">
      <c r="A35" s="498" t="s">
        <v>302</v>
      </c>
      <c r="B35" s="480" t="s">
        <v>308</v>
      </c>
      <c r="C35" s="352"/>
    </row>
    <row r="36" spans="1:3" s="118" customFormat="1" ht="12" customHeight="1" thickBot="1">
      <c r="A36" s="37" t="s">
        <v>25</v>
      </c>
      <c r="B36" s="21" t="s">
        <v>309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312</v>
      </c>
      <c r="C37" s="351"/>
    </row>
    <row r="38" spans="1:3" s="118" customFormat="1" ht="12" customHeight="1">
      <c r="A38" s="497" t="s">
        <v>103</v>
      </c>
      <c r="B38" s="479" t="s">
        <v>313</v>
      </c>
      <c r="C38" s="350"/>
    </row>
    <row r="39" spans="1:3" s="118" customFormat="1" ht="12" customHeight="1">
      <c r="A39" s="497" t="s">
        <v>104</v>
      </c>
      <c r="B39" s="479" t="s">
        <v>314</v>
      </c>
      <c r="C39" s="350"/>
    </row>
    <row r="40" spans="1:3" s="118" customFormat="1" ht="12" customHeight="1">
      <c r="A40" s="497" t="s">
        <v>188</v>
      </c>
      <c r="B40" s="479" t="s">
        <v>315</v>
      </c>
      <c r="C40" s="350"/>
    </row>
    <row r="41" spans="1:3" s="118" customFormat="1" ht="12" customHeight="1">
      <c r="A41" s="497" t="s">
        <v>189</v>
      </c>
      <c r="B41" s="479" t="s">
        <v>316</v>
      </c>
      <c r="C41" s="350"/>
    </row>
    <row r="42" spans="1:3" s="118" customFormat="1" ht="12" customHeight="1">
      <c r="A42" s="497" t="s">
        <v>190</v>
      </c>
      <c r="B42" s="479" t="s">
        <v>317</v>
      </c>
      <c r="C42" s="350"/>
    </row>
    <row r="43" spans="1:3" s="118" customFormat="1" ht="12" customHeight="1">
      <c r="A43" s="497" t="s">
        <v>191</v>
      </c>
      <c r="B43" s="479" t="s">
        <v>318</v>
      </c>
      <c r="C43" s="350"/>
    </row>
    <row r="44" spans="1:3" s="118" customFormat="1" ht="12" customHeight="1">
      <c r="A44" s="497" t="s">
        <v>192</v>
      </c>
      <c r="B44" s="479" t="s">
        <v>319</v>
      </c>
      <c r="C44" s="350"/>
    </row>
    <row r="45" spans="1:3" s="118" customFormat="1" ht="12" customHeight="1">
      <c r="A45" s="497" t="s">
        <v>310</v>
      </c>
      <c r="B45" s="479" t="s">
        <v>320</v>
      </c>
      <c r="C45" s="353"/>
    </row>
    <row r="46" spans="1:3" s="118" customFormat="1" ht="12" customHeight="1" thickBot="1">
      <c r="A46" s="498" t="s">
        <v>311</v>
      </c>
      <c r="B46" s="480" t="s">
        <v>321</v>
      </c>
      <c r="C46" s="464"/>
    </row>
    <row r="47" spans="1:3" s="118" customFormat="1" ht="12" customHeight="1" thickBot="1">
      <c r="A47" s="37" t="s">
        <v>26</v>
      </c>
      <c r="B47" s="21" t="s">
        <v>322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326</v>
      </c>
      <c r="C48" s="528"/>
    </row>
    <row r="49" spans="1:3" s="118" customFormat="1" ht="12" customHeight="1">
      <c r="A49" s="497" t="s">
        <v>106</v>
      </c>
      <c r="B49" s="479" t="s">
        <v>327</v>
      </c>
      <c r="C49" s="353"/>
    </row>
    <row r="50" spans="1:3" s="118" customFormat="1" ht="12" customHeight="1">
      <c r="A50" s="497" t="s">
        <v>323</v>
      </c>
      <c r="B50" s="479" t="s">
        <v>328</v>
      </c>
      <c r="C50" s="353"/>
    </row>
    <row r="51" spans="1:3" s="118" customFormat="1" ht="12" customHeight="1">
      <c r="A51" s="497" t="s">
        <v>324</v>
      </c>
      <c r="B51" s="479" t="s">
        <v>329</v>
      </c>
      <c r="C51" s="353"/>
    </row>
    <row r="52" spans="1:3" s="118" customFormat="1" ht="12" customHeight="1" thickBot="1">
      <c r="A52" s="498" t="s">
        <v>325</v>
      </c>
      <c r="B52" s="480" t="s">
        <v>330</v>
      </c>
      <c r="C52" s="464"/>
    </row>
    <row r="53" spans="1:3" s="118" customFormat="1" ht="12" customHeight="1" thickBot="1">
      <c r="A53" s="37" t="s">
        <v>193</v>
      </c>
      <c r="B53" s="21" t="s">
        <v>331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332</v>
      </c>
      <c r="C54" s="351"/>
    </row>
    <row r="55" spans="1:3" s="118" customFormat="1" ht="12" customHeight="1">
      <c r="A55" s="497" t="s">
        <v>108</v>
      </c>
      <c r="B55" s="479" t="s">
        <v>527</v>
      </c>
      <c r="C55" s="350"/>
    </row>
    <row r="56" spans="1:3" s="118" customFormat="1" ht="12" customHeight="1">
      <c r="A56" s="497" t="s">
        <v>336</v>
      </c>
      <c r="B56" s="479" t="s">
        <v>334</v>
      </c>
      <c r="C56" s="350"/>
    </row>
    <row r="57" spans="1:3" s="118" customFormat="1" ht="12" customHeight="1" thickBot="1">
      <c r="A57" s="498" t="s">
        <v>337</v>
      </c>
      <c r="B57" s="480" t="s">
        <v>335</v>
      </c>
      <c r="C57" s="352"/>
    </row>
    <row r="58" spans="1:3" s="118" customFormat="1" ht="12" customHeight="1" thickBot="1">
      <c r="A58" s="37" t="s">
        <v>28</v>
      </c>
      <c r="B58" s="343" t="s">
        <v>338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340</v>
      </c>
      <c r="C59" s="353"/>
    </row>
    <row r="60" spans="1:3" s="118" customFormat="1" ht="12" customHeight="1">
      <c r="A60" s="497" t="s">
        <v>195</v>
      </c>
      <c r="B60" s="479" t="s">
        <v>528</v>
      </c>
      <c r="C60" s="353"/>
    </row>
    <row r="61" spans="1:3" s="118" customFormat="1" ht="12" customHeight="1">
      <c r="A61" s="497" t="s">
        <v>250</v>
      </c>
      <c r="B61" s="479" t="s">
        <v>341</v>
      </c>
      <c r="C61" s="353"/>
    </row>
    <row r="62" spans="1:3" s="118" customFormat="1" ht="12" customHeight="1" thickBot="1">
      <c r="A62" s="498" t="s">
        <v>339</v>
      </c>
      <c r="B62" s="480" t="s">
        <v>342</v>
      </c>
      <c r="C62" s="353"/>
    </row>
    <row r="63" spans="1:3" s="118" customFormat="1" ht="12" customHeight="1" thickBot="1">
      <c r="A63" s="37" t="s">
        <v>29</v>
      </c>
      <c r="B63" s="21" t="s">
        <v>343</v>
      </c>
      <c r="C63" s="354">
        <f>+C8+C15+C22+C29+C36+C47+C53+C58</f>
        <v>0</v>
      </c>
    </row>
    <row r="64" spans="1:3" s="118" customFormat="1" ht="12" customHeight="1" thickBot="1">
      <c r="A64" s="499" t="s">
        <v>480</v>
      </c>
      <c r="B64" s="343" t="s">
        <v>345</v>
      </c>
      <c r="C64" s="348">
        <f>SUM(C65:C67)</f>
        <v>0</v>
      </c>
    </row>
    <row r="65" spans="1:3" s="118" customFormat="1" ht="12" customHeight="1">
      <c r="A65" s="496" t="s">
        <v>378</v>
      </c>
      <c r="B65" s="478" t="s">
        <v>346</v>
      </c>
      <c r="C65" s="353"/>
    </row>
    <row r="66" spans="1:3" s="118" customFormat="1" ht="12" customHeight="1">
      <c r="A66" s="497" t="s">
        <v>387</v>
      </c>
      <c r="B66" s="479" t="s">
        <v>347</v>
      </c>
      <c r="C66" s="353"/>
    </row>
    <row r="67" spans="1:3" s="118" customFormat="1" ht="12" customHeight="1" thickBot="1">
      <c r="A67" s="498" t="s">
        <v>388</v>
      </c>
      <c r="B67" s="482" t="s">
        <v>348</v>
      </c>
      <c r="C67" s="353"/>
    </row>
    <row r="68" spans="1:3" s="118" customFormat="1" ht="12" customHeight="1" thickBot="1">
      <c r="A68" s="499" t="s">
        <v>349</v>
      </c>
      <c r="B68" s="343" t="s">
        <v>350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351</v>
      </c>
      <c r="C69" s="353"/>
    </row>
    <row r="70" spans="1:3" s="118" customFormat="1" ht="12" customHeight="1">
      <c r="A70" s="497" t="s">
        <v>163</v>
      </c>
      <c r="B70" s="479" t="s">
        <v>352</v>
      </c>
      <c r="C70" s="353"/>
    </row>
    <row r="71" spans="1:3" s="118" customFormat="1" ht="12" customHeight="1">
      <c r="A71" s="497" t="s">
        <v>379</v>
      </c>
      <c r="B71" s="479" t="s">
        <v>353</v>
      </c>
      <c r="C71" s="353"/>
    </row>
    <row r="72" spans="1:3" s="118" customFormat="1" ht="12" customHeight="1" thickBot="1">
      <c r="A72" s="498" t="s">
        <v>380</v>
      </c>
      <c r="B72" s="480" t="s">
        <v>354</v>
      </c>
      <c r="C72" s="353"/>
    </row>
    <row r="73" spans="1:3" s="118" customFormat="1" ht="12" customHeight="1" thickBot="1">
      <c r="A73" s="499" t="s">
        <v>355</v>
      </c>
      <c r="B73" s="343" t="s">
        <v>356</v>
      </c>
      <c r="C73" s="348">
        <f>SUM(C74:C75)</f>
        <v>0</v>
      </c>
    </row>
    <row r="74" spans="1:3" s="118" customFormat="1" ht="12" customHeight="1">
      <c r="A74" s="496" t="s">
        <v>381</v>
      </c>
      <c r="B74" s="478" t="s">
        <v>357</v>
      </c>
      <c r="C74" s="353"/>
    </row>
    <row r="75" spans="1:3" s="118" customFormat="1" ht="12" customHeight="1" thickBot="1">
      <c r="A75" s="498" t="s">
        <v>382</v>
      </c>
      <c r="B75" s="480" t="s">
        <v>358</v>
      </c>
      <c r="C75" s="353"/>
    </row>
    <row r="76" spans="1:3" s="117" customFormat="1" ht="12" customHeight="1" thickBot="1">
      <c r="A76" s="499" t="s">
        <v>359</v>
      </c>
      <c r="B76" s="343" t="s">
        <v>360</v>
      </c>
      <c r="C76" s="348">
        <f>SUM(C77:C79)</f>
        <v>0</v>
      </c>
    </row>
    <row r="77" spans="1:3" s="118" customFormat="1" ht="12" customHeight="1">
      <c r="A77" s="496" t="s">
        <v>383</v>
      </c>
      <c r="B77" s="478" t="s">
        <v>361</v>
      </c>
      <c r="C77" s="353"/>
    </row>
    <row r="78" spans="1:3" s="118" customFormat="1" ht="12" customHeight="1">
      <c r="A78" s="497" t="s">
        <v>384</v>
      </c>
      <c r="B78" s="479" t="s">
        <v>362</v>
      </c>
      <c r="C78" s="353"/>
    </row>
    <row r="79" spans="1:3" s="118" customFormat="1" ht="12" customHeight="1" thickBot="1">
      <c r="A79" s="498" t="s">
        <v>385</v>
      </c>
      <c r="B79" s="480" t="s">
        <v>363</v>
      </c>
      <c r="C79" s="353"/>
    </row>
    <row r="80" spans="1:3" s="118" customFormat="1" ht="12" customHeight="1" thickBot="1">
      <c r="A80" s="499" t="s">
        <v>364</v>
      </c>
      <c r="B80" s="343" t="s">
        <v>386</v>
      </c>
      <c r="C80" s="348">
        <f>SUM(C81:C84)</f>
        <v>0</v>
      </c>
    </row>
    <row r="81" spans="1:3" s="118" customFormat="1" ht="12" customHeight="1">
      <c r="A81" s="500" t="s">
        <v>365</v>
      </c>
      <c r="B81" s="478" t="s">
        <v>366</v>
      </c>
      <c r="C81" s="353"/>
    </row>
    <row r="82" spans="1:3" s="118" customFormat="1" ht="12" customHeight="1">
      <c r="A82" s="501" t="s">
        <v>367</v>
      </c>
      <c r="B82" s="479" t="s">
        <v>368</v>
      </c>
      <c r="C82" s="353"/>
    </row>
    <row r="83" spans="1:3" s="118" customFormat="1" ht="12" customHeight="1">
      <c r="A83" s="501" t="s">
        <v>369</v>
      </c>
      <c r="B83" s="479" t="s">
        <v>370</v>
      </c>
      <c r="C83" s="353"/>
    </row>
    <row r="84" spans="1:3" s="117" customFormat="1" ht="12" customHeight="1" thickBot="1">
      <c r="A84" s="502" t="s">
        <v>371</v>
      </c>
      <c r="B84" s="480" t="s">
        <v>372</v>
      </c>
      <c r="C84" s="353"/>
    </row>
    <row r="85" spans="1:3" s="117" customFormat="1" ht="12" customHeight="1" thickBot="1">
      <c r="A85" s="499" t="s">
        <v>373</v>
      </c>
      <c r="B85" s="343" t="s">
        <v>374</v>
      </c>
      <c r="C85" s="529"/>
    </row>
    <row r="86" spans="1:3" s="117" customFormat="1" ht="12" customHeight="1" thickBot="1">
      <c r="A86" s="499" t="s">
        <v>375</v>
      </c>
      <c r="B86" s="486" t="s">
        <v>376</v>
      </c>
      <c r="C86" s="354">
        <f>+C64+C68+C73+C76+C80+C85</f>
        <v>0</v>
      </c>
    </row>
    <row r="87" spans="1:3" s="117" customFormat="1" ht="12" customHeight="1" thickBot="1">
      <c r="A87" s="503" t="s">
        <v>389</v>
      </c>
      <c r="B87" s="488" t="s">
        <v>511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392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393</v>
      </c>
      <c r="C97" s="352"/>
    </row>
    <row r="98" spans="1:3" ht="12" customHeight="1">
      <c r="A98" s="497" t="s">
        <v>114</v>
      </c>
      <c r="B98" s="173" t="s">
        <v>394</v>
      </c>
      <c r="C98" s="352"/>
    </row>
    <row r="99" spans="1:3" ht="12" customHeight="1">
      <c r="A99" s="497" t="s">
        <v>124</v>
      </c>
      <c r="B99" s="174" t="s">
        <v>395</v>
      </c>
      <c r="C99" s="352"/>
    </row>
    <row r="100" spans="1:3" ht="12" customHeight="1">
      <c r="A100" s="497" t="s">
        <v>125</v>
      </c>
      <c r="B100" s="174" t="s">
        <v>396</v>
      </c>
      <c r="C100" s="352"/>
    </row>
    <row r="101" spans="1:3" ht="12" customHeight="1">
      <c r="A101" s="497" t="s">
        <v>126</v>
      </c>
      <c r="B101" s="173" t="s">
        <v>397</v>
      </c>
      <c r="C101" s="352"/>
    </row>
    <row r="102" spans="1:3" ht="12" customHeight="1">
      <c r="A102" s="497" t="s">
        <v>127</v>
      </c>
      <c r="B102" s="173" t="s">
        <v>398</v>
      </c>
      <c r="C102" s="352"/>
    </row>
    <row r="103" spans="1:3" ht="12" customHeight="1">
      <c r="A103" s="497" t="s">
        <v>129</v>
      </c>
      <c r="B103" s="174" t="s">
        <v>399</v>
      </c>
      <c r="C103" s="352"/>
    </row>
    <row r="104" spans="1:3" ht="12" customHeight="1">
      <c r="A104" s="506" t="s">
        <v>199</v>
      </c>
      <c r="B104" s="175" t="s">
        <v>400</v>
      </c>
      <c r="C104" s="352"/>
    </row>
    <row r="105" spans="1:3" ht="12" customHeight="1">
      <c r="A105" s="497" t="s">
        <v>390</v>
      </c>
      <c r="B105" s="175" t="s">
        <v>401</v>
      </c>
      <c r="C105" s="352"/>
    </row>
    <row r="106" spans="1:3" ht="12" customHeight="1" thickBot="1">
      <c r="A106" s="507" t="s">
        <v>391</v>
      </c>
      <c r="B106" s="176" t="s">
        <v>402</v>
      </c>
      <c r="C106" s="356"/>
    </row>
    <row r="107" spans="1:3" ht="12" customHeight="1" thickBot="1">
      <c r="A107" s="37" t="s">
        <v>22</v>
      </c>
      <c r="B107" s="30" t="s">
        <v>403</v>
      </c>
      <c r="C107" s="348">
        <f>+C108+C110+C112</f>
        <v>0</v>
      </c>
    </row>
    <row r="108" spans="1:3" ht="12" customHeight="1">
      <c r="A108" s="496" t="s">
        <v>115</v>
      </c>
      <c r="B108" s="8" t="s">
        <v>248</v>
      </c>
      <c r="C108" s="351"/>
    </row>
    <row r="109" spans="1:3" ht="12" customHeight="1">
      <c r="A109" s="496" t="s">
        <v>116</v>
      </c>
      <c r="B109" s="12" t="s">
        <v>407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408</v>
      </c>
      <c r="C111" s="315"/>
    </row>
    <row r="112" spans="1:3" ht="12" customHeight="1">
      <c r="A112" s="496" t="s">
        <v>119</v>
      </c>
      <c r="B112" s="345" t="s">
        <v>251</v>
      </c>
      <c r="C112" s="315"/>
    </row>
    <row r="113" spans="1:3" ht="12" customHeight="1">
      <c r="A113" s="496" t="s">
        <v>128</v>
      </c>
      <c r="B113" s="344" t="s">
        <v>529</v>
      </c>
      <c r="C113" s="315"/>
    </row>
    <row r="114" spans="1:3" ht="12" customHeight="1">
      <c r="A114" s="496" t="s">
        <v>130</v>
      </c>
      <c r="B114" s="474" t="s">
        <v>413</v>
      </c>
      <c r="C114" s="315"/>
    </row>
    <row r="115" spans="1:3" ht="12" customHeight="1">
      <c r="A115" s="496" t="s">
        <v>201</v>
      </c>
      <c r="B115" s="174" t="s">
        <v>396</v>
      </c>
      <c r="C115" s="315"/>
    </row>
    <row r="116" spans="1:3" ht="12" customHeight="1">
      <c r="A116" s="496" t="s">
        <v>202</v>
      </c>
      <c r="B116" s="174" t="s">
        <v>412</v>
      </c>
      <c r="C116" s="315"/>
    </row>
    <row r="117" spans="1:3" ht="12" customHeight="1">
      <c r="A117" s="496" t="s">
        <v>203</v>
      </c>
      <c r="B117" s="174" t="s">
        <v>411</v>
      </c>
      <c r="C117" s="315"/>
    </row>
    <row r="118" spans="1:3" ht="12" customHeight="1">
      <c r="A118" s="496" t="s">
        <v>404</v>
      </c>
      <c r="B118" s="174" t="s">
        <v>399</v>
      </c>
      <c r="C118" s="315"/>
    </row>
    <row r="119" spans="1:3" ht="12" customHeight="1">
      <c r="A119" s="496" t="s">
        <v>405</v>
      </c>
      <c r="B119" s="174" t="s">
        <v>410</v>
      </c>
      <c r="C119" s="315"/>
    </row>
    <row r="120" spans="1:3" ht="12" customHeight="1" thickBot="1">
      <c r="A120" s="506" t="s">
        <v>406</v>
      </c>
      <c r="B120" s="174" t="s">
        <v>409</v>
      </c>
      <c r="C120" s="317"/>
    </row>
    <row r="121" spans="1:3" ht="12" customHeight="1" thickBot="1">
      <c r="A121" s="37" t="s">
        <v>23</v>
      </c>
      <c r="B121" s="154" t="s">
        <v>414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415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416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417</v>
      </c>
      <c r="C126" s="315"/>
    </row>
    <row r="127" spans="1:3" ht="12" customHeight="1">
      <c r="A127" s="496" t="s">
        <v>103</v>
      </c>
      <c r="B127" s="9" t="s">
        <v>418</v>
      </c>
      <c r="C127" s="315"/>
    </row>
    <row r="128" spans="1:3" ht="12" customHeight="1" thickBot="1">
      <c r="A128" s="506" t="s">
        <v>104</v>
      </c>
      <c r="B128" s="7" t="s">
        <v>419</v>
      </c>
      <c r="C128" s="315"/>
    </row>
    <row r="129" spans="1:3" ht="12" customHeight="1" thickBot="1">
      <c r="A129" s="37" t="s">
        <v>26</v>
      </c>
      <c r="B129" s="154" t="s">
        <v>479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420</v>
      </c>
      <c r="C130" s="315"/>
    </row>
    <row r="131" spans="1:3" ht="12" customHeight="1">
      <c r="A131" s="496" t="s">
        <v>106</v>
      </c>
      <c r="B131" s="9" t="s">
        <v>421</v>
      </c>
      <c r="C131" s="315"/>
    </row>
    <row r="132" spans="1:3" ht="12" customHeight="1">
      <c r="A132" s="496" t="s">
        <v>323</v>
      </c>
      <c r="B132" s="9" t="s">
        <v>422</v>
      </c>
      <c r="C132" s="315"/>
    </row>
    <row r="133" spans="1:3" s="119" customFormat="1" ht="12" customHeight="1" thickBot="1">
      <c r="A133" s="506" t="s">
        <v>324</v>
      </c>
      <c r="B133" s="7" t="s">
        <v>423</v>
      </c>
      <c r="C133" s="315"/>
    </row>
    <row r="134" spans="1:11" ht="12" customHeight="1" thickBot="1">
      <c r="A134" s="37" t="s">
        <v>27</v>
      </c>
      <c r="B134" s="154" t="s">
        <v>424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425</v>
      </c>
      <c r="C135" s="315"/>
    </row>
    <row r="136" spans="1:3" ht="12" customHeight="1">
      <c r="A136" s="496" t="s">
        <v>108</v>
      </c>
      <c r="B136" s="9" t="s">
        <v>435</v>
      </c>
      <c r="C136" s="315"/>
    </row>
    <row r="137" spans="1:3" s="119" customFormat="1" ht="12" customHeight="1">
      <c r="A137" s="496" t="s">
        <v>336</v>
      </c>
      <c r="B137" s="9" t="s">
        <v>426</v>
      </c>
      <c r="C137" s="315"/>
    </row>
    <row r="138" spans="1:3" s="119" customFormat="1" ht="12" customHeight="1" thickBot="1">
      <c r="A138" s="506" t="s">
        <v>337</v>
      </c>
      <c r="B138" s="7" t="s">
        <v>427</v>
      </c>
      <c r="C138" s="315"/>
    </row>
    <row r="139" spans="1:3" s="119" customFormat="1" ht="12" customHeight="1" thickBot="1">
      <c r="A139" s="37" t="s">
        <v>28</v>
      </c>
      <c r="B139" s="154" t="s">
        <v>428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429</v>
      </c>
      <c r="C140" s="315"/>
    </row>
    <row r="141" spans="1:3" s="119" customFormat="1" ht="12" customHeight="1">
      <c r="A141" s="496" t="s">
        <v>195</v>
      </c>
      <c r="B141" s="9" t="s">
        <v>430</v>
      </c>
      <c r="C141" s="315"/>
    </row>
    <row r="142" spans="1:3" s="119" customFormat="1" ht="12" customHeight="1">
      <c r="A142" s="496" t="s">
        <v>250</v>
      </c>
      <c r="B142" s="9" t="s">
        <v>431</v>
      </c>
      <c r="C142" s="315"/>
    </row>
    <row r="143" spans="1:3" ht="12.75" customHeight="1" thickBot="1">
      <c r="A143" s="496" t="s">
        <v>339</v>
      </c>
      <c r="B143" s="9" t="s">
        <v>432</v>
      </c>
      <c r="C143" s="315"/>
    </row>
    <row r="144" spans="1:3" ht="12" customHeight="1" thickBot="1">
      <c r="A144" s="37" t="s">
        <v>29</v>
      </c>
      <c r="B144" s="154" t="s">
        <v>433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434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220</v>
      </c>
      <c r="B147" s="295"/>
      <c r="C147" s="151"/>
    </row>
    <row r="148" spans="1:3" ht="14.25" customHeight="1" thickBot="1">
      <c r="A148" s="294" t="s">
        <v>221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52">
      <selection activeCell="C1" sqref="C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552</v>
      </c>
    </row>
    <row r="2" spans="1:3" s="521" customFormat="1" ht="34.5" customHeight="1">
      <c r="A2" s="468" t="s">
        <v>218</v>
      </c>
      <c r="B2" s="409" t="s">
        <v>536</v>
      </c>
      <c r="C2" s="424" t="s">
        <v>67</v>
      </c>
    </row>
    <row r="3" spans="1:3" s="521" customFormat="1" ht="24.75" thickBot="1">
      <c r="A3" s="513" t="s">
        <v>217</v>
      </c>
      <c r="B3" s="410" t="s">
        <v>488</v>
      </c>
      <c r="C3" s="425" t="s">
        <v>57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>
        <f>SUM('9.2.1. sz. mell'!C9+'9.2.2. sz.  mell'!C9+'9.2.3. sz. mell'!C9)</f>
        <v>0</v>
      </c>
    </row>
    <row r="10" spans="1:3" s="426" customFormat="1" ht="12" customHeight="1">
      <c r="A10" s="515" t="s">
        <v>110</v>
      </c>
      <c r="B10" s="8" t="s">
        <v>313</v>
      </c>
      <c r="C10" s="366">
        <f>SUM('9.2.1. sz. mell'!C10+'9.2.2. sz.  mell'!C10+'9.2.3. sz. mell'!C10)</f>
        <v>0</v>
      </c>
    </row>
    <row r="11" spans="1:3" s="426" customFormat="1" ht="12" customHeight="1">
      <c r="A11" s="515" t="s">
        <v>111</v>
      </c>
      <c r="B11" s="8" t="s">
        <v>314</v>
      </c>
      <c r="C11" s="366">
        <f>SUM('9.2.1. sz. mell'!C11+'9.2.2. sz.  mell'!C11+'9.2.3. sz. mell'!C11)</f>
        <v>0</v>
      </c>
    </row>
    <row r="12" spans="1:3" s="426" customFormat="1" ht="12" customHeight="1">
      <c r="A12" s="515" t="s">
        <v>112</v>
      </c>
      <c r="B12" s="8" t="s">
        <v>315</v>
      </c>
      <c r="C12" s="366">
        <f>SUM('9.2.1. sz. mell'!C12+'9.2.2. sz.  mell'!C12+'9.2.3. sz. mell'!C12)</f>
        <v>0</v>
      </c>
    </row>
    <row r="13" spans="1:3" s="426" customFormat="1" ht="12" customHeight="1">
      <c r="A13" s="515" t="s">
        <v>161</v>
      </c>
      <c r="B13" s="8" t="s">
        <v>316</v>
      </c>
      <c r="C13" s="366">
        <f>SUM('9.2.1. sz. mell'!C13+'9.2.2. sz.  mell'!C13+'9.2.3. sz. mell'!C13)</f>
        <v>0</v>
      </c>
    </row>
    <row r="14" spans="1:3" s="426" customFormat="1" ht="12" customHeight="1">
      <c r="A14" s="515" t="s">
        <v>113</v>
      </c>
      <c r="B14" s="8" t="s">
        <v>491</v>
      </c>
      <c r="C14" s="366">
        <f>SUM('9.2.1. sz. mell'!C14+'9.2.2. sz.  mell'!C14+'9.2.3. sz. mell'!C14)</f>
        <v>0</v>
      </c>
    </row>
    <row r="15" spans="1:3" s="426" customFormat="1" ht="12" customHeight="1">
      <c r="A15" s="515" t="s">
        <v>114</v>
      </c>
      <c r="B15" s="7" t="s">
        <v>492</v>
      </c>
      <c r="C15" s="366">
        <f>SUM('9.2.1. sz. mell'!C15+'9.2.2. sz.  mell'!C15+'9.2.3. sz. mell'!C15)</f>
        <v>0</v>
      </c>
    </row>
    <row r="16" spans="1:3" s="426" customFormat="1" ht="12" customHeight="1">
      <c r="A16" s="515" t="s">
        <v>124</v>
      </c>
      <c r="B16" s="8" t="s">
        <v>319</v>
      </c>
      <c r="C16" s="416">
        <f>SUM('9.2.1. sz. mell'!C16+'9.2.2. sz.  mell'!C16+'9.2.3. sz. mell'!C16)</f>
        <v>0</v>
      </c>
    </row>
    <row r="17" spans="1:3" s="524" customFormat="1" ht="12" customHeight="1">
      <c r="A17" s="515" t="s">
        <v>125</v>
      </c>
      <c r="B17" s="8" t="s">
        <v>320</v>
      </c>
      <c r="C17" s="366">
        <f>SUM('9.2.1. sz. mell'!C17+'9.2.2. sz.  mell'!C17+'9.2.3. sz. mell'!C17)</f>
        <v>0</v>
      </c>
    </row>
    <row r="18" spans="1:3" s="524" customFormat="1" ht="12" customHeight="1" thickBot="1">
      <c r="A18" s="515" t="s">
        <v>126</v>
      </c>
      <c r="B18" s="7" t="s">
        <v>321</v>
      </c>
      <c r="C18" s="367">
        <f>SUM('9.2.1. sz. mell'!C18+'9.2.2. sz.  mell'!C18+'9.2.3. sz. mell'!C18)</f>
        <v>0</v>
      </c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>
        <f>SUM('9.2.1. sz. mell'!C20+'9.2.2. sz.  mell'!C20+'9.2.3. sz. mell'!C20)</f>
        <v>0</v>
      </c>
    </row>
    <row r="21" spans="1:3" s="524" customFormat="1" ht="12" customHeight="1">
      <c r="A21" s="515" t="s">
        <v>116</v>
      </c>
      <c r="B21" s="8" t="s">
        <v>494</v>
      </c>
      <c r="C21" s="366">
        <f>SUM('9.2.1. sz. mell'!C21+'9.2.2. sz.  mell'!C21+'9.2.3. sz. mell'!C21)</f>
        <v>0</v>
      </c>
    </row>
    <row r="22" spans="1:3" s="524" customFormat="1" ht="12" customHeight="1">
      <c r="A22" s="515" t="s">
        <v>117</v>
      </c>
      <c r="B22" s="8" t="s">
        <v>495</v>
      </c>
      <c r="C22" s="366">
        <f>SUM('9.2.1. sz. mell'!C22+'9.2.2. sz.  mell'!C22+'9.2.3. sz. mell'!C22)</f>
        <v>0</v>
      </c>
    </row>
    <row r="23" spans="1:3" s="524" customFormat="1" ht="12" customHeight="1" thickBot="1">
      <c r="A23" s="515" t="s">
        <v>118</v>
      </c>
      <c r="B23" s="8" t="s">
        <v>2</v>
      </c>
      <c r="C23" s="366">
        <f>SUM('9.2.1. sz. mell'!C23+'9.2.2. sz.  mell'!C23+'9.2.3. sz. mell'!C23)</f>
        <v>0</v>
      </c>
    </row>
    <row r="24" spans="1:3" s="524" customFormat="1" ht="12" customHeight="1" thickBot="1">
      <c r="A24" s="246" t="s">
        <v>23</v>
      </c>
      <c r="B24" s="154" t="s">
        <v>187</v>
      </c>
      <c r="C24" s="395">
        <f>SUM('9.2.1. sz. mell'!C24+'9.2.2. sz.  mell'!C24+'9.2.3. sz. mell'!C24)</f>
        <v>0</v>
      </c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>
        <f>SUM('9.2.1. sz. mell'!C26+'9.2.2. sz.  mell'!C26+'9.2.3. sz. mell'!C26)</f>
        <v>0</v>
      </c>
    </row>
    <row r="27" spans="1:3" s="524" customFormat="1" ht="12" customHeight="1">
      <c r="A27" s="516" t="s">
        <v>300</v>
      </c>
      <c r="B27" s="518" t="s">
        <v>497</v>
      </c>
      <c r="C27" s="369">
        <f>SUM('9.2.1. sz. mell'!C27+'9.2.2. sz.  mell'!C27+'9.2.3. sz. mell'!C27)</f>
        <v>0</v>
      </c>
    </row>
    <row r="28" spans="1:3" s="524" customFormat="1" ht="12" customHeight="1" thickBot="1">
      <c r="A28" s="515" t="s">
        <v>301</v>
      </c>
      <c r="B28" s="519" t="s">
        <v>498</v>
      </c>
      <c r="C28" s="103">
        <f>SUM('9.2.1. sz. mell'!C28+'9.2.2. sz.  mell'!C28+'9.2.3. sz. mell'!C28)</f>
        <v>0</v>
      </c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>
        <f>SUM('9.2.1. sz. mell'!C30+'9.2.2. sz.  mell'!C30+'9.2.3. sz. mell'!C30)</f>
        <v>0</v>
      </c>
    </row>
    <row r="31" spans="1:3" s="524" customFormat="1" ht="12" customHeight="1">
      <c r="A31" s="516" t="s">
        <v>103</v>
      </c>
      <c r="B31" s="518" t="s">
        <v>327</v>
      </c>
      <c r="C31" s="369">
        <f>SUM('9.2.1. sz. mell'!C31+'9.2.2. sz.  mell'!C31+'9.2.3. sz. mell'!C31)</f>
        <v>0</v>
      </c>
    </row>
    <row r="32" spans="1:3" s="524" customFormat="1" ht="12" customHeight="1" thickBot="1">
      <c r="A32" s="515" t="s">
        <v>104</v>
      </c>
      <c r="B32" s="172" t="s">
        <v>328</v>
      </c>
      <c r="C32" s="103">
        <f>SUM('9.2.1. sz. mell'!C32+'9.2.2. sz.  mell'!C32+'9.2.3. sz. mell'!C32)</f>
        <v>0</v>
      </c>
    </row>
    <row r="33" spans="1:3" s="426" customFormat="1" ht="12" customHeight="1" thickBot="1">
      <c r="A33" s="246" t="s">
        <v>26</v>
      </c>
      <c r="B33" s="154" t="s">
        <v>441</v>
      </c>
      <c r="C33" s="395">
        <f>SUM('9.2.1. sz. mell'!C33+'9.2.2. sz.  mell'!C33+'9.2.3. sz. mell'!C33)</f>
        <v>0</v>
      </c>
    </row>
    <row r="34" spans="1:3" s="426" customFormat="1" ht="12" customHeight="1" thickBot="1">
      <c r="A34" s="246" t="s">
        <v>27</v>
      </c>
      <c r="B34" s="154" t="s">
        <v>500</v>
      </c>
      <c r="C34" s="417">
        <f>SUM('9.2.1. sz. mell'!C34+'9.2.2. sz.  mell'!C34+'9.2.3. sz. mell'!C34)</f>
        <v>0</v>
      </c>
    </row>
    <row r="35" spans="1:3" s="426" customFormat="1" ht="12" customHeight="1" thickBot="1">
      <c r="A35" s="238" t="s">
        <v>28</v>
      </c>
      <c r="B35" s="154" t="s">
        <v>501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502</v>
      </c>
      <c r="C36" s="418">
        <f>+C37+C38+C39</f>
        <v>0</v>
      </c>
    </row>
    <row r="37" spans="1:3" s="426" customFormat="1" ht="12" customHeight="1">
      <c r="A37" s="516" t="s">
        <v>503</v>
      </c>
      <c r="B37" s="517" t="s">
        <v>258</v>
      </c>
      <c r="C37" s="96">
        <f>SUM('9.2.1. sz. mell'!C37+'9.2.2. sz.  mell'!C37+'9.2.3. sz. mell'!C37)</f>
        <v>0</v>
      </c>
    </row>
    <row r="38" spans="1:3" s="426" customFormat="1" ht="12" customHeight="1">
      <c r="A38" s="516" t="s">
        <v>504</v>
      </c>
      <c r="B38" s="518" t="s">
        <v>3</v>
      </c>
      <c r="C38" s="369">
        <f>SUM('9.2.1. sz. mell'!C38+'9.2.2. sz.  mell'!C38+'9.2.3. sz. mell'!C38)</f>
        <v>0</v>
      </c>
    </row>
    <row r="39" spans="1:3" s="524" customFormat="1" ht="12" customHeight="1" thickBot="1">
      <c r="A39" s="515" t="s">
        <v>505</v>
      </c>
      <c r="B39" s="172" t="s">
        <v>506</v>
      </c>
      <c r="C39" s="103">
        <f>SUM('9.2.1. sz. mell'!C39+'9.2.2. sz.  mell'!C39+'9.2.3. sz. mell'!C39)</f>
        <v>0</v>
      </c>
    </row>
    <row r="40" spans="1:3" s="524" customFormat="1" ht="15" customHeight="1" thickBot="1">
      <c r="A40" s="283" t="s">
        <v>30</v>
      </c>
      <c r="B40" s="284" t="s">
        <v>507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>
        <f>SUM('9.2.1. sz. mell'!C45+'9.2.2. sz.  mell'!C45+'9.2.3. sz. mell'!C45)</f>
        <v>0</v>
      </c>
    </row>
    <row r="46" spans="1:3" ht="12" customHeight="1">
      <c r="A46" s="515" t="s">
        <v>110</v>
      </c>
      <c r="B46" s="8" t="s">
        <v>196</v>
      </c>
      <c r="C46" s="99">
        <f>SUM('9.2.1. sz. mell'!C46+'9.2.2. sz.  mell'!C46+'9.2.3. sz. mell'!C46)</f>
        <v>0</v>
      </c>
    </row>
    <row r="47" spans="1:3" ht="12" customHeight="1">
      <c r="A47" s="515" t="s">
        <v>111</v>
      </c>
      <c r="B47" s="8" t="s">
        <v>152</v>
      </c>
      <c r="C47" s="99">
        <f>SUM('9.2.1. sz. mell'!C47+'9.2.2. sz.  mell'!C47+'9.2.3. sz. mell'!C47)</f>
        <v>0</v>
      </c>
    </row>
    <row r="48" spans="1:3" ht="12" customHeight="1">
      <c r="A48" s="515" t="s">
        <v>112</v>
      </c>
      <c r="B48" s="8" t="s">
        <v>197</v>
      </c>
      <c r="C48" s="99">
        <f>SUM('9.2.1. sz. mell'!C48+'9.2.2. sz.  mell'!C48+'9.2.3. sz. mell'!C48)</f>
        <v>0</v>
      </c>
    </row>
    <row r="49" spans="1:3" ht="12" customHeight="1" thickBot="1">
      <c r="A49" s="515" t="s">
        <v>161</v>
      </c>
      <c r="B49" s="8" t="s">
        <v>198</v>
      </c>
      <c r="C49" s="99">
        <f>SUM('9.2.1. sz. mell'!C49+'9.2.2. sz.  mell'!C49+'9.2.3. sz. mell'!C49)</f>
        <v>0</v>
      </c>
    </row>
    <row r="50" spans="1:3" ht="12" customHeight="1" thickBot="1">
      <c r="A50" s="246" t="s">
        <v>22</v>
      </c>
      <c r="B50" s="154" t="s">
        <v>509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248</v>
      </c>
      <c r="C51" s="96">
        <f>SUM('9.2.1. sz. mell'!C51+'9.2.2. sz.  mell'!C51+'9.2.3. sz. mell'!C51)</f>
        <v>0</v>
      </c>
    </row>
    <row r="52" spans="1:3" ht="12" customHeight="1">
      <c r="A52" s="515" t="s">
        <v>116</v>
      </c>
      <c r="B52" s="8" t="s">
        <v>200</v>
      </c>
      <c r="C52" s="99">
        <f>SUM('9.2.1. sz. mell'!C52+'9.2.2. sz.  mell'!C52+'9.2.3. sz. mell'!C52)</f>
        <v>0</v>
      </c>
    </row>
    <row r="53" spans="1:3" ht="12" customHeight="1">
      <c r="A53" s="515" t="s">
        <v>117</v>
      </c>
      <c r="B53" s="8" t="s">
        <v>64</v>
      </c>
      <c r="C53" s="99">
        <f>SUM('9.2.1. sz. mell'!C53+'9.2.2. sz.  mell'!C53+'9.2.3. sz. mell'!C53)</f>
        <v>0</v>
      </c>
    </row>
    <row r="54" spans="1:3" ht="12" customHeight="1" thickBot="1">
      <c r="A54" s="515" t="s">
        <v>118</v>
      </c>
      <c r="B54" s="8" t="s">
        <v>4</v>
      </c>
      <c r="C54" s="99">
        <f>SUM('9.2.1. sz. mell'!C54+'9.2.2. sz.  mell'!C54+'9.2.3. sz. mell'!C54)</f>
        <v>0</v>
      </c>
    </row>
    <row r="55" spans="1:3" ht="15" customHeight="1" thickBot="1">
      <c r="A55" s="246" t="s">
        <v>23</v>
      </c>
      <c r="B55" s="291" t="s">
        <v>510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>
        <f>SUM('9.2.1. sz. mell'!C57+'9.2.2. sz.  mell'!C57+'9.2.3. sz. mell'!C57)</f>
        <v>0</v>
      </c>
    </row>
    <row r="58" spans="1:3" ht="14.25" customHeight="1" thickBot="1">
      <c r="A58" s="294" t="s">
        <v>221</v>
      </c>
      <c r="B58" s="295"/>
      <c r="C58" s="151">
        <f>SUM('9.2.1. sz. mell'!C58+'9.2.2. sz.  mell'!C58+'9.2.3. sz. mell'!C58)</f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6">
      <selection activeCell="L41" sqref="L4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519</v>
      </c>
    </row>
    <row r="2" spans="1:3" s="521" customFormat="1" ht="25.5" customHeight="1">
      <c r="A2" s="468" t="s">
        <v>218</v>
      </c>
      <c r="B2" s="409" t="s">
        <v>489</v>
      </c>
      <c r="C2" s="424" t="s">
        <v>67</v>
      </c>
    </row>
    <row r="3" spans="1:3" s="521" customFormat="1" ht="24.75" thickBot="1">
      <c r="A3" s="513" t="s">
        <v>217</v>
      </c>
      <c r="B3" s="410" t="s">
        <v>512</v>
      </c>
      <c r="C3" s="425" t="s">
        <v>67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/>
    </row>
    <row r="10" spans="1:3" s="426" customFormat="1" ht="12" customHeight="1">
      <c r="A10" s="515" t="s">
        <v>110</v>
      </c>
      <c r="B10" s="8" t="s">
        <v>313</v>
      </c>
      <c r="C10" s="366"/>
    </row>
    <row r="11" spans="1:3" s="426" customFormat="1" ht="12" customHeight="1">
      <c r="A11" s="515" t="s">
        <v>111</v>
      </c>
      <c r="B11" s="8" t="s">
        <v>314</v>
      </c>
      <c r="C11" s="366"/>
    </row>
    <row r="12" spans="1:3" s="426" customFormat="1" ht="12" customHeight="1">
      <c r="A12" s="515" t="s">
        <v>112</v>
      </c>
      <c r="B12" s="8" t="s">
        <v>315</v>
      </c>
      <c r="C12" s="366"/>
    </row>
    <row r="13" spans="1:3" s="426" customFormat="1" ht="12" customHeight="1">
      <c r="A13" s="515" t="s">
        <v>161</v>
      </c>
      <c r="B13" s="8" t="s">
        <v>316</v>
      </c>
      <c r="C13" s="366"/>
    </row>
    <row r="14" spans="1:3" s="426" customFormat="1" ht="12" customHeight="1">
      <c r="A14" s="515" t="s">
        <v>113</v>
      </c>
      <c r="B14" s="8" t="s">
        <v>491</v>
      </c>
      <c r="C14" s="366"/>
    </row>
    <row r="15" spans="1:3" s="426" customFormat="1" ht="12" customHeight="1">
      <c r="A15" s="515" t="s">
        <v>114</v>
      </c>
      <c r="B15" s="7" t="s">
        <v>492</v>
      </c>
      <c r="C15" s="366"/>
    </row>
    <row r="16" spans="1:3" s="426" customFormat="1" ht="12" customHeight="1">
      <c r="A16" s="515" t="s">
        <v>124</v>
      </c>
      <c r="B16" s="8" t="s">
        <v>319</v>
      </c>
      <c r="C16" s="416"/>
    </row>
    <row r="17" spans="1:3" s="524" customFormat="1" ht="12" customHeight="1">
      <c r="A17" s="515" t="s">
        <v>125</v>
      </c>
      <c r="B17" s="8" t="s">
        <v>320</v>
      </c>
      <c r="C17" s="366"/>
    </row>
    <row r="18" spans="1:3" s="524" customFormat="1" ht="12" customHeight="1" thickBot="1">
      <c r="A18" s="515" t="s">
        <v>126</v>
      </c>
      <c r="B18" s="7" t="s">
        <v>321</v>
      </c>
      <c r="C18" s="367"/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/>
    </row>
    <row r="21" spans="1:3" s="524" customFormat="1" ht="12" customHeight="1">
      <c r="A21" s="515" t="s">
        <v>116</v>
      </c>
      <c r="B21" s="8" t="s">
        <v>494</v>
      </c>
      <c r="C21" s="366"/>
    </row>
    <row r="22" spans="1:3" s="524" customFormat="1" ht="12" customHeight="1">
      <c r="A22" s="515" t="s">
        <v>117</v>
      </c>
      <c r="B22" s="8" t="s">
        <v>495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/>
    </row>
    <row r="27" spans="1:3" s="524" customFormat="1" ht="12" customHeight="1">
      <c r="A27" s="516" t="s">
        <v>300</v>
      </c>
      <c r="B27" s="518" t="s">
        <v>497</v>
      </c>
      <c r="C27" s="369"/>
    </row>
    <row r="28" spans="1:3" s="524" customFormat="1" ht="12" customHeight="1" thickBot="1">
      <c r="A28" s="515" t="s">
        <v>301</v>
      </c>
      <c r="B28" s="519" t="s">
        <v>498</v>
      </c>
      <c r="C28" s="103"/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/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502</v>
      </c>
      <c r="C36" s="418">
        <f>+C37+C38+C39</f>
        <v>0</v>
      </c>
    </row>
    <row r="37" spans="1:3" s="426" customFormat="1" ht="12" customHeight="1">
      <c r="A37" s="516" t="s">
        <v>503</v>
      </c>
      <c r="B37" s="517" t="s">
        <v>258</v>
      </c>
      <c r="C37" s="96"/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/>
    </row>
    <row r="40" spans="1:3" s="524" customFormat="1" ht="15" customHeight="1" thickBot="1">
      <c r="A40" s="283" t="s">
        <v>30</v>
      </c>
      <c r="B40" s="284" t="s">
        <v>507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/>
    </row>
    <row r="58" spans="1:3" ht="14.25" customHeight="1" thickBot="1">
      <c r="A58" s="294" t="s">
        <v>221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2">
      <selection activeCell="F91" sqref="F91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2" t="s">
        <v>165</v>
      </c>
      <c r="B2" s="592"/>
      <c r="C2" s="358" t="s">
        <v>249</v>
      </c>
    </row>
    <row r="3" spans="1:3" ht="37.5" customHeight="1" thickBot="1">
      <c r="A3" s="23" t="s">
        <v>78</v>
      </c>
      <c r="B3" s="24" t="s">
        <v>20</v>
      </c>
      <c r="C3" s="45" t="s">
        <v>545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279</v>
      </c>
      <c r="C5" s="348">
        <v>45301</v>
      </c>
    </row>
    <row r="6" spans="1:3" s="477" customFormat="1" ht="12" customHeight="1">
      <c r="A6" s="15" t="s">
        <v>109</v>
      </c>
      <c r="B6" s="478" t="s">
        <v>280</v>
      </c>
      <c r="C6" s="351">
        <v>11075</v>
      </c>
    </row>
    <row r="7" spans="1:3" s="477" customFormat="1" ht="12" customHeight="1">
      <c r="A7" s="14" t="s">
        <v>110</v>
      </c>
      <c r="B7" s="479" t="s">
        <v>281</v>
      </c>
      <c r="C7" s="350">
        <v>18165</v>
      </c>
    </row>
    <row r="8" spans="1:3" s="477" customFormat="1" ht="12" customHeight="1">
      <c r="A8" s="14" t="s">
        <v>111</v>
      </c>
      <c r="B8" s="479" t="s">
        <v>282</v>
      </c>
      <c r="C8" s="350">
        <v>16061</v>
      </c>
    </row>
    <row r="9" spans="1:3" s="477" customFormat="1" ht="12" customHeight="1">
      <c r="A9" s="14" t="s">
        <v>112</v>
      </c>
      <c r="B9" s="479" t="s">
        <v>283</v>
      </c>
      <c r="C9" s="350"/>
    </row>
    <row r="10" spans="1:3" s="477" customFormat="1" ht="12" customHeight="1">
      <c r="A10" s="14" t="s">
        <v>161</v>
      </c>
      <c r="B10" s="479" t="s">
        <v>284</v>
      </c>
      <c r="C10" s="350"/>
    </row>
    <row r="11" spans="1:3" s="477" customFormat="1" ht="12" customHeight="1" thickBot="1">
      <c r="A11" s="16" t="s">
        <v>113</v>
      </c>
      <c r="B11" s="480" t="s">
        <v>285</v>
      </c>
      <c r="C11" s="350"/>
    </row>
    <row r="12" spans="1:3" s="477" customFormat="1" ht="12" customHeight="1" thickBot="1">
      <c r="A12" s="20" t="s">
        <v>22</v>
      </c>
      <c r="B12" s="343" t="s">
        <v>286</v>
      </c>
      <c r="C12" s="348">
        <v>65256</v>
      </c>
    </row>
    <row r="13" spans="1:3" s="477" customFormat="1" ht="12" customHeight="1">
      <c r="A13" s="15" t="s">
        <v>115</v>
      </c>
      <c r="B13" s="478" t="s">
        <v>287</v>
      </c>
      <c r="C13" s="351"/>
    </row>
    <row r="14" spans="1:3" s="477" customFormat="1" ht="12" customHeight="1">
      <c r="A14" s="14" t="s">
        <v>116</v>
      </c>
      <c r="B14" s="479" t="s">
        <v>288</v>
      </c>
      <c r="C14" s="350"/>
    </row>
    <row r="15" spans="1:3" s="477" customFormat="1" ht="12" customHeight="1">
      <c r="A15" s="14" t="s">
        <v>117</v>
      </c>
      <c r="B15" s="479" t="s">
        <v>523</v>
      </c>
      <c r="C15" s="350"/>
    </row>
    <row r="16" spans="1:3" s="477" customFormat="1" ht="12" customHeight="1">
      <c r="A16" s="14" t="s">
        <v>118</v>
      </c>
      <c r="B16" s="479" t="s">
        <v>524</v>
      </c>
      <c r="C16" s="350"/>
    </row>
    <row r="17" spans="1:3" s="477" customFormat="1" ht="12" customHeight="1">
      <c r="A17" s="14" t="s">
        <v>119</v>
      </c>
      <c r="B17" s="479" t="s">
        <v>289</v>
      </c>
      <c r="C17" s="350">
        <v>65256</v>
      </c>
    </row>
    <row r="18" spans="1:3" s="477" customFormat="1" ht="12" customHeight="1" thickBot="1">
      <c r="A18" s="16" t="s">
        <v>128</v>
      </c>
      <c r="B18" s="480" t="s">
        <v>290</v>
      </c>
      <c r="C18" s="352"/>
    </row>
    <row r="19" spans="1:3" s="477" customFormat="1" ht="12" customHeight="1" thickBot="1">
      <c r="A19" s="20" t="s">
        <v>23</v>
      </c>
      <c r="B19" s="21" t="s">
        <v>291</v>
      </c>
      <c r="C19" s="348"/>
    </row>
    <row r="20" spans="1:3" s="477" customFormat="1" ht="12" customHeight="1">
      <c r="A20" s="15" t="s">
        <v>98</v>
      </c>
      <c r="B20" s="478" t="s">
        <v>292</v>
      </c>
      <c r="C20" s="351"/>
    </row>
    <row r="21" spans="1:3" s="477" customFormat="1" ht="12" customHeight="1">
      <c r="A21" s="14" t="s">
        <v>99</v>
      </c>
      <c r="B21" s="479" t="s">
        <v>293</v>
      </c>
      <c r="C21" s="350"/>
    </row>
    <row r="22" spans="1:3" s="477" customFormat="1" ht="12" customHeight="1">
      <c r="A22" s="14" t="s">
        <v>100</v>
      </c>
      <c r="B22" s="479" t="s">
        <v>525</v>
      </c>
      <c r="C22" s="350"/>
    </row>
    <row r="23" spans="1:3" s="477" customFormat="1" ht="12" customHeight="1">
      <c r="A23" s="14" t="s">
        <v>101</v>
      </c>
      <c r="B23" s="479" t="s">
        <v>526</v>
      </c>
      <c r="C23" s="350"/>
    </row>
    <row r="24" spans="1:3" s="477" customFormat="1" ht="12" customHeight="1">
      <c r="A24" s="14" t="s">
        <v>184</v>
      </c>
      <c r="B24" s="479" t="s">
        <v>294</v>
      </c>
      <c r="C24" s="350"/>
    </row>
    <row r="25" spans="1:3" s="477" customFormat="1" ht="12" customHeight="1" thickBot="1">
      <c r="A25" s="16" t="s">
        <v>185</v>
      </c>
      <c r="B25" s="480" t="s">
        <v>295</v>
      </c>
      <c r="C25" s="352"/>
    </row>
    <row r="26" spans="1:3" s="477" customFormat="1" ht="12" customHeight="1" thickBot="1">
      <c r="A26" s="20" t="s">
        <v>186</v>
      </c>
      <c r="B26" s="21" t="s">
        <v>296</v>
      </c>
      <c r="C26" s="354">
        <v>2250</v>
      </c>
    </row>
    <row r="27" spans="1:3" s="477" customFormat="1" ht="12" customHeight="1">
      <c r="A27" s="15" t="s">
        <v>297</v>
      </c>
      <c r="B27" s="478" t="s">
        <v>303</v>
      </c>
      <c r="C27" s="473">
        <v>1500</v>
      </c>
    </row>
    <row r="28" spans="1:3" s="477" customFormat="1" ht="12" customHeight="1">
      <c r="A28" s="14" t="s">
        <v>298</v>
      </c>
      <c r="B28" s="479" t="s">
        <v>304</v>
      </c>
      <c r="C28" s="350">
        <v>1350</v>
      </c>
    </row>
    <row r="29" spans="1:3" s="477" customFormat="1" ht="12" customHeight="1">
      <c r="A29" s="14" t="s">
        <v>299</v>
      </c>
      <c r="B29" s="479" t="s">
        <v>305</v>
      </c>
      <c r="C29" s="350">
        <v>150</v>
      </c>
    </row>
    <row r="30" spans="1:3" s="477" customFormat="1" ht="12" customHeight="1">
      <c r="A30" s="14" t="s">
        <v>300</v>
      </c>
      <c r="B30" s="479" t="s">
        <v>306</v>
      </c>
      <c r="C30" s="350">
        <v>750</v>
      </c>
    </row>
    <row r="31" spans="1:3" s="477" customFormat="1" ht="12" customHeight="1">
      <c r="A31" s="14" t="s">
        <v>301</v>
      </c>
      <c r="B31" s="479" t="s">
        <v>307</v>
      </c>
      <c r="C31" s="350"/>
    </row>
    <row r="32" spans="1:3" s="477" customFormat="1" ht="12" customHeight="1" thickBot="1">
      <c r="A32" s="16" t="s">
        <v>302</v>
      </c>
      <c r="B32" s="480" t="s">
        <v>308</v>
      </c>
      <c r="C32" s="352"/>
    </row>
    <row r="33" spans="1:3" s="477" customFormat="1" ht="12" customHeight="1" thickBot="1">
      <c r="A33" s="20" t="s">
        <v>25</v>
      </c>
      <c r="B33" s="21" t="s">
        <v>309</v>
      </c>
      <c r="C33" s="348">
        <v>2930</v>
      </c>
    </row>
    <row r="34" spans="1:3" s="477" customFormat="1" ht="12" customHeight="1">
      <c r="A34" s="15" t="s">
        <v>102</v>
      </c>
      <c r="B34" s="478" t="s">
        <v>312</v>
      </c>
      <c r="C34" s="351">
        <v>2250</v>
      </c>
    </row>
    <row r="35" spans="1:3" s="477" customFormat="1" ht="12" customHeight="1">
      <c r="A35" s="14" t="s">
        <v>103</v>
      </c>
      <c r="B35" s="479" t="s">
        <v>313</v>
      </c>
      <c r="C35" s="350">
        <v>680</v>
      </c>
    </row>
    <row r="36" spans="1:3" s="477" customFormat="1" ht="12" customHeight="1">
      <c r="A36" s="14" t="s">
        <v>104</v>
      </c>
      <c r="B36" s="479" t="s">
        <v>314</v>
      </c>
      <c r="C36" s="350"/>
    </row>
    <row r="37" spans="1:3" s="477" customFormat="1" ht="12" customHeight="1">
      <c r="A37" s="14" t="s">
        <v>188</v>
      </c>
      <c r="B37" s="479" t="s">
        <v>315</v>
      </c>
      <c r="C37" s="350"/>
    </row>
    <row r="38" spans="1:3" s="477" customFormat="1" ht="12" customHeight="1">
      <c r="A38" s="14" t="s">
        <v>189</v>
      </c>
      <c r="B38" s="479" t="s">
        <v>316</v>
      </c>
      <c r="C38" s="350"/>
    </row>
    <row r="39" spans="1:3" s="477" customFormat="1" ht="12" customHeight="1">
      <c r="A39" s="14" t="s">
        <v>190</v>
      </c>
      <c r="B39" s="479" t="s">
        <v>317</v>
      </c>
      <c r="C39" s="350"/>
    </row>
    <row r="40" spans="1:3" s="477" customFormat="1" ht="12" customHeight="1">
      <c r="A40" s="14" t="s">
        <v>191</v>
      </c>
      <c r="B40" s="479" t="s">
        <v>318</v>
      </c>
      <c r="C40" s="350"/>
    </row>
    <row r="41" spans="1:3" s="477" customFormat="1" ht="12" customHeight="1">
      <c r="A41" s="14" t="s">
        <v>192</v>
      </c>
      <c r="B41" s="479" t="s">
        <v>319</v>
      </c>
      <c r="C41" s="350">
        <f>SUM('9.1. sz. mell'!C44+'9.3. sz. mell'!C16)</f>
        <v>0</v>
      </c>
    </row>
    <row r="42" spans="1:3" s="477" customFormat="1" ht="12" customHeight="1">
      <c r="A42" s="14" t="s">
        <v>310</v>
      </c>
      <c r="B42" s="479" t="s">
        <v>320</v>
      </c>
      <c r="C42" s="353">
        <f>SUM('9.1. sz. mell'!C45+'9.3. sz. mell'!C17)</f>
        <v>0</v>
      </c>
    </row>
    <row r="43" spans="1:3" s="477" customFormat="1" ht="12" customHeight="1" thickBot="1">
      <c r="A43" s="16" t="s">
        <v>311</v>
      </c>
      <c r="B43" s="480" t="s">
        <v>321</v>
      </c>
      <c r="C43" s="464">
        <f>SUM('9.1. sz. mell'!C46+'9.3. sz. mell'!C18)</f>
        <v>0</v>
      </c>
    </row>
    <row r="44" spans="1:3" s="477" customFormat="1" ht="12" customHeight="1" thickBot="1">
      <c r="A44" s="20" t="s">
        <v>26</v>
      </c>
      <c r="B44" s="21" t="s">
        <v>322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326</v>
      </c>
      <c r="C45" s="528">
        <f>SUM('9.1. sz. mell'!C48+'9.3. sz. mell'!C20)</f>
        <v>0</v>
      </c>
    </row>
    <row r="46" spans="1:3" s="477" customFormat="1" ht="12" customHeight="1">
      <c r="A46" s="14" t="s">
        <v>106</v>
      </c>
      <c r="B46" s="479" t="s">
        <v>327</v>
      </c>
      <c r="C46" s="353">
        <f>SUM('9.1. sz. mell'!C49+'9.3. sz. mell'!C21)</f>
        <v>0</v>
      </c>
    </row>
    <row r="47" spans="1:3" s="477" customFormat="1" ht="12" customHeight="1">
      <c r="A47" s="14" t="s">
        <v>323</v>
      </c>
      <c r="B47" s="479" t="s">
        <v>328</v>
      </c>
      <c r="C47" s="353">
        <f>SUM('9.1. sz. mell'!C50+'9.3. sz. mell'!C22)</f>
        <v>0</v>
      </c>
    </row>
    <row r="48" spans="1:3" s="477" customFormat="1" ht="12" customHeight="1">
      <c r="A48" s="14" t="s">
        <v>324</v>
      </c>
      <c r="B48" s="479" t="s">
        <v>329</v>
      </c>
      <c r="C48" s="353">
        <f>SUM('9.1. sz. mell'!C51+'9.3. sz. mell'!C23)</f>
        <v>0</v>
      </c>
    </row>
    <row r="49" spans="1:3" s="477" customFormat="1" ht="12" customHeight="1" thickBot="1">
      <c r="A49" s="16" t="s">
        <v>325</v>
      </c>
      <c r="B49" s="480" t="s">
        <v>330</v>
      </c>
      <c r="C49" s="464">
        <f>SUM('9.1. sz. mell'!C52+'9.3. sz. mell'!C24)</f>
        <v>0</v>
      </c>
    </row>
    <row r="50" spans="1:3" s="477" customFormat="1" ht="12" customHeight="1" thickBot="1">
      <c r="A50" s="20" t="s">
        <v>193</v>
      </c>
      <c r="B50" s="21" t="s">
        <v>331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332</v>
      </c>
      <c r="C51" s="351">
        <f>SUM('9.1. sz. mell'!C54+'9.3. sz. mell'!C26)</f>
        <v>0</v>
      </c>
    </row>
    <row r="52" spans="1:3" s="477" customFormat="1" ht="12" customHeight="1">
      <c r="A52" s="14" t="s">
        <v>108</v>
      </c>
      <c r="B52" s="479" t="s">
        <v>333</v>
      </c>
      <c r="C52" s="350">
        <f>SUM('9.1. sz. mell'!C55+'9.3. sz. mell'!C27)</f>
        <v>0</v>
      </c>
    </row>
    <row r="53" spans="1:3" s="477" customFormat="1" ht="12" customHeight="1">
      <c r="A53" s="14" t="s">
        <v>336</v>
      </c>
      <c r="B53" s="479" t="s">
        <v>334</v>
      </c>
      <c r="C53" s="350">
        <f>SUM('9.1. sz. mell'!C56+'9.3. sz. mell'!C28)</f>
        <v>0</v>
      </c>
    </row>
    <row r="54" spans="1:3" s="477" customFormat="1" ht="12" customHeight="1" thickBot="1">
      <c r="A54" s="16" t="s">
        <v>337</v>
      </c>
      <c r="B54" s="480" t="s">
        <v>335</v>
      </c>
      <c r="C54" s="352">
        <f>SUM('9.1. sz. mell'!C57+'9.3. sz. mell'!C29)</f>
        <v>0</v>
      </c>
    </row>
    <row r="55" spans="1:3" s="477" customFormat="1" ht="12" customHeight="1" thickBot="1">
      <c r="A55" s="20" t="s">
        <v>28</v>
      </c>
      <c r="B55" s="343" t="s">
        <v>338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340</v>
      </c>
      <c r="C56" s="353">
        <f>SUM('9.1. sz. mell'!C59+'9.3. sz. mell'!C31)</f>
        <v>0</v>
      </c>
    </row>
    <row r="57" spans="1:3" s="477" customFormat="1" ht="12" customHeight="1">
      <c r="A57" s="14" t="s">
        <v>195</v>
      </c>
      <c r="B57" s="479" t="s">
        <v>528</v>
      </c>
      <c r="C57" s="353">
        <f>SUM('9.1. sz. mell'!C60+'9.3. sz. mell'!C32)</f>
        <v>0</v>
      </c>
    </row>
    <row r="58" spans="1:3" s="477" customFormat="1" ht="12" customHeight="1">
      <c r="A58" s="14" t="s">
        <v>250</v>
      </c>
      <c r="B58" s="479" t="s">
        <v>341</v>
      </c>
      <c r="C58" s="353">
        <f>SUM('9.1. sz. mell'!C61+'9.3. sz. mell'!C33)</f>
        <v>0</v>
      </c>
    </row>
    <row r="59" spans="1:3" s="477" customFormat="1" ht="12" customHeight="1" thickBot="1">
      <c r="A59" s="16" t="s">
        <v>339</v>
      </c>
      <c r="B59" s="480" t="s">
        <v>342</v>
      </c>
      <c r="C59" s="353">
        <f>SUM('9.1. sz. mell'!C62+'9.3. sz. mell'!C34)</f>
        <v>0</v>
      </c>
    </row>
    <row r="60" spans="1:3" s="477" customFormat="1" ht="12" customHeight="1" thickBot="1">
      <c r="A60" s="20" t="s">
        <v>29</v>
      </c>
      <c r="B60" s="21" t="s">
        <v>343</v>
      </c>
      <c r="C60" s="354">
        <f>+C5+C12+C19+C26+C33+C44+C50+C55</f>
        <v>115737</v>
      </c>
    </row>
    <row r="61" spans="1:3" s="477" customFormat="1" ht="12" customHeight="1" thickBot="1">
      <c r="A61" s="481" t="s">
        <v>344</v>
      </c>
      <c r="B61" s="343" t="s">
        <v>345</v>
      </c>
      <c r="C61" s="348">
        <f>SUM(C62:C64)</f>
        <v>0</v>
      </c>
    </row>
    <row r="62" spans="1:3" s="477" customFormat="1" ht="12" customHeight="1">
      <c r="A62" s="15" t="s">
        <v>378</v>
      </c>
      <c r="B62" s="478" t="s">
        <v>346</v>
      </c>
      <c r="C62" s="353"/>
    </row>
    <row r="63" spans="1:3" s="477" customFormat="1" ht="12" customHeight="1">
      <c r="A63" s="14" t="s">
        <v>387</v>
      </c>
      <c r="B63" s="479" t="s">
        <v>347</v>
      </c>
      <c r="C63" s="353"/>
    </row>
    <row r="64" spans="1:3" s="477" customFormat="1" ht="12" customHeight="1" thickBot="1">
      <c r="A64" s="16" t="s">
        <v>388</v>
      </c>
      <c r="B64" s="482" t="s">
        <v>348</v>
      </c>
      <c r="C64" s="353"/>
    </row>
    <row r="65" spans="1:3" s="477" customFormat="1" ht="12" customHeight="1" thickBot="1">
      <c r="A65" s="481" t="s">
        <v>349</v>
      </c>
      <c r="B65" s="343" t="s">
        <v>350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351</v>
      </c>
      <c r="C66" s="353"/>
    </row>
    <row r="67" spans="1:3" s="477" customFormat="1" ht="12" customHeight="1">
      <c r="A67" s="14" t="s">
        <v>163</v>
      </c>
      <c r="B67" s="479" t="s">
        <v>352</v>
      </c>
      <c r="C67" s="353"/>
    </row>
    <row r="68" spans="1:3" s="477" customFormat="1" ht="12" customHeight="1">
      <c r="A68" s="14" t="s">
        <v>379</v>
      </c>
      <c r="B68" s="479" t="s">
        <v>353</v>
      </c>
      <c r="C68" s="353"/>
    </row>
    <row r="69" spans="1:3" s="477" customFormat="1" ht="12" customHeight="1" thickBot="1">
      <c r="A69" s="16" t="s">
        <v>380</v>
      </c>
      <c r="B69" s="480" t="s">
        <v>354</v>
      </c>
      <c r="C69" s="353"/>
    </row>
    <row r="70" spans="1:3" s="477" customFormat="1" ht="12" customHeight="1" thickBot="1">
      <c r="A70" s="481" t="s">
        <v>355</v>
      </c>
      <c r="B70" s="343" t="s">
        <v>356</v>
      </c>
      <c r="C70" s="348">
        <v>37453</v>
      </c>
    </row>
    <row r="71" spans="1:3" s="477" customFormat="1" ht="12" customHeight="1">
      <c r="A71" s="15" t="s">
        <v>381</v>
      </c>
      <c r="B71" s="478" t="s">
        <v>357</v>
      </c>
      <c r="C71" s="353">
        <v>37453</v>
      </c>
    </row>
    <row r="72" spans="1:3" s="477" customFormat="1" ht="12" customHeight="1" thickBot="1">
      <c r="A72" s="16" t="s">
        <v>382</v>
      </c>
      <c r="B72" s="480" t="s">
        <v>358</v>
      </c>
      <c r="C72" s="353"/>
    </row>
    <row r="73" spans="1:3" s="477" customFormat="1" ht="12" customHeight="1" thickBot="1">
      <c r="A73" s="481" t="s">
        <v>359</v>
      </c>
      <c r="B73" s="343" t="s">
        <v>360</v>
      </c>
      <c r="C73" s="348"/>
    </row>
    <row r="74" spans="1:3" s="477" customFormat="1" ht="12" customHeight="1">
      <c r="A74" s="15" t="s">
        <v>383</v>
      </c>
      <c r="B74" s="478" t="s">
        <v>361</v>
      </c>
      <c r="C74" s="353"/>
    </row>
    <row r="75" spans="1:3" s="477" customFormat="1" ht="12" customHeight="1">
      <c r="A75" s="14" t="s">
        <v>384</v>
      </c>
      <c r="B75" s="479" t="s">
        <v>362</v>
      </c>
      <c r="C75" s="353"/>
    </row>
    <row r="76" spans="1:3" s="477" customFormat="1" ht="12" customHeight="1" thickBot="1">
      <c r="A76" s="16" t="s">
        <v>385</v>
      </c>
      <c r="B76" s="480" t="s">
        <v>363</v>
      </c>
      <c r="C76" s="353"/>
    </row>
    <row r="77" spans="1:3" s="477" customFormat="1" ht="12" customHeight="1" thickBot="1">
      <c r="A77" s="481" t="s">
        <v>364</v>
      </c>
      <c r="B77" s="343" t="s">
        <v>386</v>
      </c>
      <c r="C77" s="348"/>
    </row>
    <row r="78" spans="1:3" s="477" customFormat="1" ht="12" customHeight="1">
      <c r="A78" s="483" t="s">
        <v>365</v>
      </c>
      <c r="B78" s="478" t="s">
        <v>366</v>
      </c>
      <c r="C78" s="353"/>
    </row>
    <row r="79" spans="1:3" s="477" customFormat="1" ht="12" customHeight="1">
      <c r="A79" s="484" t="s">
        <v>367</v>
      </c>
      <c r="B79" s="479" t="s">
        <v>368</v>
      </c>
      <c r="C79" s="353"/>
    </row>
    <row r="80" spans="1:3" s="477" customFormat="1" ht="12" customHeight="1">
      <c r="A80" s="484" t="s">
        <v>369</v>
      </c>
      <c r="B80" s="479" t="s">
        <v>370</v>
      </c>
      <c r="C80" s="353"/>
    </row>
    <row r="81" spans="1:3" s="477" customFormat="1" ht="12" customHeight="1" thickBot="1">
      <c r="A81" s="485" t="s">
        <v>371</v>
      </c>
      <c r="B81" s="480" t="s">
        <v>372</v>
      </c>
      <c r="C81" s="353"/>
    </row>
    <row r="82" spans="1:3" s="477" customFormat="1" ht="13.5" customHeight="1" thickBot="1">
      <c r="A82" s="481" t="s">
        <v>373</v>
      </c>
      <c r="B82" s="343" t="s">
        <v>374</v>
      </c>
      <c r="C82" s="529"/>
    </row>
    <row r="83" spans="1:3" s="477" customFormat="1" ht="15.75" customHeight="1" thickBot="1">
      <c r="A83" s="481" t="s">
        <v>375</v>
      </c>
      <c r="B83" s="486" t="s">
        <v>376</v>
      </c>
      <c r="C83" s="354">
        <v>37453</v>
      </c>
    </row>
    <row r="84" spans="1:3" s="477" customFormat="1" ht="16.5" customHeight="1" thickBot="1">
      <c r="A84" s="487" t="s">
        <v>389</v>
      </c>
      <c r="B84" s="488" t="s">
        <v>377</v>
      </c>
      <c r="C84" s="354">
        <v>153190</v>
      </c>
    </row>
    <row r="85" spans="1:3" s="477" customFormat="1" ht="83.25" customHeight="1">
      <c r="A85" s="5"/>
      <c r="B85" s="6"/>
      <c r="C85" s="355"/>
    </row>
    <row r="86" spans="1:3" ht="16.5" customHeight="1">
      <c r="A86" s="593" t="s">
        <v>50</v>
      </c>
      <c r="B86" s="593"/>
      <c r="C86" s="593"/>
    </row>
    <row r="87" spans="1:3" s="489" customFormat="1" ht="16.5" customHeight="1" thickBot="1">
      <c r="A87" s="594" t="s">
        <v>166</v>
      </c>
      <c r="B87" s="594"/>
      <c r="C87" s="170" t="s">
        <v>249</v>
      </c>
    </row>
    <row r="88" spans="1:3" ht="37.5" customHeight="1" thickBot="1">
      <c r="A88" s="23" t="s">
        <v>78</v>
      </c>
      <c r="B88" s="24" t="s">
        <v>51</v>
      </c>
      <c r="C88" s="45" t="s">
        <v>545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392</v>
      </c>
      <c r="C90" s="347">
        <v>130138</v>
      </c>
    </row>
    <row r="91" spans="1:3" ht="12" customHeight="1">
      <c r="A91" s="17" t="s">
        <v>109</v>
      </c>
      <c r="B91" s="10" t="s">
        <v>52</v>
      </c>
      <c r="C91" s="349">
        <v>63942</v>
      </c>
    </row>
    <row r="92" spans="1:3" ht="12" customHeight="1">
      <c r="A92" s="14" t="s">
        <v>110</v>
      </c>
      <c r="B92" s="8" t="s">
        <v>196</v>
      </c>
      <c r="C92" s="350">
        <v>22214</v>
      </c>
    </row>
    <row r="93" spans="1:3" ht="12" customHeight="1">
      <c r="A93" s="14" t="s">
        <v>111</v>
      </c>
      <c r="B93" s="8" t="s">
        <v>152</v>
      </c>
      <c r="C93" s="352">
        <v>28564</v>
      </c>
    </row>
    <row r="94" spans="1:3" ht="12" customHeight="1">
      <c r="A94" s="14" t="s">
        <v>112</v>
      </c>
      <c r="B94" s="11" t="s">
        <v>197</v>
      </c>
      <c r="C94" s="352">
        <v>15418</v>
      </c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393</v>
      </c>
      <c r="C96" s="352"/>
    </row>
    <row r="97" spans="1:3" ht="12" customHeight="1">
      <c r="A97" s="14" t="s">
        <v>114</v>
      </c>
      <c r="B97" s="173" t="s">
        <v>394</v>
      </c>
      <c r="C97" s="352"/>
    </row>
    <row r="98" spans="1:3" ht="12" customHeight="1">
      <c r="A98" s="14" t="s">
        <v>124</v>
      </c>
      <c r="B98" s="174" t="s">
        <v>395</v>
      </c>
      <c r="C98" s="352"/>
    </row>
    <row r="99" spans="1:3" ht="12" customHeight="1">
      <c r="A99" s="14" t="s">
        <v>125</v>
      </c>
      <c r="B99" s="174" t="s">
        <v>396</v>
      </c>
      <c r="C99" s="352"/>
    </row>
    <row r="100" spans="1:3" ht="12" customHeight="1">
      <c r="A100" s="14" t="s">
        <v>126</v>
      </c>
      <c r="B100" s="173" t="s">
        <v>397</v>
      </c>
      <c r="C100" s="352"/>
    </row>
    <row r="101" spans="1:3" ht="12" customHeight="1">
      <c r="A101" s="14" t="s">
        <v>127</v>
      </c>
      <c r="B101" s="173" t="s">
        <v>398</v>
      </c>
      <c r="C101" s="352"/>
    </row>
    <row r="102" spans="1:3" ht="12" customHeight="1">
      <c r="A102" s="14" t="s">
        <v>129</v>
      </c>
      <c r="B102" s="174" t="s">
        <v>399</v>
      </c>
      <c r="C102" s="352"/>
    </row>
    <row r="103" spans="1:3" ht="12" customHeight="1">
      <c r="A103" s="13" t="s">
        <v>199</v>
      </c>
      <c r="B103" s="175" t="s">
        <v>400</v>
      </c>
      <c r="C103" s="352"/>
    </row>
    <row r="104" spans="1:3" ht="12" customHeight="1">
      <c r="A104" s="14" t="s">
        <v>390</v>
      </c>
      <c r="B104" s="175" t="s">
        <v>401</v>
      </c>
      <c r="C104" s="352"/>
    </row>
    <row r="105" spans="1:3" ht="12" customHeight="1" thickBot="1">
      <c r="A105" s="18" t="s">
        <v>391</v>
      </c>
      <c r="B105" s="176" t="s">
        <v>402</v>
      </c>
      <c r="C105" s="356"/>
    </row>
    <row r="106" spans="1:3" ht="12" customHeight="1" thickBot="1">
      <c r="A106" s="20" t="s">
        <v>22</v>
      </c>
      <c r="B106" s="30" t="s">
        <v>403</v>
      </c>
      <c r="C106" s="348">
        <v>38207</v>
      </c>
    </row>
    <row r="107" spans="1:3" ht="12" customHeight="1">
      <c r="A107" s="15" t="s">
        <v>115</v>
      </c>
      <c r="B107" s="8" t="s">
        <v>248</v>
      </c>
      <c r="C107" s="351">
        <v>5200</v>
      </c>
    </row>
    <row r="108" spans="1:3" ht="12" customHeight="1">
      <c r="A108" s="15" t="s">
        <v>116</v>
      </c>
      <c r="B108" s="12" t="s">
        <v>407</v>
      </c>
      <c r="C108" s="351"/>
    </row>
    <row r="109" spans="1:3" ht="12" customHeight="1">
      <c r="A109" s="15" t="s">
        <v>117</v>
      </c>
      <c r="B109" s="12" t="s">
        <v>200</v>
      </c>
      <c r="C109" s="350">
        <v>30257</v>
      </c>
    </row>
    <row r="110" spans="1:3" ht="12" customHeight="1">
      <c r="A110" s="15" t="s">
        <v>118</v>
      </c>
      <c r="B110" s="12" t="s">
        <v>408</v>
      </c>
      <c r="C110" s="315"/>
    </row>
    <row r="111" spans="1:3" ht="12" customHeight="1">
      <c r="A111" s="15" t="s">
        <v>119</v>
      </c>
      <c r="B111" s="345" t="s">
        <v>251</v>
      </c>
      <c r="C111" s="315">
        <v>2750</v>
      </c>
    </row>
    <row r="112" spans="1:3" ht="12" customHeight="1">
      <c r="A112" s="15" t="s">
        <v>128</v>
      </c>
      <c r="B112" s="344" t="s">
        <v>529</v>
      </c>
      <c r="C112" s="315">
        <f>SUM('9.1. sz. mell'!C113)</f>
        <v>0</v>
      </c>
    </row>
    <row r="113" spans="1:3" ht="12" customHeight="1">
      <c r="A113" s="15" t="s">
        <v>130</v>
      </c>
      <c r="B113" s="474" t="s">
        <v>413</v>
      </c>
      <c r="C113" s="315">
        <f>SUM('9.1. sz. mell'!C114)</f>
        <v>0</v>
      </c>
    </row>
    <row r="114" spans="1:3" ht="15.75">
      <c r="A114" s="15" t="s">
        <v>201</v>
      </c>
      <c r="B114" s="174" t="s">
        <v>396</v>
      </c>
      <c r="C114" s="315">
        <f>SUM('9.1. sz. mell'!C115)</f>
        <v>0</v>
      </c>
    </row>
    <row r="115" spans="1:3" ht="12" customHeight="1">
      <c r="A115" s="15" t="s">
        <v>202</v>
      </c>
      <c r="B115" s="174" t="s">
        <v>412</v>
      </c>
      <c r="C115" s="315">
        <f>SUM('9.1. sz. mell'!C116)</f>
        <v>0</v>
      </c>
    </row>
    <row r="116" spans="1:3" ht="12" customHeight="1">
      <c r="A116" s="15" t="s">
        <v>203</v>
      </c>
      <c r="B116" s="174" t="s">
        <v>411</v>
      </c>
      <c r="C116" s="315">
        <f>SUM('9.1. sz. mell'!C117)</f>
        <v>0</v>
      </c>
    </row>
    <row r="117" spans="1:3" ht="12" customHeight="1">
      <c r="A117" s="15" t="s">
        <v>404</v>
      </c>
      <c r="B117" s="174" t="s">
        <v>399</v>
      </c>
      <c r="C117" s="315">
        <f>SUM('9.1. sz. mell'!C118)</f>
        <v>0</v>
      </c>
    </row>
    <row r="118" spans="1:3" ht="12" customHeight="1">
      <c r="A118" s="15" t="s">
        <v>405</v>
      </c>
      <c r="B118" s="174" t="s">
        <v>410</v>
      </c>
      <c r="C118" s="315">
        <f>SUM('9.1. sz. mell'!C119)</f>
        <v>0</v>
      </c>
    </row>
    <row r="119" spans="1:3" ht="16.5" thickBot="1">
      <c r="A119" s="13" t="s">
        <v>406</v>
      </c>
      <c r="B119" s="174" t="s">
        <v>409</v>
      </c>
      <c r="C119" s="317">
        <f>SUM('9.1. sz. mell'!C120)</f>
        <v>0</v>
      </c>
    </row>
    <row r="120" spans="1:3" ht="12" customHeight="1" thickBot="1">
      <c r="A120" s="20" t="s">
        <v>23</v>
      </c>
      <c r="B120" s="154" t="s">
        <v>414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>
        <f>SUM('9.1. sz. mell'!C122)</f>
        <v>0</v>
      </c>
    </row>
    <row r="122" spans="1:3" ht="12" customHeight="1" thickBot="1">
      <c r="A122" s="16" t="s">
        <v>99</v>
      </c>
      <c r="B122" s="12" t="s">
        <v>66</v>
      </c>
      <c r="C122" s="352">
        <f>SUM('9.1. sz. mell'!C123)</f>
        <v>0</v>
      </c>
    </row>
    <row r="123" spans="1:3" ht="12" customHeight="1" thickBot="1">
      <c r="A123" s="20" t="s">
        <v>24</v>
      </c>
      <c r="B123" s="154" t="s">
        <v>415</v>
      </c>
      <c r="C123" s="348">
        <f>+C90+C106+C120</f>
        <v>168345</v>
      </c>
    </row>
    <row r="124" spans="1:3" ht="12" customHeight="1" thickBot="1">
      <c r="A124" s="20" t="s">
        <v>25</v>
      </c>
      <c r="B124" s="154" t="s">
        <v>416</v>
      </c>
      <c r="C124" s="348">
        <f>+C125+C126+C127</f>
        <v>0</v>
      </c>
    </row>
    <row r="125" spans="1:3" ht="12" customHeight="1">
      <c r="A125" s="15" t="s">
        <v>102</v>
      </c>
      <c r="B125" s="9" t="s">
        <v>417</v>
      </c>
      <c r="C125" s="315">
        <f>SUM('9.1. sz. mell'!C126)</f>
        <v>0</v>
      </c>
    </row>
    <row r="126" spans="1:3" ht="12" customHeight="1">
      <c r="A126" s="15" t="s">
        <v>103</v>
      </c>
      <c r="B126" s="9" t="s">
        <v>418</v>
      </c>
      <c r="C126" s="315">
        <f>SUM('9.1. sz. mell'!C127)</f>
        <v>0</v>
      </c>
    </row>
    <row r="127" spans="1:3" ht="12" customHeight="1" thickBot="1">
      <c r="A127" s="13" t="s">
        <v>104</v>
      </c>
      <c r="B127" s="7" t="s">
        <v>419</v>
      </c>
      <c r="C127" s="315">
        <f>SUM('9.1. sz. mell'!C128)</f>
        <v>0</v>
      </c>
    </row>
    <row r="128" spans="1:3" ht="12" customHeight="1" thickBot="1">
      <c r="A128" s="20" t="s">
        <v>26</v>
      </c>
      <c r="B128" s="154" t="s">
        <v>479</v>
      </c>
      <c r="C128" s="348">
        <f>+C129+C130+C131+C132</f>
        <v>0</v>
      </c>
    </row>
    <row r="129" spans="1:3" ht="12" customHeight="1">
      <c r="A129" s="15" t="s">
        <v>105</v>
      </c>
      <c r="B129" s="9" t="s">
        <v>420</v>
      </c>
      <c r="C129" s="315">
        <f>SUM('9.1. sz. mell'!C130)</f>
        <v>0</v>
      </c>
    </row>
    <row r="130" spans="1:3" ht="12" customHeight="1">
      <c r="A130" s="15" t="s">
        <v>106</v>
      </c>
      <c r="B130" s="9" t="s">
        <v>421</v>
      </c>
      <c r="C130" s="315">
        <f>SUM('9.1. sz. mell'!C131)</f>
        <v>0</v>
      </c>
    </row>
    <row r="131" spans="1:3" ht="12" customHeight="1">
      <c r="A131" s="15" t="s">
        <v>323</v>
      </c>
      <c r="B131" s="9" t="s">
        <v>422</v>
      </c>
      <c r="C131" s="315">
        <f>SUM('9.1. sz. mell'!C132)</f>
        <v>0</v>
      </c>
    </row>
    <row r="132" spans="1:3" ht="12" customHeight="1" thickBot="1">
      <c r="A132" s="13" t="s">
        <v>324</v>
      </c>
      <c r="B132" s="7" t="s">
        <v>423</v>
      </c>
      <c r="C132" s="315">
        <f>SUM('9.1. sz. mell'!C133)</f>
        <v>0</v>
      </c>
    </row>
    <row r="133" spans="1:3" ht="12" customHeight="1" thickBot="1">
      <c r="A133" s="20" t="s">
        <v>27</v>
      </c>
      <c r="B133" s="154" t="s">
        <v>424</v>
      </c>
      <c r="C133" s="354">
        <f>+C134+C135+C136+C137</f>
        <v>0</v>
      </c>
    </row>
    <row r="134" spans="1:3" ht="12" customHeight="1">
      <c r="A134" s="15" t="s">
        <v>107</v>
      </c>
      <c r="B134" s="9" t="s">
        <v>425</v>
      </c>
      <c r="C134" s="315">
        <f>SUM('9.1. sz. mell'!C135)</f>
        <v>0</v>
      </c>
    </row>
    <row r="135" spans="1:3" ht="12" customHeight="1">
      <c r="A135" s="15" t="s">
        <v>108</v>
      </c>
      <c r="B135" s="9" t="s">
        <v>435</v>
      </c>
      <c r="C135" s="315">
        <f>SUM('9.1. sz. mell'!C136)</f>
        <v>0</v>
      </c>
    </row>
    <row r="136" spans="1:3" ht="12" customHeight="1">
      <c r="A136" s="15" t="s">
        <v>336</v>
      </c>
      <c r="B136" s="9" t="s">
        <v>426</v>
      </c>
      <c r="C136" s="315">
        <f>SUM('9.1. sz. mell'!C137)</f>
        <v>0</v>
      </c>
    </row>
    <row r="137" spans="1:3" ht="12" customHeight="1" thickBot="1">
      <c r="A137" s="13" t="s">
        <v>337</v>
      </c>
      <c r="B137" s="7" t="s">
        <v>427</v>
      </c>
      <c r="C137" s="315">
        <f>SUM('9.1. sz. mell'!C138)</f>
        <v>0</v>
      </c>
    </row>
    <row r="138" spans="1:3" ht="12" customHeight="1" thickBot="1">
      <c r="A138" s="20" t="s">
        <v>28</v>
      </c>
      <c r="B138" s="154" t="s">
        <v>428</v>
      </c>
      <c r="C138" s="357">
        <f>+C139+C140+C141+C142</f>
        <v>0</v>
      </c>
    </row>
    <row r="139" spans="1:3" ht="12" customHeight="1">
      <c r="A139" s="15" t="s">
        <v>194</v>
      </c>
      <c r="B139" s="9" t="s">
        <v>429</v>
      </c>
      <c r="C139" s="315">
        <f>SUM('9.1. sz. mell'!C140)</f>
        <v>0</v>
      </c>
    </row>
    <row r="140" spans="1:3" ht="12" customHeight="1">
      <c r="A140" s="15" t="s">
        <v>195</v>
      </c>
      <c r="B140" s="9" t="s">
        <v>430</v>
      </c>
      <c r="C140" s="315">
        <f>SUM('9.1. sz. mell'!C141)</f>
        <v>0</v>
      </c>
    </row>
    <row r="141" spans="1:3" ht="12" customHeight="1">
      <c r="A141" s="15" t="s">
        <v>250</v>
      </c>
      <c r="B141" s="9" t="s">
        <v>431</v>
      </c>
      <c r="C141" s="315">
        <f>SUM('9.1. sz. mell'!C142)</f>
        <v>0</v>
      </c>
    </row>
    <row r="142" spans="1:3" ht="12" customHeight="1" thickBot="1">
      <c r="A142" s="15" t="s">
        <v>339</v>
      </c>
      <c r="B142" s="9" t="s">
        <v>432</v>
      </c>
      <c r="C142" s="315">
        <f>SUM('9.1. sz. mell'!C143)</f>
        <v>0</v>
      </c>
    </row>
    <row r="143" spans="1:9" ht="15" customHeight="1" thickBot="1">
      <c r="A143" s="20" t="s">
        <v>29</v>
      </c>
      <c r="B143" s="154" t="s">
        <v>433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434</v>
      </c>
      <c r="C144" s="490">
        <f>+C123+C143</f>
        <v>168345</v>
      </c>
    </row>
    <row r="145" ht="7.5" customHeight="1"/>
    <row r="146" spans="1:3" ht="15.75">
      <c r="A146" s="595" t="s">
        <v>436</v>
      </c>
      <c r="B146" s="595"/>
      <c r="C146" s="595"/>
    </row>
    <row r="147" spans="1:3" ht="15" customHeight="1" thickBot="1">
      <c r="A147" s="592" t="s">
        <v>167</v>
      </c>
      <c r="B147" s="592"/>
      <c r="C147" s="358" t="s">
        <v>249</v>
      </c>
    </row>
    <row r="148" spans="1:4" ht="13.5" customHeight="1" thickBot="1">
      <c r="A148" s="20">
        <v>1</v>
      </c>
      <c r="B148" s="30" t="s">
        <v>437</v>
      </c>
      <c r="C148" s="348">
        <f>+C60-C123</f>
        <v>-52608</v>
      </c>
      <c r="D148" s="493"/>
    </row>
    <row r="149" spans="1:3" ht="27.75" customHeight="1" thickBot="1">
      <c r="A149" s="20" t="s">
        <v>22</v>
      </c>
      <c r="B149" s="30" t="s">
        <v>438</v>
      </c>
      <c r="C149" s="348">
        <f>+C83-C143</f>
        <v>37453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NAGYAR 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3">
      <selection activeCell="G14" sqref="G14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518</v>
      </c>
    </row>
    <row r="2" spans="1:3" s="521" customFormat="1" ht="25.5" customHeight="1">
      <c r="A2" s="468" t="s">
        <v>218</v>
      </c>
      <c r="B2" s="409" t="s">
        <v>489</v>
      </c>
      <c r="C2" s="424" t="s">
        <v>67</v>
      </c>
    </row>
    <row r="3" spans="1:3" s="521" customFormat="1" ht="24.75" thickBot="1">
      <c r="A3" s="513" t="s">
        <v>217</v>
      </c>
      <c r="B3" s="410" t="s">
        <v>513</v>
      </c>
      <c r="C3" s="425" t="s">
        <v>68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/>
    </row>
    <row r="10" spans="1:3" s="426" customFormat="1" ht="12" customHeight="1">
      <c r="A10" s="515" t="s">
        <v>110</v>
      </c>
      <c r="B10" s="8" t="s">
        <v>313</v>
      </c>
      <c r="C10" s="366"/>
    </row>
    <row r="11" spans="1:3" s="426" customFormat="1" ht="12" customHeight="1">
      <c r="A11" s="515" t="s">
        <v>111</v>
      </c>
      <c r="B11" s="8" t="s">
        <v>314</v>
      </c>
      <c r="C11" s="366"/>
    </row>
    <row r="12" spans="1:3" s="426" customFormat="1" ht="12" customHeight="1">
      <c r="A12" s="515" t="s">
        <v>112</v>
      </c>
      <c r="B12" s="8" t="s">
        <v>315</v>
      </c>
      <c r="C12" s="366"/>
    </row>
    <row r="13" spans="1:3" s="426" customFormat="1" ht="12" customHeight="1">
      <c r="A13" s="515" t="s">
        <v>161</v>
      </c>
      <c r="B13" s="8" t="s">
        <v>316</v>
      </c>
      <c r="C13" s="366"/>
    </row>
    <row r="14" spans="1:3" s="426" customFormat="1" ht="12" customHeight="1">
      <c r="A14" s="515" t="s">
        <v>113</v>
      </c>
      <c r="B14" s="8" t="s">
        <v>491</v>
      </c>
      <c r="C14" s="366"/>
    </row>
    <row r="15" spans="1:3" s="426" customFormat="1" ht="12" customHeight="1">
      <c r="A15" s="515" t="s">
        <v>114</v>
      </c>
      <c r="B15" s="7" t="s">
        <v>492</v>
      </c>
      <c r="C15" s="366"/>
    </row>
    <row r="16" spans="1:3" s="426" customFormat="1" ht="12" customHeight="1">
      <c r="A16" s="515" t="s">
        <v>124</v>
      </c>
      <c r="B16" s="8" t="s">
        <v>319</v>
      </c>
      <c r="C16" s="416"/>
    </row>
    <row r="17" spans="1:3" s="524" customFormat="1" ht="12" customHeight="1">
      <c r="A17" s="515" t="s">
        <v>125</v>
      </c>
      <c r="B17" s="8" t="s">
        <v>320</v>
      </c>
      <c r="C17" s="366"/>
    </row>
    <row r="18" spans="1:3" s="524" customFormat="1" ht="12" customHeight="1" thickBot="1">
      <c r="A18" s="515" t="s">
        <v>126</v>
      </c>
      <c r="B18" s="7" t="s">
        <v>321</v>
      </c>
      <c r="C18" s="367"/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/>
    </row>
    <row r="21" spans="1:3" s="524" customFormat="1" ht="12" customHeight="1">
      <c r="A21" s="515" t="s">
        <v>116</v>
      </c>
      <c r="B21" s="8" t="s">
        <v>494</v>
      </c>
      <c r="C21" s="366"/>
    </row>
    <row r="22" spans="1:3" s="524" customFormat="1" ht="12" customHeight="1">
      <c r="A22" s="515" t="s">
        <v>117</v>
      </c>
      <c r="B22" s="8" t="s">
        <v>495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/>
    </row>
    <row r="27" spans="1:3" s="524" customFormat="1" ht="12" customHeight="1">
      <c r="A27" s="516" t="s">
        <v>300</v>
      </c>
      <c r="B27" s="518" t="s">
        <v>497</v>
      </c>
      <c r="C27" s="369"/>
    </row>
    <row r="28" spans="1:3" s="524" customFormat="1" ht="12" customHeight="1" thickBot="1">
      <c r="A28" s="515" t="s">
        <v>301</v>
      </c>
      <c r="B28" s="519" t="s">
        <v>498</v>
      </c>
      <c r="C28" s="103"/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/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502</v>
      </c>
      <c r="C36" s="418">
        <f>+C37+C38+C39</f>
        <v>0</v>
      </c>
    </row>
    <row r="37" spans="1:3" s="426" customFormat="1" ht="12" customHeight="1">
      <c r="A37" s="516" t="s">
        <v>503</v>
      </c>
      <c r="B37" s="517" t="s">
        <v>258</v>
      </c>
      <c r="C37" s="96"/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/>
    </row>
    <row r="40" spans="1:3" s="524" customFormat="1" ht="15" customHeight="1" thickBot="1">
      <c r="A40" s="283" t="s">
        <v>30</v>
      </c>
      <c r="B40" s="284" t="s">
        <v>507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/>
    </row>
    <row r="58" spans="1:3" ht="14.25" customHeight="1" thickBot="1">
      <c r="A58" s="294" t="s">
        <v>221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7" sqref="C57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517</v>
      </c>
    </row>
    <row r="2" spans="1:3" s="521" customFormat="1" ht="35.25" customHeight="1">
      <c r="A2" s="468" t="s">
        <v>218</v>
      </c>
      <c r="B2" s="409" t="s">
        <v>536</v>
      </c>
      <c r="C2" s="424" t="s">
        <v>67</v>
      </c>
    </row>
    <row r="3" spans="1:3" s="521" customFormat="1" ht="24.75" thickBot="1">
      <c r="A3" s="513" t="s">
        <v>217</v>
      </c>
      <c r="B3" s="410" t="s">
        <v>514</v>
      </c>
      <c r="C3" s="425" t="s">
        <v>533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/>
    </row>
    <row r="10" spans="1:3" s="426" customFormat="1" ht="12" customHeight="1">
      <c r="A10" s="515" t="s">
        <v>110</v>
      </c>
      <c r="B10" s="8" t="s">
        <v>313</v>
      </c>
      <c r="C10" s="366"/>
    </row>
    <row r="11" spans="1:3" s="426" customFormat="1" ht="12" customHeight="1">
      <c r="A11" s="515" t="s">
        <v>111</v>
      </c>
      <c r="B11" s="8" t="s">
        <v>314</v>
      </c>
      <c r="C11" s="366"/>
    </row>
    <row r="12" spans="1:3" s="426" customFormat="1" ht="12" customHeight="1">
      <c r="A12" s="515" t="s">
        <v>112</v>
      </c>
      <c r="B12" s="8" t="s">
        <v>315</v>
      </c>
      <c r="C12" s="366"/>
    </row>
    <row r="13" spans="1:3" s="426" customFormat="1" ht="12" customHeight="1">
      <c r="A13" s="515" t="s">
        <v>161</v>
      </c>
      <c r="B13" s="8" t="s">
        <v>316</v>
      </c>
      <c r="C13" s="366"/>
    </row>
    <row r="14" spans="1:3" s="426" customFormat="1" ht="12" customHeight="1">
      <c r="A14" s="515" t="s">
        <v>113</v>
      </c>
      <c r="B14" s="8" t="s">
        <v>491</v>
      </c>
      <c r="C14" s="366"/>
    </row>
    <row r="15" spans="1:3" s="426" customFormat="1" ht="12" customHeight="1">
      <c r="A15" s="515" t="s">
        <v>114</v>
      </c>
      <c r="B15" s="7" t="s">
        <v>492</v>
      </c>
      <c r="C15" s="366"/>
    </row>
    <row r="16" spans="1:3" s="426" customFormat="1" ht="12" customHeight="1">
      <c r="A16" s="515" t="s">
        <v>124</v>
      </c>
      <c r="B16" s="8" t="s">
        <v>319</v>
      </c>
      <c r="C16" s="416"/>
    </row>
    <row r="17" spans="1:3" s="524" customFormat="1" ht="12" customHeight="1">
      <c r="A17" s="515" t="s">
        <v>125</v>
      </c>
      <c r="B17" s="8" t="s">
        <v>320</v>
      </c>
      <c r="C17" s="366"/>
    </row>
    <row r="18" spans="1:3" s="524" customFormat="1" ht="12" customHeight="1" thickBot="1">
      <c r="A18" s="515" t="s">
        <v>126</v>
      </c>
      <c r="B18" s="7" t="s">
        <v>321</v>
      </c>
      <c r="C18" s="367"/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/>
    </row>
    <row r="21" spans="1:3" s="524" customFormat="1" ht="12" customHeight="1">
      <c r="A21" s="515" t="s">
        <v>116</v>
      </c>
      <c r="B21" s="8" t="s">
        <v>494</v>
      </c>
      <c r="C21" s="366"/>
    </row>
    <row r="22" spans="1:3" s="524" customFormat="1" ht="12" customHeight="1">
      <c r="A22" s="515" t="s">
        <v>117</v>
      </c>
      <c r="B22" s="8" t="s">
        <v>495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/>
    </row>
    <row r="27" spans="1:3" s="524" customFormat="1" ht="12" customHeight="1">
      <c r="A27" s="516" t="s">
        <v>300</v>
      </c>
      <c r="B27" s="518" t="s">
        <v>497</v>
      </c>
      <c r="C27" s="369"/>
    </row>
    <row r="28" spans="1:3" s="524" customFormat="1" ht="12" customHeight="1" thickBot="1">
      <c r="A28" s="515" t="s">
        <v>301</v>
      </c>
      <c r="B28" s="519" t="s">
        <v>498</v>
      </c>
      <c r="C28" s="103"/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/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502</v>
      </c>
      <c r="C36" s="418">
        <f>+C37+C38+C39</f>
        <v>0</v>
      </c>
    </row>
    <row r="37" spans="1:3" s="426" customFormat="1" ht="12" customHeight="1">
      <c r="A37" s="516" t="s">
        <v>503</v>
      </c>
      <c r="B37" s="517" t="s">
        <v>258</v>
      </c>
      <c r="C37" s="96"/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/>
    </row>
    <row r="40" spans="1:3" s="524" customFormat="1" ht="15" customHeight="1" thickBot="1">
      <c r="A40" s="283" t="s">
        <v>30</v>
      </c>
      <c r="B40" s="284" t="s">
        <v>507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/>
    </row>
    <row r="58" spans="1:3" ht="14.25" customHeight="1" thickBot="1">
      <c r="A58" s="294" t="s">
        <v>221</v>
      </c>
      <c r="B58" s="295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2">
      <selection activeCell="H58" sqref="H58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553</v>
      </c>
    </row>
    <row r="2" spans="1:3" s="521" customFormat="1" ht="25.5" customHeight="1">
      <c r="A2" s="468" t="s">
        <v>218</v>
      </c>
      <c r="B2" s="409" t="s">
        <v>578</v>
      </c>
      <c r="C2" s="424" t="s">
        <v>68</v>
      </c>
    </row>
    <row r="3" spans="1:3" s="521" customFormat="1" ht="24.75" thickBot="1">
      <c r="A3" s="513" t="s">
        <v>217</v>
      </c>
      <c r="B3" s="410" t="s">
        <v>488</v>
      </c>
      <c r="C3" s="425" t="s">
        <v>57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>
        <f>SUM('9.3.1. sz. mell'!C9+'9.3.2. sz. mell'!C9+'9.3.3. sz. mell'!C9)</f>
        <v>0</v>
      </c>
    </row>
    <row r="10" spans="1:3" s="426" customFormat="1" ht="12" customHeight="1">
      <c r="A10" s="515" t="s">
        <v>110</v>
      </c>
      <c r="B10" s="8" t="s">
        <v>313</v>
      </c>
      <c r="C10" s="366">
        <f>SUM('9.3.1. sz. mell'!C10+'9.3.2. sz. mell'!C10+'9.3.3. sz. mell'!C10)</f>
        <v>0</v>
      </c>
    </row>
    <row r="11" spans="1:3" s="426" customFormat="1" ht="12" customHeight="1">
      <c r="A11" s="515" t="s">
        <v>111</v>
      </c>
      <c r="B11" s="8" t="s">
        <v>314</v>
      </c>
      <c r="C11" s="366">
        <f>SUM('9.3.1. sz. mell'!C11+'9.3.2. sz. mell'!C11+'9.3.3. sz. mell'!C11)</f>
        <v>0</v>
      </c>
    </row>
    <row r="12" spans="1:3" s="426" customFormat="1" ht="12" customHeight="1">
      <c r="A12" s="515" t="s">
        <v>112</v>
      </c>
      <c r="B12" s="8" t="s">
        <v>315</v>
      </c>
      <c r="C12" s="366">
        <f>SUM('9.3.1. sz. mell'!C12+'9.3.2. sz. mell'!C12+'9.3.3. sz. mell'!C12)</f>
        <v>0</v>
      </c>
    </row>
    <row r="13" spans="1:3" s="426" customFormat="1" ht="12" customHeight="1">
      <c r="A13" s="515" t="s">
        <v>161</v>
      </c>
      <c r="B13" s="8" t="s">
        <v>316</v>
      </c>
      <c r="C13" s="366">
        <f>SUM('9.3.1. sz. mell'!C13+'9.3.2. sz. mell'!C13+'9.3.3. sz. mell'!C13)</f>
        <v>0</v>
      </c>
    </row>
    <row r="14" spans="1:3" s="426" customFormat="1" ht="12" customHeight="1">
      <c r="A14" s="515" t="s">
        <v>113</v>
      </c>
      <c r="B14" s="8" t="s">
        <v>491</v>
      </c>
      <c r="C14" s="366">
        <f>SUM('9.3.1. sz. mell'!C14+'9.3.2. sz. mell'!C14+'9.3.3. sz. mell'!C14)</f>
        <v>0</v>
      </c>
    </row>
    <row r="15" spans="1:3" s="426" customFormat="1" ht="12" customHeight="1">
      <c r="A15" s="515" t="s">
        <v>114</v>
      </c>
      <c r="B15" s="7" t="s">
        <v>492</v>
      </c>
      <c r="C15" s="366">
        <f>SUM('9.3.1. sz. mell'!C15+'9.3.2. sz. mell'!C15+'9.3.3. sz. mell'!C15)</f>
        <v>0</v>
      </c>
    </row>
    <row r="16" spans="1:3" s="426" customFormat="1" ht="12" customHeight="1">
      <c r="A16" s="515" t="s">
        <v>124</v>
      </c>
      <c r="B16" s="8" t="s">
        <v>319</v>
      </c>
      <c r="C16" s="416">
        <f>SUM('9.3.1. sz. mell'!C16+'9.3.2. sz. mell'!C16+'9.3.3. sz. mell'!C16)</f>
        <v>0</v>
      </c>
    </row>
    <row r="17" spans="1:3" s="524" customFormat="1" ht="12" customHeight="1">
      <c r="A17" s="515" t="s">
        <v>125</v>
      </c>
      <c r="B17" s="8" t="s">
        <v>320</v>
      </c>
      <c r="C17" s="366">
        <f>SUM('9.3.1. sz. mell'!C17+'9.3.2. sz. mell'!C17+'9.3.3. sz. mell'!C17)</f>
        <v>0</v>
      </c>
    </row>
    <row r="18" spans="1:3" s="524" customFormat="1" ht="12" customHeight="1" thickBot="1">
      <c r="A18" s="515" t="s">
        <v>126</v>
      </c>
      <c r="B18" s="7" t="s">
        <v>321</v>
      </c>
      <c r="C18" s="367">
        <f>SUM('9.3.1. sz. mell'!C18+'9.3.2. sz. mell'!C18+'9.3.3. sz. mell'!C18)</f>
        <v>0</v>
      </c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>
        <f>SUM('9.3.1. sz. mell'!C20+'9.3.2. sz. mell'!C20+'9.3.3. sz. mell'!C20)</f>
        <v>0</v>
      </c>
    </row>
    <row r="21" spans="1:3" s="524" customFormat="1" ht="12" customHeight="1">
      <c r="A21" s="515" t="s">
        <v>116</v>
      </c>
      <c r="B21" s="8" t="s">
        <v>494</v>
      </c>
      <c r="C21" s="366">
        <f>SUM('9.3.1. sz. mell'!C21+'9.3.2. sz. mell'!C21+'9.3.3. sz. mell'!C21)</f>
        <v>0</v>
      </c>
    </row>
    <row r="22" spans="1:3" s="524" customFormat="1" ht="12" customHeight="1">
      <c r="A22" s="515" t="s">
        <v>117</v>
      </c>
      <c r="B22" s="8" t="s">
        <v>495</v>
      </c>
      <c r="C22" s="366">
        <f>SUM('9.3.1. sz. mell'!C22+'9.3.2. sz. mell'!C22+'9.3.3. sz. mell'!C22)</f>
        <v>0</v>
      </c>
    </row>
    <row r="23" spans="1:3" s="524" customFormat="1" ht="12" customHeight="1" thickBot="1">
      <c r="A23" s="515" t="s">
        <v>118</v>
      </c>
      <c r="B23" s="8" t="s">
        <v>2</v>
      </c>
      <c r="C23" s="366">
        <f>SUM('9.3.1. sz. mell'!C23+'9.3.2. sz. mell'!C23+'9.3.3. sz. mell'!C23)</f>
        <v>0</v>
      </c>
    </row>
    <row r="24" spans="1:3" s="524" customFormat="1" ht="12" customHeight="1" thickBot="1">
      <c r="A24" s="246" t="s">
        <v>23</v>
      </c>
      <c r="B24" s="154" t="s">
        <v>187</v>
      </c>
      <c r="C24" s="395">
        <f>SUM('9.3.1. sz. mell'!C24+'9.3.2. sz. mell'!C24+'9.3.3. sz. mell'!C24)</f>
        <v>0</v>
      </c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>
        <f>SUM('9.3.1. sz. mell'!C26+'9.3.2. sz. mell'!C26+'9.3.3. sz. mell'!C26)</f>
        <v>0</v>
      </c>
    </row>
    <row r="27" spans="1:3" s="524" customFormat="1" ht="12" customHeight="1">
      <c r="A27" s="516" t="s">
        <v>300</v>
      </c>
      <c r="B27" s="518" t="s">
        <v>497</v>
      </c>
      <c r="C27" s="369">
        <f>SUM('9.3.1. sz. mell'!C27+'9.3.2. sz. mell'!C27+'9.3.3. sz. mell'!C27)</f>
        <v>0</v>
      </c>
    </row>
    <row r="28" spans="1:3" s="524" customFormat="1" ht="12" customHeight="1" thickBot="1">
      <c r="A28" s="515" t="s">
        <v>301</v>
      </c>
      <c r="B28" s="519" t="s">
        <v>498</v>
      </c>
      <c r="C28" s="103">
        <f>SUM('9.3.1. sz. mell'!C28+'9.3.2. sz. mell'!C28+'9.3.3. sz. mell'!C28)</f>
        <v>0</v>
      </c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>
        <f>SUM('9.3.1. sz. mell'!C30+'9.3.2. sz. mell'!C30+'9.3.3. sz. mell'!C30)</f>
        <v>0</v>
      </c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/>
    </row>
    <row r="36" spans="1:3" s="426" customFormat="1" ht="12" customHeight="1" thickBot="1">
      <c r="A36" s="283" t="s">
        <v>29</v>
      </c>
      <c r="B36" s="154" t="s">
        <v>502</v>
      </c>
      <c r="C36" s="418">
        <v>48422</v>
      </c>
    </row>
    <row r="37" spans="1:3" s="426" customFormat="1" ht="12" customHeight="1">
      <c r="A37" s="516" t="s">
        <v>503</v>
      </c>
      <c r="B37" s="517" t="s">
        <v>258</v>
      </c>
      <c r="C37" s="96">
        <v>30257</v>
      </c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>
        <v>18165</v>
      </c>
    </row>
    <row r="40" spans="1:3" s="524" customFormat="1" ht="15" customHeight="1" thickBot="1">
      <c r="A40" s="283" t="s">
        <v>30</v>
      </c>
      <c r="B40" s="284" t="s">
        <v>507</v>
      </c>
      <c r="C40" s="421">
        <v>48422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v>18165</v>
      </c>
    </row>
    <row r="45" spans="1:3" ht="12" customHeight="1">
      <c r="A45" s="515" t="s">
        <v>109</v>
      </c>
      <c r="B45" s="9" t="s">
        <v>52</v>
      </c>
      <c r="C45" s="96">
        <v>12650</v>
      </c>
    </row>
    <row r="46" spans="1:3" ht="12" customHeight="1">
      <c r="A46" s="515" t="s">
        <v>110</v>
      </c>
      <c r="B46" s="8" t="s">
        <v>196</v>
      </c>
      <c r="C46" s="99">
        <v>3415</v>
      </c>
    </row>
    <row r="47" spans="1:3" ht="12" customHeight="1">
      <c r="A47" s="515" t="s">
        <v>111</v>
      </c>
      <c r="B47" s="8" t="s">
        <v>152</v>
      </c>
      <c r="C47" s="99">
        <v>2100</v>
      </c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v>30257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>
        <v>30257</v>
      </c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v>48422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>
        <v>3</v>
      </c>
    </row>
    <row r="58" spans="1:3" ht="14.25" customHeight="1" thickBot="1">
      <c r="A58" s="294" t="s">
        <v>221</v>
      </c>
      <c r="B58" s="295"/>
      <c r="C58" s="151">
        <f>SUM('9.3.1. sz. mell'!C58+'9.3.2. sz. mell'!C58+'9.3.3. sz. mell'!C58)</f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workbookViewId="0" topLeftCell="A19">
      <selection activeCell="F58" sqref="F58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554</v>
      </c>
    </row>
    <row r="2" spans="1:3" s="521" customFormat="1" ht="36.75" customHeight="1">
      <c r="A2" s="468" t="s">
        <v>218</v>
      </c>
      <c r="B2" s="409" t="s">
        <v>578</v>
      </c>
      <c r="C2" s="424" t="s">
        <v>68</v>
      </c>
    </row>
    <row r="3" spans="1:3" s="521" customFormat="1" ht="24.75" thickBot="1">
      <c r="A3" s="513" t="s">
        <v>217</v>
      </c>
      <c r="B3" s="410" t="s">
        <v>512</v>
      </c>
      <c r="C3" s="425" t="s">
        <v>67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/>
    </row>
    <row r="10" spans="1:3" s="426" customFormat="1" ht="12" customHeight="1">
      <c r="A10" s="515" t="s">
        <v>110</v>
      </c>
      <c r="B10" s="8" t="s">
        <v>313</v>
      </c>
      <c r="C10" s="366"/>
    </row>
    <row r="11" spans="1:3" s="426" customFormat="1" ht="12" customHeight="1">
      <c r="A11" s="515" t="s">
        <v>111</v>
      </c>
      <c r="B11" s="8" t="s">
        <v>314</v>
      </c>
      <c r="C11" s="366"/>
    </row>
    <row r="12" spans="1:3" s="426" customFormat="1" ht="12" customHeight="1">
      <c r="A12" s="515" t="s">
        <v>112</v>
      </c>
      <c r="B12" s="8" t="s">
        <v>315</v>
      </c>
      <c r="C12" s="366"/>
    </row>
    <row r="13" spans="1:3" s="426" customFormat="1" ht="12" customHeight="1">
      <c r="A13" s="515" t="s">
        <v>161</v>
      </c>
      <c r="B13" s="8" t="s">
        <v>316</v>
      </c>
      <c r="C13" s="366"/>
    </row>
    <row r="14" spans="1:3" s="426" customFormat="1" ht="12" customHeight="1">
      <c r="A14" s="515" t="s">
        <v>113</v>
      </c>
      <c r="B14" s="8" t="s">
        <v>491</v>
      </c>
      <c r="C14" s="366"/>
    </row>
    <row r="15" spans="1:3" s="426" customFormat="1" ht="12" customHeight="1">
      <c r="A15" s="515" t="s">
        <v>114</v>
      </c>
      <c r="B15" s="7" t="s">
        <v>492</v>
      </c>
      <c r="C15" s="366"/>
    </row>
    <row r="16" spans="1:3" s="426" customFormat="1" ht="12" customHeight="1">
      <c r="A16" s="515" t="s">
        <v>124</v>
      </c>
      <c r="B16" s="8" t="s">
        <v>319</v>
      </c>
      <c r="C16" s="416"/>
    </row>
    <row r="17" spans="1:3" s="524" customFormat="1" ht="12" customHeight="1">
      <c r="A17" s="515" t="s">
        <v>125</v>
      </c>
      <c r="B17" s="8" t="s">
        <v>320</v>
      </c>
      <c r="C17" s="366"/>
    </row>
    <row r="18" spans="1:3" s="524" customFormat="1" ht="12" customHeight="1" thickBot="1">
      <c r="A18" s="515" t="s">
        <v>126</v>
      </c>
      <c r="B18" s="7" t="s">
        <v>321</v>
      </c>
      <c r="C18" s="367"/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/>
    </row>
    <row r="21" spans="1:3" s="524" customFormat="1" ht="12" customHeight="1">
      <c r="A21" s="515" t="s">
        <v>116</v>
      </c>
      <c r="B21" s="8" t="s">
        <v>494</v>
      </c>
      <c r="C21" s="366"/>
    </row>
    <row r="22" spans="1:3" s="524" customFormat="1" ht="12" customHeight="1">
      <c r="A22" s="515" t="s">
        <v>117</v>
      </c>
      <c r="B22" s="8" t="s">
        <v>495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/>
    </row>
    <row r="27" spans="1:3" s="524" customFormat="1" ht="12" customHeight="1">
      <c r="A27" s="516" t="s">
        <v>300</v>
      </c>
      <c r="B27" s="518" t="s">
        <v>497</v>
      </c>
      <c r="C27" s="369"/>
    </row>
    <row r="28" spans="1:3" s="524" customFormat="1" ht="12" customHeight="1" thickBot="1">
      <c r="A28" s="515" t="s">
        <v>301</v>
      </c>
      <c r="B28" s="519" t="s">
        <v>498</v>
      </c>
      <c r="C28" s="103"/>
    </row>
    <row r="29" spans="1:3" s="524" customFormat="1" ht="12" customHeight="1" thickBot="1">
      <c r="A29" s="246" t="s">
        <v>25</v>
      </c>
      <c r="B29" s="154" t="s">
        <v>499</v>
      </c>
      <c r="C29" s="368"/>
    </row>
    <row r="30" spans="1:3" s="524" customFormat="1" ht="12" customHeight="1">
      <c r="A30" s="516" t="s">
        <v>102</v>
      </c>
      <c r="B30" s="517" t="s">
        <v>326</v>
      </c>
      <c r="C30" s="96"/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/>
    </row>
    <row r="36" spans="1:3" s="426" customFormat="1" ht="12" customHeight="1" thickBot="1">
      <c r="A36" s="283" t="s">
        <v>29</v>
      </c>
      <c r="B36" s="154" t="s">
        <v>502</v>
      </c>
      <c r="C36" s="418">
        <v>48422</v>
      </c>
    </row>
    <row r="37" spans="1:3" s="426" customFormat="1" ht="12" customHeight="1">
      <c r="A37" s="516" t="s">
        <v>503</v>
      </c>
      <c r="B37" s="517" t="s">
        <v>258</v>
      </c>
      <c r="C37" s="96">
        <v>30257</v>
      </c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>
        <v>18165</v>
      </c>
    </row>
    <row r="40" spans="1:3" s="524" customFormat="1" ht="15" customHeight="1" thickBot="1">
      <c r="A40" s="283" t="s">
        <v>30</v>
      </c>
      <c r="B40" s="284" t="s">
        <v>507</v>
      </c>
      <c r="C40" s="421">
        <v>48422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9" s="523" customFormat="1" ht="16.5" customHeight="1" thickBot="1">
      <c r="A43" s="289"/>
      <c r="B43" s="290" t="s">
        <v>63</v>
      </c>
      <c r="C43" s="421"/>
      <c r="I43" s="591"/>
    </row>
    <row r="44" spans="1:3" s="525" customFormat="1" ht="12" customHeight="1" thickBot="1">
      <c r="A44" s="246" t="s">
        <v>21</v>
      </c>
      <c r="B44" s="154" t="s">
        <v>508</v>
      </c>
      <c r="C44" s="368">
        <v>18165</v>
      </c>
    </row>
    <row r="45" spans="1:3" ht="12" customHeight="1">
      <c r="A45" s="515" t="s">
        <v>109</v>
      </c>
      <c r="B45" s="9" t="s">
        <v>52</v>
      </c>
      <c r="C45" s="96">
        <v>12650</v>
      </c>
    </row>
    <row r="46" spans="1:3" ht="12" customHeight="1">
      <c r="A46" s="515" t="s">
        <v>110</v>
      </c>
      <c r="B46" s="8" t="s">
        <v>196</v>
      </c>
      <c r="C46" s="99">
        <v>3415</v>
      </c>
    </row>
    <row r="47" spans="1:3" ht="12" customHeight="1">
      <c r="A47" s="515" t="s">
        <v>111</v>
      </c>
      <c r="B47" s="8" t="s">
        <v>152</v>
      </c>
      <c r="C47" s="99">
        <v>2100</v>
      </c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v>30257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>
        <v>30257</v>
      </c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f>+C44+C50</f>
        <v>48422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>
        <v>3</v>
      </c>
    </row>
    <row r="58" spans="1:3" ht="14.25" customHeight="1" thickBot="1">
      <c r="A58" s="294" t="s">
        <v>221</v>
      </c>
      <c r="B58" s="295"/>
      <c r="C58" s="151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515</v>
      </c>
    </row>
    <row r="2" spans="1:3" s="521" customFormat="1" ht="25.5" customHeight="1">
      <c r="A2" s="468" t="s">
        <v>218</v>
      </c>
      <c r="B2" s="409" t="s">
        <v>222</v>
      </c>
      <c r="C2" s="424" t="s">
        <v>68</v>
      </c>
    </row>
    <row r="3" spans="1:3" s="521" customFormat="1" ht="24.75" thickBot="1">
      <c r="A3" s="513" t="s">
        <v>217</v>
      </c>
      <c r="B3" s="410" t="s">
        <v>513</v>
      </c>
      <c r="C3" s="425" t="s">
        <v>68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/>
    </row>
    <row r="10" spans="1:3" s="426" customFormat="1" ht="12" customHeight="1">
      <c r="A10" s="515" t="s">
        <v>110</v>
      </c>
      <c r="B10" s="8" t="s">
        <v>313</v>
      </c>
      <c r="C10" s="366"/>
    </row>
    <row r="11" spans="1:3" s="426" customFormat="1" ht="12" customHeight="1">
      <c r="A11" s="515" t="s">
        <v>111</v>
      </c>
      <c r="B11" s="8" t="s">
        <v>314</v>
      </c>
      <c r="C11" s="366"/>
    </row>
    <row r="12" spans="1:3" s="426" customFormat="1" ht="12" customHeight="1">
      <c r="A12" s="515" t="s">
        <v>112</v>
      </c>
      <c r="B12" s="8" t="s">
        <v>315</v>
      </c>
      <c r="C12" s="366"/>
    </row>
    <row r="13" spans="1:3" s="426" customFormat="1" ht="12" customHeight="1">
      <c r="A13" s="515" t="s">
        <v>161</v>
      </c>
      <c r="B13" s="8" t="s">
        <v>316</v>
      </c>
      <c r="C13" s="366"/>
    </row>
    <row r="14" spans="1:3" s="426" customFormat="1" ht="12" customHeight="1">
      <c r="A14" s="515" t="s">
        <v>113</v>
      </c>
      <c r="B14" s="8" t="s">
        <v>491</v>
      </c>
      <c r="C14" s="366"/>
    </row>
    <row r="15" spans="1:3" s="426" customFormat="1" ht="12" customHeight="1">
      <c r="A15" s="515" t="s">
        <v>114</v>
      </c>
      <c r="B15" s="7" t="s">
        <v>492</v>
      </c>
      <c r="C15" s="366"/>
    </row>
    <row r="16" spans="1:3" s="426" customFormat="1" ht="12" customHeight="1">
      <c r="A16" s="515" t="s">
        <v>124</v>
      </c>
      <c r="B16" s="8" t="s">
        <v>319</v>
      </c>
      <c r="C16" s="416"/>
    </row>
    <row r="17" spans="1:3" s="524" customFormat="1" ht="12" customHeight="1">
      <c r="A17" s="515" t="s">
        <v>125</v>
      </c>
      <c r="B17" s="8" t="s">
        <v>320</v>
      </c>
      <c r="C17" s="366"/>
    </row>
    <row r="18" spans="1:3" s="524" customFormat="1" ht="12" customHeight="1" thickBot="1">
      <c r="A18" s="515" t="s">
        <v>126</v>
      </c>
      <c r="B18" s="7" t="s">
        <v>321</v>
      </c>
      <c r="C18" s="367"/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/>
    </row>
    <row r="21" spans="1:3" s="524" customFormat="1" ht="12" customHeight="1">
      <c r="A21" s="515" t="s">
        <v>116</v>
      </c>
      <c r="B21" s="8" t="s">
        <v>494</v>
      </c>
      <c r="C21" s="366"/>
    </row>
    <row r="22" spans="1:3" s="524" customFormat="1" ht="12" customHeight="1">
      <c r="A22" s="515" t="s">
        <v>117</v>
      </c>
      <c r="B22" s="8" t="s">
        <v>495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/>
    </row>
    <row r="27" spans="1:3" s="524" customFormat="1" ht="12" customHeight="1">
      <c r="A27" s="516" t="s">
        <v>300</v>
      </c>
      <c r="B27" s="518" t="s">
        <v>497</v>
      </c>
      <c r="C27" s="369"/>
    </row>
    <row r="28" spans="1:3" s="524" customFormat="1" ht="12" customHeight="1" thickBot="1">
      <c r="A28" s="515" t="s">
        <v>301</v>
      </c>
      <c r="B28" s="519" t="s">
        <v>498</v>
      </c>
      <c r="C28" s="103"/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/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502</v>
      </c>
      <c r="C36" s="418">
        <f>+C37+C38+C39</f>
        <v>0</v>
      </c>
    </row>
    <row r="37" spans="1:3" s="426" customFormat="1" ht="12" customHeight="1">
      <c r="A37" s="516" t="s">
        <v>503</v>
      </c>
      <c r="B37" s="517" t="s">
        <v>258</v>
      </c>
      <c r="C37" s="96"/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/>
    </row>
    <row r="40" spans="1:3" s="524" customFormat="1" ht="15" customHeight="1" thickBot="1">
      <c r="A40" s="283" t="s">
        <v>30</v>
      </c>
      <c r="B40" s="284" t="s">
        <v>507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/>
    </row>
    <row r="58" spans="1:3" ht="14.25" customHeight="1" thickBot="1">
      <c r="A58" s="294" t="s">
        <v>221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0">
      <selection activeCell="B2" sqref="B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516</v>
      </c>
    </row>
    <row r="2" spans="1:3" s="521" customFormat="1" ht="33.75" customHeight="1">
      <c r="A2" s="468" t="s">
        <v>218</v>
      </c>
      <c r="B2" s="409" t="s">
        <v>222</v>
      </c>
      <c r="C2" s="424" t="s">
        <v>68</v>
      </c>
    </row>
    <row r="3" spans="1:3" s="521" customFormat="1" ht="24.75" thickBot="1">
      <c r="A3" s="513" t="s">
        <v>217</v>
      </c>
      <c r="B3" s="410" t="s">
        <v>514</v>
      </c>
      <c r="C3" s="425" t="s">
        <v>533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219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490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312</v>
      </c>
      <c r="C9" s="415"/>
    </row>
    <row r="10" spans="1:3" s="426" customFormat="1" ht="12" customHeight="1">
      <c r="A10" s="515" t="s">
        <v>110</v>
      </c>
      <c r="B10" s="8" t="s">
        <v>313</v>
      </c>
      <c r="C10" s="366"/>
    </row>
    <row r="11" spans="1:3" s="426" customFormat="1" ht="12" customHeight="1">
      <c r="A11" s="515" t="s">
        <v>111</v>
      </c>
      <c r="B11" s="8" t="s">
        <v>314</v>
      </c>
      <c r="C11" s="366"/>
    </row>
    <row r="12" spans="1:3" s="426" customFormat="1" ht="12" customHeight="1">
      <c r="A12" s="515" t="s">
        <v>112</v>
      </c>
      <c r="B12" s="8" t="s">
        <v>315</v>
      </c>
      <c r="C12" s="366"/>
    </row>
    <row r="13" spans="1:3" s="426" customFormat="1" ht="12" customHeight="1">
      <c r="A13" s="515" t="s">
        <v>161</v>
      </c>
      <c r="B13" s="8" t="s">
        <v>316</v>
      </c>
      <c r="C13" s="366"/>
    </row>
    <row r="14" spans="1:3" s="426" customFormat="1" ht="12" customHeight="1">
      <c r="A14" s="515" t="s">
        <v>113</v>
      </c>
      <c r="B14" s="8" t="s">
        <v>491</v>
      </c>
      <c r="C14" s="366"/>
    </row>
    <row r="15" spans="1:3" s="426" customFormat="1" ht="12" customHeight="1">
      <c r="A15" s="515" t="s">
        <v>114</v>
      </c>
      <c r="B15" s="7" t="s">
        <v>492</v>
      </c>
      <c r="C15" s="366"/>
    </row>
    <row r="16" spans="1:3" s="426" customFormat="1" ht="12" customHeight="1">
      <c r="A16" s="515" t="s">
        <v>124</v>
      </c>
      <c r="B16" s="8" t="s">
        <v>319</v>
      </c>
      <c r="C16" s="416"/>
    </row>
    <row r="17" spans="1:3" s="524" customFormat="1" ht="12" customHeight="1">
      <c r="A17" s="515" t="s">
        <v>125</v>
      </c>
      <c r="B17" s="8" t="s">
        <v>320</v>
      </c>
      <c r="C17" s="366"/>
    </row>
    <row r="18" spans="1:3" s="524" customFormat="1" ht="12" customHeight="1" thickBot="1">
      <c r="A18" s="515" t="s">
        <v>126</v>
      </c>
      <c r="B18" s="7" t="s">
        <v>321</v>
      </c>
      <c r="C18" s="367"/>
    </row>
    <row r="19" spans="1:3" s="426" customFormat="1" ht="12" customHeight="1" thickBot="1">
      <c r="A19" s="238" t="s">
        <v>22</v>
      </c>
      <c r="B19" s="282" t="s">
        <v>493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287</v>
      </c>
      <c r="C20" s="366"/>
    </row>
    <row r="21" spans="1:3" s="524" customFormat="1" ht="12" customHeight="1">
      <c r="A21" s="515" t="s">
        <v>116</v>
      </c>
      <c r="B21" s="8" t="s">
        <v>494</v>
      </c>
      <c r="C21" s="366"/>
    </row>
    <row r="22" spans="1:3" s="524" customFormat="1" ht="12" customHeight="1">
      <c r="A22" s="515" t="s">
        <v>117</v>
      </c>
      <c r="B22" s="8" t="s">
        <v>495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496</v>
      </c>
      <c r="C25" s="368">
        <f>+C26+C27</f>
        <v>0</v>
      </c>
    </row>
    <row r="26" spans="1:3" s="524" customFormat="1" ht="12" customHeight="1">
      <c r="A26" s="516" t="s">
        <v>297</v>
      </c>
      <c r="B26" s="517" t="s">
        <v>494</v>
      </c>
      <c r="C26" s="96"/>
    </row>
    <row r="27" spans="1:3" s="524" customFormat="1" ht="12" customHeight="1">
      <c r="A27" s="516" t="s">
        <v>300</v>
      </c>
      <c r="B27" s="518" t="s">
        <v>497</v>
      </c>
      <c r="C27" s="369"/>
    </row>
    <row r="28" spans="1:3" s="524" customFormat="1" ht="12" customHeight="1" thickBot="1">
      <c r="A28" s="515" t="s">
        <v>301</v>
      </c>
      <c r="B28" s="519" t="s">
        <v>498</v>
      </c>
      <c r="C28" s="103"/>
    </row>
    <row r="29" spans="1:3" s="524" customFormat="1" ht="12" customHeight="1" thickBot="1">
      <c r="A29" s="246" t="s">
        <v>25</v>
      </c>
      <c r="B29" s="154" t="s">
        <v>499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326</v>
      </c>
      <c r="C30" s="96"/>
    </row>
    <row r="31" spans="1:3" s="524" customFormat="1" ht="12" customHeight="1">
      <c r="A31" s="516" t="s">
        <v>103</v>
      </c>
      <c r="B31" s="518" t="s">
        <v>327</v>
      </c>
      <c r="C31" s="369"/>
    </row>
    <row r="32" spans="1:3" s="524" customFormat="1" ht="12" customHeight="1" thickBot="1">
      <c r="A32" s="515" t="s">
        <v>104</v>
      </c>
      <c r="B32" s="172" t="s">
        <v>328</v>
      </c>
      <c r="C32" s="103"/>
    </row>
    <row r="33" spans="1:3" s="426" customFormat="1" ht="12" customHeight="1" thickBot="1">
      <c r="A33" s="246" t="s">
        <v>26</v>
      </c>
      <c r="B33" s="154" t="s">
        <v>441</v>
      </c>
      <c r="C33" s="395"/>
    </row>
    <row r="34" spans="1:3" s="426" customFormat="1" ht="12" customHeight="1" thickBot="1">
      <c r="A34" s="246" t="s">
        <v>27</v>
      </c>
      <c r="B34" s="154" t="s">
        <v>500</v>
      </c>
      <c r="C34" s="417"/>
    </row>
    <row r="35" spans="1:3" s="426" customFormat="1" ht="12" customHeight="1" thickBot="1">
      <c r="A35" s="238" t="s">
        <v>28</v>
      </c>
      <c r="B35" s="154" t="s">
        <v>501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502</v>
      </c>
      <c r="C36" s="418">
        <f>+C37+C38+C39</f>
        <v>0</v>
      </c>
    </row>
    <row r="37" spans="1:3" s="426" customFormat="1" ht="12" customHeight="1">
      <c r="A37" s="516" t="s">
        <v>503</v>
      </c>
      <c r="B37" s="517" t="s">
        <v>258</v>
      </c>
      <c r="C37" s="96"/>
    </row>
    <row r="38" spans="1:3" s="426" customFormat="1" ht="12" customHeight="1">
      <c r="A38" s="516" t="s">
        <v>504</v>
      </c>
      <c r="B38" s="518" t="s">
        <v>3</v>
      </c>
      <c r="C38" s="369"/>
    </row>
    <row r="39" spans="1:3" s="524" customFormat="1" ht="12" customHeight="1" thickBot="1">
      <c r="A39" s="515" t="s">
        <v>505</v>
      </c>
      <c r="B39" s="172" t="s">
        <v>506</v>
      </c>
      <c r="C39" s="103"/>
    </row>
    <row r="40" spans="1:3" s="524" customFormat="1" ht="15" customHeight="1" thickBot="1">
      <c r="A40" s="283" t="s">
        <v>30</v>
      </c>
      <c r="B40" s="284" t="s">
        <v>507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508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509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248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510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220</v>
      </c>
      <c r="B57" s="295"/>
      <c r="C57" s="151"/>
    </row>
    <row r="58" spans="1:3" ht="14.25" customHeight="1" thickBot="1">
      <c r="A58" s="294" t="s">
        <v>221</v>
      </c>
      <c r="B58" s="295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V28" sqref="V2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9" t="s">
        <v>5</v>
      </c>
      <c r="B1" s="639"/>
      <c r="C1" s="639"/>
      <c r="D1" s="639"/>
      <c r="E1" s="639"/>
      <c r="F1" s="639"/>
      <c r="G1" s="639"/>
    </row>
    <row r="3" spans="1:7" s="197" customFormat="1" ht="27" customHeight="1">
      <c r="A3" s="195" t="s">
        <v>226</v>
      </c>
      <c r="B3" s="196"/>
      <c r="C3" s="638" t="s">
        <v>227</v>
      </c>
      <c r="D3" s="638"/>
      <c r="E3" s="638"/>
      <c r="F3" s="638"/>
      <c r="G3" s="638"/>
    </row>
    <row r="4" spans="1:7" s="197" customFormat="1" ht="15.75">
      <c r="A4" s="196"/>
      <c r="B4" s="196"/>
      <c r="C4" s="196"/>
      <c r="D4" s="196"/>
      <c r="E4" s="196"/>
      <c r="F4" s="196"/>
      <c r="G4" s="196"/>
    </row>
    <row r="5" spans="1:7" s="197" customFormat="1" ht="24.75" customHeight="1">
      <c r="A5" s="195" t="s">
        <v>228</v>
      </c>
      <c r="B5" s="196"/>
      <c r="C5" s="638" t="s">
        <v>227</v>
      </c>
      <c r="D5" s="638"/>
      <c r="E5" s="638"/>
      <c r="F5" s="638"/>
      <c r="G5" s="196"/>
    </row>
    <row r="6" spans="1:7" s="198" customFormat="1" ht="12.75">
      <c r="A6" s="256"/>
      <c r="B6" s="256"/>
      <c r="C6" s="256"/>
      <c r="D6" s="256"/>
      <c r="E6" s="256"/>
      <c r="F6" s="256"/>
      <c r="G6" s="256"/>
    </row>
    <row r="7" spans="1:7" s="199" customFormat="1" ht="15" customHeight="1">
      <c r="A7" s="313" t="s">
        <v>229</v>
      </c>
      <c r="B7" s="312"/>
      <c r="C7" s="312"/>
      <c r="D7" s="298"/>
      <c r="E7" s="298"/>
      <c r="F7" s="298"/>
      <c r="G7" s="298"/>
    </row>
    <row r="8" spans="1:7" s="199" customFormat="1" ht="15" customHeight="1" thickBot="1">
      <c r="A8" s="313" t="s">
        <v>230</v>
      </c>
      <c r="B8" s="298"/>
      <c r="C8" s="298"/>
      <c r="D8" s="298"/>
      <c r="E8" s="298"/>
      <c r="F8" s="298"/>
      <c r="G8" s="298"/>
    </row>
    <row r="9" spans="1:7" s="95" customFormat="1" ht="42" customHeight="1" thickBot="1">
      <c r="A9" s="235" t="s">
        <v>19</v>
      </c>
      <c r="B9" s="236" t="s">
        <v>231</v>
      </c>
      <c r="C9" s="236" t="s">
        <v>232</v>
      </c>
      <c r="D9" s="236" t="s">
        <v>233</v>
      </c>
      <c r="E9" s="236" t="s">
        <v>234</v>
      </c>
      <c r="F9" s="236" t="s">
        <v>235</v>
      </c>
      <c r="G9" s="237" t="s">
        <v>56</v>
      </c>
    </row>
    <row r="10" spans="1:7" ht="24" customHeight="1">
      <c r="A10" s="299" t="s">
        <v>21</v>
      </c>
      <c r="B10" s="244" t="s">
        <v>236</v>
      </c>
      <c r="C10" s="200"/>
      <c r="D10" s="200"/>
      <c r="E10" s="200"/>
      <c r="F10" s="200"/>
      <c r="G10" s="300">
        <f>SUM(C10:F10)</f>
        <v>0</v>
      </c>
    </row>
    <row r="11" spans="1:7" ht="24" customHeight="1">
      <c r="A11" s="301" t="s">
        <v>22</v>
      </c>
      <c r="B11" s="245" t="s">
        <v>237</v>
      </c>
      <c r="C11" s="201"/>
      <c r="D11" s="201"/>
      <c r="E11" s="201"/>
      <c r="F11" s="201"/>
      <c r="G11" s="302">
        <f aca="true" t="shared" si="0" ref="G11:G16">SUM(C11:F11)</f>
        <v>0</v>
      </c>
    </row>
    <row r="12" spans="1:7" ht="24" customHeight="1">
      <c r="A12" s="301" t="s">
        <v>23</v>
      </c>
      <c r="B12" s="245" t="s">
        <v>238</v>
      </c>
      <c r="C12" s="201"/>
      <c r="D12" s="201"/>
      <c r="E12" s="201"/>
      <c r="F12" s="201"/>
      <c r="G12" s="302">
        <f t="shared" si="0"/>
        <v>0</v>
      </c>
    </row>
    <row r="13" spans="1:7" ht="24" customHeight="1">
      <c r="A13" s="301" t="s">
        <v>24</v>
      </c>
      <c r="B13" s="245" t="s">
        <v>239</v>
      </c>
      <c r="C13" s="201"/>
      <c r="D13" s="201"/>
      <c r="E13" s="201"/>
      <c r="F13" s="201"/>
      <c r="G13" s="302">
        <f t="shared" si="0"/>
        <v>0</v>
      </c>
    </row>
    <row r="14" spans="1:7" ht="24" customHeight="1">
      <c r="A14" s="301" t="s">
        <v>25</v>
      </c>
      <c r="B14" s="245" t="s">
        <v>240</v>
      </c>
      <c r="C14" s="201"/>
      <c r="D14" s="201"/>
      <c r="E14" s="201"/>
      <c r="F14" s="201"/>
      <c r="G14" s="302">
        <f t="shared" si="0"/>
        <v>0</v>
      </c>
    </row>
    <row r="15" spans="1:7" ht="24" customHeight="1" thickBot="1">
      <c r="A15" s="303" t="s">
        <v>26</v>
      </c>
      <c r="B15" s="304" t="s">
        <v>241</v>
      </c>
      <c r="C15" s="202"/>
      <c r="D15" s="202"/>
      <c r="E15" s="202"/>
      <c r="F15" s="202"/>
      <c r="G15" s="305">
        <f t="shared" si="0"/>
        <v>0</v>
      </c>
    </row>
    <row r="16" spans="1:7" s="203" customFormat="1" ht="24" customHeight="1" thickBot="1">
      <c r="A16" s="306" t="s">
        <v>27</v>
      </c>
      <c r="B16" s="307" t="s">
        <v>56</v>
      </c>
      <c r="C16" s="308">
        <f>SUM(C10:C15)</f>
        <v>0</v>
      </c>
      <c r="D16" s="308">
        <f>SUM(D10:D15)</f>
        <v>0</v>
      </c>
      <c r="E16" s="308">
        <f>SUM(E10:E15)</f>
        <v>0</v>
      </c>
      <c r="F16" s="308">
        <f>SUM(F10:F15)</f>
        <v>0</v>
      </c>
      <c r="G16" s="309">
        <f t="shared" si="0"/>
        <v>0</v>
      </c>
    </row>
    <row r="17" spans="1:7" s="198" customFormat="1" ht="12.75">
      <c r="A17" s="256"/>
      <c r="B17" s="256"/>
      <c r="C17" s="256"/>
      <c r="D17" s="256"/>
      <c r="E17" s="256"/>
      <c r="F17" s="256"/>
      <c r="G17" s="256"/>
    </row>
    <row r="18" spans="1:7" s="198" customFormat="1" ht="12.75">
      <c r="A18" s="256"/>
      <c r="B18" s="256"/>
      <c r="C18" s="256"/>
      <c r="D18" s="256"/>
      <c r="E18" s="256"/>
      <c r="F18" s="256"/>
      <c r="G18" s="256"/>
    </row>
    <row r="19" spans="1:7" s="198" customFormat="1" ht="12.75">
      <c r="A19" s="256"/>
      <c r="B19" s="256"/>
      <c r="C19" s="256"/>
      <c r="D19" s="256"/>
      <c r="E19" s="256"/>
      <c r="F19" s="256"/>
      <c r="G19" s="256"/>
    </row>
    <row r="20" spans="1:7" s="198" customFormat="1" ht="15.75">
      <c r="A20" s="197" t="s">
        <v>481</v>
      </c>
      <c r="B20" s="256"/>
      <c r="C20" s="256"/>
      <c r="D20" s="256"/>
      <c r="E20" s="256"/>
      <c r="F20" s="256"/>
      <c r="G20" s="256"/>
    </row>
    <row r="21" spans="1:7" s="198" customFormat="1" ht="12.75">
      <c r="A21" s="256"/>
      <c r="B21" s="256"/>
      <c r="C21" s="256"/>
      <c r="D21" s="256"/>
      <c r="E21" s="256"/>
      <c r="F21" s="256"/>
      <c r="G21" s="256"/>
    </row>
    <row r="22" spans="1:7" ht="12.75">
      <c r="A22" s="256"/>
      <c r="B22" s="256"/>
      <c r="C22" s="256"/>
      <c r="D22" s="256"/>
      <c r="E22" s="256"/>
      <c r="F22" s="256"/>
      <c r="G22" s="256"/>
    </row>
    <row r="23" spans="1:7" ht="12.75">
      <c r="A23" s="256"/>
      <c r="B23" s="256"/>
      <c r="C23" s="198"/>
      <c r="D23" s="198"/>
      <c r="E23" s="198"/>
      <c r="F23" s="198"/>
      <c r="G23" s="256"/>
    </row>
    <row r="24" spans="1:7" ht="13.5">
      <c r="A24" s="256"/>
      <c r="B24" s="256"/>
      <c r="C24" s="310"/>
      <c r="D24" s="311" t="s">
        <v>242</v>
      </c>
      <c r="E24" s="311"/>
      <c r="F24" s="310"/>
      <c r="G24" s="256"/>
    </row>
    <row r="25" spans="3:6" ht="13.5">
      <c r="C25" s="204"/>
      <c r="D25" s="205"/>
      <c r="E25" s="205"/>
      <c r="F25" s="204"/>
    </row>
    <row r="26" spans="3:6" ht="13.5">
      <c r="C26" s="204"/>
      <c r="D26" s="205"/>
      <c r="E26" s="205"/>
      <c r="F26" s="20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25">
      <selection activeCell="M63" sqref="M62:M63"/>
    </sheetView>
  </sheetViews>
  <sheetFormatPr defaultColWidth="9.00390625" defaultRowHeight="12.75"/>
  <cols>
    <col min="1" max="1" width="9.00390625" style="443" customWidth="1"/>
    <col min="2" max="2" width="75.875" style="443" customWidth="1"/>
    <col min="3" max="3" width="15.50390625" style="444" customWidth="1"/>
    <col min="4" max="5" width="15.50390625" style="443" customWidth="1"/>
    <col min="6" max="6" width="9.00390625" style="44" customWidth="1"/>
    <col min="7" max="16384" width="9.375" style="44" customWidth="1"/>
  </cols>
  <sheetData>
    <row r="1" spans="1:5" ht="15.75" customHeight="1">
      <c r="A1" s="593" t="s">
        <v>18</v>
      </c>
      <c r="B1" s="593"/>
      <c r="C1" s="593"/>
      <c r="D1" s="593"/>
      <c r="E1" s="593"/>
    </row>
    <row r="2" spans="1:5" ht="15.75" customHeight="1" thickBot="1">
      <c r="A2" s="592" t="s">
        <v>165</v>
      </c>
      <c r="B2" s="592"/>
      <c r="D2" s="171"/>
      <c r="E2" s="358" t="s">
        <v>249</v>
      </c>
    </row>
    <row r="3" spans="1:5" ht="37.5" customHeight="1" thickBot="1">
      <c r="A3" s="23" t="s">
        <v>78</v>
      </c>
      <c r="B3" s="24" t="s">
        <v>20</v>
      </c>
      <c r="C3" s="24" t="s">
        <v>573</v>
      </c>
      <c r="D3" s="466" t="s">
        <v>574</v>
      </c>
      <c r="E3" s="194" t="s">
        <v>545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2">
        <v>5</v>
      </c>
    </row>
    <row r="5" spans="1:5" s="1" customFormat="1" ht="12" customHeight="1" thickBot="1">
      <c r="A5" s="20" t="s">
        <v>21</v>
      </c>
      <c r="B5" s="21" t="s">
        <v>279</v>
      </c>
      <c r="C5" s="458">
        <f>+C6+C7+C8+C9+C10+C11</f>
        <v>0</v>
      </c>
      <c r="D5" s="458">
        <f>+D6+D7+D8+D9+D10+D11</f>
        <v>82137</v>
      </c>
      <c r="E5" s="314">
        <f>+E6+E7+E8+E9+E10+E11</f>
        <v>0</v>
      </c>
    </row>
    <row r="6" spans="1:5" s="1" customFormat="1" ht="12" customHeight="1">
      <c r="A6" s="15" t="s">
        <v>109</v>
      </c>
      <c r="B6" s="478" t="s">
        <v>280</v>
      </c>
      <c r="C6" s="460"/>
      <c r="D6" s="460">
        <v>16211</v>
      </c>
      <c r="E6" s="316"/>
    </row>
    <row r="7" spans="1:5" s="1" customFormat="1" ht="12" customHeight="1">
      <c r="A7" s="14" t="s">
        <v>110</v>
      </c>
      <c r="B7" s="479" t="s">
        <v>281</v>
      </c>
      <c r="C7" s="459"/>
      <c r="D7" s="459">
        <v>19952</v>
      </c>
      <c r="E7" s="315"/>
    </row>
    <row r="8" spans="1:5" s="1" customFormat="1" ht="12" customHeight="1">
      <c r="A8" s="14" t="s">
        <v>111</v>
      </c>
      <c r="B8" s="479" t="s">
        <v>282</v>
      </c>
      <c r="C8" s="459"/>
      <c r="D8" s="459">
        <v>20476</v>
      </c>
      <c r="E8" s="315"/>
    </row>
    <row r="9" spans="1:5" s="1" customFormat="1" ht="12" customHeight="1">
      <c r="A9" s="14" t="s">
        <v>112</v>
      </c>
      <c r="B9" s="479" t="s">
        <v>283</v>
      </c>
      <c r="C9" s="459"/>
      <c r="D9" s="459">
        <v>646</v>
      </c>
      <c r="E9" s="315"/>
    </row>
    <row r="10" spans="1:5" s="1" customFormat="1" ht="12" customHeight="1">
      <c r="A10" s="14" t="s">
        <v>161</v>
      </c>
      <c r="B10" s="479" t="s">
        <v>284</v>
      </c>
      <c r="C10" s="549"/>
      <c r="D10" s="549">
        <v>1203</v>
      </c>
      <c r="E10" s="315"/>
    </row>
    <row r="11" spans="1:5" s="1" customFormat="1" ht="12" customHeight="1" thickBot="1">
      <c r="A11" s="16" t="s">
        <v>113</v>
      </c>
      <c r="B11" s="345" t="s">
        <v>285</v>
      </c>
      <c r="C11" s="550"/>
      <c r="D11" s="550">
        <v>23649</v>
      </c>
      <c r="E11" s="315"/>
    </row>
    <row r="12" spans="1:5" s="1" customFormat="1" ht="12" customHeight="1" thickBot="1">
      <c r="A12" s="20" t="s">
        <v>22</v>
      </c>
      <c r="B12" s="343" t="s">
        <v>286</v>
      </c>
      <c r="C12" s="458">
        <f>+C13+C14+C15+C16+C17</f>
        <v>0</v>
      </c>
      <c r="D12" s="458">
        <f>+D13+D14+D15+D16+D17</f>
        <v>149900</v>
      </c>
      <c r="E12" s="314">
        <f>+E13+E14+E15+E16+E17</f>
        <v>0</v>
      </c>
    </row>
    <row r="13" spans="1:5" s="1" customFormat="1" ht="12" customHeight="1">
      <c r="A13" s="15" t="s">
        <v>115</v>
      </c>
      <c r="B13" s="478" t="s">
        <v>287</v>
      </c>
      <c r="C13" s="460"/>
      <c r="D13" s="460"/>
      <c r="E13" s="316"/>
    </row>
    <row r="14" spans="1:5" s="1" customFormat="1" ht="12" customHeight="1">
      <c r="A14" s="14" t="s">
        <v>116</v>
      </c>
      <c r="B14" s="479" t="s">
        <v>288</v>
      </c>
      <c r="C14" s="459"/>
      <c r="D14" s="459"/>
      <c r="E14" s="315"/>
    </row>
    <row r="15" spans="1:5" s="1" customFormat="1" ht="12" customHeight="1">
      <c r="A15" s="14" t="s">
        <v>117</v>
      </c>
      <c r="B15" s="479" t="s">
        <v>523</v>
      </c>
      <c r="C15" s="459"/>
      <c r="D15" s="459"/>
      <c r="E15" s="315"/>
    </row>
    <row r="16" spans="1:5" s="1" customFormat="1" ht="12" customHeight="1">
      <c r="A16" s="14" t="s">
        <v>118</v>
      </c>
      <c r="B16" s="479" t="s">
        <v>524</v>
      </c>
      <c r="C16" s="459"/>
      <c r="D16" s="459"/>
      <c r="E16" s="315"/>
    </row>
    <row r="17" spans="1:5" s="1" customFormat="1" ht="12" customHeight="1">
      <c r="A17" s="14" t="s">
        <v>119</v>
      </c>
      <c r="B17" s="479" t="s">
        <v>289</v>
      </c>
      <c r="C17" s="459"/>
      <c r="D17" s="459">
        <v>149900</v>
      </c>
      <c r="E17" s="315"/>
    </row>
    <row r="18" spans="1:5" s="1" customFormat="1" ht="12" customHeight="1" thickBot="1">
      <c r="A18" s="16" t="s">
        <v>128</v>
      </c>
      <c r="B18" s="345" t="s">
        <v>290</v>
      </c>
      <c r="C18" s="461"/>
      <c r="D18" s="461"/>
      <c r="E18" s="317"/>
    </row>
    <row r="19" spans="1:5" s="1" customFormat="1" ht="12" customHeight="1" thickBot="1">
      <c r="A19" s="20" t="s">
        <v>23</v>
      </c>
      <c r="B19" s="21" t="s">
        <v>291</v>
      </c>
      <c r="C19" s="458">
        <f>+C20+C21+C22+C23+C24</f>
        <v>0</v>
      </c>
      <c r="D19" s="458">
        <f>+D20+D21+D22+D23+D24</f>
        <v>0</v>
      </c>
      <c r="E19" s="314">
        <f>+E20+E21+E22+E23+E24</f>
        <v>0</v>
      </c>
    </row>
    <row r="20" spans="1:5" s="1" customFormat="1" ht="12" customHeight="1">
      <c r="A20" s="15" t="s">
        <v>98</v>
      </c>
      <c r="B20" s="478" t="s">
        <v>292</v>
      </c>
      <c r="C20" s="460"/>
      <c r="D20" s="460"/>
      <c r="E20" s="316"/>
    </row>
    <row r="21" spans="1:5" s="1" customFormat="1" ht="12" customHeight="1">
      <c r="A21" s="14" t="s">
        <v>99</v>
      </c>
      <c r="B21" s="479" t="s">
        <v>293</v>
      </c>
      <c r="C21" s="459"/>
      <c r="D21" s="459"/>
      <c r="E21" s="315"/>
    </row>
    <row r="22" spans="1:5" s="1" customFormat="1" ht="12" customHeight="1">
      <c r="A22" s="14" t="s">
        <v>100</v>
      </c>
      <c r="B22" s="479" t="s">
        <v>525</v>
      </c>
      <c r="C22" s="459"/>
      <c r="D22" s="459"/>
      <c r="E22" s="315"/>
    </row>
    <row r="23" spans="1:5" s="1" customFormat="1" ht="12" customHeight="1">
      <c r="A23" s="14" t="s">
        <v>101</v>
      </c>
      <c r="B23" s="479" t="s">
        <v>526</v>
      </c>
      <c r="C23" s="459"/>
      <c r="D23" s="459"/>
      <c r="E23" s="315"/>
    </row>
    <row r="24" spans="1:5" s="1" customFormat="1" ht="12" customHeight="1">
      <c r="A24" s="14" t="s">
        <v>184</v>
      </c>
      <c r="B24" s="479" t="s">
        <v>294</v>
      </c>
      <c r="C24" s="459"/>
      <c r="D24" s="459"/>
      <c r="E24" s="315"/>
    </row>
    <row r="25" spans="1:5" s="1" customFormat="1" ht="12" customHeight="1" thickBot="1">
      <c r="A25" s="16" t="s">
        <v>185</v>
      </c>
      <c r="B25" s="345" t="s">
        <v>295</v>
      </c>
      <c r="C25" s="461"/>
      <c r="D25" s="461"/>
      <c r="E25" s="317"/>
    </row>
    <row r="26" spans="1:5" s="1" customFormat="1" ht="12" customHeight="1" thickBot="1">
      <c r="A26" s="20" t="s">
        <v>186</v>
      </c>
      <c r="B26" s="21" t="s">
        <v>296</v>
      </c>
      <c r="C26" s="465">
        <f>+C27+C30+C31+C32</f>
        <v>0</v>
      </c>
      <c r="D26" s="465">
        <f>+D27+D30+D31+D32</f>
        <v>1013</v>
      </c>
      <c r="E26" s="509">
        <f>+E27+E30+E31+E32</f>
        <v>0</v>
      </c>
    </row>
    <row r="27" spans="1:5" s="1" customFormat="1" ht="12" customHeight="1">
      <c r="A27" s="15" t="s">
        <v>297</v>
      </c>
      <c r="B27" s="478" t="s">
        <v>303</v>
      </c>
      <c r="C27" s="511">
        <f>+C28+C29</f>
        <v>0</v>
      </c>
      <c r="D27" s="511">
        <f>+D28+D29</f>
        <v>1012</v>
      </c>
      <c r="E27" s="510">
        <f>+E28+E29</f>
        <v>0</v>
      </c>
    </row>
    <row r="28" spans="1:5" s="1" customFormat="1" ht="12" customHeight="1">
      <c r="A28" s="14" t="s">
        <v>298</v>
      </c>
      <c r="B28" s="479" t="s">
        <v>304</v>
      </c>
      <c r="C28" s="459"/>
      <c r="D28" s="459">
        <v>422</v>
      </c>
      <c r="E28" s="315"/>
    </row>
    <row r="29" spans="1:5" s="1" customFormat="1" ht="12" customHeight="1">
      <c r="A29" s="14" t="s">
        <v>299</v>
      </c>
      <c r="B29" s="479" t="s">
        <v>305</v>
      </c>
      <c r="C29" s="459"/>
      <c r="D29" s="459">
        <v>590</v>
      </c>
      <c r="E29" s="315"/>
    </row>
    <row r="30" spans="1:5" s="1" customFormat="1" ht="12" customHeight="1">
      <c r="A30" s="14" t="s">
        <v>300</v>
      </c>
      <c r="B30" s="479" t="s">
        <v>306</v>
      </c>
      <c r="C30" s="459"/>
      <c r="D30" s="459"/>
      <c r="E30" s="315"/>
    </row>
    <row r="31" spans="1:5" s="1" customFormat="1" ht="12" customHeight="1">
      <c r="A31" s="14" t="s">
        <v>301</v>
      </c>
      <c r="B31" s="479" t="s">
        <v>307</v>
      </c>
      <c r="C31" s="459"/>
      <c r="D31" s="459"/>
      <c r="E31" s="315"/>
    </row>
    <row r="32" spans="1:5" s="1" customFormat="1" ht="12" customHeight="1" thickBot="1">
      <c r="A32" s="16" t="s">
        <v>302</v>
      </c>
      <c r="B32" s="345" t="s">
        <v>308</v>
      </c>
      <c r="C32" s="461"/>
      <c r="D32" s="461">
        <v>1</v>
      </c>
      <c r="E32" s="317"/>
    </row>
    <row r="33" spans="1:5" s="1" customFormat="1" ht="12" customHeight="1" thickBot="1">
      <c r="A33" s="20" t="s">
        <v>25</v>
      </c>
      <c r="B33" s="21" t="s">
        <v>309</v>
      </c>
      <c r="C33" s="458">
        <f>SUM(C34:C43)</f>
        <v>0</v>
      </c>
      <c r="D33" s="458">
        <f>SUM(D34:D43)</f>
        <v>6266</v>
      </c>
      <c r="E33" s="314">
        <f>SUM(E34:E43)</f>
        <v>0</v>
      </c>
    </row>
    <row r="34" spans="1:5" s="1" customFormat="1" ht="12" customHeight="1">
      <c r="A34" s="15" t="s">
        <v>102</v>
      </c>
      <c r="B34" s="478" t="s">
        <v>312</v>
      </c>
      <c r="C34" s="460"/>
      <c r="D34" s="460">
        <v>1287</v>
      </c>
      <c r="E34" s="316"/>
    </row>
    <row r="35" spans="1:5" s="1" customFormat="1" ht="12" customHeight="1">
      <c r="A35" s="14" t="s">
        <v>103</v>
      </c>
      <c r="B35" s="479" t="s">
        <v>313</v>
      </c>
      <c r="C35" s="459"/>
      <c r="D35" s="459">
        <v>2028</v>
      </c>
      <c r="E35" s="315"/>
    </row>
    <row r="36" spans="1:5" s="1" customFormat="1" ht="12" customHeight="1">
      <c r="A36" s="14" t="s">
        <v>104</v>
      </c>
      <c r="B36" s="479" t="s">
        <v>314</v>
      </c>
      <c r="C36" s="459"/>
      <c r="D36" s="459"/>
      <c r="E36" s="315"/>
    </row>
    <row r="37" spans="1:5" s="1" customFormat="1" ht="12" customHeight="1">
      <c r="A37" s="14" t="s">
        <v>188</v>
      </c>
      <c r="B37" s="479" t="s">
        <v>315</v>
      </c>
      <c r="C37" s="459"/>
      <c r="D37" s="459"/>
      <c r="E37" s="315"/>
    </row>
    <row r="38" spans="1:5" s="1" customFormat="1" ht="12" customHeight="1">
      <c r="A38" s="14" t="s">
        <v>189</v>
      </c>
      <c r="B38" s="479" t="s">
        <v>316</v>
      </c>
      <c r="C38" s="459"/>
      <c r="D38" s="459">
        <v>583</v>
      </c>
      <c r="E38" s="315"/>
    </row>
    <row r="39" spans="1:5" s="1" customFormat="1" ht="12" customHeight="1">
      <c r="A39" s="14" t="s">
        <v>190</v>
      </c>
      <c r="B39" s="479" t="s">
        <v>317</v>
      </c>
      <c r="C39" s="459"/>
      <c r="D39" s="459">
        <v>1032</v>
      </c>
      <c r="E39" s="315"/>
    </row>
    <row r="40" spans="1:5" s="1" customFormat="1" ht="12" customHeight="1">
      <c r="A40" s="14" t="s">
        <v>191</v>
      </c>
      <c r="B40" s="479" t="s">
        <v>318</v>
      </c>
      <c r="C40" s="459"/>
      <c r="D40" s="459"/>
      <c r="E40" s="315"/>
    </row>
    <row r="41" spans="1:5" s="1" customFormat="1" ht="12" customHeight="1">
      <c r="A41" s="14" t="s">
        <v>192</v>
      </c>
      <c r="B41" s="479" t="s">
        <v>319</v>
      </c>
      <c r="C41" s="459"/>
      <c r="D41" s="459">
        <v>41</v>
      </c>
      <c r="E41" s="315"/>
    </row>
    <row r="42" spans="1:5" s="1" customFormat="1" ht="12" customHeight="1">
      <c r="A42" s="14" t="s">
        <v>310</v>
      </c>
      <c r="B42" s="479" t="s">
        <v>320</v>
      </c>
      <c r="C42" s="462"/>
      <c r="D42" s="462"/>
      <c r="E42" s="318"/>
    </row>
    <row r="43" spans="1:5" s="1" customFormat="1" ht="12" customHeight="1" thickBot="1">
      <c r="A43" s="16" t="s">
        <v>311</v>
      </c>
      <c r="B43" s="345" t="s">
        <v>321</v>
      </c>
      <c r="C43" s="463"/>
      <c r="D43" s="463">
        <v>1295</v>
      </c>
      <c r="E43" s="319"/>
    </row>
    <row r="44" spans="1:5" s="1" customFormat="1" ht="12" customHeight="1" thickBot="1">
      <c r="A44" s="20" t="s">
        <v>26</v>
      </c>
      <c r="B44" s="21" t="s">
        <v>322</v>
      </c>
      <c r="C44" s="458">
        <f>SUM(C45:C49)</f>
        <v>0</v>
      </c>
      <c r="D44" s="458">
        <f>SUM(D45:D49)</f>
        <v>0</v>
      </c>
      <c r="E44" s="314">
        <f>SUM(E45:E49)</f>
        <v>0</v>
      </c>
    </row>
    <row r="45" spans="1:5" s="1" customFormat="1" ht="12" customHeight="1">
      <c r="A45" s="15" t="s">
        <v>105</v>
      </c>
      <c r="B45" s="478" t="s">
        <v>326</v>
      </c>
      <c r="C45" s="530"/>
      <c r="D45" s="530"/>
      <c r="E45" s="341"/>
    </row>
    <row r="46" spans="1:5" s="1" customFormat="1" ht="12" customHeight="1">
      <c r="A46" s="14" t="s">
        <v>106</v>
      </c>
      <c r="B46" s="479" t="s">
        <v>327</v>
      </c>
      <c r="C46" s="462"/>
      <c r="D46" s="462"/>
      <c r="E46" s="318"/>
    </row>
    <row r="47" spans="1:5" s="1" customFormat="1" ht="12" customHeight="1">
      <c r="A47" s="14" t="s">
        <v>323</v>
      </c>
      <c r="B47" s="479" t="s">
        <v>328</v>
      </c>
      <c r="C47" s="462"/>
      <c r="D47" s="462"/>
      <c r="E47" s="318"/>
    </row>
    <row r="48" spans="1:5" s="1" customFormat="1" ht="12" customHeight="1">
      <c r="A48" s="14" t="s">
        <v>324</v>
      </c>
      <c r="B48" s="479" t="s">
        <v>329</v>
      </c>
      <c r="C48" s="462"/>
      <c r="D48" s="462"/>
      <c r="E48" s="318"/>
    </row>
    <row r="49" spans="1:5" s="1" customFormat="1" ht="12" customHeight="1" thickBot="1">
      <c r="A49" s="16" t="s">
        <v>325</v>
      </c>
      <c r="B49" s="345" t="s">
        <v>330</v>
      </c>
      <c r="C49" s="463"/>
      <c r="D49" s="463"/>
      <c r="E49" s="319"/>
    </row>
    <row r="50" spans="1:5" s="1" customFormat="1" ht="12" customHeight="1" thickBot="1">
      <c r="A50" s="20" t="s">
        <v>193</v>
      </c>
      <c r="B50" s="21" t="s">
        <v>331</v>
      </c>
      <c r="C50" s="458">
        <f>SUM(C51:C53)</f>
        <v>0</v>
      </c>
      <c r="D50" s="458">
        <f>SUM(D51:D53)</f>
        <v>0</v>
      </c>
      <c r="E50" s="314">
        <f>SUM(E51:E53)</f>
        <v>0</v>
      </c>
    </row>
    <row r="51" spans="1:5" s="1" customFormat="1" ht="12" customHeight="1">
      <c r="A51" s="15" t="s">
        <v>107</v>
      </c>
      <c r="B51" s="478" t="s">
        <v>332</v>
      </c>
      <c r="C51" s="460"/>
      <c r="D51" s="460"/>
      <c r="E51" s="316"/>
    </row>
    <row r="52" spans="1:5" s="1" customFormat="1" ht="12" customHeight="1">
      <c r="A52" s="14" t="s">
        <v>108</v>
      </c>
      <c r="B52" s="479" t="s">
        <v>527</v>
      </c>
      <c r="C52" s="459"/>
      <c r="D52" s="459"/>
      <c r="E52" s="315"/>
    </row>
    <row r="53" spans="1:5" s="1" customFormat="1" ht="12" customHeight="1">
      <c r="A53" s="14" t="s">
        <v>336</v>
      </c>
      <c r="B53" s="479" t="s">
        <v>334</v>
      </c>
      <c r="C53" s="459"/>
      <c r="D53" s="459"/>
      <c r="E53" s="315"/>
    </row>
    <row r="54" spans="1:5" s="1" customFormat="1" ht="12" customHeight="1" thickBot="1">
      <c r="A54" s="16" t="s">
        <v>337</v>
      </c>
      <c r="B54" s="345" t="s">
        <v>335</v>
      </c>
      <c r="C54" s="461"/>
      <c r="D54" s="461"/>
      <c r="E54" s="317"/>
    </row>
    <row r="55" spans="1:5" s="1" customFormat="1" ht="12" customHeight="1" thickBot="1">
      <c r="A55" s="20" t="s">
        <v>28</v>
      </c>
      <c r="B55" s="343" t="s">
        <v>338</v>
      </c>
      <c r="C55" s="458">
        <f>SUM(C56:C58)</f>
        <v>0</v>
      </c>
      <c r="D55" s="458">
        <f>SUM(D56:D58)</f>
        <v>0</v>
      </c>
      <c r="E55" s="314">
        <f>SUM(E56:E58)</f>
        <v>0</v>
      </c>
    </row>
    <row r="56" spans="1:5" s="1" customFormat="1" ht="12" customHeight="1">
      <c r="A56" s="14" t="s">
        <v>194</v>
      </c>
      <c r="B56" s="478" t="s">
        <v>340</v>
      </c>
      <c r="C56" s="462"/>
      <c r="D56" s="462"/>
      <c r="E56" s="318"/>
    </row>
    <row r="57" spans="1:5" s="1" customFormat="1" ht="12" customHeight="1">
      <c r="A57" s="14" t="s">
        <v>195</v>
      </c>
      <c r="B57" s="479" t="s">
        <v>528</v>
      </c>
      <c r="C57" s="462"/>
      <c r="D57" s="462"/>
      <c r="E57" s="318"/>
    </row>
    <row r="58" spans="1:5" s="1" customFormat="1" ht="12" customHeight="1">
      <c r="A58" s="14" t="s">
        <v>250</v>
      </c>
      <c r="B58" s="479" t="s">
        <v>341</v>
      </c>
      <c r="C58" s="462"/>
      <c r="D58" s="462"/>
      <c r="E58" s="318"/>
    </row>
    <row r="59" spans="1:5" s="1" customFormat="1" ht="12" customHeight="1" thickBot="1">
      <c r="A59" s="14" t="s">
        <v>339</v>
      </c>
      <c r="B59" s="345" t="s">
        <v>342</v>
      </c>
      <c r="C59" s="462"/>
      <c r="D59" s="462"/>
      <c r="E59" s="318"/>
    </row>
    <row r="60" spans="1:5" s="1" customFormat="1" ht="12" customHeight="1" thickBot="1">
      <c r="A60" s="20" t="s">
        <v>29</v>
      </c>
      <c r="B60" s="21" t="s">
        <v>343</v>
      </c>
      <c r="C60" s="465">
        <f>+C5+C12+C19+C26+C33+C44+C50+C55</f>
        <v>0</v>
      </c>
      <c r="D60" s="465">
        <f>+D5+D12+D19+D26+D33+D44+D50+D55</f>
        <v>239316</v>
      </c>
      <c r="E60" s="509">
        <f>+E5+E12+E19+E26+E33+E44+E50+E55</f>
        <v>0</v>
      </c>
    </row>
    <row r="61" spans="1:5" s="1" customFormat="1" ht="12" customHeight="1" thickBot="1">
      <c r="A61" s="531" t="s">
        <v>344</v>
      </c>
      <c r="B61" s="343" t="s">
        <v>345</v>
      </c>
      <c r="C61" s="458">
        <f>SUM(C62:C64)</f>
        <v>0</v>
      </c>
      <c r="D61" s="458">
        <f>SUM(D62:D64)</f>
        <v>0</v>
      </c>
      <c r="E61" s="314">
        <f>SUM(E62:E64)</f>
        <v>0</v>
      </c>
    </row>
    <row r="62" spans="1:5" s="1" customFormat="1" ht="12" customHeight="1">
      <c r="A62" s="14" t="s">
        <v>378</v>
      </c>
      <c r="B62" s="478" t="s">
        <v>346</v>
      </c>
      <c r="C62" s="462"/>
      <c r="D62" s="462"/>
      <c r="E62" s="318"/>
    </row>
    <row r="63" spans="1:5" s="1" customFormat="1" ht="12" customHeight="1">
      <c r="A63" s="14" t="s">
        <v>387</v>
      </c>
      <c r="B63" s="479" t="s">
        <v>347</v>
      </c>
      <c r="C63" s="462"/>
      <c r="D63" s="462"/>
      <c r="E63" s="318"/>
    </row>
    <row r="64" spans="1:5" s="1" customFormat="1" ht="12" customHeight="1" thickBot="1">
      <c r="A64" s="14" t="s">
        <v>388</v>
      </c>
      <c r="B64" s="564" t="s">
        <v>535</v>
      </c>
      <c r="C64" s="462"/>
      <c r="D64" s="462"/>
      <c r="E64" s="318"/>
    </row>
    <row r="65" spans="1:5" s="1" customFormat="1" ht="12" customHeight="1" thickBot="1">
      <c r="A65" s="531" t="s">
        <v>349</v>
      </c>
      <c r="B65" s="343" t="s">
        <v>350</v>
      </c>
      <c r="C65" s="458">
        <f>SUM(C66:C69)</f>
        <v>0</v>
      </c>
      <c r="D65" s="458">
        <f>SUM(D66:D69)</f>
        <v>0</v>
      </c>
      <c r="E65" s="314">
        <f>SUM(E66:E69)</f>
        <v>0</v>
      </c>
    </row>
    <row r="66" spans="1:5" s="1" customFormat="1" ht="12" customHeight="1">
      <c r="A66" s="14" t="s">
        <v>162</v>
      </c>
      <c r="B66" s="478" t="s">
        <v>351</v>
      </c>
      <c r="C66" s="462"/>
      <c r="D66" s="462"/>
      <c r="E66" s="318"/>
    </row>
    <row r="67" spans="1:5" s="1" customFormat="1" ht="12" customHeight="1">
      <c r="A67" s="14" t="s">
        <v>163</v>
      </c>
      <c r="B67" s="479" t="s">
        <v>352</v>
      </c>
      <c r="C67" s="462"/>
      <c r="D67" s="462"/>
      <c r="E67" s="318"/>
    </row>
    <row r="68" spans="1:5" s="1" customFormat="1" ht="12" customHeight="1">
      <c r="A68" s="14" t="s">
        <v>379</v>
      </c>
      <c r="B68" s="479" t="s">
        <v>353</v>
      </c>
      <c r="C68" s="462"/>
      <c r="D68" s="462"/>
      <c r="E68" s="318"/>
    </row>
    <row r="69" spans="1:7" s="1" customFormat="1" ht="17.25" customHeight="1" thickBot="1">
      <c r="A69" s="14" t="s">
        <v>380</v>
      </c>
      <c r="B69" s="345" t="s">
        <v>354</v>
      </c>
      <c r="C69" s="462"/>
      <c r="D69" s="462"/>
      <c r="E69" s="318"/>
      <c r="G69" s="47"/>
    </row>
    <row r="70" spans="1:5" s="1" customFormat="1" ht="12" customHeight="1" thickBot="1">
      <c r="A70" s="531" t="s">
        <v>355</v>
      </c>
      <c r="B70" s="343" t="s">
        <v>356</v>
      </c>
      <c r="C70" s="458">
        <f>SUM(C71:C72)</f>
        <v>0</v>
      </c>
      <c r="D70" s="458">
        <f>SUM(D71:D72)</f>
        <v>0</v>
      </c>
      <c r="E70" s="314">
        <f>SUM(E71:E72)</f>
        <v>0</v>
      </c>
    </row>
    <row r="71" spans="1:5" s="1" customFormat="1" ht="12" customHeight="1">
      <c r="A71" s="14" t="s">
        <v>381</v>
      </c>
      <c r="B71" s="478" t="s">
        <v>357</v>
      </c>
      <c r="C71" s="462"/>
      <c r="D71" s="462"/>
      <c r="E71" s="318"/>
    </row>
    <row r="72" spans="1:5" s="1" customFormat="1" ht="12" customHeight="1" thickBot="1">
      <c r="A72" s="14" t="s">
        <v>382</v>
      </c>
      <c r="B72" s="345" t="s">
        <v>358</v>
      </c>
      <c r="C72" s="462"/>
      <c r="D72" s="462"/>
      <c r="E72" s="318"/>
    </row>
    <row r="73" spans="1:5" s="1" customFormat="1" ht="12" customHeight="1" thickBot="1">
      <c r="A73" s="531" t="s">
        <v>359</v>
      </c>
      <c r="B73" s="343" t="s">
        <v>360</v>
      </c>
      <c r="C73" s="458">
        <f>SUM(C74:C76)</f>
        <v>0</v>
      </c>
      <c r="D73" s="458">
        <f>SUM(D74:D76)</f>
        <v>0</v>
      </c>
      <c r="E73" s="314">
        <f>SUM(E74:E76)</f>
        <v>0</v>
      </c>
    </row>
    <row r="74" spans="1:5" s="1" customFormat="1" ht="12" customHeight="1">
      <c r="A74" s="14" t="s">
        <v>383</v>
      </c>
      <c r="B74" s="478" t="s">
        <v>361</v>
      </c>
      <c r="C74" s="462"/>
      <c r="D74" s="462"/>
      <c r="E74" s="318"/>
    </row>
    <row r="75" spans="1:5" s="1" customFormat="1" ht="12" customHeight="1">
      <c r="A75" s="14" t="s">
        <v>384</v>
      </c>
      <c r="B75" s="479" t="s">
        <v>362</v>
      </c>
      <c r="C75" s="462"/>
      <c r="D75" s="462"/>
      <c r="E75" s="318"/>
    </row>
    <row r="76" spans="1:5" s="1" customFormat="1" ht="12" customHeight="1" thickBot="1">
      <c r="A76" s="14" t="s">
        <v>385</v>
      </c>
      <c r="B76" s="345" t="s">
        <v>363</v>
      </c>
      <c r="C76" s="462"/>
      <c r="D76" s="462"/>
      <c r="E76" s="318"/>
    </row>
    <row r="77" spans="1:5" s="1" customFormat="1" ht="12" customHeight="1" thickBot="1">
      <c r="A77" s="531" t="s">
        <v>364</v>
      </c>
      <c r="B77" s="343" t="s">
        <v>386</v>
      </c>
      <c r="C77" s="458">
        <f>SUM(C78:C81)</f>
        <v>0</v>
      </c>
      <c r="D77" s="458">
        <f>SUM(D78:D81)</f>
        <v>0</v>
      </c>
      <c r="E77" s="314">
        <f>SUM(E78:E81)</f>
        <v>0</v>
      </c>
    </row>
    <row r="78" spans="1:5" s="1" customFormat="1" ht="12" customHeight="1">
      <c r="A78" s="532" t="s">
        <v>365</v>
      </c>
      <c r="B78" s="478" t="s">
        <v>366</v>
      </c>
      <c r="C78" s="462"/>
      <c r="D78" s="462"/>
      <c r="E78" s="318"/>
    </row>
    <row r="79" spans="1:5" s="1" customFormat="1" ht="12" customHeight="1">
      <c r="A79" s="533" t="s">
        <v>367</v>
      </c>
      <c r="B79" s="479" t="s">
        <v>368</v>
      </c>
      <c r="C79" s="462"/>
      <c r="D79" s="462"/>
      <c r="E79" s="318"/>
    </row>
    <row r="80" spans="1:5" s="1" customFormat="1" ht="12" customHeight="1">
      <c r="A80" s="533" t="s">
        <v>369</v>
      </c>
      <c r="B80" s="479" t="s">
        <v>370</v>
      </c>
      <c r="C80" s="462"/>
      <c r="D80" s="462"/>
      <c r="E80" s="318"/>
    </row>
    <row r="81" spans="1:5" s="1" customFormat="1" ht="12" customHeight="1" thickBot="1">
      <c r="A81" s="534" t="s">
        <v>371</v>
      </c>
      <c r="B81" s="345" t="s">
        <v>372</v>
      </c>
      <c r="C81" s="462"/>
      <c r="D81" s="462"/>
      <c r="E81" s="318"/>
    </row>
    <row r="82" spans="1:5" s="1" customFormat="1" ht="12" customHeight="1" thickBot="1">
      <c r="A82" s="531" t="s">
        <v>373</v>
      </c>
      <c r="B82" s="343" t="s">
        <v>374</v>
      </c>
      <c r="C82" s="536"/>
      <c r="D82" s="536"/>
      <c r="E82" s="537"/>
    </row>
    <row r="83" spans="1:5" s="1" customFormat="1" ht="12" customHeight="1" thickBot="1">
      <c r="A83" s="531" t="s">
        <v>375</v>
      </c>
      <c r="B83" s="562" t="s">
        <v>376</v>
      </c>
      <c r="C83" s="465">
        <f>+C61+C65+C70+C73+C77+C82</f>
        <v>0</v>
      </c>
      <c r="D83" s="465">
        <f>+D61+D65+D70+D73+D77+D82</f>
        <v>0</v>
      </c>
      <c r="E83" s="509">
        <f>+E61+E65+E70+E73+E77+E82</f>
        <v>0</v>
      </c>
    </row>
    <row r="84" spans="1:5" s="1" customFormat="1" ht="12" customHeight="1" thickBot="1">
      <c r="A84" s="535" t="s">
        <v>389</v>
      </c>
      <c r="B84" s="563" t="s">
        <v>377</v>
      </c>
      <c r="C84" s="465">
        <f>+C60+C83</f>
        <v>0</v>
      </c>
      <c r="D84" s="465">
        <f>+D60+D83</f>
        <v>239316</v>
      </c>
      <c r="E84" s="509">
        <f>+E60+E83</f>
        <v>0</v>
      </c>
    </row>
    <row r="85" spans="1:5" s="1" customFormat="1" ht="12" customHeight="1">
      <c r="A85" s="427"/>
      <c r="B85" s="428"/>
      <c r="C85" s="429"/>
      <c r="D85" s="430"/>
      <c r="E85" s="431"/>
    </row>
    <row r="86" spans="1:5" s="1" customFormat="1" ht="12" customHeight="1">
      <c r="A86" s="593" t="s">
        <v>50</v>
      </c>
      <c r="B86" s="593"/>
      <c r="C86" s="593"/>
      <c r="D86" s="593"/>
      <c r="E86" s="593"/>
    </row>
    <row r="87" spans="1:5" s="1" customFormat="1" ht="12" customHeight="1" thickBot="1">
      <c r="A87" s="594" t="s">
        <v>166</v>
      </c>
      <c r="B87" s="594"/>
      <c r="C87" s="444"/>
      <c r="D87" s="171"/>
      <c r="E87" s="358" t="s">
        <v>249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482</v>
      </c>
      <c r="D88" s="466" t="s">
        <v>483</v>
      </c>
      <c r="E88" s="194" t="s">
        <v>278</v>
      </c>
      <c r="F88" s="179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9"/>
    </row>
    <row r="90" spans="1:6" s="1" customFormat="1" ht="15" customHeight="1" thickBot="1">
      <c r="A90" s="22" t="s">
        <v>21</v>
      </c>
      <c r="B90" s="31" t="s">
        <v>392</v>
      </c>
      <c r="C90" s="565">
        <f>SUM(C91:C95)</f>
        <v>0</v>
      </c>
      <c r="D90" s="457">
        <f>+D91+D92+D93+D94+D95</f>
        <v>0</v>
      </c>
      <c r="E90" s="577">
        <f>+E91+E92+E93+E94+E95</f>
        <v>0</v>
      </c>
      <c r="F90" s="179"/>
    </row>
    <row r="91" spans="1:5" s="1" customFormat="1" ht="12.75" customHeight="1">
      <c r="A91" s="17" t="s">
        <v>109</v>
      </c>
      <c r="B91" s="10" t="s">
        <v>52</v>
      </c>
      <c r="C91" s="566"/>
      <c r="D91" s="582"/>
      <c r="E91" s="578"/>
    </row>
    <row r="92" spans="1:5" ht="16.5" customHeight="1">
      <c r="A92" s="14" t="s">
        <v>110</v>
      </c>
      <c r="B92" s="8" t="s">
        <v>196</v>
      </c>
      <c r="C92" s="567"/>
      <c r="D92" s="459"/>
      <c r="E92" s="315"/>
    </row>
    <row r="93" spans="1:5" ht="15.75">
      <c r="A93" s="14" t="s">
        <v>111</v>
      </c>
      <c r="B93" s="8" t="s">
        <v>152</v>
      </c>
      <c r="C93" s="568"/>
      <c r="D93" s="461"/>
      <c r="E93" s="317"/>
    </row>
    <row r="94" spans="1:5" s="46" customFormat="1" ht="12" customHeight="1">
      <c r="A94" s="14" t="s">
        <v>112</v>
      </c>
      <c r="B94" s="11" t="s">
        <v>197</v>
      </c>
      <c r="C94" s="568"/>
      <c r="D94" s="461"/>
      <c r="E94" s="317"/>
    </row>
    <row r="95" spans="1:5" ht="12" customHeight="1">
      <c r="A95" s="14" t="s">
        <v>123</v>
      </c>
      <c r="B95" s="19" t="s">
        <v>198</v>
      </c>
      <c r="C95" s="568"/>
      <c r="D95" s="461"/>
      <c r="E95" s="317"/>
    </row>
    <row r="96" spans="1:5" ht="12" customHeight="1">
      <c r="A96" s="14" t="s">
        <v>113</v>
      </c>
      <c r="B96" s="8" t="s">
        <v>393</v>
      </c>
      <c r="C96" s="568"/>
      <c r="D96" s="461"/>
      <c r="E96" s="317"/>
    </row>
    <row r="97" spans="1:5" ht="12" customHeight="1">
      <c r="A97" s="14" t="s">
        <v>114</v>
      </c>
      <c r="B97" s="173" t="s">
        <v>394</v>
      </c>
      <c r="C97" s="568"/>
      <c r="D97" s="461"/>
      <c r="E97" s="317"/>
    </row>
    <row r="98" spans="1:5" ht="12" customHeight="1">
      <c r="A98" s="14" t="s">
        <v>124</v>
      </c>
      <c r="B98" s="174" t="s">
        <v>395</v>
      </c>
      <c r="C98" s="568"/>
      <c r="D98" s="461"/>
      <c r="E98" s="317"/>
    </row>
    <row r="99" spans="1:5" ht="12" customHeight="1">
      <c r="A99" s="14" t="s">
        <v>125</v>
      </c>
      <c r="B99" s="174" t="s">
        <v>396</v>
      </c>
      <c r="C99" s="568"/>
      <c r="D99" s="461"/>
      <c r="E99" s="317"/>
    </row>
    <row r="100" spans="1:5" ht="12" customHeight="1">
      <c r="A100" s="14" t="s">
        <v>126</v>
      </c>
      <c r="B100" s="173" t="s">
        <v>397</v>
      </c>
      <c r="C100" s="568"/>
      <c r="D100" s="461"/>
      <c r="E100" s="317"/>
    </row>
    <row r="101" spans="1:5" ht="12" customHeight="1">
      <c r="A101" s="14" t="s">
        <v>127</v>
      </c>
      <c r="B101" s="173" t="s">
        <v>398</v>
      </c>
      <c r="C101" s="568"/>
      <c r="D101" s="461"/>
      <c r="E101" s="317"/>
    </row>
    <row r="102" spans="1:5" ht="12" customHeight="1">
      <c r="A102" s="14" t="s">
        <v>129</v>
      </c>
      <c r="B102" s="174" t="s">
        <v>399</v>
      </c>
      <c r="C102" s="568"/>
      <c r="D102" s="461"/>
      <c r="E102" s="317"/>
    </row>
    <row r="103" spans="1:5" ht="12" customHeight="1">
      <c r="A103" s="13" t="s">
        <v>199</v>
      </c>
      <c r="B103" s="175" t="s">
        <v>400</v>
      </c>
      <c r="C103" s="568"/>
      <c r="D103" s="461"/>
      <c r="E103" s="317"/>
    </row>
    <row r="104" spans="1:5" ht="12" customHeight="1">
      <c r="A104" s="14" t="s">
        <v>390</v>
      </c>
      <c r="B104" s="175" t="s">
        <v>401</v>
      </c>
      <c r="C104" s="568"/>
      <c r="D104" s="461"/>
      <c r="E104" s="317"/>
    </row>
    <row r="105" spans="1:5" ht="12" customHeight="1" thickBot="1">
      <c r="A105" s="18" t="s">
        <v>391</v>
      </c>
      <c r="B105" s="176" t="s">
        <v>402</v>
      </c>
      <c r="C105" s="569"/>
      <c r="D105" s="583"/>
      <c r="E105" s="579"/>
    </row>
    <row r="106" spans="1:5" ht="12" customHeight="1" thickBot="1">
      <c r="A106" s="20" t="s">
        <v>22</v>
      </c>
      <c r="B106" s="30" t="s">
        <v>403</v>
      </c>
      <c r="C106" s="570">
        <f>+C107+C109+C111</f>
        <v>0</v>
      </c>
      <c r="D106" s="458">
        <f>+D107+D109+D111</f>
        <v>0</v>
      </c>
      <c r="E106" s="314">
        <f>+E107+E109+E111</f>
        <v>0</v>
      </c>
    </row>
    <row r="107" spans="1:5" ht="12" customHeight="1">
      <c r="A107" s="15" t="s">
        <v>115</v>
      </c>
      <c r="B107" s="8" t="s">
        <v>248</v>
      </c>
      <c r="C107" s="571"/>
      <c r="D107" s="460"/>
      <c r="E107" s="316"/>
    </row>
    <row r="108" spans="1:5" ht="12" customHeight="1">
      <c r="A108" s="15" t="s">
        <v>116</v>
      </c>
      <c r="B108" s="12" t="s">
        <v>407</v>
      </c>
      <c r="C108" s="571"/>
      <c r="D108" s="460"/>
      <c r="E108" s="316"/>
    </row>
    <row r="109" spans="1:5" ht="12" customHeight="1">
      <c r="A109" s="15" t="s">
        <v>117</v>
      </c>
      <c r="B109" s="12" t="s">
        <v>200</v>
      </c>
      <c r="C109" s="567"/>
      <c r="D109" s="459"/>
      <c r="E109" s="315"/>
    </row>
    <row r="110" spans="1:5" ht="12" customHeight="1">
      <c r="A110" s="15" t="s">
        <v>118</v>
      </c>
      <c r="B110" s="12" t="s">
        <v>408</v>
      </c>
      <c r="C110" s="572"/>
      <c r="D110" s="459"/>
      <c r="E110" s="315"/>
    </row>
    <row r="111" spans="1:5" ht="12" customHeight="1">
      <c r="A111" s="15" t="s">
        <v>119</v>
      </c>
      <c r="B111" s="345" t="s">
        <v>251</v>
      </c>
      <c r="C111" s="572"/>
      <c r="D111" s="459"/>
      <c r="E111" s="315"/>
    </row>
    <row r="112" spans="1:5" ht="12" customHeight="1">
      <c r="A112" s="15" t="s">
        <v>128</v>
      </c>
      <c r="B112" s="344" t="s">
        <v>529</v>
      </c>
      <c r="C112" s="572"/>
      <c r="D112" s="459"/>
      <c r="E112" s="315"/>
    </row>
    <row r="113" spans="1:5" ht="15.75">
      <c r="A113" s="15" t="s">
        <v>130</v>
      </c>
      <c r="B113" s="474" t="s">
        <v>413</v>
      </c>
      <c r="C113" s="572"/>
      <c r="D113" s="459"/>
      <c r="E113" s="315"/>
    </row>
    <row r="114" spans="1:5" ht="12" customHeight="1">
      <c r="A114" s="15" t="s">
        <v>201</v>
      </c>
      <c r="B114" s="174" t="s">
        <v>396</v>
      </c>
      <c r="C114" s="572"/>
      <c r="D114" s="459"/>
      <c r="E114" s="315"/>
    </row>
    <row r="115" spans="1:5" ht="12" customHeight="1">
      <c r="A115" s="15" t="s">
        <v>202</v>
      </c>
      <c r="B115" s="174" t="s">
        <v>412</v>
      </c>
      <c r="C115" s="572"/>
      <c r="D115" s="459"/>
      <c r="E115" s="315"/>
    </row>
    <row r="116" spans="1:5" ht="12" customHeight="1">
      <c r="A116" s="15" t="s">
        <v>203</v>
      </c>
      <c r="B116" s="174" t="s">
        <v>411</v>
      </c>
      <c r="C116" s="572"/>
      <c r="D116" s="459"/>
      <c r="E116" s="315"/>
    </row>
    <row r="117" spans="1:5" ht="12" customHeight="1">
      <c r="A117" s="15" t="s">
        <v>404</v>
      </c>
      <c r="B117" s="174" t="s">
        <v>399</v>
      </c>
      <c r="C117" s="572"/>
      <c r="D117" s="459"/>
      <c r="E117" s="315"/>
    </row>
    <row r="118" spans="1:5" ht="12" customHeight="1">
      <c r="A118" s="15" t="s">
        <v>405</v>
      </c>
      <c r="B118" s="174" t="s">
        <v>410</v>
      </c>
      <c r="C118" s="572"/>
      <c r="D118" s="459"/>
      <c r="E118" s="315"/>
    </row>
    <row r="119" spans="1:5" ht="12" customHeight="1" thickBot="1">
      <c r="A119" s="13" t="s">
        <v>406</v>
      </c>
      <c r="B119" s="174" t="s">
        <v>409</v>
      </c>
      <c r="C119" s="573"/>
      <c r="D119" s="461"/>
      <c r="E119" s="317"/>
    </row>
    <row r="120" spans="1:5" ht="12" customHeight="1" thickBot="1">
      <c r="A120" s="20" t="s">
        <v>23</v>
      </c>
      <c r="B120" s="154" t="s">
        <v>414</v>
      </c>
      <c r="C120" s="570">
        <f>+C121+C122</f>
        <v>0</v>
      </c>
      <c r="D120" s="458">
        <f>+D121+D122</f>
        <v>0</v>
      </c>
      <c r="E120" s="314">
        <f>+E121+E122</f>
        <v>0</v>
      </c>
    </row>
    <row r="121" spans="1:5" ht="12" customHeight="1">
      <c r="A121" s="15" t="s">
        <v>98</v>
      </c>
      <c r="B121" s="9" t="s">
        <v>65</v>
      </c>
      <c r="C121" s="571"/>
      <c r="D121" s="460"/>
      <c r="E121" s="316"/>
    </row>
    <row r="122" spans="1:5" ht="12" customHeight="1" thickBot="1">
      <c r="A122" s="16" t="s">
        <v>99</v>
      </c>
      <c r="B122" s="12" t="s">
        <v>66</v>
      </c>
      <c r="C122" s="568"/>
      <c r="D122" s="461"/>
      <c r="E122" s="317"/>
    </row>
    <row r="123" spans="1:5" ht="12" customHeight="1" thickBot="1">
      <c r="A123" s="20" t="s">
        <v>24</v>
      </c>
      <c r="B123" s="154" t="s">
        <v>415</v>
      </c>
      <c r="C123" s="570">
        <f>+C90+C106+C120</f>
        <v>0</v>
      </c>
      <c r="D123" s="458">
        <f>+D90+D106+D120</f>
        <v>0</v>
      </c>
      <c r="E123" s="314">
        <f>+E90+E106+E120</f>
        <v>0</v>
      </c>
    </row>
    <row r="124" spans="1:5" ht="12" customHeight="1" thickBot="1">
      <c r="A124" s="20" t="s">
        <v>25</v>
      </c>
      <c r="B124" s="154" t="s">
        <v>416</v>
      </c>
      <c r="C124" s="570">
        <f>+C125+C126+C127</f>
        <v>0</v>
      </c>
      <c r="D124" s="458">
        <f>+D125+D126+D127</f>
        <v>0</v>
      </c>
      <c r="E124" s="314">
        <f>+E125+E126+E127</f>
        <v>0</v>
      </c>
    </row>
    <row r="125" spans="1:5" ht="12" customHeight="1">
      <c r="A125" s="15" t="s">
        <v>102</v>
      </c>
      <c r="B125" s="9" t="s">
        <v>417</v>
      </c>
      <c r="C125" s="572"/>
      <c r="D125" s="459"/>
      <c r="E125" s="315"/>
    </row>
    <row r="126" spans="1:5" ht="12" customHeight="1">
      <c r="A126" s="15" t="s">
        <v>103</v>
      </c>
      <c r="B126" s="9" t="s">
        <v>418</v>
      </c>
      <c r="C126" s="572"/>
      <c r="D126" s="459"/>
      <c r="E126" s="315"/>
    </row>
    <row r="127" spans="1:5" ht="12" customHeight="1" thickBot="1">
      <c r="A127" s="13" t="s">
        <v>104</v>
      </c>
      <c r="B127" s="7" t="s">
        <v>419</v>
      </c>
      <c r="C127" s="572"/>
      <c r="D127" s="459"/>
      <c r="E127" s="315"/>
    </row>
    <row r="128" spans="1:5" ht="12" customHeight="1" thickBot="1">
      <c r="A128" s="20" t="s">
        <v>26</v>
      </c>
      <c r="B128" s="154" t="s">
        <v>479</v>
      </c>
      <c r="C128" s="570">
        <f>+C129+C130+C131+C132</f>
        <v>0</v>
      </c>
      <c r="D128" s="458">
        <f>+D129+D130+D131+D132</f>
        <v>0</v>
      </c>
      <c r="E128" s="314">
        <f>+E129+E130+E131+E132</f>
        <v>0</v>
      </c>
    </row>
    <row r="129" spans="1:5" ht="12" customHeight="1">
      <c r="A129" s="15" t="s">
        <v>105</v>
      </c>
      <c r="B129" s="9" t="s">
        <v>420</v>
      </c>
      <c r="C129" s="572"/>
      <c r="D129" s="459"/>
      <c r="E129" s="315"/>
    </row>
    <row r="130" spans="1:5" ht="12" customHeight="1">
      <c r="A130" s="15" t="s">
        <v>106</v>
      </c>
      <c r="B130" s="9" t="s">
        <v>421</v>
      </c>
      <c r="C130" s="572"/>
      <c r="D130" s="459"/>
      <c r="E130" s="315"/>
    </row>
    <row r="131" spans="1:5" ht="12" customHeight="1">
      <c r="A131" s="15" t="s">
        <v>323</v>
      </c>
      <c r="B131" s="9" t="s">
        <v>422</v>
      </c>
      <c r="C131" s="572"/>
      <c r="D131" s="459"/>
      <c r="E131" s="315"/>
    </row>
    <row r="132" spans="1:5" ht="12" customHeight="1" thickBot="1">
      <c r="A132" s="13" t="s">
        <v>324</v>
      </c>
      <c r="B132" s="7" t="s">
        <v>423</v>
      </c>
      <c r="C132" s="572"/>
      <c r="D132" s="459"/>
      <c r="E132" s="315"/>
    </row>
    <row r="133" spans="1:5" ht="12" customHeight="1" thickBot="1">
      <c r="A133" s="20" t="s">
        <v>27</v>
      </c>
      <c r="B133" s="154" t="s">
        <v>424</v>
      </c>
      <c r="C133" s="574">
        <f>+C134+C135+C136+C137</f>
        <v>0</v>
      </c>
      <c r="D133" s="465">
        <f>+D134+D135+D136+D137</f>
        <v>0</v>
      </c>
      <c r="E133" s="509">
        <f>+E134+E135+E136+E137</f>
        <v>0</v>
      </c>
    </row>
    <row r="134" spans="1:5" ht="12" customHeight="1">
      <c r="A134" s="15" t="s">
        <v>107</v>
      </c>
      <c r="B134" s="9" t="s">
        <v>425</v>
      </c>
      <c r="C134" s="572"/>
      <c r="D134" s="459"/>
      <c r="E134" s="315"/>
    </row>
    <row r="135" spans="1:5" ht="12" customHeight="1">
      <c r="A135" s="15" t="s">
        <v>108</v>
      </c>
      <c r="B135" s="9" t="s">
        <v>435</v>
      </c>
      <c r="C135" s="572"/>
      <c r="D135" s="459"/>
      <c r="E135" s="315"/>
    </row>
    <row r="136" spans="1:5" ht="12" customHeight="1">
      <c r="A136" s="15" t="s">
        <v>336</v>
      </c>
      <c r="B136" s="9" t="s">
        <v>426</v>
      </c>
      <c r="C136" s="572"/>
      <c r="D136" s="459"/>
      <c r="E136" s="315"/>
    </row>
    <row r="137" spans="1:5" ht="12" customHeight="1" thickBot="1">
      <c r="A137" s="13" t="s">
        <v>337</v>
      </c>
      <c r="B137" s="7" t="s">
        <v>427</v>
      </c>
      <c r="C137" s="572"/>
      <c r="D137" s="459"/>
      <c r="E137" s="315"/>
    </row>
    <row r="138" spans="1:5" ht="12" customHeight="1" thickBot="1">
      <c r="A138" s="20" t="s">
        <v>28</v>
      </c>
      <c r="B138" s="154" t="s">
        <v>428</v>
      </c>
      <c r="C138" s="575">
        <f>+C139+C140+C141+C142</f>
        <v>0</v>
      </c>
      <c r="D138" s="584">
        <f>+D139+D140+D141+D142</f>
        <v>0</v>
      </c>
      <c r="E138" s="580">
        <f>+E139+E140+E141+E142</f>
        <v>0</v>
      </c>
    </row>
    <row r="139" spans="1:5" ht="12" customHeight="1">
      <c r="A139" s="15" t="s">
        <v>194</v>
      </c>
      <c r="B139" s="9" t="s">
        <v>429</v>
      </c>
      <c r="C139" s="572"/>
      <c r="D139" s="459"/>
      <c r="E139" s="315"/>
    </row>
    <row r="140" spans="1:5" ht="12" customHeight="1">
      <c r="A140" s="15" t="s">
        <v>195</v>
      </c>
      <c r="B140" s="9" t="s">
        <v>430</v>
      </c>
      <c r="C140" s="572"/>
      <c r="D140" s="459"/>
      <c r="E140" s="315"/>
    </row>
    <row r="141" spans="1:5" ht="12" customHeight="1">
      <c r="A141" s="15" t="s">
        <v>250</v>
      </c>
      <c r="B141" s="9" t="s">
        <v>431</v>
      </c>
      <c r="C141" s="572"/>
      <c r="D141" s="459"/>
      <c r="E141" s="315"/>
    </row>
    <row r="142" spans="1:5" ht="12" customHeight="1" thickBot="1">
      <c r="A142" s="15" t="s">
        <v>339</v>
      </c>
      <c r="B142" s="9" t="s">
        <v>432</v>
      </c>
      <c r="C142" s="572"/>
      <c r="D142" s="459"/>
      <c r="E142" s="315"/>
    </row>
    <row r="143" spans="1:5" ht="12" customHeight="1" thickBot="1">
      <c r="A143" s="20" t="s">
        <v>29</v>
      </c>
      <c r="B143" s="154" t="s">
        <v>433</v>
      </c>
      <c r="C143" s="576">
        <f>+C124+C128+C133+C138</f>
        <v>0</v>
      </c>
      <c r="D143" s="585">
        <f>+D124+D128+D133+D138</f>
        <v>0</v>
      </c>
      <c r="E143" s="581">
        <f>+E124+E128+E133+E138</f>
        <v>0</v>
      </c>
    </row>
    <row r="144" spans="1:5" ht="12" customHeight="1" thickBot="1">
      <c r="A144" s="346" t="s">
        <v>30</v>
      </c>
      <c r="B144" s="440" t="s">
        <v>434</v>
      </c>
      <c r="C144" s="576">
        <f>+C123+C143</f>
        <v>0</v>
      </c>
      <c r="D144" s="585">
        <f>+D123+D143</f>
        <v>0</v>
      </c>
      <c r="E144" s="581">
        <f>+E123+E143</f>
        <v>0</v>
      </c>
    </row>
    <row r="145" ht="12" customHeight="1">
      <c r="C145" s="443"/>
    </row>
    <row r="146" ht="12" customHeight="1">
      <c r="C146" s="443"/>
    </row>
    <row r="147" ht="12" customHeight="1">
      <c r="C147" s="443"/>
    </row>
    <row r="148" ht="12" customHeight="1">
      <c r="C148" s="443"/>
    </row>
    <row r="149" ht="12" customHeight="1">
      <c r="C149" s="443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3"/>
    </row>
    <row r="153" ht="15.75">
      <c r="C153" s="443"/>
    </row>
    <row r="154" ht="15.75">
      <c r="C154" s="443"/>
    </row>
    <row r="155" ht="16.5" customHeight="1">
      <c r="C155" s="443"/>
    </row>
    <row r="156" ht="15.75">
      <c r="C156" s="443"/>
    </row>
    <row r="157" ht="15.75">
      <c r="C157" s="443"/>
    </row>
    <row r="158" ht="15.75">
      <c r="C158" s="443"/>
    </row>
    <row r="159" ht="15.75">
      <c r="C159" s="443"/>
    </row>
    <row r="160" ht="15.75">
      <c r="C160" s="443"/>
    </row>
    <row r="161" ht="15.75">
      <c r="C161" s="443"/>
    </row>
    <row r="162" ht="15.75">
      <c r="C162" s="443"/>
    </row>
    <row r="163" ht="15.75">
      <c r="C163" s="443"/>
    </row>
    <row r="164" ht="15.75">
      <c r="C164" s="443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Kömörő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6.875" style="230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40" t="s">
        <v>6</v>
      </c>
      <c r="B1" s="640"/>
      <c r="C1" s="640"/>
      <c r="D1" s="640"/>
      <c r="E1" s="640"/>
      <c r="F1" s="640"/>
      <c r="G1" s="640"/>
      <c r="H1" s="640"/>
      <c r="I1" s="640"/>
    </row>
    <row r="2" ht="20.25" customHeight="1" thickBot="1">
      <c r="I2" s="556" t="s">
        <v>69</v>
      </c>
    </row>
    <row r="3" spans="1:9" s="557" customFormat="1" ht="26.25" customHeight="1">
      <c r="A3" s="648" t="s">
        <v>78</v>
      </c>
      <c r="B3" s="643" t="s">
        <v>95</v>
      </c>
      <c r="C3" s="648" t="s">
        <v>96</v>
      </c>
      <c r="D3" s="648" t="s">
        <v>558</v>
      </c>
      <c r="E3" s="645" t="s">
        <v>77</v>
      </c>
      <c r="F3" s="646"/>
      <c r="G3" s="646"/>
      <c r="H3" s="647"/>
      <c r="I3" s="643" t="s">
        <v>54</v>
      </c>
    </row>
    <row r="4" spans="1:9" s="558" customFormat="1" ht="32.25" customHeight="1" thickBot="1">
      <c r="A4" s="649"/>
      <c r="B4" s="644"/>
      <c r="C4" s="644"/>
      <c r="D4" s="649"/>
      <c r="E4" s="320" t="s">
        <v>270</v>
      </c>
      <c r="F4" s="320" t="s">
        <v>271</v>
      </c>
      <c r="G4" s="320" t="s">
        <v>478</v>
      </c>
      <c r="H4" s="321" t="s">
        <v>559</v>
      </c>
      <c r="I4" s="644"/>
    </row>
    <row r="5" spans="1:9" s="559" customFormat="1" ht="12.75" customHeight="1" thickBot="1">
      <c r="A5" s="322">
        <v>1</v>
      </c>
      <c r="B5" s="323">
        <v>2</v>
      </c>
      <c r="C5" s="324">
        <v>3</v>
      </c>
      <c r="D5" s="323">
        <v>4</v>
      </c>
      <c r="E5" s="322">
        <v>5</v>
      </c>
      <c r="F5" s="324">
        <v>6</v>
      </c>
      <c r="G5" s="324">
        <v>7</v>
      </c>
      <c r="H5" s="325">
        <v>8</v>
      </c>
      <c r="I5" s="326" t="s">
        <v>97</v>
      </c>
    </row>
    <row r="6" spans="1:9" ht="24.75" customHeight="1" thickBot="1">
      <c r="A6" s="327" t="s">
        <v>21</v>
      </c>
      <c r="B6" s="328" t="s">
        <v>7</v>
      </c>
      <c r="C6" s="55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9" t="s">
        <v>22</v>
      </c>
      <c r="B7" s="82" t="s">
        <v>79</v>
      </c>
      <c r="C7" s="552"/>
      <c r="D7" s="83"/>
      <c r="E7" s="84"/>
      <c r="F7" s="28"/>
      <c r="G7" s="28"/>
      <c r="H7" s="25"/>
      <c r="I7" s="330">
        <f t="shared" si="0"/>
        <v>0</v>
      </c>
    </row>
    <row r="8" spans="1:9" ht="19.5" customHeight="1" thickBot="1">
      <c r="A8" s="329" t="s">
        <v>23</v>
      </c>
      <c r="B8" s="82" t="s">
        <v>79</v>
      </c>
      <c r="C8" s="552"/>
      <c r="D8" s="83"/>
      <c r="E8" s="84"/>
      <c r="F8" s="28"/>
      <c r="G8" s="28"/>
      <c r="H8" s="25"/>
      <c r="I8" s="330">
        <f t="shared" si="0"/>
        <v>0</v>
      </c>
    </row>
    <row r="9" spans="1:9" ht="25.5" customHeight="1" thickBot="1">
      <c r="A9" s="327" t="s">
        <v>24</v>
      </c>
      <c r="B9" s="328" t="s">
        <v>8</v>
      </c>
      <c r="C9" s="55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9" t="s">
        <v>25</v>
      </c>
      <c r="B10" s="82" t="s">
        <v>79</v>
      </c>
      <c r="C10" s="552"/>
      <c r="D10" s="83"/>
      <c r="E10" s="84"/>
      <c r="F10" s="28"/>
      <c r="G10" s="28"/>
      <c r="H10" s="25"/>
      <c r="I10" s="330">
        <f t="shared" si="0"/>
        <v>0</v>
      </c>
    </row>
    <row r="11" spans="1:9" ht="19.5" customHeight="1" thickBot="1">
      <c r="A11" s="329" t="s">
        <v>26</v>
      </c>
      <c r="B11" s="82" t="s">
        <v>79</v>
      </c>
      <c r="C11" s="552"/>
      <c r="D11" s="83"/>
      <c r="E11" s="84"/>
      <c r="F11" s="28"/>
      <c r="G11" s="28"/>
      <c r="H11" s="25"/>
      <c r="I11" s="330">
        <f t="shared" si="0"/>
        <v>0</v>
      </c>
    </row>
    <row r="12" spans="1:9" ht="19.5" customHeight="1" thickBot="1">
      <c r="A12" s="327" t="s">
        <v>27</v>
      </c>
      <c r="B12" s="328" t="s">
        <v>223</v>
      </c>
      <c r="C12" s="55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9" t="s">
        <v>28</v>
      </c>
      <c r="B13" s="82" t="s">
        <v>79</v>
      </c>
      <c r="C13" s="552"/>
      <c r="D13" s="83"/>
      <c r="E13" s="84"/>
      <c r="F13" s="28"/>
      <c r="G13" s="28"/>
      <c r="H13" s="25"/>
      <c r="I13" s="330">
        <f t="shared" si="0"/>
        <v>0</v>
      </c>
    </row>
    <row r="14" spans="1:9" ht="19.5" customHeight="1" thickBot="1">
      <c r="A14" s="327" t="s">
        <v>29</v>
      </c>
      <c r="B14" s="328" t="s">
        <v>224</v>
      </c>
      <c r="C14" s="55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1" t="s">
        <v>30</v>
      </c>
      <c r="B15" s="85" t="s">
        <v>79</v>
      </c>
      <c r="C15" s="554"/>
      <c r="D15" s="86"/>
      <c r="E15" s="87"/>
      <c r="F15" s="29"/>
      <c r="G15" s="29"/>
      <c r="H15" s="27"/>
      <c r="I15" s="332">
        <f t="shared" si="0"/>
        <v>0</v>
      </c>
    </row>
    <row r="16" spans="1:9" ht="19.5" customHeight="1" thickBot="1">
      <c r="A16" s="327" t="s">
        <v>31</v>
      </c>
      <c r="B16" s="333" t="s">
        <v>225</v>
      </c>
      <c r="C16" s="55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4" t="s">
        <v>32</v>
      </c>
      <c r="B17" s="88" t="s">
        <v>79</v>
      </c>
      <c r="C17" s="555"/>
      <c r="D17" s="89"/>
      <c r="E17" s="90"/>
      <c r="F17" s="91"/>
      <c r="G17" s="91"/>
      <c r="H17" s="26"/>
      <c r="I17" s="335">
        <f t="shared" si="0"/>
        <v>0</v>
      </c>
    </row>
    <row r="18" spans="1:9" ht="19.5" customHeight="1" thickBot="1">
      <c r="A18" s="641" t="s">
        <v>158</v>
      </c>
      <c r="B18" s="642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H24" sqref="H24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1" t="s">
        <v>9</v>
      </c>
      <c r="C1" s="651"/>
      <c r="D1" s="651"/>
    </row>
    <row r="2" spans="1:4" s="93" customFormat="1" ht="16.5" thickBot="1">
      <c r="A2" s="92"/>
      <c r="B2" s="432"/>
      <c r="D2" s="50" t="s">
        <v>69</v>
      </c>
    </row>
    <row r="3" spans="1:4" s="95" customFormat="1" ht="48" customHeight="1" thickBot="1">
      <c r="A3" s="94" t="s">
        <v>19</v>
      </c>
      <c r="B3" s="236" t="s">
        <v>20</v>
      </c>
      <c r="C3" s="236" t="s">
        <v>80</v>
      </c>
      <c r="D3" s="237" t="s">
        <v>81</v>
      </c>
    </row>
    <row r="4" spans="1:4" s="95" customFormat="1" ht="13.5" customHeight="1" thickBot="1">
      <c r="A4" s="41">
        <v>1</v>
      </c>
      <c r="B4" s="239">
        <v>2</v>
      </c>
      <c r="C4" s="239">
        <v>3</v>
      </c>
      <c r="D4" s="240">
        <v>4</v>
      </c>
    </row>
    <row r="5" spans="1:4" ht="18" customHeight="1">
      <c r="A5" s="164" t="s">
        <v>21</v>
      </c>
      <c r="B5" s="241" t="s">
        <v>180</v>
      </c>
      <c r="C5" s="162"/>
      <c r="D5" s="96"/>
    </row>
    <row r="6" spans="1:4" ht="18" customHeight="1">
      <c r="A6" s="97" t="s">
        <v>22</v>
      </c>
      <c r="B6" s="242" t="s">
        <v>181</v>
      </c>
      <c r="C6" s="163"/>
      <c r="D6" s="99"/>
    </row>
    <row r="7" spans="1:4" ht="18" customHeight="1">
      <c r="A7" s="97" t="s">
        <v>23</v>
      </c>
      <c r="B7" s="242" t="s">
        <v>131</v>
      </c>
      <c r="C7" s="163"/>
      <c r="D7" s="99"/>
    </row>
    <row r="8" spans="1:4" ht="18" customHeight="1">
      <c r="A8" s="97" t="s">
        <v>24</v>
      </c>
      <c r="B8" s="242" t="s">
        <v>132</v>
      </c>
      <c r="C8" s="163"/>
      <c r="D8" s="99"/>
    </row>
    <row r="9" spans="1:4" ht="18" customHeight="1">
      <c r="A9" s="97" t="s">
        <v>25</v>
      </c>
      <c r="B9" s="242" t="s">
        <v>173</v>
      </c>
      <c r="C9" s="163"/>
      <c r="D9" s="99"/>
    </row>
    <row r="10" spans="1:4" ht="18" customHeight="1">
      <c r="A10" s="97" t="s">
        <v>26</v>
      </c>
      <c r="B10" s="242" t="s">
        <v>174</v>
      </c>
      <c r="C10" s="163"/>
      <c r="D10" s="99"/>
    </row>
    <row r="11" spans="1:4" ht="18" customHeight="1">
      <c r="A11" s="97" t="s">
        <v>27</v>
      </c>
      <c r="B11" s="243" t="s">
        <v>175</v>
      </c>
      <c r="C11" s="163"/>
      <c r="D11" s="99"/>
    </row>
    <row r="12" spans="1:4" ht="18" customHeight="1">
      <c r="A12" s="97" t="s">
        <v>29</v>
      </c>
      <c r="B12" s="243" t="s">
        <v>176</v>
      </c>
      <c r="C12" s="163"/>
      <c r="D12" s="99"/>
    </row>
    <row r="13" spans="1:4" ht="18" customHeight="1">
      <c r="A13" s="97" t="s">
        <v>30</v>
      </c>
      <c r="B13" s="243" t="s">
        <v>177</v>
      </c>
      <c r="C13" s="163"/>
      <c r="D13" s="99"/>
    </row>
    <row r="14" spans="1:4" ht="18" customHeight="1">
      <c r="A14" s="97" t="s">
        <v>31</v>
      </c>
      <c r="B14" s="243" t="s">
        <v>178</v>
      </c>
      <c r="C14" s="163"/>
      <c r="D14" s="99"/>
    </row>
    <row r="15" spans="1:4" ht="22.5" customHeight="1">
      <c r="A15" s="97" t="s">
        <v>32</v>
      </c>
      <c r="B15" s="243" t="s">
        <v>179</v>
      </c>
      <c r="C15" s="163"/>
      <c r="D15" s="99"/>
    </row>
    <row r="16" spans="1:4" ht="18" customHeight="1">
      <c r="A16" s="97" t="s">
        <v>33</v>
      </c>
      <c r="B16" s="242" t="s">
        <v>133</v>
      </c>
      <c r="C16" s="163"/>
      <c r="D16" s="99"/>
    </row>
    <row r="17" spans="1:4" ht="18" customHeight="1">
      <c r="A17" s="97" t="s">
        <v>34</v>
      </c>
      <c r="B17" s="242" t="s">
        <v>11</v>
      </c>
      <c r="C17" s="163"/>
      <c r="D17" s="99"/>
    </row>
    <row r="18" spans="1:4" ht="18" customHeight="1">
      <c r="A18" s="97" t="s">
        <v>35</v>
      </c>
      <c r="B18" s="242" t="s">
        <v>10</v>
      </c>
      <c r="C18" s="163"/>
      <c r="D18" s="99"/>
    </row>
    <row r="19" spans="1:4" ht="18" customHeight="1">
      <c r="A19" s="97" t="s">
        <v>36</v>
      </c>
      <c r="B19" s="242" t="s">
        <v>134</v>
      </c>
      <c r="C19" s="163"/>
      <c r="D19" s="99"/>
    </row>
    <row r="20" spans="1:4" ht="18" customHeight="1">
      <c r="A20" s="97" t="s">
        <v>37</v>
      </c>
      <c r="B20" s="242" t="s">
        <v>135</v>
      </c>
      <c r="C20" s="163"/>
      <c r="D20" s="99"/>
    </row>
    <row r="21" spans="1:4" ht="18" customHeight="1">
      <c r="A21" s="97" t="s">
        <v>38</v>
      </c>
      <c r="B21" s="153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5" t="s">
        <v>46</v>
      </c>
      <c r="B29" s="101"/>
      <c r="C29" s="102"/>
      <c r="D29" s="103"/>
    </row>
    <row r="30" spans="1:4" ht="18" customHeight="1" thickBot="1">
      <c r="A30" s="42" t="s">
        <v>47</v>
      </c>
      <c r="B30" s="247" t="s">
        <v>56</v>
      </c>
      <c r="C30" s="248">
        <f>+C5+C6+C7+C8+C9+C16+C17+C18+C19+C20+C21+C22+C23+C24+C25+C26+C27+C28+C29</f>
        <v>0</v>
      </c>
      <c r="D30" s="249">
        <f>+D5+D6+D7+D8+D9+D16+D17+D18+D19+D20+D21+D22+D23+D24+D25+D26+D27+D28+D29</f>
        <v>0</v>
      </c>
    </row>
    <row r="31" spans="1:4" ht="8.25" customHeight="1">
      <c r="A31" s="104"/>
      <c r="B31" s="650"/>
      <c r="C31" s="650"/>
      <c r="D31" s="65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E28" sqref="E28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2" t="s">
        <v>165</v>
      </c>
      <c r="B2" s="592"/>
      <c r="C2" s="358" t="s">
        <v>249</v>
      </c>
    </row>
    <row r="3" spans="1:3" ht="37.5" customHeight="1" thickBot="1">
      <c r="A3" s="23" t="s">
        <v>78</v>
      </c>
      <c r="B3" s="24" t="s">
        <v>20</v>
      </c>
      <c r="C3" s="45" t="s">
        <v>278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279</v>
      </c>
      <c r="C5" s="348">
        <f>+C6+C7+C8+C9+C10+C11</f>
        <v>0</v>
      </c>
    </row>
    <row r="6" spans="1:3" s="477" customFormat="1" ht="12" customHeight="1">
      <c r="A6" s="15" t="s">
        <v>109</v>
      </c>
      <c r="B6" s="478" t="s">
        <v>280</v>
      </c>
      <c r="C6" s="351"/>
    </row>
    <row r="7" spans="1:3" s="477" customFormat="1" ht="12" customHeight="1">
      <c r="A7" s="14" t="s">
        <v>110</v>
      </c>
      <c r="B7" s="479" t="s">
        <v>281</v>
      </c>
      <c r="C7" s="350"/>
    </row>
    <row r="8" spans="1:3" s="477" customFormat="1" ht="12" customHeight="1">
      <c r="A8" s="14" t="s">
        <v>111</v>
      </c>
      <c r="B8" s="479" t="s">
        <v>282</v>
      </c>
      <c r="C8" s="350"/>
    </row>
    <row r="9" spans="1:3" s="477" customFormat="1" ht="12" customHeight="1">
      <c r="A9" s="14" t="s">
        <v>112</v>
      </c>
      <c r="B9" s="479" t="s">
        <v>283</v>
      </c>
      <c r="C9" s="350"/>
    </row>
    <row r="10" spans="1:3" s="477" customFormat="1" ht="12" customHeight="1">
      <c r="A10" s="14" t="s">
        <v>161</v>
      </c>
      <c r="B10" s="479" t="s">
        <v>284</v>
      </c>
      <c r="C10" s="350"/>
    </row>
    <row r="11" spans="1:3" s="477" customFormat="1" ht="12" customHeight="1" thickBot="1">
      <c r="A11" s="16" t="s">
        <v>113</v>
      </c>
      <c r="B11" s="480" t="s">
        <v>285</v>
      </c>
      <c r="C11" s="350"/>
    </row>
    <row r="12" spans="1:3" s="477" customFormat="1" ht="12" customHeight="1" thickBot="1">
      <c r="A12" s="20" t="s">
        <v>22</v>
      </c>
      <c r="B12" s="343" t="s">
        <v>286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287</v>
      </c>
      <c r="C13" s="351"/>
    </row>
    <row r="14" spans="1:3" s="477" customFormat="1" ht="12" customHeight="1">
      <c r="A14" s="14" t="s">
        <v>116</v>
      </c>
      <c r="B14" s="479" t="s">
        <v>288</v>
      </c>
      <c r="C14" s="350"/>
    </row>
    <row r="15" spans="1:3" s="477" customFormat="1" ht="12" customHeight="1">
      <c r="A15" s="14" t="s">
        <v>117</v>
      </c>
      <c r="B15" s="479" t="s">
        <v>523</v>
      </c>
      <c r="C15" s="350"/>
    </row>
    <row r="16" spans="1:3" s="477" customFormat="1" ht="12" customHeight="1">
      <c r="A16" s="14" t="s">
        <v>118</v>
      </c>
      <c r="B16" s="479" t="s">
        <v>524</v>
      </c>
      <c r="C16" s="350"/>
    </row>
    <row r="17" spans="1:3" s="477" customFormat="1" ht="12" customHeight="1">
      <c r="A17" s="14" t="s">
        <v>119</v>
      </c>
      <c r="B17" s="479" t="s">
        <v>289</v>
      </c>
      <c r="C17" s="350"/>
    </row>
    <row r="18" spans="1:3" s="477" customFormat="1" ht="12" customHeight="1" thickBot="1">
      <c r="A18" s="16" t="s">
        <v>128</v>
      </c>
      <c r="B18" s="480" t="s">
        <v>290</v>
      </c>
      <c r="C18" s="352"/>
    </row>
    <row r="19" spans="1:3" s="477" customFormat="1" ht="12" customHeight="1" thickBot="1">
      <c r="A19" s="20" t="s">
        <v>23</v>
      </c>
      <c r="B19" s="21" t="s">
        <v>291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292</v>
      </c>
      <c r="C20" s="351"/>
    </row>
    <row r="21" spans="1:3" s="477" customFormat="1" ht="12" customHeight="1">
      <c r="A21" s="14" t="s">
        <v>99</v>
      </c>
      <c r="B21" s="479" t="s">
        <v>293</v>
      </c>
      <c r="C21" s="350"/>
    </row>
    <row r="22" spans="1:3" s="477" customFormat="1" ht="12" customHeight="1">
      <c r="A22" s="14" t="s">
        <v>100</v>
      </c>
      <c r="B22" s="479" t="s">
        <v>525</v>
      </c>
      <c r="C22" s="350"/>
    </row>
    <row r="23" spans="1:3" s="477" customFormat="1" ht="12" customHeight="1">
      <c r="A23" s="14" t="s">
        <v>101</v>
      </c>
      <c r="B23" s="479" t="s">
        <v>526</v>
      </c>
      <c r="C23" s="350"/>
    </row>
    <row r="24" spans="1:3" s="477" customFormat="1" ht="12" customHeight="1">
      <c r="A24" s="14" t="s">
        <v>184</v>
      </c>
      <c r="B24" s="479" t="s">
        <v>294</v>
      </c>
      <c r="C24" s="350"/>
    </row>
    <row r="25" spans="1:3" s="477" customFormat="1" ht="12" customHeight="1" thickBot="1">
      <c r="A25" s="16" t="s">
        <v>185</v>
      </c>
      <c r="B25" s="480" t="s">
        <v>295</v>
      </c>
      <c r="C25" s="352"/>
    </row>
    <row r="26" spans="1:3" s="477" customFormat="1" ht="12" customHeight="1" thickBot="1">
      <c r="A26" s="20" t="s">
        <v>186</v>
      </c>
      <c r="B26" s="21" t="s">
        <v>296</v>
      </c>
      <c r="C26" s="354">
        <f>+C27+C30+C31+C32</f>
        <v>0</v>
      </c>
    </row>
    <row r="27" spans="1:3" s="477" customFormat="1" ht="12" customHeight="1">
      <c r="A27" s="15" t="s">
        <v>297</v>
      </c>
      <c r="B27" s="478" t="s">
        <v>303</v>
      </c>
      <c r="C27" s="473">
        <f>+C28+C29</f>
        <v>0</v>
      </c>
    </row>
    <row r="28" spans="1:3" s="477" customFormat="1" ht="12" customHeight="1">
      <c r="A28" s="14" t="s">
        <v>298</v>
      </c>
      <c r="B28" s="479" t="s">
        <v>304</v>
      </c>
      <c r="C28" s="350"/>
    </row>
    <row r="29" spans="1:3" s="477" customFormat="1" ht="12" customHeight="1">
      <c r="A29" s="14" t="s">
        <v>299</v>
      </c>
      <c r="B29" s="479" t="s">
        <v>305</v>
      </c>
      <c r="C29" s="350"/>
    </row>
    <row r="30" spans="1:3" s="477" customFormat="1" ht="12" customHeight="1">
      <c r="A30" s="14" t="s">
        <v>300</v>
      </c>
      <c r="B30" s="479" t="s">
        <v>306</v>
      </c>
      <c r="C30" s="350"/>
    </row>
    <row r="31" spans="1:3" s="477" customFormat="1" ht="12" customHeight="1">
      <c r="A31" s="14" t="s">
        <v>301</v>
      </c>
      <c r="B31" s="479" t="s">
        <v>307</v>
      </c>
      <c r="C31" s="350"/>
    </row>
    <row r="32" spans="1:3" s="477" customFormat="1" ht="12" customHeight="1" thickBot="1">
      <c r="A32" s="16" t="s">
        <v>302</v>
      </c>
      <c r="B32" s="480" t="s">
        <v>308</v>
      </c>
      <c r="C32" s="352"/>
    </row>
    <row r="33" spans="1:3" s="477" customFormat="1" ht="12" customHeight="1" thickBot="1">
      <c r="A33" s="20" t="s">
        <v>25</v>
      </c>
      <c r="B33" s="21" t="s">
        <v>309</v>
      </c>
      <c r="C33" s="348">
        <f>SUM(C34:C43)</f>
        <v>0</v>
      </c>
    </row>
    <row r="34" spans="1:3" s="477" customFormat="1" ht="12" customHeight="1">
      <c r="A34" s="15" t="s">
        <v>102</v>
      </c>
      <c r="B34" s="478" t="s">
        <v>312</v>
      </c>
      <c r="C34" s="351"/>
    </row>
    <row r="35" spans="1:3" s="477" customFormat="1" ht="12" customHeight="1">
      <c r="A35" s="14" t="s">
        <v>103</v>
      </c>
      <c r="B35" s="479" t="s">
        <v>313</v>
      </c>
      <c r="C35" s="350"/>
    </row>
    <row r="36" spans="1:3" s="477" customFormat="1" ht="12" customHeight="1">
      <c r="A36" s="14" t="s">
        <v>104</v>
      </c>
      <c r="B36" s="479" t="s">
        <v>314</v>
      </c>
      <c r="C36" s="350"/>
    </row>
    <row r="37" spans="1:3" s="477" customFormat="1" ht="12" customHeight="1">
      <c r="A37" s="14" t="s">
        <v>188</v>
      </c>
      <c r="B37" s="479" t="s">
        <v>315</v>
      </c>
      <c r="C37" s="350"/>
    </row>
    <row r="38" spans="1:3" s="477" customFormat="1" ht="12" customHeight="1">
      <c r="A38" s="14" t="s">
        <v>189</v>
      </c>
      <c r="B38" s="479" t="s">
        <v>316</v>
      </c>
      <c r="C38" s="350"/>
    </row>
    <row r="39" spans="1:3" s="477" customFormat="1" ht="12" customHeight="1">
      <c r="A39" s="14" t="s">
        <v>190</v>
      </c>
      <c r="B39" s="479" t="s">
        <v>317</v>
      </c>
      <c r="C39" s="350"/>
    </row>
    <row r="40" spans="1:3" s="477" customFormat="1" ht="12" customHeight="1">
      <c r="A40" s="14" t="s">
        <v>191</v>
      </c>
      <c r="B40" s="479" t="s">
        <v>318</v>
      </c>
      <c r="C40" s="350"/>
    </row>
    <row r="41" spans="1:3" s="477" customFormat="1" ht="12" customHeight="1">
      <c r="A41" s="14" t="s">
        <v>192</v>
      </c>
      <c r="B41" s="479" t="s">
        <v>319</v>
      </c>
      <c r="C41" s="350"/>
    </row>
    <row r="42" spans="1:3" s="477" customFormat="1" ht="12" customHeight="1">
      <c r="A42" s="14" t="s">
        <v>310</v>
      </c>
      <c r="B42" s="479" t="s">
        <v>320</v>
      </c>
      <c r="C42" s="353"/>
    </row>
    <row r="43" spans="1:3" s="477" customFormat="1" ht="12" customHeight="1" thickBot="1">
      <c r="A43" s="16" t="s">
        <v>311</v>
      </c>
      <c r="B43" s="480" t="s">
        <v>321</v>
      </c>
      <c r="C43" s="464"/>
    </row>
    <row r="44" spans="1:3" s="477" customFormat="1" ht="12" customHeight="1" thickBot="1">
      <c r="A44" s="20" t="s">
        <v>26</v>
      </c>
      <c r="B44" s="21" t="s">
        <v>322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326</v>
      </c>
      <c r="C45" s="528"/>
    </row>
    <row r="46" spans="1:3" s="477" customFormat="1" ht="12" customHeight="1">
      <c r="A46" s="14" t="s">
        <v>106</v>
      </c>
      <c r="B46" s="479" t="s">
        <v>327</v>
      </c>
      <c r="C46" s="353"/>
    </row>
    <row r="47" spans="1:3" s="477" customFormat="1" ht="12" customHeight="1">
      <c r="A47" s="14" t="s">
        <v>323</v>
      </c>
      <c r="B47" s="479" t="s">
        <v>328</v>
      </c>
      <c r="C47" s="353"/>
    </row>
    <row r="48" spans="1:3" s="477" customFormat="1" ht="12" customHeight="1">
      <c r="A48" s="14" t="s">
        <v>324</v>
      </c>
      <c r="B48" s="479" t="s">
        <v>329</v>
      </c>
      <c r="C48" s="353"/>
    </row>
    <row r="49" spans="1:3" s="477" customFormat="1" ht="12" customHeight="1" thickBot="1">
      <c r="A49" s="16" t="s">
        <v>325</v>
      </c>
      <c r="B49" s="480" t="s">
        <v>330</v>
      </c>
      <c r="C49" s="464"/>
    </row>
    <row r="50" spans="1:3" s="477" customFormat="1" ht="12" customHeight="1" thickBot="1">
      <c r="A50" s="20" t="s">
        <v>193</v>
      </c>
      <c r="B50" s="21" t="s">
        <v>331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332</v>
      </c>
      <c r="C51" s="351"/>
    </row>
    <row r="52" spans="1:3" s="477" customFormat="1" ht="12" customHeight="1">
      <c r="A52" s="14" t="s">
        <v>108</v>
      </c>
      <c r="B52" s="479" t="s">
        <v>527</v>
      </c>
      <c r="C52" s="350"/>
    </row>
    <row r="53" spans="1:3" s="477" customFormat="1" ht="12" customHeight="1">
      <c r="A53" s="14" t="s">
        <v>336</v>
      </c>
      <c r="B53" s="479" t="s">
        <v>334</v>
      </c>
      <c r="C53" s="350"/>
    </row>
    <row r="54" spans="1:3" s="477" customFormat="1" ht="12" customHeight="1" thickBot="1">
      <c r="A54" s="16" t="s">
        <v>337</v>
      </c>
      <c r="B54" s="480" t="s">
        <v>335</v>
      </c>
      <c r="C54" s="352"/>
    </row>
    <row r="55" spans="1:3" s="477" customFormat="1" ht="12" customHeight="1" thickBot="1">
      <c r="A55" s="20" t="s">
        <v>28</v>
      </c>
      <c r="B55" s="343" t="s">
        <v>338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340</v>
      </c>
      <c r="C56" s="353"/>
    </row>
    <row r="57" spans="1:3" s="477" customFormat="1" ht="12" customHeight="1">
      <c r="A57" s="14" t="s">
        <v>195</v>
      </c>
      <c r="B57" s="479" t="s">
        <v>528</v>
      </c>
      <c r="C57" s="353"/>
    </row>
    <row r="58" spans="1:3" s="477" customFormat="1" ht="12" customHeight="1">
      <c r="A58" s="14" t="s">
        <v>250</v>
      </c>
      <c r="B58" s="479" t="s">
        <v>341</v>
      </c>
      <c r="C58" s="353"/>
    </row>
    <row r="59" spans="1:3" s="477" customFormat="1" ht="12" customHeight="1" thickBot="1">
      <c r="A59" s="16" t="s">
        <v>339</v>
      </c>
      <c r="B59" s="480" t="s">
        <v>342</v>
      </c>
      <c r="C59" s="353"/>
    </row>
    <row r="60" spans="1:3" s="477" customFormat="1" ht="12" customHeight="1" thickBot="1">
      <c r="A60" s="20" t="s">
        <v>29</v>
      </c>
      <c r="B60" s="21" t="s">
        <v>343</v>
      </c>
      <c r="C60" s="354">
        <f>+C5+C12+C19+C26+C33+C44+C50+C55</f>
        <v>0</v>
      </c>
    </row>
    <row r="61" spans="1:3" s="477" customFormat="1" ht="12" customHeight="1" thickBot="1">
      <c r="A61" s="481" t="s">
        <v>344</v>
      </c>
      <c r="B61" s="343" t="s">
        <v>345</v>
      </c>
      <c r="C61" s="348">
        <f>SUM(C62:C64)</f>
        <v>0</v>
      </c>
    </row>
    <row r="62" spans="1:3" s="477" customFormat="1" ht="12" customHeight="1">
      <c r="A62" s="15" t="s">
        <v>378</v>
      </c>
      <c r="B62" s="478" t="s">
        <v>346</v>
      </c>
      <c r="C62" s="353"/>
    </row>
    <row r="63" spans="1:3" s="477" customFormat="1" ht="12" customHeight="1">
      <c r="A63" s="14" t="s">
        <v>387</v>
      </c>
      <c r="B63" s="479" t="s">
        <v>347</v>
      </c>
      <c r="C63" s="353"/>
    </row>
    <row r="64" spans="1:3" s="477" customFormat="1" ht="12" customHeight="1" thickBot="1">
      <c r="A64" s="16" t="s">
        <v>388</v>
      </c>
      <c r="B64" s="482" t="s">
        <v>348</v>
      </c>
      <c r="C64" s="353"/>
    </row>
    <row r="65" spans="1:3" s="477" customFormat="1" ht="12" customHeight="1" thickBot="1">
      <c r="A65" s="481" t="s">
        <v>349</v>
      </c>
      <c r="B65" s="343" t="s">
        <v>350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351</v>
      </c>
      <c r="C66" s="353"/>
    </row>
    <row r="67" spans="1:3" s="477" customFormat="1" ht="12" customHeight="1">
      <c r="A67" s="14" t="s">
        <v>163</v>
      </c>
      <c r="B67" s="479" t="s">
        <v>352</v>
      </c>
      <c r="C67" s="353"/>
    </row>
    <row r="68" spans="1:3" s="477" customFormat="1" ht="12" customHeight="1">
      <c r="A68" s="14" t="s">
        <v>379</v>
      </c>
      <c r="B68" s="479" t="s">
        <v>353</v>
      </c>
      <c r="C68" s="353"/>
    </row>
    <row r="69" spans="1:3" s="477" customFormat="1" ht="12" customHeight="1" thickBot="1">
      <c r="A69" s="16" t="s">
        <v>380</v>
      </c>
      <c r="B69" s="480" t="s">
        <v>354</v>
      </c>
      <c r="C69" s="353"/>
    </row>
    <row r="70" spans="1:3" s="477" customFormat="1" ht="12" customHeight="1" thickBot="1">
      <c r="A70" s="481" t="s">
        <v>355</v>
      </c>
      <c r="B70" s="343" t="s">
        <v>356</v>
      </c>
      <c r="C70" s="348">
        <f>SUM(C71:C72)</f>
        <v>0</v>
      </c>
    </row>
    <row r="71" spans="1:3" s="477" customFormat="1" ht="12" customHeight="1">
      <c r="A71" s="15" t="s">
        <v>381</v>
      </c>
      <c r="B71" s="478" t="s">
        <v>357</v>
      </c>
      <c r="C71" s="353"/>
    </row>
    <row r="72" spans="1:3" s="477" customFormat="1" ht="12" customHeight="1" thickBot="1">
      <c r="A72" s="16" t="s">
        <v>382</v>
      </c>
      <c r="B72" s="480" t="s">
        <v>358</v>
      </c>
      <c r="C72" s="353"/>
    </row>
    <row r="73" spans="1:3" s="477" customFormat="1" ht="12" customHeight="1" thickBot="1">
      <c r="A73" s="481" t="s">
        <v>359</v>
      </c>
      <c r="B73" s="343" t="s">
        <v>360</v>
      </c>
      <c r="C73" s="348">
        <f>SUM(C74:C76)</f>
        <v>0</v>
      </c>
    </row>
    <row r="74" spans="1:3" s="477" customFormat="1" ht="12" customHeight="1">
      <c r="A74" s="15" t="s">
        <v>383</v>
      </c>
      <c r="B74" s="478" t="s">
        <v>361</v>
      </c>
      <c r="C74" s="353"/>
    </row>
    <row r="75" spans="1:3" s="477" customFormat="1" ht="12" customHeight="1">
      <c r="A75" s="14" t="s">
        <v>384</v>
      </c>
      <c r="B75" s="479" t="s">
        <v>362</v>
      </c>
      <c r="C75" s="353"/>
    </row>
    <row r="76" spans="1:3" s="477" customFormat="1" ht="12" customHeight="1" thickBot="1">
      <c r="A76" s="16" t="s">
        <v>385</v>
      </c>
      <c r="B76" s="480" t="s">
        <v>363</v>
      </c>
      <c r="C76" s="353"/>
    </row>
    <row r="77" spans="1:3" s="477" customFormat="1" ht="12" customHeight="1" thickBot="1">
      <c r="A77" s="481" t="s">
        <v>364</v>
      </c>
      <c r="B77" s="343" t="s">
        <v>386</v>
      </c>
      <c r="C77" s="348">
        <f>SUM(C78:C81)</f>
        <v>0</v>
      </c>
    </row>
    <row r="78" spans="1:3" s="477" customFormat="1" ht="12" customHeight="1">
      <c r="A78" s="483" t="s">
        <v>365</v>
      </c>
      <c r="B78" s="478" t="s">
        <v>366</v>
      </c>
      <c r="C78" s="353"/>
    </row>
    <row r="79" spans="1:3" s="477" customFormat="1" ht="12" customHeight="1">
      <c r="A79" s="484" t="s">
        <v>367</v>
      </c>
      <c r="B79" s="479" t="s">
        <v>368</v>
      </c>
      <c r="C79" s="353"/>
    </row>
    <row r="80" spans="1:3" s="477" customFormat="1" ht="12" customHeight="1">
      <c r="A80" s="484" t="s">
        <v>369</v>
      </c>
      <c r="B80" s="479" t="s">
        <v>370</v>
      </c>
      <c r="C80" s="353"/>
    </row>
    <row r="81" spans="1:3" s="477" customFormat="1" ht="12" customHeight="1" thickBot="1">
      <c r="A81" s="485" t="s">
        <v>371</v>
      </c>
      <c r="B81" s="480" t="s">
        <v>372</v>
      </c>
      <c r="C81" s="353"/>
    </row>
    <row r="82" spans="1:3" s="477" customFormat="1" ht="13.5" customHeight="1" thickBot="1">
      <c r="A82" s="481" t="s">
        <v>373</v>
      </c>
      <c r="B82" s="343" t="s">
        <v>374</v>
      </c>
      <c r="C82" s="529"/>
    </row>
    <row r="83" spans="1:3" s="477" customFormat="1" ht="15.75" customHeight="1" thickBot="1">
      <c r="A83" s="481" t="s">
        <v>375</v>
      </c>
      <c r="B83" s="486" t="s">
        <v>376</v>
      </c>
      <c r="C83" s="354">
        <f>+C61+C65+C70+C73+C77+C82</f>
        <v>0</v>
      </c>
    </row>
    <row r="84" spans="1:3" s="477" customFormat="1" ht="16.5" customHeight="1" thickBot="1">
      <c r="A84" s="487" t="s">
        <v>389</v>
      </c>
      <c r="B84" s="488" t="s">
        <v>377</v>
      </c>
      <c r="C84" s="354">
        <f>+C60+C83</f>
        <v>0</v>
      </c>
    </row>
    <row r="85" spans="1:3" s="477" customFormat="1" ht="83.25" customHeight="1">
      <c r="A85" s="5"/>
      <c r="B85" s="6"/>
      <c r="C85" s="355"/>
    </row>
    <row r="86" spans="1:3" ht="16.5" customHeight="1">
      <c r="A86" s="593" t="s">
        <v>50</v>
      </c>
      <c r="B86" s="593"/>
      <c r="C86" s="593"/>
    </row>
    <row r="87" spans="1:3" s="489" customFormat="1" ht="16.5" customHeight="1" thickBot="1">
      <c r="A87" s="594" t="s">
        <v>166</v>
      </c>
      <c r="B87" s="594"/>
      <c r="C87" s="170" t="s">
        <v>249</v>
      </c>
    </row>
    <row r="88" spans="1:3" ht="37.5" customHeight="1" thickBot="1">
      <c r="A88" s="23" t="s">
        <v>78</v>
      </c>
      <c r="B88" s="24" t="s">
        <v>51</v>
      </c>
      <c r="C88" s="45" t="s">
        <v>278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392</v>
      </c>
      <c r="C90" s="347">
        <f>SUM(C91:C95)</f>
        <v>0</v>
      </c>
    </row>
    <row r="91" spans="1:3" ht="12" customHeight="1">
      <c r="A91" s="17" t="s">
        <v>109</v>
      </c>
      <c r="B91" s="10" t="s">
        <v>52</v>
      </c>
      <c r="C91" s="349"/>
    </row>
    <row r="92" spans="1:3" ht="12" customHeight="1">
      <c r="A92" s="14" t="s">
        <v>110</v>
      </c>
      <c r="B92" s="8" t="s">
        <v>196</v>
      </c>
      <c r="C92" s="350"/>
    </row>
    <row r="93" spans="1:3" ht="12" customHeight="1">
      <c r="A93" s="14" t="s">
        <v>111</v>
      </c>
      <c r="B93" s="8" t="s">
        <v>152</v>
      </c>
      <c r="C93" s="352"/>
    </row>
    <row r="94" spans="1:3" ht="12" customHeight="1">
      <c r="A94" s="14" t="s">
        <v>112</v>
      </c>
      <c r="B94" s="11" t="s">
        <v>197</v>
      </c>
      <c r="C94" s="352"/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393</v>
      </c>
      <c r="C96" s="352"/>
    </row>
    <row r="97" spans="1:3" ht="12" customHeight="1">
      <c r="A97" s="14" t="s">
        <v>114</v>
      </c>
      <c r="B97" s="173" t="s">
        <v>394</v>
      </c>
      <c r="C97" s="352"/>
    </row>
    <row r="98" spans="1:3" ht="12" customHeight="1">
      <c r="A98" s="14" t="s">
        <v>124</v>
      </c>
      <c r="B98" s="174" t="s">
        <v>395</v>
      </c>
      <c r="C98" s="352"/>
    </row>
    <row r="99" spans="1:3" ht="12" customHeight="1">
      <c r="A99" s="14" t="s">
        <v>125</v>
      </c>
      <c r="B99" s="174" t="s">
        <v>396</v>
      </c>
      <c r="C99" s="352"/>
    </row>
    <row r="100" spans="1:3" ht="12" customHeight="1">
      <c r="A100" s="14" t="s">
        <v>126</v>
      </c>
      <c r="B100" s="173" t="s">
        <v>397</v>
      </c>
      <c r="C100" s="352"/>
    </row>
    <row r="101" spans="1:3" ht="12" customHeight="1">
      <c r="A101" s="14" t="s">
        <v>127</v>
      </c>
      <c r="B101" s="173" t="s">
        <v>398</v>
      </c>
      <c r="C101" s="352"/>
    </row>
    <row r="102" spans="1:3" ht="12" customHeight="1">
      <c r="A102" s="14" t="s">
        <v>129</v>
      </c>
      <c r="B102" s="174" t="s">
        <v>399</v>
      </c>
      <c r="C102" s="352"/>
    </row>
    <row r="103" spans="1:3" ht="12" customHeight="1">
      <c r="A103" s="13" t="s">
        <v>199</v>
      </c>
      <c r="B103" s="175" t="s">
        <v>400</v>
      </c>
      <c r="C103" s="352"/>
    </row>
    <row r="104" spans="1:3" ht="12" customHeight="1">
      <c r="A104" s="14" t="s">
        <v>390</v>
      </c>
      <c r="B104" s="175" t="s">
        <v>401</v>
      </c>
      <c r="C104" s="352"/>
    </row>
    <row r="105" spans="1:3" ht="12" customHeight="1" thickBot="1">
      <c r="A105" s="18" t="s">
        <v>391</v>
      </c>
      <c r="B105" s="176" t="s">
        <v>402</v>
      </c>
      <c r="C105" s="356"/>
    </row>
    <row r="106" spans="1:3" ht="12" customHeight="1" thickBot="1">
      <c r="A106" s="20" t="s">
        <v>22</v>
      </c>
      <c r="B106" s="30" t="s">
        <v>403</v>
      </c>
      <c r="C106" s="348">
        <f>+C107+C109+C111</f>
        <v>0</v>
      </c>
    </row>
    <row r="107" spans="1:3" ht="12" customHeight="1">
      <c r="A107" s="15" t="s">
        <v>115</v>
      </c>
      <c r="B107" s="8" t="s">
        <v>248</v>
      </c>
      <c r="C107" s="351"/>
    </row>
    <row r="108" spans="1:3" ht="12" customHeight="1">
      <c r="A108" s="15" t="s">
        <v>116</v>
      </c>
      <c r="B108" s="12" t="s">
        <v>407</v>
      </c>
      <c r="C108" s="351"/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408</v>
      </c>
      <c r="C110" s="315"/>
    </row>
    <row r="111" spans="1:3" ht="12" customHeight="1">
      <c r="A111" s="15" t="s">
        <v>119</v>
      </c>
      <c r="B111" s="345" t="s">
        <v>251</v>
      </c>
      <c r="C111" s="315"/>
    </row>
    <row r="112" spans="1:3" ht="12" customHeight="1">
      <c r="A112" s="15" t="s">
        <v>128</v>
      </c>
      <c r="B112" s="344" t="s">
        <v>529</v>
      </c>
      <c r="C112" s="315"/>
    </row>
    <row r="113" spans="1:3" ht="12" customHeight="1">
      <c r="A113" s="15" t="s">
        <v>130</v>
      </c>
      <c r="B113" s="474" t="s">
        <v>413</v>
      </c>
      <c r="C113" s="315"/>
    </row>
    <row r="114" spans="1:3" ht="15.75">
      <c r="A114" s="15" t="s">
        <v>201</v>
      </c>
      <c r="B114" s="174" t="s">
        <v>396</v>
      </c>
      <c r="C114" s="315"/>
    </row>
    <row r="115" spans="1:3" ht="12" customHeight="1">
      <c r="A115" s="15" t="s">
        <v>202</v>
      </c>
      <c r="B115" s="174" t="s">
        <v>412</v>
      </c>
      <c r="C115" s="315"/>
    </row>
    <row r="116" spans="1:3" ht="12" customHeight="1">
      <c r="A116" s="15" t="s">
        <v>203</v>
      </c>
      <c r="B116" s="174" t="s">
        <v>411</v>
      </c>
      <c r="C116" s="315"/>
    </row>
    <row r="117" spans="1:3" ht="12" customHeight="1">
      <c r="A117" s="15" t="s">
        <v>404</v>
      </c>
      <c r="B117" s="174" t="s">
        <v>399</v>
      </c>
      <c r="C117" s="315"/>
    </row>
    <row r="118" spans="1:3" ht="12" customHeight="1">
      <c r="A118" s="15" t="s">
        <v>405</v>
      </c>
      <c r="B118" s="174" t="s">
        <v>410</v>
      </c>
      <c r="C118" s="315"/>
    </row>
    <row r="119" spans="1:3" ht="16.5" thickBot="1">
      <c r="A119" s="13" t="s">
        <v>406</v>
      </c>
      <c r="B119" s="174" t="s">
        <v>409</v>
      </c>
      <c r="C119" s="317"/>
    </row>
    <row r="120" spans="1:3" ht="12" customHeight="1" thickBot="1">
      <c r="A120" s="20" t="s">
        <v>23</v>
      </c>
      <c r="B120" s="154" t="s">
        <v>414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415</v>
      </c>
      <c r="C123" s="348">
        <f>+C90+C106+C120</f>
        <v>0</v>
      </c>
    </row>
    <row r="124" spans="1:3" ht="12" customHeight="1" thickBot="1">
      <c r="A124" s="20" t="s">
        <v>25</v>
      </c>
      <c r="B124" s="154" t="s">
        <v>416</v>
      </c>
      <c r="C124" s="348">
        <f>+C125+C126+C127</f>
        <v>0</v>
      </c>
    </row>
    <row r="125" spans="1:3" ht="12" customHeight="1">
      <c r="A125" s="15" t="s">
        <v>102</v>
      </c>
      <c r="B125" s="9" t="s">
        <v>417</v>
      </c>
      <c r="C125" s="315"/>
    </row>
    <row r="126" spans="1:3" ht="12" customHeight="1">
      <c r="A126" s="15" t="s">
        <v>103</v>
      </c>
      <c r="B126" s="9" t="s">
        <v>418</v>
      </c>
      <c r="C126" s="315"/>
    </row>
    <row r="127" spans="1:3" ht="12" customHeight="1" thickBot="1">
      <c r="A127" s="13" t="s">
        <v>104</v>
      </c>
      <c r="B127" s="7" t="s">
        <v>419</v>
      </c>
      <c r="C127" s="315"/>
    </row>
    <row r="128" spans="1:3" ht="12" customHeight="1" thickBot="1">
      <c r="A128" s="20" t="s">
        <v>26</v>
      </c>
      <c r="B128" s="154" t="s">
        <v>479</v>
      </c>
      <c r="C128" s="348">
        <f>+C129+C130+C131+C132</f>
        <v>0</v>
      </c>
    </row>
    <row r="129" spans="1:3" ht="12" customHeight="1">
      <c r="A129" s="15" t="s">
        <v>105</v>
      </c>
      <c r="B129" s="9" t="s">
        <v>420</v>
      </c>
      <c r="C129" s="315"/>
    </row>
    <row r="130" spans="1:3" ht="12" customHeight="1">
      <c r="A130" s="15" t="s">
        <v>106</v>
      </c>
      <c r="B130" s="9" t="s">
        <v>421</v>
      </c>
      <c r="C130" s="315"/>
    </row>
    <row r="131" spans="1:3" ht="12" customHeight="1">
      <c r="A131" s="15" t="s">
        <v>323</v>
      </c>
      <c r="B131" s="9" t="s">
        <v>422</v>
      </c>
      <c r="C131" s="315"/>
    </row>
    <row r="132" spans="1:3" ht="12" customHeight="1" thickBot="1">
      <c r="A132" s="13" t="s">
        <v>324</v>
      </c>
      <c r="B132" s="7" t="s">
        <v>423</v>
      </c>
      <c r="C132" s="315"/>
    </row>
    <row r="133" spans="1:3" ht="12" customHeight="1" thickBot="1">
      <c r="A133" s="20" t="s">
        <v>27</v>
      </c>
      <c r="B133" s="154" t="s">
        <v>424</v>
      </c>
      <c r="C133" s="354">
        <f>+C134+C135+C136+C137</f>
        <v>0</v>
      </c>
    </row>
    <row r="134" spans="1:3" ht="12" customHeight="1">
      <c r="A134" s="15" t="s">
        <v>107</v>
      </c>
      <c r="B134" s="9" t="s">
        <v>425</v>
      </c>
      <c r="C134" s="315"/>
    </row>
    <row r="135" spans="1:3" ht="12" customHeight="1">
      <c r="A135" s="15" t="s">
        <v>108</v>
      </c>
      <c r="B135" s="9" t="s">
        <v>435</v>
      </c>
      <c r="C135" s="315"/>
    </row>
    <row r="136" spans="1:3" ht="12" customHeight="1">
      <c r="A136" s="15" t="s">
        <v>336</v>
      </c>
      <c r="B136" s="9" t="s">
        <v>426</v>
      </c>
      <c r="C136" s="315"/>
    </row>
    <row r="137" spans="1:3" ht="12" customHeight="1" thickBot="1">
      <c r="A137" s="13" t="s">
        <v>337</v>
      </c>
      <c r="B137" s="7" t="s">
        <v>427</v>
      </c>
      <c r="C137" s="315"/>
    </row>
    <row r="138" spans="1:3" ht="12" customHeight="1" thickBot="1">
      <c r="A138" s="20" t="s">
        <v>28</v>
      </c>
      <c r="B138" s="154" t="s">
        <v>428</v>
      </c>
      <c r="C138" s="357">
        <f>+C139+C140+C141+C142</f>
        <v>0</v>
      </c>
    </row>
    <row r="139" spans="1:3" ht="12" customHeight="1">
      <c r="A139" s="15" t="s">
        <v>194</v>
      </c>
      <c r="B139" s="9" t="s">
        <v>429</v>
      </c>
      <c r="C139" s="315"/>
    </row>
    <row r="140" spans="1:3" ht="12" customHeight="1">
      <c r="A140" s="15" t="s">
        <v>195</v>
      </c>
      <c r="B140" s="9" t="s">
        <v>430</v>
      </c>
      <c r="C140" s="315"/>
    </row>
    <row r="141" spans="1:3" ht="12" customHeight="1">
      <c r="A141" s="15" t="s">
        <v>250</v>
      </c>
      <c r="B141" s="9" t="s">
        <v>431</v>
      </c>
      <c r="C141" s="315"/>
    </row>
    <row r="142" spans="1:3" ht="12" customHeight="1" thickBot="1">
      <c r="A142" s="15" t="s">
        <v>339</v>
      </c>
      <c r="B142" s="9" t="s">
        <v>432</v>
      </c>
      <c r="C142" s="315"/>
    </row>
    <row r="143" spans="1:9" ht="15" customHeight="1" thickBot="1">
      <c r="A143" s="20" t="s">
        <v>29</v>
      </c>
      <c r="B143" s="154" t="s">
        <v>433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434</v>
      </c>
      <c r="C144" s="490">
        <f>+C123+C143</f>
        <v>0</v>
      </c>
    </row>
    <row r="145" ht="7.5" customHeight="1"/>
    <row r="146" spans="1:3" ht="15.75">
      <c r="A146" s="595" t="s">
        <v>436</v>
      </c>
      <c r="B146" s="595"/>
      <c r="C146" s="595"/>
    </row>
    <row r="147" spans="1:3" ht="15" customHeight="1" thickBot="1">
      <c r="A147" s="592" t="s">
        <v>167</v>
      </c>
      <c r="B147" s="592"/>
      <c r="C147" s="358" t="s">
        <v>249</v>
      </c>
    </row>
    <row r="148" spans="1:4" ht="13.5" customHeight="1" thickBot="1">
      <c r="A148" s="20">
        <v>1</v>
      </c>
      <c r="B148" s="30" t="s">
        <v>437</v>
      </c>
      <c r="C148" s="348">
        <f>+C60-C123</f>
        <v>0</v>
      </c>
      <c r="D148" s="493"/>
    </row>
    <row r="149" spans="1:3" ht="27.75" customHeight="1" thickBot="1">
      <c r="A149" s="20" t="s">
        <v>22</v>
      </c>
      <c r="B149" s="30" t="s">
        <v>438</v>
      </c>
      <c r="C149" s="348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NAGYAR 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5" t="s">
        <v>557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52" t="s">
        <v>61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4"/>
    </row>
    <row r="5" spans="1:15" s="125" customFormat="1" ht="22.5">
      <c r="A5" s="126" t="s">
        <v>22</v>
      </c>
      <c r="B5" s="560" t="s">
        <v>439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>
        <f aca="true" t="shared" si="0" ref="O5:O25">SUM(C5:N5)</f>
        <v>0</v>
      </c>
    </row>
    <row r="6" spans="1:15" s="132" customFormat="1" ht="22.5">
      <c r="A6" s="129" t="s">
        <v>23</v>
      </c>
      <c r="B6" s="338" t="s">
        <v>520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0</v>
      </c>
    </row>
    <row r="7" spans="1:15" s="132" customFormat="1" ht="22.5">
      <c r="A7" s="129" t="s">
        <v>24</v>
      </c>
      <c r="B7" s="337" t="s">
        <v>521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6" t="s">
        <v>187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>
        <f t="shared" si="0"/>
        <v>0</v>
      </c>
    </row>
    <row r="9" spans="1:15" s="132" customFormat="1" ht="13.5" customHeight="1">
      <c r="A9" s="129" t="s">
        <v>26</v>
      </c>
      <c r="B9" s="336" t="s">
        <v>522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>
        <f t="shared" si="0"/>
        <v>0</v>
      </c>
    </row>
    <row r="10" spans="1:15" s="132" customFormat="1" ht="13.5" customHeight="1">
      <c r="A10" s="129" t="s">
        <v>27</v>
      </c>
      <c r="B10" s="336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6" t="s">
        <v>441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8" t="s">
        <v>500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6" t="s">
        <v>13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0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0</v>
      </c>
      <c r="D14" s="135">
        <f t="shared" si="1"/>
        <v>0</v>
      </c>
      <c r="E14" s="135">
        <f t="shared" si="1"/>
        <v>0</v>
      </c>
      <c r="F14" s="135">
        <f t="shared" si="1"/>
        <v>0</v>
      </c>
      <c r="G14" s="135">
        <f t="shared" si="1"/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0</v>
      </c>
      <c r="L14" s="135">
        <f t="shared" si="1"/>
        <v>0</v>
      </c>
      <c r="M14" s="135">
        <f t="shared" si="1"/>
        <v>0</v>
      </c>
      <c r="N14" s="135">
        <f t="shared" si="1"/>
        <v>0</v>
      </c>
      <c r="O14" s="136">
        <f>SUM(C14:N14)</f>
        <v>0</v>
      </c>
    </row>
    <row r="15" spans="1:15" s="125" customFormat="1" ht="15" customHeight="1" thickBot="1">
      <c r="A15" s="124" t="s">
        <v>32</v>
      </c>
      <c r="B15" s="652" t="s">
        <v>63</v>
      </c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4"/>
    </row>
    <row r="16" spans="1:15" s="132" customFormat="1" ht="13.5" customHeight="1">
      <c r="A16" s="137" t="s">
        <v>33</v>
      </c>
      <c r="B16" s="339" t="s">
        <v>71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>
        <f t="shared" si="0"/>
        <v>0</v>
      </c>
    </row>
    <row r="17" spans="1:15" s="132" customFormat="1" ht="27" customHeight="1">
      <c r="A17" s="129" t="s">
        <v>34</v>
      </c>
      <c r="B17" s="338" t="s">
        <v>196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>
        <f t="shared" si="0"/>
        <v>0</v>
      </c>
    </row>
    <row r="18" spans="1:15" s="132" customFormat="1" ht="13.5" customHeight="1">
      <c r="A18" s="129" t="s">
        <v>35</v>
      </c>
      <c r="B18" s="336" t="s">
        <v>152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>
        <f t="shared" si="0"/>
        <v>0</v>
      </c>
    </row>
    <row r="19" spans="1:15" s="132" customFormat="1" ht="13.5" customHeight="1">
      <c r="A19" s="129" t="s">
        <v>36</v>
      </c>
      <c r="B19" s="336" t="s">
        <v>197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>
        <f t="shared" si="0"/>
        <v>0</v>
      </c>
    </row>
    <row r="20" spans="1:15" s="132" customFormat="1" ht="13.5" customHeight="1">
      <c r="A20" s="129" t="s">
        <v>37</v>
      </c>
      <c r="B20" s="336" t="s">
        <v>14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>
        <f t="shared" si="0"/>
        <v>0</v>
      </c>
    </row>
    <row r="21" spans="1:15" s="132" customFormat="1" ht="13.5" customHeight="1">
      <c r="A21" s="129" t="s">
        <v>38</v>
      </c>
      <c r="B21" s="336" t="s">
        <v>248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 ht="15.75">
      <c r="A22" s="129" t="s">
        <v>39</v>
      </c>
      <c r="B22" s="338" t="s">
        <v>200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>
        <f t="shared" si="0"/>
        <v>0</v>
      </c>
    </row>
    <row r="23" spans="1:15" s="132" customFormat="1" ht="13.5" customHeight="1">
      <c r="A23" s="129" t="s">
        <v>40</v>
      </c>
      <c r="B23" s="336" t="s">
        <v>251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41</v>
      </c>
      <c r="B24" s="336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0</v>
      </c>
      <c r="D25" s="135">
        <f t="shared" si="2"/>
        <v>0</v>
      </c>
      <c r="E25" s="135">
        <f t="shared" si="2"/>
        <v>0</v>
      </c>
      <c r="F25" s="135">
        <f t="shared" si="2"/>
        <v>0</v>
      </c>
      <c r="G25" s="135">
        <f t="shared" si="2"/>
        <v>0</v>
      </c>
      <c r="H25" s="135">
        <f t="shared" si="2"/>
        <v>0</v>
      </c>
      <c r="I25" s="135">
        <f t="shared" si="2"/>
        <v>0</v>
      </c>
      <c r="J25" s="135">
        <f t="shared" si="2"/>
        <v>0</v>
      </c>
      <c r="K25" s="135">
        <f t="shared" si="2"/>
        <v>0</v>
      </c>
      <c r="L25" s="135">
        <f t="shared" si="2"/>
        <v>0</v>
      </c>
      <c r="M25" s="135">
        <f t="shared" si="2"/>
        <v>0</v>
      </c>
      <c r="N25" s="135">
        <f t="shared" si="2"/>
        <v>0</v>
      </c>
      <c r="O25" s="136">
        <f t="shared" si="0"/>
        <v>0</v>
      </c>
    </row>
    <row r="26" spans="1:15" ht="16.5" thickBot="1">
      <c r="A26" s="138" t="s">
        <v>43</v>
      </c>
      <c r="B26" s="340" t="s">
        <v>122</v>
      </c>
      <c r="C26" s="139">
        <f aca="true" t="shared" si="3" ref="C26:O26">C14-C25</f>
        <v>0</v>
      </c>
      <c r="D26" s="139">
        <f t="shared" si="3"/>
        <v>0</v>
      </c>
      <c r="E26" s="139">
        <f t="shared" si="3"/>
        <v>0</v>
      </c>
      <c r="F26" s="139">
        <f t="shared" si="3"/>
        <v>0</v>
      </c>
      <c r="G26" s="139">
        <f t="shared" si="3"/>
        <v>0</v>
      </c>
      <c r="H26" s="139">
        <f t="shared" si="3"/>
        <v>0</v>
      </c>
      <c r="I26" s="139">
        <f t="shared" si="3"/>
        <v>0</v>
      </c>
      <c r="J26" s="139">
        <f t="shared" si="3"/>
        <v>0</v>
      </c>
      <c r="K26" s="139">
        <f t="shared" si="3"/>
        <v>0</v>
      </c>
      <c r="L26" s="139">
        <f t="shared" si="3"/>
        <v>0</v>
      </c>
      <c r="M26" s="139">
        <f t="shared" si="3"/>
        <v>0</v>
      </c>
      <c r="N26" s="139">
        <f t="shared" si="3"/>
        <v>0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3" sqref="B3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7" t="s">
        <v>556</v>
      </c>
      <c r="B1" s="657"/>
    </row>
    <row r="2" spans="1:2" ht="22.5" customHeight="1" thickBot="1">
      <c r="A2" s="435"/>
      <c r="B2" s="436" t="s">
        <v>16</v>
      </c>
    </row>
    <row r="3" spans="1:2" s="54" customFormat="1" ht="24" customHeight="1" thickBot="1">
      <c r="A3" s="342" t="s">
        <v>55</v>
      </c>
      <c r="B3" s="434" t="s">
        <v>560</v>
      </c>
    </row>
    <row r="4" spans="1:2" s="55" customFormat="1" ht="13.5" thickBot="1">
      <c r="A4" s="228">
        <v>1</v>
      </c>
      <c r="B4" s="229">
        <v>2</v>
      </c>
    </row>
    <row r="5" spans="1:2" ht="12.75">
      <c r="A5" s="145"/>
      <c r="B5" s="467"/>
    </row>
    <row r="6" spans="1:2" ht="12.75" customHeight="1">
      <c r="A6" s="146"/>
      <c r="B6" s="467"/>
    </row>
    <row r="7" spans="1:2" ht="12.75">
      <c r="A7" s="146"/>
      <c r="B7" s="467"/>
    </row>
    <row r="8" spans="1:2" ht="12.75">
      <c r="A8" s="146"/>
      <c r="B8" s="467"/>
    </row>
    <row r="9" spans="1:2" ht="12.75">
      <c r="A9" s="146"/>
      <c r="B9" s="467"/>
    </row>
    <row r="10" spans="1:2" ht="12.75">
      <c r="A10" s="146"/>
      <c r="B10" s="467"/>
    </row>
    <row r="11" spans="1:2" ht="12.75">
      <c r="A11" s="146"/>
      <c r="B11" s="467"/>
    </row>
    <row r="12" spans="1:2" ht="12.75">
      <c r="A12" s="146"/>
      <c r="B12" s="467"/>
    </row>
    <row r="13" spans="1:2" ht="12.75">
      <c r="A13" s="146"/>
      <c r="B13" s="467"/>
    </row>
    <row r="14" spans="1:2" ht="12.75">
      <c r="A14" s="146"/>
      <c r="B14" s="467"/>
    </row>
    <row r="15" spans="1:2" ht="12.75">
      <c r="A15" s="146"/>
      <c r="B15" s="467"/>
    </row>
    <row r="16" spans="1:2" ht="12.75">
      <c r="A16" s="146"/>
      <c r="B16" s="467"/>
    </row>
    <row r="17" spans="1:2" ht="12.75">
      <c r="A17" s="146"/>
      <c r="B17" s="467"/>
    </row>
    <row r="18" spans="1:2" ht="12.75">
      <c r="A18" s="146"/>
      <c r="B18" s="467"/>
    </row>
    <row r="19" spans="1:2" ht="12.75">
      <c r="A19" s="146"/>
      <c r="B19" s="467"/>
    </row>
    <row r="20" spans="1:2" ht="12.75">
      <c r="A20" s="146"/>
      <c r="B20" s="467"/>
    </row>
    <row r="21" spans="1:2" ht="12.75">
      <c r="A21" s="146"/>
      <c r="B21" s="467"/>
    </row>
    <row r="22" spans="1:2" ht="12.75">
      <c r="A22" s="146"/>
      <c r="B22" s="467"/>
    </row>
    <row r="23" spans="1:2" ht="12.75">
      <c r="A23" s="146"/>
      <c r="B23" s="467"/>
    </row>
    <row r="24" spans="1:2" ht="13.5" thickBot="1">
      <c r="A24" s="147"/>
      <c r="B24" s="467"/>
    </row>
    <row r="25" spans="1:2" s="57" customFormat="1" ht="19.5" customHeight="1" thickBot="1">
      <c r="A25" s="40" t="s">
        <v>56</v>
      </c>
      <c r="B25" s="56">
        <f>SUM(B5:B24)</f>
        <v>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1" t="s">
        <v>555</v>
      </c>
      <c r="B1" s="661"/>
      <c r="C1" s="661"/>
      <c r="D1" s="661"/>
    </row>
    <row r="2" spans="1:4" ht="17.25" customHeight="1">
      <c r="A2" s="433"/>
      <c r="B2" s="433"/>
      <c r="C2" s="433"/>
      <c r="D2" s="433"/>
    </row>
    <row r="3" spans="1:4" ht="13.5" thickBot="1">
      <c r="A3" s="250"/>
      <c r="B3" s="250"/>
      <c r="C3" s="658" t="s">
        <v>58</v>
      </c>
      <c r="D3" s="658"/>
    </row>
    <row r="4" spans="1:4" ht="42.75" customHeight="1" thickBot="1">
      <c r="A4" s="437" t="s">
        <v>78</v>
      </c>
      <c r="B4" s="438" t="s">
        <v>136</v>
      </c>
      <c r="C4" s="438" t="s">
        <v>137</v>
      </c>
      <c r="D4" s="439" t="s">
        <v>17</v>
      </c>
    </row>
    <row r="5" spans="1:4" ht="15.75" customHeight="1">
      <c r="A5" s="251" t="s">
        <v>21</v>
      </c>
      <c r="B5" s="32"/>
      <c r="C5" s="32"/>
      <c r="D5" s="33"/>
    </row>
    <row r="6" spans="1:4" ht="15.75" customHeight="1">
      <c r="A6" s="252" t="s">
        <v>22</v>
      </c>
      <c r="B6" s="34"/>
      <c r="C6" s="34"/>
      <c r="D6" s="35"/>
    </row>
    <row r="7" spans="1:4" ht="15.75" customHeight="1">
      <c r="A7" s="252" t="s">
        <v>23</v>
      </c>
      <c r="B7" s="34"/>
      <c r="C7" s="34"/>
      <c r="D7" s="35"/>
    </row>
    <row r="8" spans="1:4" ht="15.75" customHeight="1">
      <c r="A8" s="252" t="s">
        <v>24</v>
      </c>
      <c r="B8" s="34"/>
      <c r="C8" s="34"/>
      <c r="D8" s="35"/>
    </row>
    <row r="9" spans="1:4" ht="15.75" customHeight="1">
      <c r="A9" s="252" t="s">
        <v>25</v>
      </c>
      <c r="B9" s="34"/>
      <c r="C9" s="34"/>
      <c r="D9" s="35"/>
    </row>
    <row r="10" spans="1:4" ht="15.75" customHeight="1">
      <c r="A10" s="252" t="s">
        <v>26</v>
      </c>
      <c r="B10" s="34"/>
      <c r="C10" s="34"/>
      <c r="D10" s="35"/>
    </row>
    <row r="11" spans="1:4" ht="15.75" customHeight="1">
      <c r="A11" s="252" t="s">
        <v>27</v>
      </c>
      <c r="B11" s="34"/>
      <c r="C11" s="34"/>
      <c r="D11" s="35"/>
    </row>
    <row r="12" spans="1:4" ht="15.75" customHeight="1">
      <c r="A12" s="252" t="s">
        <v>28</v>
      </c>
      <c r="B12" s="34"/>
      <c r="C12" s="34"/>
      <c r="D12" s="35"/>
    </row>
    <row r="13" spans="1:4" ht="15.75" customHeight="1">
      <c r="A13" s="252" t="s">
        <v>29</v>
      </c>
      <c r="B13" s="34"/>
      <c r="C13" s="34"/>
      <c r="D13" s="35"/>
    </row>
    <row r="14" spans="1:4" ht="15.75" customHeight="1">
      <c r="A14" s="252" t="s">
        <v>30</v>
      </c>
      <c r="B14" s="34"/>
      <c r="C14" s="34"/>
      <c r="D14" s="35"/>
    </row>
    <row r="15" spans="1:4" ht="15.75" customHeight="1">
      <c r="A15" s="252" t="s">
        <v>31</v>
      </c>
      <c r="B15" s="34"/>
      <c r="C15" s="34"/>
      <c r="D15" s="35"/>
    </row>
    <row r="16" spans="1:4" ht="15.75" customHeight="1">
      <c r="A16" s="252" t="s">
        <v>32</v>
      </c>
      <c r="B16" s="34"/>
      <c r="C16" s="34"/>
      <c r="D16" s="35"/>
    </row>
    <row r="17" spans="1:4" ht="15.75" customHeight="1">
      <c r="A17" s="252" t="s">
        <v>33</v>
      </c>
      <c r="B17" s="34"/>
      <c r="C17" s="34"/>
      <c r="D17" s="35"/>
    </row>
    <row r="18" spans="1:4" ht="15.75" customHeight="1">
      <c r="A18" s="252" t="s">
        <v>34</v>
      </c>
      <c r="B18" s="34"/>
      <c r="C18" s="34"/>
      <c r="D18" s="35"/>
    </row>
    <row r="19" spans="1:4" ht="15.75" customHeight="1">
      <c r="A19" s="252" t="s">
        <v>35</v>
      </c>
      <c r="B19" s="34"/>
      <c r="C19" s="34"/>
      <c r="D19" s="35"/>
    </row>
    <row r="20" spans="1:4" ht="15.75" customHeight="1">
      <c r="A20" s="252" t="s">
        <v>36</v>
      </c>
      <c r="B20" s="34"/>
      <c r="C20" s="34"/>
      <c r="D20" s="35"/>
    </row>
    <row r="21" spans="1:4" ht="15.75" customHeight="1">
      <c r="A21" s="252" t="s">
        <v>37</v>
      </c>
      <c r="B21" s="34"/>
      <c r="C21" s="34"/>
      <c r="D21" s="35"/>
    </row>
    <row r="22" spans="1:4" ht="15.75" customHeight="1">
      <c r="A22" s="252" t="s">
        <v>38</v>
      </c>
      <c r="B22" s="34"/>
      <c r="C22" s="34"/>
      <c r="D22" s="35"/>
    </row>
    <row r="23" spans="1:4" ht="15.75" customHeight="1">
      <c r="A23" s="252" t="s">
        <v>39</v>
      </c>
      <c r="B23" s="34"/>
      <c r="C23" s="34"/>
      <c r="D23" s="35"/>
    </row>
    <row r="24" spans="1:4" ht="15.75" customHeight="1">
      <c r="A24" s="252" t="s">
        <v>40</v>
      </c>
      <c r="B24" s="34"/>
      <c r="C24" s="34"/>
      <c r="D24" s="35"/>
    </row>
    <row r="25" spans="1:4" ht="15.75" customHeight="1">
      <c r="A25" s="252" t="s">
        <v>41</v>
      </c>
      <c r="B25" s="34"/>
      <c r="C25" s="34"/>
      <c r="D25" s="35"/>
    </row>
    <row r="26" spans="1:4" ht="15.75" customHeight="1">
      <c r="A26" s="252" t="s">
        <v>42</v>
      </c>
      <c r="B26" s="34"/>
      <c r="C26" s="34"/>
      <c r="D26" s="35"/>
    </row>
    <row r="27" spans="1:4" ht="15.75" customHeight="1">
      <c r="A27" s="252" t="s">
        <v>43</v>
      </c>
      <c r="B27" s="34"/>
      <c r="C27" s="34"/>
      <c r="D27" s="35"/>
    </row>
    <row r="28" spans="1:4" ht="15.75" customHeight="1">
      <c r="A28" s="252" t="s">
        <v>44</v>
      </c>
      <c r="B28" s="34"/>
      <c r="C28" s="34"/>
      <c r="D28" s="35"/>
    </row>
    <row r="29" spans="1:4" ht="15.75" customHeight="1">
      <c r="A29" s="252" t="s">
        <v>45</v>
      </c>
      <c r="B29" s="34"/>
      <c r="C29" s="34"/>
      <c r="D29" s="35"/>
    </row>
    <row r="30" spans="1:4" ht="15.75" customHeight="1">
      <c r="A30" s="252" t="s">
        <v>46</v>
      </c>
      <c r="B30" s="34"/>
      <c r="C30" s="34"/>
      <c r="D30" s="35"/>
    </row>
    <row r="31" spans="1:4" ht="15.75" customHeight="1">
      <c r="A31" s="252" t="s">
        <v>47</v>
      </c>
      <c r="B31" s="34"/>
      <c r="C31" s="34"/>
      <c r="D31" s="35"/>
    </row>
    <row r="32" spans="1:4" ht="15.75" customHeight="1">
      <c r="A32" s="252" t="s">
        <v>48</v>
      </c>
      <c r="B32" s="34"/>
      <c r="C32" s="34"/>
      <c r="D32" s="35"/>
    </row>
    <row r="33" spans="1:4" ht="15.75" customHeight="1">
      <c r="A33" s="252" t="s">
        <v>49</v>
      </c>
      <c r="B33" s="34"/>
      <c r="C33" s="34"/>
      <c r="D33" s="35"/>
    </row>
    <row r="34" spans="1:4" ht="15.75" customHeight="1">
      <c r="A34" s="252" t="s">
        <v>138</v>
      </c>
      <c r="B34" s="34"/>
      <c r="C34" s="34"/>
      <c r="D34" s="106"/>
    </row>
    <row r="35" spans="1:4" ht="15.75" customHeight="1">
      <c r="A35" s="252" t="s">
        <v>139</v>
      </c>
      <c r="B35" s="34"/>
      <c r="C35" s="34"/>
      <c r="D35" s="106"/>
    </row>
    <row r="36" spans="1:4" ht="15.75" customHeight="1">
      <c r="A36" s="252" t="s">
        <v>140</v>
      </c>
      <c r="B36" s="34"/>
      <c r="C36" s="34"/>
      <c r="D36" s="106"/>
    </row>
    <row r="37" spans="1:4" ht="15.75" customHeight="1" thickBot="1">
      <c r="A37" s="253" t="s">
        <v>141</v>
      </c>
      <c r="B37" s="36"/>
      <c r="C37" s="36"/>
      <c r="D37" s="107"/>
    </row>
    <row r="38" spans="1:4" ht="15.75" customHeight="1" thickBot="1">
      <c r="A38" s="659" t="s">
        <v>56</v>
      </c>
      <c r="B38" s="660"/>
      <c r="C38" s="254"/>
      <c r="D38" s="255">
        <f>SUM(D5:D37)</f>
        <v>0</v>
      </c>
    </row>
    <row r="39" ht="12.75">
      <c r="A39" t="s">
        <v>216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2" t="s">
        <v>165</v>
      </c>
      <c r="B2" s="592"/>
      <c r="C2" s="358" t="s">
        <v>249</v>
      </c>
    </row>
    <row r="3" spans="1:3" ht="37.5" customHeight="1" thickBot="1">
      <c r="A3" s="23" t="s">
        <v>78</v>
      </c>
      <c r="B3" s="24" t="s">
        <v>20</v>
      </c>
      <c r="C3" s="45" t="s">
        <v>278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279</v>
      </c>
      <c r="C5" s="348">
        <f>+C6+C7+C8+C9+C10+C11</f>
        <v>0</v>
      </c>
    </row>
    <row r="6" spans="1:3" s="477" customFormat="1" ht="12" customHeight="1">
      <c r="A6" s="15" t="s">
        <v>109</v>
      </c>
      <c r="B6" s="478" t="s">
        <v>280</v>
      </c>
      <c r="C6" s="351"/>
    </row>
    <row r="7" spans="1:3" s="477" customFormat="1" ht="12" customHeight="1">
      <c r="A7" s="14" t="s">
        <v>110</v>
      </c>
      <c r="B7" s="479" t="s">
        <v>281</v>
      </c>
      <c r="C7" s="350"/>
    </row>
    <row r="8" spans="1:3" s="477" customFormat="1" ht="12" customHeight="1">
      <c r="A8" s="14" t="s">
        <v>111</v>
      </c>
      <c r="B8" s="479" t="s">
        <v>282</v>
      </c>
      <c r="C8" s="350"/>
    </row>
    <row r="9" spans="1:3" s="477" customFormat="1" ht="12" customHeight="1">
      <c r="A9" s="14" t="s">
        <v>112</v>
      </c>
      <c r="B9" s="479" t="s">
        <v>283</v>
      </c>
      <c r="C9" s="350"/>
    </row>
    <row r="10" spans="1:3" s="477" customFormat="1" ht="12" customHeight="1">
      <c r="A10" s="14" t="s">
        <v>161</v>
      </c>
      <c r="B10" s="479" t="s">
        <v>284</v>
      </c>
      <c r="C10" s="350"/>
    </row>
    <row r="11" spans="1:3" s="477" customFormat="1" ht="12" customHeight="1" thickBot="1">
      <c r="A11" s="16" t="s">
        <v>113</v>
      </c>
      <c r="B11" s="480" t="s">
        <v>285</v>
      </c>
      <c r="C11" s="350"/>
    </row>
    <row r="12" spans="1:3" s="477" customFormat="1" ht="12" customHeight="1" thickBot="1">
      <c r="A12" s="20" t="s">
        <v>22</v>
      </c>
      <c r="B12" s="343" t="s">
        <v>286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287</v>
      </c>
      <c r="C13" s="351"/>
    </row>
    <row r="14" spans="1:3" s="477" customFormat="1" ht="12" customHeight="1">
      <c r="A14" s="14" t="s">
        <v>116</v>
      </c>
      <c r="B14" s="479" t="s">
        <v>288</v>
      </c>
      <c r="C14" s="350"/>
    </row>
    <row r="15" spans="1:3" s="477" customFormat="1" ht="12" customHeight="1">
      <c r="A15" s="14" t="s">
        <v>117</v>
      </c>
      <c r="B15" s="479" t="s">
        <v>523</v>
      </c>
      <c r="C15" s="350"/>
    </row>
    <row r="16" spans="1:3" s="477" customFormat="1" ht="12" customHeight="1">
      <c r="A16" s="14" t="s">
        <v>118</v>
      </c>
      <c r="B16" s="479" t="s">
        <v>524</v>
      </c>
      <c r="C16" s="350"/>
    </row>
    <row r="17" spans="1:3" s="477" customFormat="1" ht="12" customHeight="1">
      <c r="A17" s="14" t="s">
        <v>119</v>
      </c>
      <c r="B17" s="479" t="s">
        <v>289</v>
      </c>
      <c r="C17" s="350"/>
    </row>
    <row r="18" spans="1:3" s="477" customFormat="1" ht="12" customHeight="1" thickBot="1">
      <c r="A18" s="16" t="s">
        <v>128</v>
      </c>
      <c r="B18" s="480" t="s">
        <v>290</v>
      </c>
      <c r="C18" s="352"/>
    </row>
    <row r="19" spans="1:3" s="477" customFormat="1" ht="12" customHeight="1" thickBot="1">
      <c r="A19" s="20" t="s">
        <v>23</v>
      </c>
      <c r="B19" s="21" t="s">
        <v>291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292</v>
      </c>
      <c r="C20" s="351"/>
    </row>
    <row r="21" spans="1:3" s="477" customFormat="1" ht="12" customHeight="1">
      <c r="A21" s="14" t="s">
        <v>99</v>
      </c>
      <c r="B21" s="479" t="s">
        <v>293</v>
      </c>
      <c r="C21" s="350"/>
    </row>
    <row r="22" spans="1:3" s="477" customFormat="1" ht="12" customHeight="1">
      <c r="A22" s="14" t="s">
        <v>100</v>
      </c>
      <c r="B22" s="479" t="s">
        <v>525</v>
      </c>
      <c r="C22" s="350"/>
    </row>
    <row r="23" spans="1:3" s="477" customFormat="1" ht="12" customHeight="1">
      <c r="A23" s="14" t="s">
        <v>101</v>
      </c>
      <c r="B23" s="479" t="s">
        <v>526</v>
      </c>
      <c r="C23" s="350"/>
    </row>
    <row r="24" spans="1:3" s="477" customFormat="1" ht="12" customHeight="1">
      <c r="A24" s="14" t="s">
        <v>184</v>
      </c>
      <c r="B24" s="479" t="s">
        <v>294</v>
      </c>
      <c r="C24" s="350"/>
    </row>
    <row r="25" spans="1:3" s="477" customFormat="1" ht="12" customHeight="1" thickBot="1">
      <c r="A25" s="16" t="s">
        <v>185</v>
      </c>
      <c r="B25" s="480" t="s">
        <v>295</v>
      </c>
      <c r="C25" s="352"/>
    </row>
    <row r="26" spans="1:3" s="477" customFormat="1" ht="12" customHeight="1" thickBot="1">
      <c r="A26" s="20" t="s">
        <v>186</v>
      </c>
      <c r="B26" s="21" t="s">
        <v>296</v>
      </c>
      <c r="C26" s="354">
        <f>+C27+C30+C31+C32</f>
        <v>0</v>
      </c>
    </row>
    <row r="27" spans="1:3" s="477" customFormat="1" ht="12" customHeight="1">
      <c r="A27" s="15" t="s">
        <v>297</v>
      </c>
      <c r="B27" s="478" t="s">
        <v>303</v>
      </c>
      <c r="C27" s="473">
        <f>+C28+C29</f>
        <v>0</v>
      </c>
    </row>
    <row r="28" spans="1:3" s="477" customFormat="1" ht="12" customHeight="1">
      <c r="A28" s="14" t="s">
        <v>298</v>
      </c>
      <c r="B28" s="479" t="s">
        <v>304</v>
      </c>
      <c r="C28" s="350"/>
    </row>
    <row r="29" spans="1:3" s="477" customFormat="1" ht="12" customHeight="1">
      <c r="A29" s="14" t="s">
        <v>299</v>
      </c>
      <c r="B29" s="479" t="s">
        <v>305</v>
      </c>
      <c r="C29" s="350"/>
    </row>
    <row r="30" spans="1:3" s="477" customFormat="1" ht="12" customHeight="1">
      <c r="A30" s="14" t="s">
        <v>300</v>
      </c>
      <c r="B30" s="479" t="s">
        <v>306</v>
      </c>
      <c r="C30" s="350"/>
    </row>
    <row r="31" spans="1:3" s="477" customFormat="1" ht="12" customHeight="1">
      <c r="A31" s="14" t="s">
        <v>301</v>
      </c>
      <c r="B31" s="479" t="s">
        <v>307</v>
      </c>
      <c r="C31" s="350"/>
    </row>
    <row r="32" spans="1:3" s="477" customFormat="1" ht="12" customHeight="1" thickBot="1">
      <c r="A32" s="16" t="s">
        <v>302</v>
      </c>
      <c r="B32" s="480" t="s">
        <v>308</v>
      </c>
      <c r="C32" s="352"/>
    </row>
    <row r="33" spans="1:3" s="477" customFormat="1" ht="12" customHeight="1" thickBot="1">
      <c r="A33" s="20" t="s">
        <v>25</v>
      </c>
      <c r="B33" s="21" t="s">
        <v>309</v>
      </c>
      <c r="C33" s="348">
        <f>SUM(C34:C43)</f>
        <v>0</v>
      </c>
    </row>
    <row r="34" spans="1:3" s="477" customFormat="1" ht="12" customHeight="1">
      <c r="A34" s="15" t="s">
        <v>102</v>
      </c>
      <c r="B34" s="478" t="s">
        <v>312</v>
      </c>
      <c r="C34" s="351"/>
    </row>
    <row r="35" spans="1:3" s="477" customFormat="1" ht="12" customHeight="1">
      <c r="A35" s="14" t="s">
        <v>103</v>
      </c>
      <c r="B35" s="479" t="s">
        <v>313</v>
      </c>
      <c r="C35" s="350"/>
    </row>
    <row r="36" spans="1:3" s="477" customFormat="1" ht="12" customHeight="1">
      <c r="A36" s="14" t="s">
        <v>104</v>
      </c>
      <c r="B36" s="479" t="s">
        <v>314</v>
      </c>
      <c r="C36" s="350"/>
    </row>
    <row r="37" spans="1:3" s="477" customFormat="1" ht="12" customHeight="1">
      <c r="A37" s="14" t="s">
        <v>188</v>
      </c>
      <c r="B37" s="479" t="s">
        <v>315</v>
      </c>
      <c r="C37" s="350"/>
    </row>
    <row r="38" spans="1:3" s="477" customFormat="1" ht="12" customHeight="1">
      <c r="A38" s="14" t="s">
        <v>189</v>
      </c>
      <c r="B38" s="479" t="s">
        <v>316</v>
      </c>
      <c r="C38" s="350"/>
    </row>
    <row r="39" spans="1:3" s="477" customFormat="1" ht="12" customHeight="1">
      <c r="A39" s="14" t="s">
        <v>190</v>
      </c>
      <c r="B39" s="479" t="s">
        <v>317</v>
      </c>
      <c r="C39" s="350"/>
    </row>
    <row r="40" spans="1:3" s="477" customFormat="1" ht="12" customHeight="1">
      <c r="A40" s="14" t="s">
        <v>191</v>
      </c>
      <c r="B40" s="479" t="s">
        <v>318</v>
      </c>
      <c r="C40" s="350"/>
    </row>
    <row r="41" spans="1:3" s="477" customFormat="1" ht="12" customHeight="1">
      <c r="A41" s="14" t="s">
        <v>192</v>
      </c>
      <c r="B41" s="479" t="s">
        <v>319</v>
      </c>
      <c r="C41" s="350"/>
    </row>
    <row r="42" spans="1:3" s="477" customFormat="1" ht="12" customHeight="1">
      <c r="A42" s="14" t="s">
        <v>310</v>
      </c>
      <c r="B42" s="479" t="s">
        <v>320</v>
      </c>
      <c r="C42" s="353"/>
    </row>
    <row r="43" spans="1:3" s="477" customFormat="1" ht="12" customHeight="1" thickBot="1">
      <c r="A43" s="16" t="s">
        <v>311</v>
      </c>
      <c r="B43" s="480" t="s">
        <v>321</v>
      </c>
      <c r="C43" s="464"/>
    </row>
    <row r="44" spans="1:3" s="477" customFormat="1" ht="12" customHeight="1" thickBot="1">
      <c r="A44" s="20" t="s">
        <v>26</v>
      </c>
      <c r="B44" s="21" t="s">
        <v>322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326</v>
      </c>
      <c r="C45" s="528"/>
    </row>
    <row r="46" spans="1:3" s="477" customFormat="1" ht="12" customHeight="1">
      <c r="A46" s="14" t="s">
        <v>106</v>
      </c>
      <c r="B46" s="479" t="s">
        <v>327</v>
      </c>
      <c r="C46" s="353"/>
    </row>
    <row r="47" spans="1:3" s="477" customFormat="1" ht="12" customHeight="1">
      <c r="A47" s="14" t="s">
        <v>323</v>
      </c>
      <c r="B47" s="479" t="s">
        <v>328</v>
      </c>
      <c r="C47" s="353"/>
    </row>
    <row r="48" spans="1:3" s="477" customFormat="1" ht="12" customHeight="1">
      <c r="A48" s="14" t="s">
        <v>324</v>
      </c>
      <c r="B48" s="479" t="s">
        <v>329</v>
      </c>
      <c r="C48" s="353"/>
    </row>
    <row r="49" spans="1:3" s="477" customFormat="1" ht="12" customHeight="1" thickBot="1">
      <c r="A49" s="16" t="s">
        <v>325</v>
      </c>
      <c r="B49" s="480" t="s">
        <v>330</v>
      </c>
      <c r="C49" s="464"/>
    </row>
    <row r="50" spans="1:3" s="477" customFormat="1" ht="12" customHeight="1" thickBot="1">
      <c r="A50" s="20" t="s">
        <v>193</v>
      </c>
      <c r="B50" s="21" t="s">
        <v>331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332</v>
      </c>
      <c r="C51" s="351"/>
    </row>
    <row r="52" spans="1:3" s="477" customFormat="1" ht="12" customHeight="1">
      <c r="A52" s="14" t="s">
        <v>108</v>
      </c>
      <c r="B52" s="479" t="s">
        <v>527</v>
      </c>
      <c r="C52" s="350"/>
    </row>
    <row r="53" spans="1:3" s="477" customFormat="1" ht="12" customHeight="1">
      <c r="A53" s="14" t="s">
        <v>336</v>
      </c>
      <c r="B53" s="479" t="s">
        <v>334</v>
      </c>
      <c r="C53" s="350"/>
    </row>
    <row r="54" spans="1:3" s="477" customFormat="1" ht="12" customHeight="1" thickBot="1">
      <c r="A54" s="16" t="s">
        <v>337</v>
      </c>
      <c r="B54" s="480" t="s">
        <v>335</v>
      </c>
      <c r="C54" s="352"/>
    </row>
    <row r="55" spans="1:3" s="477" customFormat="1" ht="12" customHeight="1" thickBot="1">
      <c r="A55" s="20" t="s">
        <v>28</v>
      </c>
      <c r="B55" s="343" t="s">
        <v>338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340</v>
      </c>
      <c r="C56" s="353"/>
    </row>
    <row r="57" spans="1:3" s="477" customFormat="1" ht="12" customHeight="1">
      <c r="A57" s="14" t="s">
        <v>195</v>
      </c>
      <c r="B57" s="479" t="s">
        <v>528</v>
      </c>
      <c r="C57" s="353"/>
    </row>
    <row r="58" spans="1:3" s="477" customFormat="1" ht="12" customHeight="1">
      <c r="A58" s="14" t="s">
        <v>250</v>
      </c>
      <c r="B58" s="479" t="s">
        <v>341</v>
      </c>
      <c r="C58" s="353"/>
    </row>
    <row r="59" spans="1:3" s="477" customFormat="1" ht="12" customHeight="1" thickBot="1">
      <c r="A59" s="16" t="s">
        <v>339</v>
      </c>
      <c r="B59" s="480" t="s">
        <v>342</v>
      </c>
      <c r="C59" s="353"/>
    </row>
    <row r="60" spans="1:3" s="477" customFormat="1" ht="12" customHeight="1" thickBot="1">
      <c r="A60" s="20" t="s">
        <v>29</v>
      </c>
      <c r="B60" s="21" t="s">
        <v>343</v>
      </c>
      <c r="C60" s="354">
        <f>+C5+C12+C19+C26+C33+C44+C50+C55</f>
        <v>0</v>
      </c>
    </row>
    <row r="61" spans="1:3" s="477" customFormat="1" ht="12" customHeight="1" thickBot="1">
      <c r="A61" s="481" t="s">
        <v>344</v>
      </c>
      <c r="B61" s="343" t="s">
        <v>345</v>
      </c>
      <c r="C61" s="348">
        <f>SUM(C62:C64)</f>
        <v>0</v>
      </c>
    </row>
    <row r="62" spans="1:3" s="477" customFormat="1" ht="12" customHeight="1">
      <c r="A62" s="15" t="s">
        <v>378</v>
      </c>
      <c r="B62" s="478" t="s">
        <v>346</v>
      </c>
      <c r="C62" s="353"/>
    </row>
    <row r="63" spans="1:3" s="477" customFormat="1" ht="12" customHeight="1">
      <c r="A63" s="14" t="s">
        <v>387</v>
      </c>
      <c r="B63" s="479" t="s">
        <v>347</v>
      </c>
      <c r="C63" s="353"/>
    </row>
    <row r="64" spans="1:3" s="477" customFormat="1" ht="12" customHeight="1" thickBot="1">
      <c r="A64" s="16" t="s">
        <v>388</v>
      </c>
      <c r="B64" s="482" t="s">
        <v>348</v>
      </c>
      <c r="C64" s="353"/>
    </row>
    <row r="65" spans="1:3" s="477" customFormat="1" ht="12" customHeight="1" thickBot="1">
      <c r="A65" s="481" t="s">
        <v>349</v>
      </c>
      <c r="B65" s="343" t="s">
        <v>350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351</v>
      </c>
      <c r="C66" s="353"/>
    </row>
    <row r="67" spans="1:3" s="477" customFormat="1" ht="12" customHeight="1">
      <c r="A67" s="14" t="s">
        <v>163</v>
      </c>
      <c r="B67" s="479" t="s">
        <v>352</v>
      </c>
      <c r="C67" s="353"/>
    </row>
    <row r="68" spans="1:3" s="477" customFormat="1" ht="12" customHeight="1">
      <c r="A68" s="14" t="s">
        <v>379</v>
      </c>
      <c r="B68" s="479" t="s">
        <v>353</v>
      </c>
      <c r="C68" s="353"/>
    </row>
    <row r="69" spans="1:3" s="477" customFormat="1" ht="12" customHeight="1" thickBot="1">
      <c r="A69" s="16" t="s">
        <v>380</v>
      </c>
      <c r="B69" s="480" t="s">
        <v>354</v>
      </c>
      <c r="C69" s="353"/>
    </row>
    <row r="70" spans="1:3" s="477" customFormat="1" ht="12" customHeight="1" thickBot="1">
      <c r="A70" s="481" t="s">
        <v>355</v>
      </c>
      <c r="B70" s="343" t="s">
        <v>356</v>
      </c>
      <c r="C70" s="348">
        <f>SUM(C71:C72)</f>
        <v>0</v>
      </c>
    </row>
    <row r="71" spans="1:3" s="477" customFormat="1" ht="12" customHeight="1">
      <c r="A71" s="15" t="s">
        <v>381</v>
      </c>
      <c r="B71" s="478" t="s">
        <v>357</v>
      </c>
      <c r="C71" s="353"/>
    </row>
    <row r="72" spans="1:3" s="477" customFormat="1" ht="12" customHeight="1" thickBot="1">
      <c r="A72" s="16" t="s">
        <v>382</v>
      </c>
      <c r="B72" s="480" t="s">
        <v>358</v>
      </c>
      <c r="C72" s="353"/>
    </row>
    <row r="73" spans="1:3" s="477" customFormat="1" ht="12" customHeight="1" thickBot="1">
      <c r="A73" s="481" t="s">
        <v>359</v>
      </c>
      <c r="B73" s="343" t="s">
        <v>360</v>
      </c>
      <c r="C73" s="348">
        <f>SUM(C74:C76)</f>
        <v>0</v>
      </c>
    </row>
    <row r="74" spans="1:3" s="477" customFormat="1" ht="12" customHeight="1">
      <c r="A74" s="15" t="s">
        <v>383</v>
      </c>
      <c r="B74" s="478" t="s">
        <v>361</v>
      </c>
      <c r="C74" s="353"/>
    </row>
    <row r="75" spans="1:3" s="477" customFormat="1" ht="12" customHeight="1">
      <c r="A75" s="14" t="s">
        <v>384</v>
      </c>
      <c r="B75" s="479" t="s">
        <v>362</v>
      </c>
      <c r="C75" s="353"/>
    </row>
    <row r="76" spans="1:3" s="477" customFormat="1" ht="12" customHeight="1" thickBot="1">
      <c r="A76" s="16" t="s">
        <v>385</v>
      </c>
      <c r="B76" s="480" t="s">
        <v>363</v>
      </c>
      <c r="C76" s="353"/>
    </row>
    <row r="77" spans="1:3" s="477" customFormat="1" ht="12" customHeight="1" thickBot="1">
      <c r="A77" s="481" t="s">
        <v>364</v>
      </c>
      <c r="B77" s="343" t="s">
        <v>386</v>
      </c>
      <c r="C77" s="348">
        <f>SUM(C78:C81)</f>
        <v>0</v>
      </c>
    </row>
    <row r="78" spans="1:3" s="477" customFormat="1" ht="12" customHeight="1">
      <c r="A78" s="483" t="s">
        <v>365</v>
      </c>
      <c r="B78" s="478" t="s">
        <v>366</v>
      </c>
      <c r="C78" s="353"/>
    </row>
    <row r="79" spans="1:3" s="477" customFormat="1" ht="12" customHeight="1">
      <c r="A79" s="484" t="s">
        <v>367</v>
      </c>
      <c r="B79" s="479" t="s">
        <v>368</v>
      </c>
      <c r="C79" s="353"/>
    </row>
    <row r="80" spans="1:3" s="477" customFormat="1" ht="12" customHeight="1">
      <c r="A80" s="484" t="s">
        <v>369</v>
      </c>
      <c r="B80" s="479" t="s">
        <v>370</v>
      </c>
      <c r="C80" s="353"/>
    </row>
    <row r="81" spans="1:3" s="477" customFormat="1" ht="12" customHeight="1" thickBot="1">
      <c r="A81" s="485" t="s">
        <v>371</v>
      </c>
      <c r="B81" s="480" t="s">
        <v>372</v>
      </c>
      <c r="C81" s="353"/>
    </row>
    <row r="82" spans="1:3" s="477" customFormat="1" ht="13.5" customHeight="1" thickBot="1">
      <c r="A82" s="481" t="s">
        <v>373</v>
      </c>
      <c r="B82" s="343" t="s">
        <v>374</v>
      </c>
      <c r="C82" s="529"/>
    </row>
    <row r="83" spans="1:3" s="477" customFormat="1" ht="15.75" customHeight="1" thickBot="1">
      <c r="A83" s="481" t="s">
        <v>375</v>
      </c>
      <c r="B83" s="486" t="s">
        <v>376</v>
      </c>
      <c r="C83" s="354">
        <f>+C61+C65+C70+C73+C77+C82</f>
        <v>0</v>
      </c>
    </row>
    <row r="84" spans="1:3" s="477" customFormat="1" ht="16.5" customHeight="1" thickBot="1">
      <c r="A84" s="487" t="s">
        <v>389</v>
      </c>
      <c r="B84" s="488" t="s">
        <v>377</v>
      </c>
      <c r="C84" s="354">
        <f>+C60+C83</f>
        <v>0</v>
      </c>
    </row>
    <row r="85" spans="1:3" s="477" customFormat="1" ht="83.25" customHeight="1">
      <c r="A85" s="5"/>
      <c r="B85" s="6"/>
      <c r="C85" s="355"/>
    </row>
    <row r="86" spans="1:3" ht="16.5" customHeight="1">
      <c r="A86" s="593" t="s">
        <v>50</v>
      </c>
      <c r="B86" s="593"/>
      <c r="C86" s="593"/>
    </row>
    <row r="87" spans="1:3" s="489" customFormat="1" ht="16.5" customHeight="1" thickBot="1">
      <c r="A87" s="594" t="s">
        <v>166</v>
      </c>
      <c r="B87" s="594"/>
      <c r="C87" s="170" t="s">
        <v>249</v>
      </c>
    </row>
    <row r="88" spans="1:3" ht="37.5" customHeight="1" thickBot="1">
      <c r="A88" s="23" t="s">
        <v>78</v>
      </c>
      <c r="B88" s="24" t="s">
        <v>51</v>
      </c>
      <c r="C88" s="45" t="s">
        <v>278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392</v>
      </c>
      <c r="C90" s="347">
        <f>SUM(C91:C95)</f>
        <v>0</v>
      </c>
    </row>
    <row r="91" spans="1:3" ht="12" customHeight="1">
      <c r="A91" s="17" t="s">
        <v>109</v>
      </c>
      <c r="B91" s="10" t="s">
        <v>52</v>
      </c>
      <c r="C91" s="349"/>
    </row>
    <row r="92" spans="1:3" ht="12" customHeight="1">
      <c r="A92" s="14" t="s">
        <v>110</v>
      </c>
      <c r="B92" s="8" t="s">
        <v>196</v>
      </c>
      <c r="C92" s="350"/>
    </row>
    <row r="93" spans="1:3" ht="12" customHeight="1">
      <c r="A93" s="14" t="s">
        <v>111</v>
      </c>
      <c r="B93" s="8" t="s">
        <v>152</v>
      </c>
      <c r="C93" s="352"/>
    </row>
    <row r="94" spans="1:3" ht="12" customHeight="1">
      <c r="A94" s="14" t="s">
        <v>112</v>
      </c>
      <c r="B94" s="11" t="s">
        <v>197</v>
      </c>
      <c r="C94" s="352"/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393</v>
      </c>
      <c r="C96" s="352"/>
    </row>
    <row r="97" spans="1:3" ht="12" customHeight="1">
      <c r="A97" s="14" t="s">
        <v>114</v>
      </c>
      <c r="B97" s="173" t="s">
        <v>394</v>
      </c>
      <c r="C97" s="352"/>
    </row>
    <row r="98" spans="1:3" ht="12" customHeight="1">
      <c r="A98" s="14" t="s">
        <v>124</v>
      </c>
      <c r="B98" s="174" t="s">
        <v>395</v>
      </c>
      <c r="C98" s="352"/>
    </row>
    <row r="99" spans="1:3" ht="12" customHeight="1">
      <c r="A99" s="14" t="s">
        <v>125</v>
      </c>
      <c r="B99" s="174" t="s">
        <v>396</v>
      </c>
      <c r="C99" s="352"/>
    </row>
    <row r="100" spans="1:3" ht="12" customHeight="1">
      <c r="A100" s="14" t="s">
        <v>126</v>
      </c>
      <c r="B100" s="173" t="s">
        <v>397</v>
      </c>
      <c r="C100" s="352"/>
    </row>
    <row r="101" spans="1:3" ht="12" customHeight="1">
      <c r="A101" s="14" t="s">
        <v>127</v>
      </c>
      <c r="B101" s="173" t="s">
        <v>398</v>
      </c>
      <c r="C101" s="352"/>
    </row>
    <row r="102" spans="1:3" ht="12" customHeight="1">
      <c r="A102" s="14" t="s">
        <v>129</v>
      </c>
      <c r="B102" s="174" t="s">
        <v>399</v>
      </c>
      <c r="C102" s="352"/>
    </row>
    <row r="103" spans="1:3" ht="12" customHeight="1">
      <c r="A103" s="13" t="s">
        <v>199</v>
      </c>
      <c r="B103" s="175" t="s">
        <v>400</v>
      </c>
      <c r="C103" s="352"/>
    </row>
    <row r="104" spans="1:3" ht="12" customHeight="1">
      <c r="A104" s="14" t="s">
        <v>390</v>
      </c>
      <c r="B104" s="175" t="s">
        <v>401</v>
      </c>
      <c r="C104" s="352"/>
    </row>
    <row r="105" spans="1:3" ht="12" customHeight="1" thickBot="1">
      <c r="A105" s="18" t="s">
        <v>391</v>
      </c>
      <c r="B105" s="176" t="s">
        <v>402</v>
      </c>
      <c r="C105" s="356"/>
    </row>
    <row r="106" spans="1:3" ht="12" customHeight="1" thickBot="1">
      <c r="A106" s="20" t="s">
        <v>22</v>
      </c>
      <c r="B106" s="30" t="s">
        <v>403</v>
      </c>
      <c r="C106" s="348">
        <f>+C107+C109+C111</f>
        <v>0</v>
      </c>
    </row>
    <row r="107" spans="1:3" ht="12" customHeight="1">
      <c r="A107" s="15" t="s">
        <v>115</v>
      </c>
      <c r="B107" s="8" t="s">
        <v>248</v>
      </c>
      <c r="C107" s="351"/>
    </row>
    <row r="108" spans="1:3" ht="12" customHeight="1">
      <c r="A108" s="15" t="s">
        <v>116</v>
      </c>
      <c r="B108" s="12" t="s">
        <v>407</v>
      </c>
      <c r="C108" s="351"/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408</v>
      </c>
      <c r="C110" s="315"/>
    </row>
    <row r="111" spans="1:3" ht="12" customHeight="1">
      <c r="A111" s="15" t="s">
        <v>119</v>
      </c>
      <c r="B111" s="345" t="s">
        <v>251</v>
      </c>
      <c r="C111" s="315"/>
    </row>
    <row r="112" spans="1:3" ht="12" customHeight="1">
      <c r="A112" s="15" t="s">
        <v>128</v>
      </c>
      <c r="B112" s="344" t="s">
        <v>529</v>
      </c>
      <c r="C112" s="315"/>
    </row>
    <row r="113" spans="1:3" ht="12" customHeight="1">
      <c r="A113" s="15" t="s">
        <v>130</v>
      </c>
      <c r="B113" s="474" t="s">
        <v>413</v>
      </c>
      <c r="C113" s="315"/>
    </row>
    <row r="114" spans="1:3" ht="15.75">
      <c r="A114" s="15" t="s">
        <v>201</v>
      </c>
      <c r="B114" s="174" t="s">
        <v>396</v>
      </c>
      <c r="C114" s="315"/>
    </row>
    <row r="115" spans="1:3" ht="12" customHeight="1">
      <c r="A115" s="15" t="s">
        <v>202</v>
      </c>
      <c r="B115" s="174" t="s">
        <v>412</v>
      </c>
      <c r="C115" s="315"/>
    </row>
    <row r="116" spans="1:3" ht="12" customHeight="1">
      <c r="A116" s="15" t="s">
        <v>203</v>
      </c>
      <c r="B116" s="174" t="s">
        <v>411</v>
      </c>
      <c r="C116" s="315"/>
    </row>
    <row r="117" spans="1:3" ht="12" customHeight="1">
      <c r="A117" s="15" t="s">
        <v>404</v>
      </c>
      <c r="B117" s="174" t="s">
        <v>399</v>
      </c>
      <c r="C117" s="315"/>
    </row>
    <row r="118" spans="1:3" ht="12" customHeight="1">
      <c r="A118" s="15" t="s">
        <v>405</v>
      </c>
      <c r="B118" s="174" t="s">
        <v>410</v>
      </c>
      <c r="C118" s="315"/>
    </row>
    <row r="119" spans="1:3" ht="16.5" thickBot="1">
      <c r="A119" s="13" t="s">
        <v>406</v>
      </c>
      <c r="B119" s="174" t="s">
        <v>409</v>
      </c>
      <c r="C119" s="317"/>
    </row>
    <row r="120" spans="1:3" ht="12" customHeight="1" thickBot="1">
      <c r="A120" s="20" t="s">
        <v>23</v>
      </c>
      <c r="B120" s="154" t="s">
        <v>414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415</v>
      </c>
      <c r="C123" s="348">
        <f>+C90+C106+C120</f>
        <v>0</v>
      </c>
    </row>
    <row r="124" spans="1:3" ht="12" customHeight="1" thickBot="1">
      <c r="A124" s="20" t="s">
        <v>25</v>
      </c>
      <c r="B124" s="154" t="s">
        <v>416</v>
      </c>
      <c r="C124" s="348">
        <f>+C125+C126+C127</f>
        <v>0</v>
      </c>
    </row>
    <row r="125" spans="1:3" ht="12" customHeight="1">
      <c r="A125" s="15" t="s">
        <v>102</v>
      </c>
      <c r="B125" s="9" t="s">
        <v>417</v>
      </c>
      <c r="C125" s="315"/>
    </row>
    <row r="126" spans="1:3" ht="12" customHeight="1">
      <c r="A126" s="15" t="s">
        <v>103</v>
      </c>
      <c r="B126" s="9" t="s">
        <v>418</v>
      </c>
      <c r="C126" s="315"/>
    </row>
    <row r="127" spans="1:3" ht="12" customHeight="1" thickBot="1">
      <c r="A127" s="13" t="s">
        <v>104</v>
      </c>
      <c r="B127" s="7" t="s">
        <v>419</v>
      </c>
      <c r="C127" s="315"/>
    </row>
    <row r="128" spans="1:3" ht="12" customHeight="1" thickBot="1">
      <c r="A128" s="20" t="s">
        <v>26</v>
      </c>
      <c r="B128" s="154" t="s">
        <v>479</v>
      </c>
      <c r="C128" s="348">
        <f>+C129+C130+C131+C132</f>
        <v>0</v>
      </c>
    </row>
    <row r="129" spans="1:3" ht="12" customHeight="1">
      <c r="A129" s="15" t="s">
        <v>105</v>
      </c>
      <c r="B129" s="9" t="s">
        <v>420</v>
      </c>
      <c r="C129" s="315"/>
    </row>
    <row r="130" spans="1:3" ht="12" customHeight="1">
      <c r="A130" s="15" t="s">
        <v>106</v>
      </c>
      <c r="B130" s="9" t="s">
        <v>421</v>
      </c>
      <c r="C130" s="315"/>
    </row>
    <row r="131" spans="1:3" ht="12" customHeight="1">
      <c r="A131" s="15" t="s">
        <v>323</v>
      </c>
      <c r="B131" s="9" t="s">
        <v>422</v>
      </c>
      <c r="C131" s="315"/>
    </row>
    <row r="132" spans="1:3" ht="12" customHeight="1" thickBot="1">
      <c r="A132" s="13" t="s">
        <v>324</v>
      </c>
      <c r="B132" s="7" t="s">
        <v>423</v>
      </c>
      <c r="C132" s="315"/>
    </row>
    <row r="133" spans="1:3" ht="12" customHeight="1" thickBot="1">
      <c r="A133" s="20" t="s">
        <v>27</v>
      </c>
      <c r="B133" s="154" t="s">
        <v>424</v>
      </c>
      <c r="C133" s="354">
        <f>+C134+C135+C136+C137</f>
        <v>0</v>
      </c>
    </row>
    <row r="134" spans="1:3" ht="12" customHeight="1">
      <c r="A134" s="15" t="s">
        <v>107</v>
      </c>
      <c r="B134" s="9" t="s">
        <v>425</v>
      </c>
      <c r="C134" s="315"/>
    </row>
    <row r="135" spans="1:3" ht="12" customHeight="1">
      <c r="A135" s="15" t="s">
        <v>108</v>
      </c>
      <c r="B135" s="9" t="s">
        <v>435</v>
      </c>
      <c r="C135" s="315"/>
    </row>
    <row r="136" spans="1:3" ht="12" customHeight="1">
      <c r="A136" s="15" t="s">
        <v>336</v>
      </c>
      <c r="B136" s="9" t="s">
        <v>426</v>
      </c>
      <c r="C136" s="315"/>
    </row>
    <row r="137" spans="1:3" ht="12" customHeight="1" thickBot="1">
      <c r="A137" s="13" t="s">
        <v>337</v>
      </c>
      <c r="B137" s="7" t="s">
        <v>427</v>
      </c>
      <c r="C137" s="315"/>
    </row>
    <row r="138" spans="1:3" ht="12" customHeight="1" thickBot="1">
      <c r="A138" s="20" t="s">
        <v>28</v>
      </c>
      <c r="B138" s="154" t="s">
        <v>428</v>
      </c>
      <c r="C138" s="357">
        <f>+C139+C140+C141+C142</f>
        <v>0</v>
      </c>
    </row>
    <row r="139" spans="1:3" ht="12" customHeight="1">
      <c r="A139" s="15" t="s">
        <v>194</v>
      </c>
      <c r="B139" s="9" t="s">
        <v>429</v>
      </c>
      <c r="C139" s="315"/>
    </row>
    <row r="140" spans="1:3" ht="12" customHeight="1">
      <c r="A140" s="15" t="s">
        <v>195</v>
      </c>
      <c r="B140" s="9" t="s">
        <v>430</v>
      </c>
      <c r="C140" s="315"/>
    </row>
    <row r="141" spans="1:3" ht="12" customHeight="1">
      <c r="A141" s="15" t="s">
        <v>250</v>
      </c>
      <c r="B141" s="9" t="s">
        <v>431</v>
      </c>
      <c r="C141" s="315"/>
    </row>
    <row r="142" spans="1:3" ht="12" customHeight="1" thickBot="1">
      <c r="A142" s="15" t="s">
        <v>339</v>
      </c>
      <c r="B142" s="9" t="s">
        <v>432</v>
      </c>
      <c r="C142" s="315"/>
    </row>
    <row r="143" spans="1:9" ht="15" customHeight="1" thickBot="1">
      <c r="A143" s="20" t="s">
        <v>29</v>
      </c>
      <c r="B143" s="154" t="s">
        <v>433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434</v>
      </c>
      <c r="C144" s="490">
        <f>+C123+C143</f>
        <v>0</v>
      </c>
    </row>
    <row r="145" ht="7.5" customHeight="1"/>
    <row r="146" spans="1:3" ht="15.75">
      <c r="A146" s="595" t="s">
        <v>436</v>
      </c>
      <c r="B146" s="595"/>
      <c r="C146" s="595"/>
    </row>
    <row r="147" spans="1:3" ht="15" customHeight="1" thickBot="1">
      <c r="A147" s="592" t="s">
        <v>167</v>
      </c>
      <c r="B147" s="592"/>
      <c r="C147" s="358" t="s">
        <v>249</v>
      </c>
    </row>
    <row r="148" spans="1:4" ht="13.5" customHeight="1" thickBot="1">
      <c r="A148" s="20">
        <v>1</v>
      </c>
      <c r="B148" s="30" t="s">
        <v>437</v>
      </c>
      <c r="C148" s="348">
        <f>+C60-C123</f>
        <v>0</v>
      </c>
      <c r="D148" s="493"/>
    </row>
    <row r="149" spans="1:3" ht="27.75" customHeight="1" thickBot="1">
      <c r="A149" s="20" t="s">
        <v>22</v>
      </c>
      <c r="B149" s="30" t="s">
        <v>438</v>
      </c>
      <c r="C149" s="348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NAGYAR 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4">
      <selection activeCell="H20" sqref="H20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70" t="s">
        <v>171</v>
      </c>
      <c r="C1" s="371"/>
      <c r="D1" s="371"/>
      <c r="E1" s="371"/>
      <c r="F1" s="598" t="s">
        <v>550</v>
      </c>
    </row>
    <row r="2" spans="5:6" ht="14.25" thickBot="1">
      <c r="E2" s="372" t="s">
        <v>69</v>
      </c>
      <c r="F2" s="598"/>
    </row>
    <row r="3" spans="1:6" ht="18" customHeight="1" thickBot="1">
      <c r="A3" s="596" t="s">
        <v>78</v>
      </c>
      <c r="B3" s="373" t="s">
        <v>61</v>
      </c>
      <c r="C3" s="374"/>
      <c r="D3" s="373" t="s">
        <v>63</v>
      </c>
      <c r="E3" s="375"/>
      <c r="F3" s="598"/>
    </row>
    <row r="4" spans="1:6" s="376" customFormat="1" ht="35.25" customHeight="1" thickBot="1">
      <c r="A4" s="597"/>
      <c r="B4" s="231" t="s">
        <v>70</v>
      </c>
      <c r="C4" s="232" t="s">
        <v>545</v>
      </c>
      <c r="D4" s="231" t="s">
        <v>70</v>
      </c>
      <c r="E4" s="59" t="s">
        <v>545</v>
      </c>
      <c r="F4" s="598"/>
    </row>
    <row r="5" spans="1:6" s="381" customFormat="1" ht="12" customHeight="1" thickBot="1">
      <c r="A5" s="377">
        <v>1</v>
      </c>
      <c r="B5" s="378">
        <v>2</v>
      </c>
      <c r="C5" s="379" t="s">
        <v>23</v>
      </c>
      <c r="D5" s="378" t="s">
        <v>24</v>
      </c>
      <c r="E5" s="380" t="s">
        <v>25</v>
      </c>
      <c r="F5" s="598"/>
    </row>
    <row r="6" spans="1:6" ht="12.75" customHeight="1">
      <c r="A6" s="382" t="s">
        <v>21</v>
      </c>
      <c r="B6" s="383" t="s">
        <v>439</v>
      </c>
      <c r="C6" s="359">
        <v>45301</v>
      </c>
      <c r="D6" s="383" t="s">
        <v>71</v>
      </c>
      <c r="E6" s="365">
        <v>63942</v>
      </c>
      <c r="F6" s="598"/>
    </row>
    <row r="7" spans="1:6" ht="12.75" customHeight="1">
      <c r="A7" s="384" t="s">
        <v>22</v>
      </c>
      <c r="B7" s="385" t="s">
        <v>440</v>
      </c>
      <c r="C7" s="360">
        <v>65256</v>
      </c>
      <c r="D7" s="385" t="s">
        <v>196</v>
      </c>
      <c r="E7" s="366">
        <v>22214</v>
      </c>
      <c r="F7" s="598"/>
    </row>
    <row r="8" spans="1:6" ht="12.75" customHeight="1">
      <c r="A8" s="384" t="s">
        <v>23</v>
      </c>
      <c r="B8" s="385" t="s">
        <v>484</v>
      </c>
      <c r="C8" s="360"/>
      <c r="D8" s="385" t="s">
        <v>254</v>
      </c>
      <c r="E8" s="366">
        <v>28564</v>
      </c>
      <c r="F8" s="598"/>
    </row>
    <row r="9" spans="1:6" ht="12.75" customHeight="1">
      <c r="A9" s="384" t="s">
        <v>24</v>
      </c>
      <c r="B9" s="385" t="s">
        <v>187</v>
      </c>
      <c r="C9" s="360">
        <v>2250</v>
      </c>
      <c r="D9" s="385" t="s">
        <v>197</v>
      </c>
      <c r="E9" s="366">
        <v>15418</v>
      </c>
      <c r="F9" s="598"/>
    </row>
    <row r="10" spans="1:6" ht="12.75" customHeight="1">
      <c r="A10" s="384" t="s">
        <v>25</v>
      </c>
      <c r="B10" s="386" t="s">
        <v>441</v>
      </c>
      <c r="C10" s="360"/>
      <c r="D10" s="385" t="s">
        <v>198</v>
      </c>
      <c r="E10" s="366"/>
      <c r="F10" s="598"/>
    </row>
    <row r="11" spans="1:6" ht="12.75" customHeight="1">
      <c r="A11" s="384" t="s">
        <v>26</v>
      </c>
      <c r="B11" s="385" t="s">
        <v>442</v>
      </c>
      <c r="C11" s="361"/>
      <c r="D11" s="385" t="s">
        <v>53</v>
      </c>
      <c r="E11" s="366"/>
      <c r="F11" s="598"/>
    </row>
    <row r="12" spans="1:6" ht="12.75" customHeight="1">
      <c r="A12" s="384" t="s">
        <v>27</v>
      </c>
      <c r="B12" s="385" t="s">
        <v>321</v>
      </c>
      <c r="C12" s="360">
        <v>2930</v>
      </c>
      <c r="D12" s="52"/>
      <c r="E12" s="366"/>
      <c r="F12" s="598"/>
    </row>
    <row r="13" spans="1:6" ht="12.75" customHeight="1">
      <c r="A13" s="384" t="s">
        <v>28</v>
      </c>
      <c r="B13" s="52"/>
      <c r="C13" s="360"/>
      <c r="D13" s="52"/>
      <c r="E13" s="366"/>
      <c r="F13" s="598"/>
    </row>
    <row r="14" spans="1:6" ht="12.75" customHeight="1">
      <c r="A14" s="384" t="s">
        <v>29</v>
      </c>
      <c r="B14" s="494"/>
      <c r="C14" s="361"/>
      <c r="D14" s="52"/>
      <c r="E14" s="366"/>
      <c r="F14" s="598"/>
    </row>
    <row r="15" spans="1:6" ht="12.75" customHeight="1">
      <c r="A15" s="384" t="s">
        <v>30</v>
      </c>
      <c r="B15" s="52"/>
      <c r="C15" s="360"/>
      <c r="D15" s="52"/>
      <c r="E15" s="366"/>
      <c r="F15" s="598"/>
    </row>
    <row r="16" spans="1:6" ht="12.75" customHeight="1">
      <c r="A16" s="384" t="s">
        <v>31</v>
      </c>
      <c r="B16" s="52"/>
      <c r="C16" s="360"/>
      <c r="D16" s="52"/>
      <c r="E16" s="366"/>
      <c r="F16" s="598"/>
    </row>
    <row r="17" spans="1:6" ht="12.75" customHeight="1" thickBot="1">
      <c r="A17" s="384" t="s">
        <v>32</v>
      </c>
      <c r="B17" s="65"/>
      <c r="C17" s="362"/>
      <c r="D17" s="52"/>
      <c r="E17" s="367"/>
      <c r="F17" s="598"/>
    </row>
    <row r="18" spans="1:6" ht="15.75" customHeight="1" thickBot="1">
      <c r="A18" s="387" t="s">
        <v>33</v>
      </c>
      <c r="B18" s="156" t="s">
        <v>485</v>
      </c>
      <c r="C18" s="363">
        <v>115737</v>
      </c>
      <c r="D18" s="156" t="s">
        <v>450</v>
      </c>
      <c r="E18" s="368">
        <v>130138</v>
      </c>
      <c r="F18" s="598"/>
    </row>
    <row r="19" spans="1:6" ht="12.75" customHeight="1">
      <c r="A19" s="388" t="s">
        <v>34</v>
      </c>
      <c r="B19" s="389" t="s">
        <v>445</v>
      </c>
      <c r="C19" s="561">
        <v>7196</v>
      </c>
      <c r="D19" s="390" t="s">
        <v>204</v>
      </c>
      <c r="E19" s="369"/>
      <c r="F19" s="598"/>
    </row>
    <row r="20" spans="1:6" ht="12.75" customHeight="1">
      <c r="A20" s="391" t="s">
        <v>35</v>
      </c>
      <c r="B20" s="390" t="s">
        <v>246</v>
      </c>
      <c r="C20" s="98">
        <v>7196</v>
      </c>
      <c r="D20" s="390" t="s">
        <v>449</v>
      </c>
      <c r="E20" s="99"/>
      <c r="F20" s="598"/>
    </row>
    <row r="21" spans="1:6" ht="12.75" customHeight="1">
      <c r="A21" s="391" t="s">
        <v>36</v>
      </c>
      <c r="B21" s="390" t="s">
        <v>247</v>
      </c>
      <c r="C21" s="98"/>
      <c r="D21" s="390" t="s">
        <v>169</v>
      </c>
      <c r="E21" s="99"/>
      <c r="F21" s="598"/>
    </row>
    <row r="22" spans="1:6" ht="12.75" customHeight="1">
      <c r="A22" s="391" t="s">
        <v>37</v>
      </c>
      <c r="B22" s="390" t="s">
        <v>252</v>
      </c>
      <c r="C22" s="98"/>
      <c r="D22" s="390" t="s">
        <v>170</v>
      </c>
      <c r="E22" s="99"/>
      <c r="F22" s="598"/>
    </row>
    <row r="23" spans="1:6" ht="12.75" customHeight="1">
      <c r="A23" s="391" t="s">
        <v>38</v>
      </c>
      <c r="B23" s="390" t="s">
        <v>253</v>
      </c>
      <c r="C23" s="98"/>
      <c r="D23" s="389" t="s">
        <v>255</v>
      </c>
      <c r="E23" s="99"/>
      <c r="F23" s="598"/>
    </row>
    <row r="24" spans="1:6" ht="12.75" customHeight="1">
      <c r="A24" s="391" t="s">
        <v>39</v>
      </c>
      <c r="B24" s="390" t="s">
        <v>446</v>
      </c>
      <c r="C24" s="392"/>
      <c r="D24" s="390" t="s">
        <v>205</v>
      </c>
      <c r="E24" s="99"/>
      <c r="F24" s="598"/>
    </row>
    <row r="25" spans="1:6" ht="12.75" customHeight="1">
      <c r="A25" s="388" t="s">
        <v>40</v>
      </c>
      <c r="B25" s="389" t="s">
        <v>443</v>
      </c>
      <c r="C25" s="364"/>
      <c r="D25" s="383" t="s">
        <v>206</v>
      </c>
      <c r="E25" s="369"/>
      <c r="F25" s="598"/>
    </row>
    <row r="26" spans="1:6" ht="12.75" customHeight="1" thickBot="1">
      <c r="A26" s="391" t="s">
        <v>41</v>
      </c>
      <c r="B26" s="390" t="s">
        <v>444</v>
      </c>
      <c r="C26" s="98"/>
      <c r="D26" s="52"/>
      <c r="E26" s="99"/>
      <c r="F26" s="598"/>
    </row>
    <row r="27" spans="1:6" ht="15.75" customHeight="1" thickBot="1">
      <c r="A27" s="387" t="s">
        <v>42</v>
      </c>
      <c r="B27" s="156" t="s">
        <v>447</v>
      </c>
      <c r="C27" s="363">
        <v>7196</v>
      </c>
      <c r="D27" s="156" t="s">
        <v>451</v>
      </c>
      <c r="E27" s="368"/>
      <c r="F27" s="598"/>
    </row>
    <row r="28" spans="1:6" ht="13.5" thickBot="1">
      <c r="A28" s="387" t="s">
        <v>43</v>
      </c>
      <c r="B28" s="393" t="s">
        <v>448</v>
      </c>
      <c r="C28" s="394">
        <v>122933</v>
      </c>
      <c r="D28" s="393" t="s">
        <v>452</v>
      </c>
      <c r="E28" s="394">
        <v>130138</v>
      </c>
      <c r="F28" s="598"/>
    </row>
    <row r="29" spans="1:6" ht="13.5" thickBot="1">
      <c r="A29" s="387" t="s">
        <v>44</v>
      </c>
      <c r="B29" s="393" t="s">
        <v>182</v>
      </c>
      <c r="C29" s="394">
        <f>IF(C18-E18&lt;0,E18-C18,"-")</f>
        <v>14401</v>
      </c>
      <c r="D29" s="393" t="s">
        <v>183</v>
      </c>
      <c r="E29" s="394" t="str">
        <f>IF(C18-E18&gt;0,C18-E18,"-")</f>
        <v>-</v>
      </c>
      <c r="F29" s="598"/>
    </row>
    <row r="30" spans="1:6" ht="13.5" thickBot="1">
      <c r="A30" s="387" t="s">
        <v>45</v>
      </c>
      <c r="B30" s="393" t="s">
        <v>256</v>
      </c>
      <c r="C30" s="394">
        <f>IF(C18+C19-E28&lt;0,E28-(C18+C19),"-")</f>
        <v>7205</v>
      </c>
      <c r="D30" s="393" t="s">
        <v>257</v>
      </c>
      <c r="E30" s="394" t="str">
        <f>IF(C18+C19-E28&gt;0,C18+C19-E28,"-")</f>
        <v>-</v>
      </c>
      <c r="F30" s="598"/>
    </row>
    <row r="31" spans="2:4" ht="18.75">
      <c r="B31" s="599"/>
      <c r="C31" s="599"/>
      <c r="D31" s="59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H29" sqref="H28:H29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70" t="s">
        <v>172</v>
      </c>
      <c r="C1" s="371"/>
      <c r="D1" s="371"/>
      <c r="E1" s="371"/>
      <c r="F1" s="598" t="s">
        <v>551</v>
      </c>
    </row>
    <row r="2" spans="5:6" ht="14.25" thickBot="1">
      <c r="E2" s="372" t="s">
        <v>69</v>
      </c>
      <c r="F2" s="598"/>
    </row>
    <row r="3" spans="1:6" ht="13.5" thickBot="1">
      <c r="A3" s="600" t="s">
        <v>78</v>
      </c>
      <c r="B3" s="373" t="s">
        <v>61</v>
      </c>
      <c r="C3" s="374"/>
      <c r="D3" s="373" t="s">
        <v>63</v>
      </c>
      <c r="E3" s="375"/>
      <c r="F3" s="598"/>
    </row>
    <row r="4" spans="1:6" s="376" customFormat="1" ht="24.75" thickBot="1">
      <c r="A4" s="601"/>
      <c r="B4" s="231" t="s">
        <v>70</v>
      </c>
      <c r="C4" s="232" t="s">
        <v>545</v>
      </c>
      <c r="D4" s="231" t="s">
        <v>70</v>
      </c>
      <c r="E4" s="232" t="s">
        <v>545</v>
      </c>
      <c r="F4" s="598"/>
    </row>
    <row r="5" spans="1:6" s="376" customFormat="1" ht="13.5" thickBot="1">
      <c r="A5" s="377">
        <v>1</v>
      </c>
      <c r="B5" s="378">
        <v>2</v>
      </c>
      <c r="C5" s="379">
        <v>3</v>
      </c>
      <c r="D5" s="378">
        <v>4</v>
      </c>
      <c r="E5" s="380">
        <v>5</v>
      </c>
      <c r="F5" s="598"/>
    </row>
    <row r="6" spans="1:6" ht="12.75" customHeight="1">
      <c r="A6" s="382" t="s">
        <v>21</v>
      </c>
      <c r="B6" s="383" t="s">
        <v>453</v>
      </c>
      <c r="C6" s="359"/>
      <c r="D6" s="383" t="s">
        <v>248</v>
      </c>
      <c r="E6" s="365">
        <v>5200</v>
      </c>
      <c r="F6" s="598"/>
    </row>
    <row r="7" spans="1:6" ht="12.75">
      <c r="A7" s="384" t="s">
        <v>22</v>
      </c>
      <c r="B7" s="385" t="s">
        <v>454</v>
      </c>
      <c r="C7" s="360"/>
      <c r="D7" s="385" t="s">
        <v>459</v>
      </c>
      <c r="E7" s="366"/>
      <c r="F7" s="598"/>
    </row>
    <row r="8" spans="1:6" ht="12.75" customHeight="1">
      <c r="A8" s="384" t="s">
        <v>23</v>
      </c>
      <c r="B8" s="385" t="s">
        <v>12</v>
      </c>
      <c r="C8" s="360"/>
      <c r="D8" s="385" t="s">
        <v>200</v>
      </c>
      <c r="E8" s="366">
        <v>30257</v>
      </c>
      <c r="F8" s="598"/>
    </row>
    <row r="9" spans="1:6" ht="12.75" customHeight="1">
      <c r="A9" s="384" t="s">
        <v>24</v>
      </c>
      <c r="B9" s="385" t="s">
        <v>455</v>
      </c>
      <c r="C9" s="360"/>
      <c r="D9" s="385" t="s">
        <v>460</v>
      </c>
      <c r="E9" s="366"/>
      <c r="F9" s="598"/>
    </row>
    <row r="10" spans="1:6" ht="12.75" customHeight="1">
      <c r="A10" s="384" t="s">
        <v>25</v>
      </c>
      <c r="B10" s="385" t="s">
        <v>456</v>
      </c>
      <c r="C10" s="360"/>
      <c r="D10" s="385" t="s">
        <v>251</v>
      </c>
      <c r="E10" s="366">
        <v>2750</v>
      </c>
      <c r="F10" s="598"/>
    </row>
    <row r="11" spans="1:6" ht="12.75" customHeight="1">
      <c r="A11" s="384" t="s">
        <v>26</v>
      </c>
      <c r="B11" s="385" t="s">
        <v>457</v>
      </c>
      <c r="C11" s="361"/>
      <c r="D11" s="52"/>
      <c r="E11" s="366"/>
      <c r="F11" s="598"/>
    </row>
    <row r="12" spans="1:6" ht="12.75" customHeight="1">
      <c r="A12" s="384" t="s">
        <v>27</v>
      </c>
      <c r="B12" s="52"/>
      <c r="C12" s="360"/>
      <c r="D12" s="52"/>
      <c r="E12" s="366"/>
      <c r="F12" s="598"/>
    </row>
    <row r="13" spans="1:6" ht="12.75" customHeight="1">
      <c r="A13" s="384" t="s">
        <v>28</v>
      </c>
      <c r="B13" s="52"/>
      <c r="C13" s="360"/>
      <c r="D13" s="52"/>
      <c r="E13" s="366"/>
      <c r="F13" s="598"/>
    </row>
    <row r="14" spans="1:6" ht="12.75" customHeight="1">
      <c r="A14" s="384" t="s">
        <v>29</v>
      </c>
      <c r="B14" s="52"/>
      <c r="C14" s="361"/>
      <c r="D14" s="52"/>
      <c r="E14" s="366"/>
      <c r="F14" s="598"/>
    </row>
    <row r="15" spans="1:6" ht="12.75">
      <c r="A15" s="384" t="s">
        <v>30</v>
      </c>
      <c r="B15" s="52"/>
      <c r="C15" s="361"/>
      <c r="D15" s="52"/>
      <c r="E15" s="366"/>
      <c r="F15" s="598"/>
    </row>
    <row r="16" spans="1:6" ht="12.75" customHeight="1" thickBot="1">
      <c r="A16" s="454" t="s">
        <v>31</v>
      </c>
      <c r="B16" s="495"/>
      <c r="C16" s="456"/>
      <c r="D16" s="455" t="s">
        <v>53</v>
      </c>
      <c r="E16" s="416"/>
      <c r="F16" s="598"/>
    </row>
    <row r="17" spans="1:6" ht="15.75" customHeight="1" thickBot="1">
      <c r="A17" s="387" t="s">
        <v>32</v>
      </c>
      <c r="B17" s="156" t="s">
        <v>486</v>
      </c>
      <c r="C17" s="363"/>
      <c r="D17" s="156" t="s">
        <v>487</v>
      </c>
      <c r="E17" s="368">
        <v>38207</v>
      </c>
      <c r="F17" s="598"/>
    </row>
    <row r="18" spans="1:6" ht="12.75" customHeight="1">
      <c r="A18" s="382" t="s">
        <v>33</v>
      </c>
      <c r="B18" s="397" t="s">
        <v>269</v>
      </c>
      <c r="C18" s="404"/>
      <c r="D18" s="390" t="s">
        <v>204</v>
      </c>
      <c r="E18" s="96"/>
      <c r="F18" s="598"/>
    </row>
    <row r="19" spans="1:6" ht="12.75" customHeight="1">
      <c r="A19" s="384" t="s">
        <v>34</v>
      </c>
      <c r="B19" s="398" t="s">
        <v>258</v>
      </c>
      <c r="C19" s="98">
        <v>30257</v>
      </c>
      <c r="D19" s="390" t="s">
        <v>207</v>
      </c>
      <c r="E19" s="99"/>
      <c r="F19" s="598"/>
    </row>
    <row r="20" spans="1:6" ht="12.75" customHeight="1">
      <c r="A20" s="382" t="s">
        <v>35</v>
      </c>
      <c r="B20" s="398" t="s">
        <v>259</v>
      </c>
      <c r="C20" s="98"/>
      <c r="D20" s="390" t="s">
        <v>169</v>
      </c>
      <c r="E20" s="99"/>
      <c r="F20" s="598"/>
    </row>
    <row r="21" spans="1:6" ht="12.75" customHeight="1">
      <c r="A21" s="384" t="s">
        <v>36</v>
      </c>
      <c r="B21" s="398" t="s">
        <v>260</v>
      </c>
      <c r="C21" s="98"/>
      <c r="D21" s="390" t="s">
        <v>170</v>
      </c>
      <c r="E21" s="99"/>
      <c r="F21" s="598"/>
    </row>
    <row r="22" spans="1:6" ht="12.75" customHeight="1">
      <c r="A22" s="382" t="s">
        <v>37</v>
      </c>
      <c r="B22" s="398" t="s">
        <v>261</v>
      </c>
      <c r="C22" s="98"/>
      <c r="D22" s="389" t="s">
        <v>255</v>
      </c>
      <c r="E22" s="99"/>
      <c r="F22" s="598"/>
    </row>
    <row r="23" spans="1:6" ht="12.75" customHeight="1">
      <c r="A23" s="384" t="s">
        <v>38</v>
      </c>
      <c r="B23" s="399" t="s">
        <v>262</v>
      </c>
      <c r="C23" s="98"/>
      <c r="D23" s="390" t="s">
        <v>208</v>
      </c>
      <c r="E23" s="99"/>
      <c r="F23" s="598"/>
    </row>
    <row r="24" spans="1:6" ht="12.75" customHeight="1">
      <c r="A24" s="382" t="s">
        <v>39</v>
      </c>
      <c r="B24" s="400" t="s">
        <v>263</v>
      </c>
      <c r="C24" s="392"/>
      <c r="D24" s="401" t="s">
        <v>206</v>
      </c>
      <c r="E24" s="99"/>
      <c r="F24" s="598"/>
    </row>
    <row r="25" spans="1:6" ht="12.75" customHeight="1">
      <c r="A25" s="384" t="s">
        <v>40</v>
      </c>
      <c r="B25" s="399" t="s">
        <v>264</v>
      </c>
      <c r="C25" s="98"/>
      <c r="D25" s="401" t="s">
        <v>461</v>
      </c>
      <c r="E25" s="99"/>
      <c r="F25" s="598"/>
    </row>
    <row r="26" spans="1:6" ht="12.75" customHeight="1">
      <c r="A26" s="382" t="s">
        <v>41</v>
      </c>
      <c r="B26" s="399" t="s">
        <v>265</v>
      </c>
      <c r="C26" s="98"/>
      <c r="D26" s="396"/>
      <c r="E26" s="99"/>
      <c r="F26" s="598"/>
    </row>
    <row r="27" spans="1:6" ht="12.75" customHeight="1">
      <c r="A27" s="384" t="s">
        <v>42</v>
      </c>
      <c r="B27" s="398" t="s">
        <v>266</v>
      </c>
      <c r="C27" s="98"/>
      <c r="D27" s="152"/>
      <c r="E27" s="99"/>
      <c r="F27" s="598"/>
    </row>
    <row r="28" spans="1:6" ht="12.75" customHeight="1">
      <c r="A28" s="382" t="s">
        <v>43</v>
      </c>
      <c r="B28" s="402" t="s">
        <v>267</v>
      </c>
      <c r="C28" s="98"/>
      <c r="D28" s="52"/>
      <c r="E28" s="99"/>
      <c r="F28" s="598"/>
    </row>
    <row r="29" spans="1:6" ht="12.75" customHeight="1" thickBot="1">
      <c r="A29" s="384" t="s">
        <v>44</v>
      </c>
      <c r="B29" s="403" t="s">
        <v>268</v>
      </c>
      <c r="C29" s="98"/>
      <c r="D29" s="152"/>
      <c r="E29" s="99"/>
      <c r="F29" s="598"/>
    </row>
    <row r="30" spans="1:6" ht="21.75" customHeight="1" thickBot="1">
      <c r="A30" s="387" t="s">
        <v>45</v>
      </c>
      <c r="B30" s="156" t="s">
        <v>458</v>
      </c>
      <c r="C30" s="363">
        <v>30257</v>
      </c>
      <c r="D30" s="156" t="s">
        <v>462</v>
      </c>
      <c r="E30" s="368">
        <v>0</v>
      </c>
      <c r="F30" s="598"/>
    </row>
    <row r="31" spans="1:6" ht="13.5" thickBot="1">
      <c r="A31" s="387" t="s">
        <v>46</v>
      </c>
      <c r="B31" s="393" t="s">
        <v>463</v>
      </c>
      <c r="C31" s="394">
        <v>30257</v>
      </c>
      <c r="D31" s="393" t="s">
        <v>464</v>
      </c>
      <c r="E31" s="394">
        <v>38207</v>
      </c>
      <c r="F31" s="598"/>
    </row>
    <row r="32" spans="1:6" ht="13.5" thickBot="1">
      <c r="A32" s="387" t="s">
        <v>47</v>
      </c>
      <c r="B32" s="393" t="s">
        <v>182</v>
      </c>
      <c r="C32" s="394">
        <v>7950</v>
      </c>
      <c r="D32" s="393" t="s">
        <v>183</v>
      </c>
      <c r="E32" s="394"/>
      <c r="F32" s="598"/>
    </row>
    <row r="33" spans="1:6" ht="13.5" thickBot="1">
      <c r="A33" s="387" t="s">
        <v>48</v>
      </c>
      <c r="B33" s="393" t="s">
        <v>256</v>
      </c>
      <c r="C33" s="394"/>
      <c r="D33" s="393" t="s">
        <v>257</v>
      </c>
      <c r="E33" s="394" t="str">
        <f>IF(C17+C18-E31&gt;0,C17+C18-E31,"-")</f>
        <v>-</v>
      </c>
      <c r="F33" s="59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164</v>
      </c>
      <c r="E1" s="160" t="s">
        <v>168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465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467</v>
      </c>
      <c r="B6" s="167">
        <f>+'1.1.sz.mell.'!C60</f>
        <v>115737</v>
      </c>
      <c r="C6" s="166" t="s">
        <v>468</v>
      </c>
      <c r="D6" s="169">
        <f>+'2.1.sz.mell  '!C18+'2.2.sz.mell  '!C17</f>
        <v>115737</v>
      </c>
      <c r="E6" s="167">
        <f aca="true" t="shared" si="0" ref="E6:E15">+B6-D6</f>
        <v>0</v>
      </c>
    </row>
    <row r="7" spans="1:5" ht="12.75">
      <c r="A7" s="166" t="s">
        <v>469</v>
      </c>
      <c r="B7" s="167">
        <f>+'1.1.sz.mell.'!C83</f>
        <v>37453</v>
      </c>
      <c r="C7" s="166" t="s">
        <v>470</v>
      </c>
      <c r="D7" s="169">
        <f>+'2.1.sz.mell  '!C27+'2.2.sz.mell  '!C30</f>
        <v>37453</v>
      </c>
      <c r="E7" s="167">
        <f t="shared" si="0"/>
        <v>0</v>
      </c>
    </row>
    <row r="8" spans="1:5" ht="12.75">
      <c r="A8" s="166" t="s">
        <v>471</v>
      </c>
      <c r="B8" s="167">
        <f>+'1.1.sz.mell.'!C84</f>
        <v>153190</v>
      </c>
      <c r="C8" s="166" t="s">
        <v>472</v>
      </c>
      <c r="D8" s="169">
        <f>+'2.1.sz.mell  '!C28+'2.2.sz.mell  '!C31</f>
        <v>153190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466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476</v>
      </c>
      <c r="B13" s="167">
        <f>+'1.1.sz.mell.'!C123</f>
        <v>168345</v>
      </c>
      <c r="C13" s="166" t="s">
        <v>475</v>
      </c>
      <c r="D13" s="169">
        <f>+'2.1.sz.mell  '!E18+'2.2.sz.mell  '!E17</f>
        <v>168345</v>
      </c>
      <c r="E13" s="167">
        <f t="shared" si="0"/>
        <v>0</v>
      </c>
    </row>
    <row r="14" spans="1:5" ht="12.75">
      <c r="A14" s="166" t="s">
        <v>276</v>
      </c>
      <c r="B14" s="167">
        <f>+'1.1.sz.mell.'!C143</f>
        <v>0</v>
      </c>
      <c r="C14" s="166" t="s">
        <v>474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477</v>
      </c>
      <c r="B15" s="167">
        <f>+'1.1.sz.mell.'!C144</f>
        <v>168345</v>
      </c>
      <c r="C15" s="166" t="s">
        <v>473</v>
      </c>
      <c r="D15" s="169">
        <f>+'2.1.sz.mell  '!E28+'2.2.sz.mell  '!E31</f>
        <v>168345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G9" sqref="G9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602" t="s">
        <v>575</v>
      </c>
      <c r="B1" s="602"/>
      <c r="C1" s="602"/>
      <c r="D1" s="602"/>
      <c r="E1" s="602"/>
      <c r="F1" s="602"/>
    </row>
    <row r="2" spans="1:7" ht="15.75" customHeight="1" thickBot="1">
      <c r="A2" s="181"/>
      <c r="B2" s="181"/>
      <c r="C2" s="603"/>
      <c r="D2" s="603"/>
      <c r="E2" s="610" t="s">
        <v>58</v>
      </c>
      <c r="F2" s="610"/>
      <c r="G2" s="188"/>
    </row>
    <row r="3" spans="1:6" ht="63" customHeight="1">
      <c r="A3" s="606" t="s">
        <v>19</v>
      </c>
      <c r="B3" s="608" t="s">
        <v>211</v>
      </c>
      <c r="C3" s="608" t="s">
        <v>277</v>
      </c>
      <c r="D3" s="608"/>
      <c r="E3" s="608"/>
      <c r="F3" s="604" t="s">
        <v>272</v>
      </c>
    </row>
    <row r="4" spans="1:6" ht="15.75" thickBot="1">
      <c r="A4" s="607"/>
      <c r="B4" s="609"/>
      <c r="C4" s="183" t="s">
        <v>270</v>
      </c>
      <c r="D4" s="183" t="s">
        <v>271</v>
      </c>
      <c r="E4" s="183" t="s">
        <v>478</v>
      </c>
      <c r="F4" s="605"/>
    </row>
    <row r="5" spans="1:6" ht="15.75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7">
        <v>6</v>
      </c>
    </row>
    <row r="6" spans="1:6" ht="15">
      <c r="A6" s="184" t="s">
        <v>21</v>
      </c>
      <c r="B6" s="206"/>
      <c r="C6" s="207"/>
      <c r="D6" s="207"/>
      <c r="E6" s="207"/>
      <c r="F6" s="191">
        <f>SUM(C6:E6)</f>
        <v>0</v>
      </c>
    </row>
    <row r="7" spans="1:6" ht="15">
      <c r="A7" s="182" t="s">
        <v>22</v>
      </c>
      <c r="B7" s="208"/>
      <c r="C7" s="209"/>
      <c r="D7" s="209"/>
      <c r="E7" s="209"/>
      <c r="F7" s="192">
        <f>SUM(C7:E7)</f>
        <v>0</v>
      </c>
    </row>
    <row r="8" spans="1:6" ht="15">
      <c r="A8" s="182" t="s">
        <v>23</v>
      </c>
      <c r="B8" s="208"/>
      <c r="C8" s="209"/>
      <c r="D8" s="209"/>
      <c r="E8" s="209"/>
      <c r="F8" s="192">
        <f>SUM(C8:E8)</f>
        <v>0</v>
      </c>
    </row>
    <row r="9" spans="1:6" ht="15">
      <c r="A9" s="182" t="s">
        <v>24</v>
      </c>
      <c r="B9" s="208"/>
      <c r="C9" s="209"/>
      <c r="D9" s="209"/>
      <c r="E9" s="209"/>
      <c r="F9" s="192">
        <f>SUM(C9:E9)</f>
        <v>0</v>
      </c>
    </row>
    <row r="10" spans="1:6" ht="15.75" thickBot="1">
      <c r="A10" s="189" t="s">
        <v>25</v>
      </c>
      <c r="B10" s="210"/>
      <c r="C10" s="211"/>
      <c r="D10" s="211"/>
      <c r="E10" s="211"/>
      <c r="F10" s="192">
        <f>SUM(C10:E10)</f>
        <v>0</v>
      </c>
    </row>
    <row r="11" spans="1:6" s="541" customFormat="1" ht="15" thickBot="1">
      <c r="A11" s="538" t="s">
        <v>26</v>
      </c>
      <c r="B11" s="190" t="s">
        <v>212</v>
      </c>
      <c r="C11" s="539">
        <f>SUM(C6:C10)</f>
        <v>0</v>
      </c>
      <c r="D11" s="539">
        <f>SUM(D6:D10)</f>
        <v>0</v>
      </c>
      <c r="E11" s="539">
        <f>SUM(E6:E10)</f>
        <v>0</v>
      </c>
      <c r="F11" s="5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szalkai</cp:lastModifiedBy>
  <cp:lastPrinted>2015-03-12T12:55:30Z</cp:lastPrinted>
  <dcterms:created xsi:type="dcterms:W3CDTF">1999-10-30T10:30:45Z</dcterms:created>
  <dcterms:modified xsi:type="dcterms:W3CDTF">2015-12-27T12:00:40Z</dcterms:modified>
  <cp:category/>
  <cp:version/>
  <cp:contentType/>
  <cp:contentStatus/>
</cp:coreProperties>
</file>