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firstSheet="3" activeTab="7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8. Felújítás" sheetId="5" r:id="rId5"/>
    <sheet name="9.Beruházás" sheetId="6" r:id="rId6"/>
    <sheet name="16. Előir.- falhaszn. ütemterv" sheetId="7" r:id="rId7"/>
    <sheet name="18. Egyéb működési tám" sheetId="8" r:id="rId8"/>
  </sheets>
  <definedNames>
    <definedName name="_xlnm.Print_Area" localSheetId="6">'16. Előir.- falhaszn. ütemterv'!$A$1:$O$30</definedName>
    <definedName name="_xlnm.Print_Area" localSheetId="2">'5.Bev. forrásonként'!$A$2:$I$126</definedName>
  </definedNames>
  <calcPr fullCalcOnLoad="1"/>
</workbook>
</file>

<file path=xl/sharedStrings.xml><?xml version="1.0" encoding="utf-8"?>
<sst xmlns="http://schemas.openxmlformats.org/spreadsheetml/2006/main" count="593" uniqueCount="496">
  <si>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</si>
  <si>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</si>
  <si>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</si>
  <si>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</si>
  <si>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</si>
  <si>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</si>
  <si>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</si>
  <si>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</si>
  <si>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</si>
  <si>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</si>
  <si>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</si>
  <si>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</si>
  <si>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</si>
  <si>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</si>
  <si>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</si>
  <si>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</si>
  <si>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</si>
  <si>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</si>
  <si>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</si>
  <si>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</si>
  <si>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</si>
  <si>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</si>
  <si>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</si>
  <si>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</si>
  <si>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</si>
  <si>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</si>
  <si>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</si>
  <si>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</si>
  <si>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</si>
  <si>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</si>
  <si>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</si>
  <si>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</si>
  <si>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</si>
  <si>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</si>
  <si>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</si>
  <si>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</si>
  <si>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</si>
  <si>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</si>
  <si>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</si>
  <si>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</si>
  <si>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</si>
  <si>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</si>
  <si>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</si>
  <si>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</si>
  <si>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</si>
  <si>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</si>
  <si>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</si>
  <si>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</si>
  <si>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</si>
  <si>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</si>
  <si>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</si>
  <si>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</si>
  <si>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</si>
  <si>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</si>
  <si>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</si>
  <si>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</si>
  <si>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</si>
  <si>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</si>
  <si>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</si>
  <si>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</si>
  <si>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</si>
  <si>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</si>
  <si>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</si>
  <si>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</si>
  <si>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</si>
  <si>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</si>
  <si>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</si>
  <si>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</si>
  <si>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</si>
  <si>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</si>
  <si>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</si>
  <si>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</si>
  <si>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</si>
  <si>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</si>
  <si>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</si>
  <si>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</si>
  <si>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</si>
  <si>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</si>
  <si>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</si>
  <si>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Mindösszesen: </t>
  </si>
  <si>
    <t>A.</t>
  </si>
  <si>
    <t>B.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</si>
  <si>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</si>
  <si>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</si>
  <si>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</si>
  <si>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</si>
  <si>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</si>
  <si>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</si>
  <si>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</si>
  <si>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</si>
  <si>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</si>
  <si>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</si>
  <si>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</si>
  <si>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</si>
  <si>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</si>
  <si>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</si>
  <si>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</si>
  <si>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</si>
  <si>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</si>
  <si>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</si>
  <si>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</si>
  <si>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</si>
  <si>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</si>
  <si>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Támogatásértékű működési bevételek</t>
  </si>
  <si>
    <t>Hitel bevételek</t>
  </si>
  <si>
    <t>Egyéb működési kiadások megoszlása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</si>
  <si>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</si>
  <si>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</si>
  <si>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</si>
  <si>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</si>
  <si>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</si>
  <si>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</si>
  <si>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</si>
  <si>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</si>
  <si>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</si>
  <si>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</si>
  <si>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</si>
  <si>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</si>
  <si>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</si>
  <si>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</si>
  <si>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</si>
  <si>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</si>
  <si>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</si>
  <si>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</si>
  <si>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</si>
  <si>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</si>
  <si>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</si>
  <si>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</si>
  <si>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</si>
  <si>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</si>
  <si>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</si>
  <si>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</si>
  <si>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</si>
  <si>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</si>
  <si>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</si>
  <si>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</si>
  <si>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</si>
  <si>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</si>
  <si>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</si>
  <si>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</si>
  <si>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</si>
  <si>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</si>
  <si>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</si>
  <si>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</si>
  <si>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</si>
  <si>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</si>
  <si>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</si>
  <si>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</si>
  <si>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</si>
  <si>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 xml:space="preserve">Az önkormányzat  költségvetési mérlege 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</si>
  <si>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</si>
  <si>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</si>
  <si>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</si>
  <si>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</si>
  <si>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</si>
  <si>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</si>
  <si>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</si>
  <si>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</si>
  <si>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</si>
  <si>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</si>
  <si>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</si>
  <si>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</si>
  <si>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</si>
  <si>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</si>
  <si>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</si>
  <si>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</si>
  <si>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</si>
  <si>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</si>
  <si>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</si>
  <si>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</si>
  <si>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</si>
  <si>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</si>
  <si>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</si>
  <si>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</si>
  <si>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</si>
  <si>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</si>
  <si>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</si>
  <si>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</si>
  <si>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</si>
  <si>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</si>
  <si>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</si>
  <si>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</si>
  <si>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</si>
  <si>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</si>
  <si>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</si>
  <si>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</si>
  <si>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</si>
  <si>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</si>
  <si>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</si>
  <si>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</si>
  <si>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</si>
  <si>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</si>
  <si>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</si>
  <si>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</si>
  <si>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</si>
  <si>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</si>
  <si>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</si>
  <si>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</si>
  <si>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</si>
  <si>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</si>
  <si>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</si>
  <si>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</si>
  <si>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</si>
  <si>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</si>
  <si>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</si>
  <si>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</si>
  <si>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</si>
  <si>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</si>
  <si>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</si>
  <si>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</si>
  <si>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</si>
  <si>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</si>
  <si>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</si>
  <si>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</si>
  <si>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</si>
  <si>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</si>
  <si>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</si>
  <si>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</si>
  <si>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</si>
  <si>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</si>
  <si>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</si>
  <si>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</si>
  <si>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</si>
  <si>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</si>
  <si>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</si>
  <si>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</si>
  <si>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</si>
  <si>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</si>
  <si>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</si>
  <si>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</si>
  <si>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</si>
  <si>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</si>
  <si>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</si>
  <si>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</si>
  <si>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</si>
  <si>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</si>
  <si>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</si>
  <si>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</si>
  <si>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</si>
  <si>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</si>
  <si>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</si>
  <si>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</si>
  <si>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</si>
  <si>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</si>
  <si>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</si>
  <si>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</si>
  <si>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</si>
  <si>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</si>
  <si>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</si>
  <si>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</si>
  <si>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</si>
  <si>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</si>
  <si>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</si>
  <si>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</si>
  <si>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</si>
  <si>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</si>
  <si>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</si>
  <si>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</si>
  <si>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</si>
  <si>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</si>
  <si>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</si>
  <si>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</si>
  <si>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</si>
  <si>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</si>
  <si>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</si>
  <si>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</si>
  <si>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</si>
  <si>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</si>
  <si>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</si>
  <si>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</si>
  <si>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</si>
  <si>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</si>
  <si>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</si>
  <si>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</si>
  <si>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</si>
  <si>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</si>
  <si>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</si>
  <si>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</si>
  <si>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</si>
  <si>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</si>
  <si>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</si>
  <si>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</si>
  <si>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</si>
  <si>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</si>
  <si>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</si>
  <si>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</si>
  <si>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</si>
  <si>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</si>
  <si>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</si>
  <si>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</si>
  <si>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</si>
  <si>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</si>
  <si>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</si>
  <si>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</si>
  <si>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</si>
  <si>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</si>
  <si>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</si>
  <si>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</si>
  <si>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</si>
  <si>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</si>
  <si>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</si>
  <si>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</si>
  <si>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</si>
  <si>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</si>
  <si>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</si>
  <si>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</si>
  <si>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</si>
  <si>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</si>
  <si>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</si>
  <si>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</si>
  <si>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</si>
  <si>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</si>
  <si>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</si>
  <si>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</si>
  <si>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</si>
  <si>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</si>
  <si>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</si>
  <si>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</si>
  <si>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</si>
  <si>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</si>
  <si>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</si>
  <si>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</si>
  <si>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</si>
  <si>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</si>
  <si>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</si>
  <si>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</si>
  <si>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</si>
  <si>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</si>
  <si>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</si>
  <si>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</si>
  <si>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</si>
  <si>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</si>
  <si>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</si>
  <si>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földalapú támogatásra átvett</t>
  </si>
  <si>
    <t>XV.</t>
  </si>
  <si>
    <t>előir.    Ft</t>
  </si>
  <si>
    <t>Ft-ban</t>
  </si>
  <si>
    <t>Bevételek kötelező, önként vállalt és államigazgatási feladatok megosztásában forintban</t>
  </si>
  <si>
    <t>1- ből Lakott külterülettel kapcsolatos feladatok</t>
  </si>
  <si>
    <t>Ssz.</t>
  </si>
  <si>
    <t>Felújítási cél megnevezése</t>
  </si>
  <si>
    <t>Állami</t>
  </si>
  <si>
    <t>Összesen: kiadások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</si>
  <si>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</si>
  <si>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</si>
  <si>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</si>
  <si>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</si>
  <si>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</si>
  <si>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</si>
  <si>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</si>
  <si>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</si>
  <si>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</si>
  <si>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</si>
  <si>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</si>
  <si>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</si>
  <si>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</si>
  <si>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</si>
  <si>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</si>
  <si>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</si>
  <si>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</si>
  <si>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</si>
  <si>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</si>
  <si>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</si>
  <si>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</si>
  <si>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</si>
  <si>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</si>
  <si>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</si>
  <si>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</si>
  <si>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</si>
  <si>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</si>
  <si>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</si>
  <si>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</si>
  <si>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</si>
  <si>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</si>
  <si>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</si>
  <si>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</si>
  <si>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</si>
  <si>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</si>
  <si>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</si>
  <si>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</si>
  <si>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</si>
  <si>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</si>
  <si>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</si>
  <si>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</si>
  <si>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</si>
  <si>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</si>
  <si>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</si>
  <si>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</si>
  <si>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</si>
  <si>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</si>
  <si>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</si>
  <si>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</si>
  <si>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</si>
  <si>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</si>
  <si>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</si>
  <si>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</si>
  <si>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</si>
  <si>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</si>
  <si>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</si>
  <si>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</si>
  <si>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</si>
  <si>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</si>
  <si>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</si>
  <si>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</si>
  <si>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</si>
  <si>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</si>
  <si>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</si>
  <si>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</si>
  <si>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</si>
  <si>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</si>
  <si>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</si>
  <si>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104042 - Gyermekjóléti szolg.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</si>
  <si>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</si>
  <si>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</si>
  <si>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</si>
  <si>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</si>
  <si>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</si>
  <si>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</si>
  <si>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</si>
  <si>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</si>
  <si>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</si>
  <si>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</si>
  <si>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</si>
  <si>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</si>
  <si>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</si>
  <si>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</si>
  <si>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</si>
  <si>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</si>
  <si>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</si>
  <si>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</si>
  <si>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 xml:space="preserve"> - Szociális Alapszolg.Központ Somogyjád</t>
  </si>
  <si>
    <t xml:space="preserve"> - Védőnői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</si>
  <si>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</si>
  <si>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</si>
  <si>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</si>
  <si>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</si>
  <si>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</si>
  <si>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</si>
  <si>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5 - ből (szoc.ágazati pótlék)</t>
  </si>
  <si>
    <t>Járda felújítás</t>
  </si>
  <si>
    <t xml:space="preserve">áfa </t>
  </si>
  <si>
    <t xml:space="preserve"> -Batéi Közös Önk.Hivatal(házasságkötés)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</si>
  <si>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</si>
  <si>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</si>
  <si>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</si>
  <si>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</si>
  <si>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</si>
  <si>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</si>
  <si>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t>5 - ből Leader pályázat (felhalmozási)</t>
  </si>
  <si>
    <t>104037 - Szünidei étk.</t>
  </si>
  <si>
    <t>018030 - támog-i célú finansz.műveletek</t>
  </si>
  <si>
    <t>062020 - Településfejlesztési projektek és támogatásuk</t>
  </si>
  <si>
    <t xml:space="preserve"> Polgármester illetményének támogatása</t>
  </si>
  <si>
    <t>5 - ből VP pályázat - rendezvény</t>
  </si>
  <si>
    <t>5 - ből HOI zártkerti</t>
  </si>
  <si>
    <t>5 - ből Energetikai korszerűsítés</t>
  </si>
  <si>
    <t>Megelőleg. vissza</t>
  </si>
  <si>
    <t>…..</t>
  </si>
  <si>
    <t>Önk-i épület energetikai korszerűsítése (TOP-3.2.1-16-SO1-2017-00007)</t>
  </si>
  <si>
    <t>Hajmás Öreg hegy útjának fejlesztése és vadkerítés  elhelyezése (HOI pályázat)</t>
  </si>
  <si>
    <t xml:space="preserve"> - Óvoda</t>
  </si>
  <si>
    <t>I.</t>
  </si>
  <si>
    <t>Módosított előirányzat</t>
  </si>
  <si>
    <t xml:space="preserve">eredeti </t>
  </si>
  <si>
    <t>módosított</t>
  </si>
  <si>
    <t>Egyéb áruhasználati és szolgáltatási adók - idegenforgalmi adó</t>
  </si>
  <si>
    <t>G.</t>
  </si>
  <si>
    <t>H.</t>
  </si>
  <si>
    <t>J.</t>
  </si>
  <si>
    <t>K.</t>
  </si>
  <si>
    <t>Mód.</t>
  </si>
  <si>
    <t>Mód.előirányzat</t>
  </si>
  <si>
    <t>mód.előir.</t>
  </si>
  <si>
    <t>D.</t>
  </si>
  <si>
    <t xml:space="preserve"> - Zselici Ezüsthárs Natúrpak Egyesület</t>
  </si>
  <si>
    <t>5 - ből Magyar Falu Program</t>
  </si>
  <si>
    <t>Orvosi rendelő MFP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</si>
  <si>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</si>
  <si>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 xml:space="preserve">s.sz. </t>
  </si>
  <si>
    <t>Kötelező feladat</t>
  </si>
  <si>
    <t>Falubusz vásárlás</t>
  </si>
  <si>
    <t xml:space="preserve">Beruházások összesen: </t>
  </si>
  <si>
    <t>Mód.ei.</t>
  </si>
  <si>
    <t>Orvosi eszközök MFP</t>
  </si>
  <si>
    <t>Telefon</t>
  </si>
  <si>
    <t>Eredeti ei.</t>
  </si>
  <si>
    <t xml:space="preserve"> - Gyermek étk.</t>
  </si>
  <si>
    <t>Hasító fejsze (közfoglalk.)</t>
  </si>
  <si>
    <t>16. melléklet a(z) 5/2020. (IX.25.) önk. rendelettel mód.  1/2020. (II.11.) rendelethez</t>
  </si>
  <si>
    <t>2. melléklet a(z) 5/2020. (IX.25.) önk. rendelettel mód.  1/2020. (II.11.) rendelethez</t>
  </si>
  <si>
    <t>4. melléklet a(z) 5/2020. (IX.25.) önk. rendelettel mód.  1/2020. (II.11.) rendelethez</t>
  </si>
  <si>
    <t>5. melléklet a(z) 5/2020. (IX.25.) önk. rendelettel mód.  1/2020. (II.11.) rendelethez</t>
  </si>
  <si>
    <t>6. melléklet a(z) 5/2020. (IX.25.) önk. rendelettel mód.  1/2020. (II.11.) rendelethez</t>
  </si>
  <si>
    <t>8. melléklet a(z) 5/2020. (IX.25.) önk. rendelettel mód.  1/2020. (II.11.) rendelethez</t>
  </si>
  <si>
    <t>9. melléklet a(z) 5/2020. (IX.25.) önk. rendelettel mód.  1/2020. (II.11.) rendelethez</t>
  </si>
  <si>
    <t>18. melléklet a(z) 5/2020. (IX.25.) önk. rendelettel mód.  1/2020. (II.11.)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</si>
</sst>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_-* #,##0.00000\ _F_t_-;\-* #,##0.00000\ _F_t_-;_-* &quot;-&quot;??\ _F_t_-;_-@_-"/>
    <numFmt numFmtId="177" formatCode="[$-40E]yyyy\.\ mmmm\ d\.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Border="1">
      <alignment/>
      <protection/>
    </xf>
    <xf numFmtId="0" fontId="0" fillId="0" borderId="10" xfId="55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4" fillId="0" borderId="10" xfId="54" applyNumberFormat="1" applyFont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6" applyAlignment="1">
      <alignment/>
    </xf>
    <xf numFmtId="0" fontId="0" fillId="0" borderId="12" xfId="0" applyFont="1" applyBorder="1" applyAlignment="1">
      <alignment/>
    </xf>
    <xf numFmtId="0" fontId="0" fillId="0" borderId="12" xfId="56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0" xfId="56" applyFont="1" applyBorder="1" applyAlignment="1">
      <alignment horizontal="left"/>
    </xf>
    <xf numFmtId="0" fontId="1" fillId="0" borderId="12" xfId="56" applyFont="1" applyBorder="1" applyAlignment="1">
      <alignment/>
    </xf>
    <xf numFmtId="0" fontId="0" fillId="0" borderId="15" xfId="0" applyBorder="1" applyAlignment="1">
      <alignment/>
    </xf>
    <xf numFmtId="0" fontId="0" fillId="0" borderId="13" xfId="56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56" applyBorder="1" applyAlignment="1">
      <alignment/>
    </xf>
    <xf numFmtId="0" fontId="3" fillId="0" borderId="0" xfId="56" applyFont="1" applyAlignment="1">
      <alignment/>
    </xf>
    <xf numFmtId="0" fontId="8" fillId="0" borderId="14" xfId="54" applyFont="1" applyBorder="1" applyAlignment="1">
      <alignment horizontal="center" vertical="center"/>
      <protection/>
    </xf>
    <xf numFmtId="0" fontId="2" fillId="0" borderId="14" xfId="54" applyFont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4" xfId="55" applyFont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Border="1" applyAlignment="1">
      <alignment wrapText="1"/>
      <protection/>
    </xf>
    <xf numFmtId="0" fontId="4" fillId="0" borderId="14" xfId="54" applyFont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4" xfId="56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4" xfId="56" applyBorder="1" applyAlignment="1">
      <alignment/>
    </xf>
    <xf numFmtId="0" fontId="3" fillId="0" borderId="14" xfId="56" applyFont="1" applyBorder="1" applyAlignment="1">
      <alignment/>
    </xf>
    <xf numFmtId="0" fontId="0" fillId="0" borderId="16" xfId="56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Border="1">
      <alignment/>
      <protection/>
    </xf>
    <xf numFmtId="0" fontId="0" fillId="0" borderId="0" xfId="0" applyAlignment="1">
      <alignment horizontal="right"/>
    </xf>
    <xf numFmtId="0" fontId="19" fillId="0" borderId="14" xfId="55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3" xfId="56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6" fillId="0" borderId="13" xfId="54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4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Border="1" applyAlignment="1">
      <alignment/>
    </xf>
    <xf numFmtId="3" fontId="1" fillId="0" borderId="10" xfId="0" applyNumberFormat="1" applyFont="1" applyBorder="1" applyAlignment="1">
      <alignment/>
    </xf>
    <xf numFmtId="168" fontId="0" fillId="0" borderId="10" xfId="40" applyNumberFormat="1" applyFont="1" applyBorder="1" applyAlignment="1">
      <alignment horizontal="center"/>
    </xf>
    <xf numFmtId="168" fontId="1" fillId="0" borderId="10" xfId="40" applyNumberFormat="1" applyFont="1" applyBorder="1" applyAlignment="1">
      <alignment horizontal="center"/>
    </xf>
    <xf numFmtId="3" fontId="1" fillId="0" borderId="10" xfId="4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4.7109375" style="0" bestFit="1" customWidth="1"/>
    <col min="4" max="4" width="13.7109375" style="0" customWidth="1"/>
  </cols>
  <sheetData>
    <row r="1" ht="12.75">
      <c r="B1" t="s">
        <v>489</v>
      </c>
    </row>
    <row r="2" ht="12.75">
      <c r="B2" t="s">
        <v>420</v>
      </c>
    </row>
    <row r="4" spans="1:3" ht="12.75">
      <c r="A4" s="2"/>
      <c r="B4" s="114" t="s">
        <v>442</v>
      </c>
      <c r="C4" s="114"/>
    </row>
    <row r="5" spans="2:4" ht="12.75">
      <c r="B5" s="2" t="s">
        <v>80</v>
      </c>
      <c r="C5" t="s">
        <v>81</v>
      </c>
      <c r="D5" s="1" t="s">
        <v>107</v>
      </c>
    </row>
    <row r="6" spans="2:4" ht="12.75">
      <c r="B6" s="5" t="s">
        <v>0</v>
      </c>
      <c r="C6" s="66" t="s">
        <v>335</v>
      </c>
      <c r="D6" s="102" t="s">
        <v>472</v>
      </c>
    </row>
    <row r="7" spans="1:4" ht="12.75">
      <c r="A7" s="5">
        <v>1</v>
      </c>
      <c r="B7" s="5" t="s">
        <v>443</v>
      </c>
      <c r="C7" s="68">
        <f>C8+C9</f>
        <v>11846386</v>
      </c>
      <c r="D7" s="68">
        <f>D8+D9</f>
        <v>7958494</v>
      </c>
    </row>
    <row r="8" spans="1:4" ht="12.75">
      <c r="A8" s="5">
        <v>2</v>
      </c>
      <c r="B8" s="5" t="s">
        <v>444</v>
      </c>
      <c r="C8" s="68">
        <v>11846386</v>
      </c>
      <c r="D8" s="103">
        <v>7958494</v>
      </c>
    </row>
    <row r="9" spans="1:4" ht="12.75">
      <c r="A9" s="5">
        <v>4</v>
      </c>
      <c r="B9" s="5" t="s">
        <v>57</v>
      </c>
      <c r="C9" s="68"/>
      <c r="D9" s="103"/>
    </row>
    <row r="10" spans="1:4" ht="12.75">
      <c r="A10" s="5">
        <v>5</v>
      </c>
      <c r="B10" s="5" t="s">
        <v>55</v>
      </c>
      <c r="C10" s="69">
        <f>C7</f>
        <v>11846386</v>
      </c>
      <c r="D10" s="69">
        <f>D7</f>
        <v>7958494</v>
      </c>
    </row>
    <row r="11" spans="1:4" ht="12.75">
      <c r="A11" s="5"/>
      <c r="B11" s="5"/>
      <c r="C11" s="68"/>
      <c r="D11" s="103"/>
    </row>
    <row r="12" spans="1:4" ht="12.75">
      <c r="A12" s="5">
        <v>6</v>
      </c>
      <c r="B12" s="5" t="s">
        <v>445</v>
      </c>
      <c r="C12" s="68">
        <f>C13+C14</f>
        <v>35799983</v>
      </c>
      <c r="D12" s="68">
        <f>D13+D14</f>
        <v>39687875</v>
      </c>
    </row>
    <row r="13" spans="1:4" ht="12.75">
      <c r="A13" s="5">
        <v>7</v>
      </c>
      <c r="B13" s="5" t="s">
        <v>446</v>
      </c>
      <c r="C13" s="68">
        <v>35799983</v>
      </c>
      <c r="D13" s="103">
        <v>39687875</v>
      </c>
    </row>
    <row r="14" spans="1:4" ht="12.75">
      <c r="A14" s="5">
        <v>8</v>
      </c>
      <c r="B14" s="5" t="s">
        <v>58</v>
      </c>
      <c r="C14" s="68"/>
      <c r="D14" s="103"/>
    </row>
    <row r="15" spans="1:4" ht="12.75">
      <c r="A15" s="5">
        <v>9</v>
      </c>
      <c r="B15" s="5" t="s">
        <v>55</v>
      </c>
      <c r="C15" s="69">
        <f>C12</f>
        <v>35799983</v>
      </c>
      <c r="D15" s="69">
        <f>D12</f>
        <v>39687875</v>
      </c>
    </row>
    <row r="16" spans="1:4" ht="12.75">
      <c r="A16" s="5"/>
      <c r="B16" s="6"/>
      <c r="C16" s="69"/>
      <c r="D16" s="103"/>
    </row>
    <row r="17" spans="1:4" ht="12.75">
      <c r="A17" s="5">
        <v>10</v>
      </c>
      <c r="B17" s="6" t="s">
        <v>79</v>
      </c>
      <c r="C17" s="69">
        <f>C10+C15</f>
        <v>47646369</v>
      </c>
      <c r="D17" s="69">
        <f>D10+D15</f>
        <v>47646369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B1" sqref="B1:B16384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4" width="17.8515625" style="0" customWidth="1"/>
    <col min="5" max="5" width="57.421875" style="0" customWidth="1"/>
    <col min="6" max="7" width="17.8515625" style="0" customWidth="1"/>
  </cols>
  <sheetData>
    <row r="1" ht="12.75">
      <c r="B1" t="s">
        <v>490</v>
      </c>
    </row>
    <row r="3" ht="12.75">
      <c r="B3" t="s">
        <v>419</v>
      </c>
    </row>
    <row r="4" ht="15">
      <c r="B4" s="3" t="s">
        <v>149</v>
      </c>
    </row>
    <row r="5" spans="3:10" ht="12.75">
      <c r="C5" s="71" t="s">
        <v>336</v>
      </c>
      <c r="D5" s="71"/>
      <c r="F5" s="71" t="s">
        <v>336</v>
      </c>
      <c r="I5" s="1"/>
      <c r="J5" s="1"/>
    </row>
    <row r="6" spans="1:10" ht="12.75">
      <c r="A6" s="5"/>
      <c r="B6" s="25" t="s">
        <v>80</v>
      </c>
      <c r="C6" s="5" t="s">
        <v>81</v>
      </c>
      <c r="D6" s="5"/>
      <c r="E6" s="5" t="s">
        <v>84</v>
      </c>
      <c r="F6" s="5" t="s">
        <v>85</v>
      </c>
      <c r="G6" s="5"/>
      <c r="I6" s="1"/>
      <c r="J6" s="1"/>
    </row>
    <row r="7" spans="1:7" ht="17.25">
      <c r="A7" s="5"/>
      <c r="B7" s="115" t="s">
        <v>10</v>
      </c>
      <c r="C7" s="116"/>
      <c r="D7" s="97"/>
      <c r="E7" s="117" t="s">
        <v>11</v>
      </c>
      <c r="F7" s="116"/>
      <c r="G7" s="5"/>
    </row>
    <row r="8" spans="1:7" ht="12.75">
      <c r="A8" s="5"/>
      <c r="B8" s="45" t="s">
        <v>0</v>
      </c>
      <c r="C8" s="118" t="s">
        <v>56</v>
      </c>
      <c r="D8" s="119"/>
      <c r="E8" s="10" t="s">
        <v>0</v>
      </c>
      <c r="F8" s="118" t="s">
        <v>56</v>
      </c>
      <c r="G8" s="119"/>
    </row>
    <row r="9" spans="1:7" ht="12.75">
      <c r="A9" s="5"/>
      <c r="B9" s="45"/>
      <c r="C9" s="11" t="s">
        <v>463</v>
      </c>
      <c r="D9" s="11" t="s">
        <v>464</v>
      </c>
      <c r="E9" s="10"/>
      <c r="F9" s="11" t="s">
        <v>463</v>
      </c>
      <c r="G9" s="11" t="s">
        <v>464</v>
      </c>
    </row>
    <row r="10" spans="1:7" ht="17.25">
      <c r="A10" s="5">
        <v>1</v>
      </c>
      <c r="B10" s="46" t="s">
        <v>36</v>
      </c>
      <c r="C10" s="13"/>
      <c r="D10" s="13"/>
      <c r="E10" s="12" t="s">
        <v>12</v>
      </c>
      <c r="F10" s="13"/>
      <c r="G10" s="5"/>
    </row>
    <row r="11" spans="1:7" ht="16.5">
      <c r="A11" s="5">
        <v>2</v>
      </c>
      <c r="B11" s="47" t="s">
        <v>13</v>
      </c>
      <c r="C11" s="15"/>
      <c r="D11" s="15"/>
      <c r="E11" s="14" t="s">
        <v>14</v>
      </c>
      <c r="F11" s="15"/>
      <c r="G11" s="5"/>
    </row>
    <row r="12" spans="1:7" ht="15">
      <c r="A12" s="5">
        <v>3</v>
      </c>
      <c r="B12" s="48" t="s">
        <v>2</v>
      </c>
      <c r="C12" s="17"/>
      <c r="D12" s="17"/>
      <c r="E12" s="16" t="s">
        <v>2</v>
      </c>
      <c r="F12" s="17"/>
      <c r="G12" s="5"/>
    </row>
    <row r="13" spans="1:7" ht="12.75">
      <c r="A13" s="5">
        <v>4</v>
      </c>
      <c r="B13" s="49" t="s">
        <v>144</v>
      </c>
      <c r="C13" s="19">
        <f>'5.Bev. forrásonként'!H23</f>
        <v>26678671</v>
      </c>
      <c r="D13" s="19">
        <f>'5.Bev. forrásonként'!I23</f>
        <v>24757479</v>
      </c>
      <c r="E13" s="18" t="s">
        <v>5</v>
      </c>
      <c r="F13" s="19">
        <f>'6. Kiadások'!F10</f>
        <v>13696848</v>
      </c>
      <c r="G13" s="19">
        <f>'6. Kiadások'!G10</f>
        <v>22302389</v>
      </c>
    </row>
    <row r="14" spans="1:7" ht="12.75">
      <c r="A14" s="5">
        <v>5</v>
      </c>
      <c r="B14" s="50" t="s">
        <v>86</v>
      </c>
      <c r="C14" s="19">
        <f>'5.Bev. forrásonként'!H33</f>
        <v>4171634</v>
      </c>
      <c r="D14" s="19">
        <f>'5.Bev. forrásonként'!I33</f>
        <v>12478580</v>
      </c>
      <c r="E14" s="18" t="s">
        <v>87</v>
      </c>
      <c r="F14" s="19">
        <f>'6. Kiadások'!F11</f>
        <v>2151258</v>
      </c>
      <c r="G14" s="19">
        <f>'6. Kiadások'!G11</f>
        <v>3026165</v>
      </c>
    </row>
    <row r="15" spans="1:7" ht="12.75">
      <c r="A15" s="5">
        <v>6</v>
      </c>
      <c r="B15" s="50" t="s">
        <v>324</v>
      </c>
      <c r="C15" s="19">
        <f>'5.Bev. forrásonként'!H60</f>
        <v>6705000</v>
      </c>
      <c r="D15" s="19">
        <f>'5.Bev. forrásonként'!I60</f>
        <v>5174800</v>
      </c>
      <c r="E15" s="18" t="s">
        <v>65</v>
      </c>
      <c r="F15" s="19">
        <f>'6. Kiadások'!F12</f>
        <v>9497853</v>
      </c>
      <c r="G15" s="19">
        <f>'6. Kiadások'!G12</f>
        <v>11872678</v>
      </c>
    </row>
    <row r="16" spans="1:7" ht="12.75">
      <c r="A16" s="5">
        <v>7</v>
      </c>
      <c r="B16" s="50" t="s">
        <v>374</v>
      </c>
      <c r="C16" s="19">
        <f>'5.Bev. forrásonként'!H72</f>
        <v>368888</v>
      </c>
      <c r="D16" s="19">
        <f>'5.Bev. forrásonként'!I72</f>
        <v>368888</v>
      </c>
      <c r="E16" s="18" t="s">
        <v>15</v>
      </c>
      <c r="F16" s="19">
        <f>'6. Kiadások'!F13</f>
        <v>5309000</v>
      </c>
      <c r="G16" s="19">
        <f>'6. Kiadások'!G13</f>
        <v>5309000</v>
      </c>
    </row>
    <row r="17" spans="1:7" ht="12.75">
      <c r="A17" s="5">
        <v>8</v>
      </c>
      <c r="B17" s="50" t="s">
        <v>386</v>
      </c>
      <c r="C17" s="19">
        <f>'5.Bev. forrásonként'!H84</f>
        <v>0</v>
      </c>
      <c r="D17" s="19">
        <f>'5.Bev. forrásonként'!I84</f>
        <v>0</v>
      </c>
      <c r="E17" s="18" t="s">
        <v>88</v>
      </c>
      <c r="F17" s="19">
        <v>1912302</v>
      </c>
      <c r="G17" s="19">
        <f>'6. Kiadások'!G14</f>
        <v>2321547</v>
      </c>
    </row>
    <row r="18" spans="1:7" ht="13.5">
      <c r="A18" s="5">
        <v>9</v>
      </c>
      <c r="B18" s="72" t="s">
        <v>55</v>
      </c>
      <c r="C18" s="19">
        <f>SUM(C13:C17)</f>
        <v>37924193</v>
      </c>
      <c r="D18" s="19">
        <f>SUM(D13:D17)</f>
        <v>42779747</v>
      </c>
      <c r="E18" s="70" t="s">
        <v>55</v>
      </c>
      <c r="F18" s="19">
        <f>SUM(F13:F17)</f>
        <v>32567261</v>
      </c>
      <c r="G18" s="19">
        <f>SUM(G13:G17)</f>
        <v>44831779</v>
      </c>
    </row>
    <row r="19" spans="1:7" ht="12.75">
      <c r="A19" s="5"/>
      <c r="B19" s="49"/>
      <c r="C19" s="19"/>
      <c r="D19" s="19"/>
      <c r="E19" s="18"/>
      <c r="F19" s="19"/>
      <c r="G19" s="5"/>
    </row>
    <row r="20" spans="1:7" ht="15">
      <c r="A20" s="5">
        <v>11</v>
      </c>
      <c r="B20" s="48" t="s">
        <v>3</v>
      </c>
      <c r="C20" s="17"/>
      <c r="D20" s="17"/>
      <c r="E20" s="16" t="s">
        <v>37</v>
      </c>
      <c r="F20" s="17"/>
      <c r="G20" s="5"/>
    </row>
    <row r="21" spans="1:7" ht="12.75">
      <c r="A21" s="5">
        <v>12</v>
      </c>
      <c r="B21" s="49" t="s">
        <v>62</v>
      </c>
      <c r="C21" s="19">
        <f>'5.Bev. forrásonként'!H78</f>
        <v>0</v>
      </c>
      <c r="D21" s="19">
        <f>'5.Bev. forrásonként'!I78</f>
        <v>0</v>
      </c>
      <c r="E21" s="18" t="s">
        <v>91</v>
      </c>
      <c r="F21" s="19">
        <f>'6. Kiadások'!F19</f>
        <v>16808699</v>
      </c>
      <c r="G21" s="19">
        <f>'6. Kiadások'!G19</f>
        <v>16808699</v>
      </c>
    </row>
    <row r="22" spans="1:7" ht="12.75">
      <c r="A22" s="5">
        <v>13</v>
      </c>
      <c r="B22" s="49" t="s">
        <v>89</v>
      </c>
      <c r="C22" s="19">
        <f>'5.Bev. forrásonként'!H43</f>
        <v>20387214</v>
      </c>
      <c r="D22" s="19">
        <f>'5.Bev. forrásonként'!I43</f>
        <v>26582060</v>
      </c>
      <c r="E22" s="18" t="s">
        <v>16</v>
      </c>
      <c r="F22" s="19">
        <v>41287197</v>
      </c>
      <c r="G22" s="19">
        <f>'6. Kiadások'!G20</f>
        <v>49461236</v>
      </c>
    </row>
    <row r="23" spans="1:7" ht="12.75">
      <c r="A23" s="5">
        <v>14</v>
      </c>
      <c r="B23" s="49" t="s">
        <v>90</v>
      </c>
      <c r="C23" s="19">
        <f>'5.Bev. forrásonként'!H90</f>
        <v>0</v>
      </c>
      <c r="D23" s="19">
        <f>'5.Bev. forrásonként'!I90</f>
        <v>0</v>
      </c>
      <c r="E23" s="18" t="s">
        <v>92</v>
      </c>
      <c r="F23" s="19">
        <v>0</v>
      </c>
      <c r="G23" s="5"/>
    </row>
    <row r="24" spans="1:7" ht="12.75">
      <c r="A24" s="5">
        <v>15</v>
      </c>
      <c r="B24" s="25"/>
      <c r="C24" s="5"/>
      <c r="D24" s="5"/>
      <c r="E24" s="18" t="s">
        <v>8</v>
      </c>
      <c r="F24" s="19">
        <f>'6. Kiadások'!F21</f>
        <v>0</v>
      </c>
      <c r="G24" s="5"/>
    </row>
    <row r="25" spans="1:7" ht="12.75">
      <c r="A25" s="5">
        <v>16</v>
      </c>
      <c r="B25" s="25"/>
      <c r="C25" s="5"/>
      <c r="D25" s="5"/>
      <c r="E25" s="18" t="s">
        <v>9</v>
      </c>
      <c r="F25" s="19">
        <f>'6. Kiadások'!F22</f>
        <v>0</v>
      </c>
      <c r="G25" s="5"/>
    </row>
    <row r="26" spans="1:7" ht="13.5">
      <c r="A26" s="5">
        <v>17</v>
      </c>
      <c r="B26" s="51"/>
      <c r="C26" s="19"/>
      <c r="D26" s="19"/>
      <c r="E26" s="18" t="s">
        <v>93</v>
      </c>
      <c r="F26" s="19">
        <f>'6. Kiadások'!F23</f>
        <v>0</v>
      </c>
      <c r="G26" s="5"/>
    </row>
    <row r="27" spans="1:7" ht="13.5">
      <c r="A27" s="5">
        <v>18</v>
      </c>
      <c r="B27" s="72" t="s">
        <v>55</v>
      </c>
      <c r="C27" s="19">
        <f>SUM(C21:C26)</f>
        <v>20387214</v>
      </c>
      <c r="D27" s="19">
        <f>SUM(D21:D26)</f>
        <v>26582060</v>
      </c>
      <c r="E27" s="70" t="s">
        <v>55</v>
      </c>
      <c r="F27" s="19">
        <f>SUM(F21:F26)</f>
        <v>58095896</v>
      </c>
      <c r="G27" s="19">
        <f>SUM(G21:G26)</f>
        <v>66269935</v>
      </c>
    </row>
    <row r="28" spans="1:7" ht="16.5">
      <c r="A28" s="5">
        <v>19</v>
      </c>
      <c r="B28" s="52"/>
      <c r="C28" s="19"/>
      <c r="D28" s="19"/>
      <c r="E28" s="14" t="s">
        <v>78</v>
      </c>
      <c r="F28" s="15"/>
      <c r="G28" s="5"/>
    </row>
    <row r="29" spans="1:7" ht="15">
      <c r="A29" s="5">
        <v>20</v>
      </c>
      <c r="B29" s="48"/>
      <c r="C29" s="19"/>
      <c r="D29" s="19"/>
      <c r="E29" s="16" t="s">
        <v>17</v>
      </c>
      <c r="F29" s="17"/>
      <c r="G29" s="5"/>
    </row>
    <row r="30" spans="1:7" ht="15">
      <c r="A30" s="5">
        <v>21</v>
      </c>
      <c r="B30" s="48"/>
      <c r="C30" s="19"/>
      <c r="D30" s="19"/>
      <c r="E30" s="28" t="s">
        <v>1</v>
      </c>
      <c r="F30" s="19">
        <f>'6. Kiadások'!F27</f>
        <v>16136171</v>
      </c>
      <c r="G30" s="19">
        <v>4839315</v>
      </c>
    </row>
    <row r="31" spans="1:7" ht="13.5">
      <c r="A31" s="5">
        <v>22</v>
      </c>
      <c r="B31" s="51"/>
      <c r="C31" s="19"/>
      <c r="D31" s="19"/>
      <c r="E31" s="18" t="s">
        <v>18</v>
      </c>
      <c r="F31" s="19">
        <f>'6. Kiadások'!F28</f>
        <v>0</v>
      </c>
      <c r="G31" s="5"/>
    </row>
    <row r="32" spans="1:7" ht="13.5">
      <c r="A32" s="5">
        <v>23</v>
      </c>
      <c r="B32" s="51"/>
      <c r="C32" s="19"/>
      <c r="D32" s="19"/>
      <c r="E32" s="70" t="s">
        <v>55</v>
      </c>
      <c r="F32" s="19">
        <f>SUM(F30:F31)</f>
        <v>16136171</v>
      </c>
      <c r="G32" s="19">
        <f>SUM(G30:G31)</f>
        <v>4839315</v>
      </c>
    </row>
    <row r="33" spans="1:7" ht="15">
      <c r="A33" s="5">
        <v>24</v>
      </c>
      <c r="B33" s="48"/>
      <c r="C33" s="19"/>
      <c r="D33" s="19"/>
      <c r="E33" s="16" t="s">
        <v>19</v>
      </c>
      <c r="F33" s="17"/>
      <c r="G33" s="5"/>
    </row>
    <row r="34" spans="1:7" ht="13.5">
      <c r="A34" s="5">
        <v>25</v>
      </c>
      <c r="B34" s="51"/>
      <c r="C34" s="19"/>
      <c r="D34" s="19"/>
      <c r="E34" s="18" t="s">
        <v>20</v>
      </c>
      <c r="F34" s="19">
        <v>0</v>
      </c>
      <c r="G34" s="5"/>
    </row>
    <row r="35" spans="1:7" ht="17.25">
      <c r="A35" s="5">
        <v>26</v>
      </c>
      <c r="B35" s="46"/>
      <c r="C35" s="19"/>
      <c r="D35" s="19"/>
      <c r="E35" s="12" t="s">
        <v>21</v>
      </c>
      <c r="F35" s="13"/>
      <c r="G35" s="5"/>
    </row>
    <row r="36" spans="1:7" ht="13.5">
      <c r="A36" s="5">
        <v>27</v>
      </c>
      <c r="B36" s="51"/>
      <c r="C36" s="19"/>
      <c r="D36" s="19"/>
      <c r="E36" s="18" t="s">
        <v>22</v>
      </c>
      <c r="F36" s="19">
        <v>0</v>
      </c>
      <c r="G36" s="5"/>
    </row>
    <row r="37" spans="1:7" ht="13.5">
      <c r="A37" s="5">
        <v>28</v>
      </c>
      <c r="B37" s="51"/>
      <c r="C37" s="19"/>
      <c r="D37" s="19"/>
      <c r="E37" s="18" t="s">
        <v>23</v>
      </c>
      <c r="F37" s="19">
        <v>0</v>
      </c>
      <c r="G37" s="5"/>
    </row>
    <row r="38" spans="1:7" ht="13.5">
      <c r="A38" s="5">
        <v>29</v>
      </c>
      <c r="B38" s="51"/>
      <c r="C38" s="19"/>
      <c r="D38" s="19"/>
      <c r="E38" s="70" t="s">
        <v>55</v>
      </c>
      <c r="F38" s="19">
        <f>SUM(F36:F37)</f>
        <v>0</v>
      </c>
      <c r="G38" s="5"/>
    </row>
    <row r="39" spans="1:7" ht="13.5">
      <c r="A39" s="5">
        <v>30</v>
      </c>
      <c r="B39" s="51"/>
      <c r="C39" s="19"/>
      <c r="D39" s="19"/>
      <c r="E39" s="18"/>
      <c r="F39" s="19"/>
      <c r="G39" s="5"/>
    </row>
    <row r="40" spans="1:7" ht="17.25">
      <c r="A40" s="5">
        <v>31</v>
      </c>
      <c r="B40" s="46"/>
      <c r="C40" s="19"/>
      <c r="D40" s="19"/>
      <c r="E40" s="12" t="s">
        <v>24</v>
      </c>
      <c r="F40" s="13"/>
      <c r="G40" s="5"/>
    </row>
    <row r="41" spans="1:7" ht="13.5">
      <c r="A41" s="5">
        <v>32</v>
      </c>
      <c r="B41" s="51"/>
      <c r="C41" s="19"/>
      <c r="D41" s="19"/>
      <c r="E41" s="18" t="s">
        <v>437</v>
      </c>
      <c r="F41" s="19">
        <f>'6. Kiadások'!C34</f>
        <v>1067147</v>
      </c>
      <c r="G41" s="19">
        <v>1067147</v>
      </c>
    </row>
    <row r="42" spans="1:7" ht="13.5">
      <c r="A42" s="5">
        <v>33</v>
      </c>
      <c r="B42" s="51"/>
      <c r="C42" s="19"/>
      <c r="D42" s="19"/>
      <c r="E42" s="18" t="s">
        <v>25</v>
      </c>
      <c r="F42" s="19">
        <v>0</v>
      </c>
      <c r="G42" s="5"/>
    </row>
    <row r="43" spans="1:7" ht="45">
      <c r="A43" s="5">
        <v>34</v>
      </c>
      <c r="B43" s="53" t="s">
        <v>38</v>
      </c>
      <c r="C43" s="17">
        <f>C18+C27</f>
        <v>58311407</v>
      </c>
      <c r="D43" s="17">
        <f>D18+D27</f>
        <v>69361807</v>
      </c>
      <c r="E43" s="12" t="s">
        <v>26</v>
      </c>
      <c r="F43" s="17">
        <f>F18+F27+F32+F41</f>
        <v>107866475</v>
      </c>
      <c r="G43" s="17">
        <f>G18+G27+G32+G41</f>
        <v>117008176</v>
      </c>
    </row>
    <row r="44" spans="1:7" ht="17.25">
      <c r="A44" s="5">
        <v>35</v>
      </c>
      <c r="B44" s="54"/>
      <c r="C44" s="19"/>
      <c r="D44" s="19"/>
      <c r="E44" s="12" t="s">
        <v>27</v>
      </c>
      <c r="F44" s="13"/>
      <c r="G44" s="5"/>
    </row>
    <row r="45" spans="1:7" ht="13.5">
      <c r="A45" s="5">
        <v>36</v>
      </c>
      <c r="B45" s="51"/>
      <c r="C45" s="19"/>
      <c r="D45" s="19"/>
      <c r="E45" s="18" t="s">
        <v>22</v>
      </c>
      <c r="F45" s="19">
        <v>0</v>
      </c>
      <c r="G45" s="5"/>
    </row>
    <row r="46" spans="1:7" ht="13.5">
      <c r="A46" s="5">
        <v>37</v>
      </c>
      <c r="B46" s="51"/>
      <c r="C46" s="19"/>
      <c r="D46" s="19"/>
      <c r="E46" s="18" t="s">
        <v>23</v>
      </c>
      <c r="F46" s="19">
        <v>0</v>
      </c>
      <c r="G46" s="5"/>
    </row>
    <row r="47" spans="1:7" ht="17.25">
      <c r="A47" s="5">
        <v>38</v>
      </c>
      <c r="B47" s="46" t="s">
        <v>28</v>
      </c>
      <c r="C47" s="13"/>
      <c r="D47" s="13"/>
      <c r="E47" s="12"/>
      <c r="F47" s="20"/>
      <c r="G47" s="5"/>
    </row>
    <row r="48" spans="1:7" ht="17.25">
      <c r="A48" s="5">
        <v>39</v>
      </c>
      <c r="B48" s="48" t="s">
        <v>29</v>
      </c>
      <c r="C48" s="17"/>
      <c r="D48" s="17"/>
      <c r="E48" s="21"/>
      <c r="F48" s="20"/>
      <c r="G48" s="5"/>
    </row>
    <row r="49" spans="1:7" ht="17.25">
      <c r="A49" s="5">
        <v>40</v>
      </c>
      <c r="B49" s="51" t="s">
        <v>39</v>
      </c>
      <c r="C49" s="19">
        <f>'5.Bev. forrásonként'!E102</f>
        <v>11846386</v>
      </c>
      <c r="D49" s="19">
        <v>7958494</v>
      </c>
      <c r="E49" s="18"/>
      <c r="F49" s="20"/>
      <c r="G49" s="5"/>
    </row>
    <row r="50" spans="1:7" ht="17.25">
      <c r="A50" s="5">
        <v>41</v>
      </c>
      <c r="B50" s="51" t="s">
        <v>40</v>
      </c>
      <c r="C50" s="19">
        <f>'5.Bev. forrásonként'!E103</f>
        <v>35799983</v>
      </c>
      <c r="D50" s="19">
        <v>39687875</v>
      </c>
      <c r="E50" s="18"/>
      <c r="F50" s="20"/>
      <c r="G50" s="5"/>
    </row>
    <row r="51" spans="1:7" ht="17.25">
      <c r="A51" s="5">
        <v>42</v>
      </c>
      <c r="B51" s="48" t="s">
        <v>30</v>
      </c>
      <c r="C51" s="17"/>
      <c r="D51" s="17"/>
      <c r="E51" s="21"/>
      <c r="F51" s="20"/>
      <c r="G51" s="5"/>
    </row>
    <row r="52" spans="1:7" ht="17.25">
      <c r="A52" s="5">
        <v>43</v>
      </c>
      <c r="B52" s="51" t="s">
        <v>325</v>
      </c>
      <c r="C52" s="19">
        <v>0</v>
      </c>
      <c r="D52" s="19"/>
      <c r="E52" s="18"/>
      <c r="F52" s="20"/>
      <c r="G52" s="5"/>
    </row>
    <row r="53" spans="1:7" ht="17.25">
      <c r="A53" s="5">
        <v>44</v>
      </c>
      <c r="B53" s="51" t="s">
        <v>31</v>
      </c>
      <c r="C53" s="19">
        <v>0</v>
      </c>
      <c r="D53" s="19"/>
      <c r="E53" s="18"/>
      <c r="F53" s="20"/>
      <c r="G53" s="5"/>
    </row>
    <row r="54" spans="1:7" ht="17.25">
      <c r="A54" s="5">
        <v>45</v>
      </c>
      <c r="B54" s="46" t="s">
        <v>4</v>
      </c>
      <c r="C54" s="13">
        <f>C43+C50+C52+C49+C53</f>
        <v>105957776</v>
      </c>
      <c r="D54" s="13">
        <f>D43+D50+D52+D49+D53</f>
        <v>117008176</v>
      </c>
      <c r="E54" s="12" t="s">
        <v>32</v>
      </c>
      <c r="F54" s="13">
        <f>F18+F27+F32+F41</f>
        <v>107866475</v>
      </c>
      <c r="G54" s="13">
        <f>G18+G27+G32+G41</f>
        <v>117008176</v>
      </c>
    </row>
    <row r="55" spans="1:7" ht="13.5">
      <c r="A55" s="5">
        <v>46</v>
      </c>
      <c r="B55" s="51" t="s">
        <v>33</v>
      </c>
      <c r="C55" s="19">
        <f>C18+C52+C49</f>
        <v>49770579</v>
      </c>
      <c r="D55" s="19">
        <f>D18+D52+D49</f>
        <v>50738241</v>
      </c>
      <c r="E55" s="18" t="s">
        <v>34</v>
      </c>
      <c r="F55" s="19">
        <f>F18+F32+F41</f>
        <v>49770579</v>
      </c>
      <c r="G55" s="19">
        <f>G18+G32+G41</f>
        <v>50738241</v>
      </c>
    </row>
    <row r="56" spans="1:7" ht="13.5">
      <c r="A56" s="5">
        <v>47</v>
      </c>
      <c r="B56" s="51" t="s">
        <v>35</v>
      </c>
      <c r="C56" s="19">
        <f>C27+C50</f>
        <v>56187197</v>
      </c>
      <c r="D56" s="19">
        <f>D27+D50</f>
        <v>66269935</v>
      </c>
      <c r="E56" s="18" t="s">
        <v>41</v>
      </c>
      <c r="F56" s="19">
        <f>F27</f>
        <v>58095896</v>
      </c>
      <c r="G56" s="19">
        <f>G27</f>
        <v>66269935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6.28125" style="0" customWidth="1"/>
    <col min="6" max="6" width="12.421875" style="0" customWidth="1"/>
    <col min="7" max="7" width="11.28125" style="0" customWidth="1"/>
    <col min="8" max="8" width="20.57421875" style="0" customWidth="1"/>
    <col min="9" max="9" width="14.28125" style="0" customWidth="1"/>
  </cols>
  <sheetData>
    <row r="1" spans="1:2" ht="12.75">
      <c r="A1" t="s">
        <v>491</v>
      </c>
      <c r="B1"/>
    </row>
    <row r="2" spans="1:8" ht="15">
      <c r="A2" s="1" t="s">
        <v>337</v>
      </c>
      <c r="C2" s="4"/>
      <c r="E2" s="4" t="s">
        <v>419</v>
      </c>
      <c r="F2" s="4"/>
      <c r="G2" s="4"/>
      <c r="H2" s="4"/>
    </row>
    <row r="3" spans="1:9" ht="12.75">
      <c r="A3" s="5" t="s">
        <v>80</v>
      </c>
      <c r="B3" s="7" t="s">
        <v>81</v>
      </c>
      <c r="C3" s="5" t="s">
        <v>107</v>
      </c>
      <c r="D3" s="5" t="s">
        <v>473</v>
      </c>
      <c r="E3" s="5" t="s">
        <v>108</v>
      </c>
      <c r="F3" s="7" t="s">
        <v>110</v>
      </c>
      <c r="G3" s="5" t="s">
        <v>111</v>
      </c>
      <c r="H3" s="5" t="s">
        <v>112</v>
      </c>
      <c r="I3" s="5" t="s">
        <v>461</v>
      </c>
    </row>
    <row r="4" spans="1:9" ht="26.25">
      <c r="A4" s="9" t="s">
        <v>153</v>
      </c>
      <c r="B4" s="27" t="s">
        <v>154</v>
      </c>
      <c r="C4" s="8" t="s">
        <v>155</v>
      </c>
      <c r="D4" s="99" t="s">
        <v>156</v>
      </c>
      <c r="E4" s="100" t="s">
        <v>157</v>
      </c>
      <c r="F4" s="100" t="s">
        <v>158</v>
      </c>
      <c r="G4" s="99" t="s">
        <v>159</v>
      </c>
      <c r="H4" s="98" t="s">
        <v>160</v>
      </c>
      <c r="I4" s="98" t="s">
        <v>462</v>
      </c>
    </row>
    <row r="5" spans="1:9" ht="15">
      <c r="A5" s="5">
        <v>1</v>
      </c>
      <c r="B5" s="27">
        <v>1</v>
      </c>
      <c r="C5" s="37" t="s">
        <v>161</v>
      </c>
      <c r="D5" s="5" t="s">
        <v>162</v>
      </c>
      <c r="E5" s="75"/>
      <c r="F5" s="68"/>
      <c r="G5" s="69"/>
      <c r="H5" s="75"/>
      <c r="I5" s="5"/>
    </row>
    <row r="6" spans="1:9" ht="12.75">
      <c r="A6" s="5">
        <v>2</v>
      </c>
      <c r="B6" s="61" t="s">
        <v>163</v>
      </c>
      <c r="C6" s="36" t="s">
        <v>164</v>
      </c>
      <c r="D6" s="5"/>
      <c r="E6" s="75">
        <v>1154160</v>
      </c>
      <c r="F6" s="68"/>
      <c r="G6" s="76"/>
      <c r="H6" s="75">
        <f>E6+F6+G6</f>
        <v>1154160</v>
      </c>
      <c r="I6" s="103">
        <v>1154160</v>
      </c>
    </row>
    <row r="7" spans="1:9" ht="12.75">
      <c r="A7" s="5">
        <v>3</v>
      </c>
      <c r="B7" s="27" t="s">
        <v>165</v>
      </c>
      <c r="C7" s="23" t="s">
        <v>166</v>
      </c>
      <c r="D7" s="5"/>
      <c r="E7" s="68">
        <v>1024000</v>
      </c>
      <c r="F7" s="68"/>
      <c r="G7" s="77"/>
      <c r="H7" s="75">
        <f aca="true" t="shared" si="0" ref="H7:H22">E7+F7+G7</f>
        <v>1024000</v>
      </c>
      <c r="I7" s="103">
        <v>1024000</v>
      </c>
    </row>
    <row r="8" spans="1:9" ht="12.75">
      <c r="A8" s="5">
        <v>4</v>
      </c>
      <c r="B8" s="27" t="s">
        <v>167</v>
      </c>
      <c r="C8" s="23" t="s">
        <v>168</v>
      </c>
      <c r="D8" s="5"/>
      <c r="E8" s="68">
        <v>673371</v>
      </c>
      <c r="F8" s="68"/>
      <c r="G8" s="77"/>
      <c r="H8" s="75">
        <f t="shared" si="0"/>
        <v>673371</v>
      </c>
      <c r="I8" s="103">
        <v>673371</v>
      </c>
    </row>
    <row r="9" spans="1:9" ht="12.75">
      <c r="A9" s="5">
        <v>5</v>
      </c>
      <c r="B9" s="27" t="s">
        <v>169</v>
      </c>
      <c r="C9" s="23" t="s">
        <v>170</v>
      </c>
      <c r="D9" s="5"/>
      <c r="E9" s="68">
        <v>749100</v>
      </c>
      <c r="F9" s="68"/>
      <c r="G9" s="77"/>
      <c r="H9" s="75">
        <f t="shared" si="0"/>
        <v>749100</v>
      </c>
      <c r="I9" s="103">
        <v>749100</v>
      </c>
    </row>
    <row r="10" spans="1:9" ht="12.75">
      <c r="A10" s="5">
        <v>6</v>
      </c>
      <c r="B10" s="27" t="s">
        <v>171</v>
      </c>
      <c r="C10" s="5" t="s">
        <v>172</v>
      </c>
      <c r="D10" s="5"/>
      <c r="E10" s="68">
        <v>5000000</v>
      </c>
      <c r="F10" s="68"/>
      <c r="G10" s="77"/>
      <c r="H10" s="75">
        <f t="shared" si="0"/>
        <v>5000000</v>
      </c>
      <c r="I10" s="103">
        <v>5000000</v>
      </c>
    </row>
    <row r="11" spans="1:9" ht="12.75">
      <c r="A11" s="5">
        <v>7</v>
      </c>
      <c r="B11" s="27" t="s">
        <v>358</v>
      </c>
      <c r="C11" s="7" t="s">
        <v>338</v>
      </c>
      <c r="D11" s="5"/>
      <c r="E11" s="68">
        <v>0</v>
      </c>
      <c r="F11" s="68"/>
      <c r="G11" s="77"/>
      <c r="H11" s="75">
        <f t="shared" si="0"/>
        <v>0</v>
      </c>
      <c r="I11" s="103"/>
    </row>
    <row r="12" spans="1:9" ht="12.75">
      <c r="A12" s="5">
        <v>8</v>
      </c>
      <c r="B12" s="27" t="s">
        <v>359</v>
      </c>
      <c r="C12" s="7" t="s">
        <v>421</v>
      </c>
      <c r="D12" s="5"/>
      <c r="E12" s="68">
        <v>4307400</v>
      </c>
      <c r="F12" s="68"/>
      <c r="G12" s="77"/>
      <c r="H12" s="75">
        <f t="shared" si="0"/>
        <v>4307400</v>
      </c>
      <c r="I12" s="103">
        <v>1550664</v>
      </c>
    </row>
    <row r="13" spans="1:9" ht="12.75">
      <c r="A13" s="5">
        <v>9</v>
      </c>
      <c r="B13" s="27">
        <v>2</v>
      </c>
      <c r="C13" s="5" t="s">
        <v>452</v>
      </c>
      <c r="D13" s="5"/>
      <c r="E13" s="68">
        <v>1908900</v>
      </c>
      <c r="F13" s="68"/>
      <c r="G13" s="77"/>
      <c r="H13" s="75">
        <f t="shared" si="0"/>
        <v>1908900</v>
      </c>
      <c r="I13" s="103">
        <v>1908900</v>
      </c>
    </row>
    <row r="14" spans="1:9" ht="12.75">
      <c r="A14" s="5">
        <v>10</v>
      </c>
      <c r="B14" s="27">
        <v>3</v>
      </c>
      <c r="C14" s="5" t="s">
        <v>173</v>
      </c>
      <c r="D14" s="5" t="s">
        <v>174</v>
      </c>
      <c r="E14" s="68"/>
      <c r="F14" s="68"/>
      <c r="G14" s="77"/>
      <c r="H14" s="75">
        <f t="shared" si="0"/>
        <v>0</v>
      </c>
      <c r="I14" s="103"/>
    </row>
    <row r="15" spans="1:9" ht="12.75">
      <c r="A15" s="5">
        <v>11</v>
      </c>
      <c r="B15" s="27" t="s">
        <v>163</v>
      </c>
      <c r="C15" s="7" t="s">
        <v>360</v>
      </c>
      <c r="D15" s="5" t="s">
        <v>175</v>
      </c>
      <c r="E15" s="68"/>
      <c r="F15" s="68"/>
      <c r="G15" s="77"/>
      <c r="H15" s="75">
        <f t="shared" si="0"/>
        <v>0</v>
      </c>
      <c r="I15" s="103"/>
    </row>
    <row r="16" spans="1:9" ht="12.75">
      <c r="A16" s="5">
        <v>12</v>
      </c>
      <c r="B16" s="27" t="s">
        <v>165</v>
      </c>
      <c r="C16" s="7" t="s">
        <v>330</v>
      </c>
      <c r="D16" s="5"/>
      <c r="E16" s="68">
        <v>5309000</v>
      </c>
      <c r="F16" s="68"/>
      <c r="G16" s="77"/>
      <c r="H16" s="75">
        <f t="shared" si="0"/>
        <v>5309000</v>
      </c>
      <c r="I16" s="103">
        <v>5309000</v>
      </c>
    </row>
    <row r="17" spans="1:9" ht="12.75">
      <c r="A17" s="5">
        <v>13</v>
      </c>
      <c r="B17" s="27" t="s">
        <v>167</v>
      </c>
      <c r="C17" s="7" t="s">
        <v>331</v>
      </c>
      <c r="D17" s="5"/>
      <c r="E17" s="68">
        <v>4250000</v>
      </c>
      <c r="F17" s="68"/>
      <c r="G17" s="77"/>
      <c r="H17" s="75">
        <f t="shared" si="0"/>
        <v>4250000</v>
      </c>
      <c r="I17" s="103">
        <v>4479000</v>
      </c>
    </row>
    <row r="18" spans="1:9" ht="12.75">
      <c r="A18" s="5">
        <v>14</v>
      </c>
      <c r="B18" s="27">
        <v>4</v>
      </c>
      <c r="C18" s="7" t="s">
        <v>425</v>
      </c>
      <c r="D18" s="5"/>
      <c r="E18" s="68">
        <v>502740</v>
      </c>
      <c r="F18" s="68"/>
      <c r="G18" s="77"/>
      <c r="H18" s="75">
        <f t="shared" si="0"/>
        <v>502740</v>
      </c>
      <c r="I18" s="103">
        <v>534660</v>
      </c>
    </row>
    <row r="19" spans="1:9" ht="12.75">
      <c r="A19" s="5">
        <v>15</v>
      </c>
      <c r="B19" s="27">
        <v>5</v>
      </c>
      <c r="C19" s="7" t="s">
        <v>426</v>
      </c>
      <c r="D19" s="5"/>
      <c r="E19" s="68">
        <v>0</v>
      </c>
      <c r="F19" s="68"/>
      <c r="G19" s="77"/>
      <c r="H19" s="75">
        <f t="shared" si="0"/>
        <v>0</v>
      </c>
      <c r="I19" s="103">
        <v>156634</v>
      </c>
    </row>
    <row r="20" spans="1:9" ht="12.75">
      <c r="A20" s="5">
        <v>16</v>
      </c>
      <c r="B20" s="27">
        <v>6</v>
      </c>
      <c r="C20" s="5" t="s">
        <v>176</v>
      </c>
      <c r="D20" s="5" t="s">
        <v>177</v>
      </c>
      <c r="E20" s="68">
        <v>1800000</v>
      </c>
      <c r="F20" s="68"/>
      <c r="G20" s="77"/>
      <c r="H20" s="75">
        <f t="shared" si="0"/>
        <v>1800000</v>
      </c>
      <c r="I20" s="103">
        <v>2000000</v>
      </c>
    </row>
    <row r="21" spans="1:9" ht="12.75">
      <c r="A21" s="5">
        <v>17</v>
      </c>
      <c r="B21" s="27" t="s">
        <v>61</v>
      </c>
      <c r="C21" s="5" t="s">
        <v>361</v>
      </c>
      <c r="D21" s="5" t="s">
        <v>178</v>
      </c>
      <c r="E21" s="68">
        <v>0</v>
      </c>
      <c r="F21" s="68"/>
      <c r="G21" s="77"/>
      <c r="H21" s="75">
        <f t="shared" si="0"/>
        <v>0</v>
      </c>
      <c r="I21" s="103">
        <v>100000</v>
      </c>
    </row>
    <row r="22" spans="1:9" ht="12.75">
      <c r="A22" s="5">
        <v>18</v>
      </c>
      <c r="B22" s="27">
        <v>1</v>
      </c>
      <c r="C22" s="5" t="s">
        <v>362</v>
      </c>
      <c r="D22" s="5" t="s">
        <v>179</v>
      </c>
      <c r="E22" s="68">
        <v>0</v>
      </c>
      <c r="F22" s="68"/>
      <c r="G22" s="77"/>
      <c r="H22" s="75">
        <f t="shared" si="0"/>
        <v>0</v>
      </c>
      <c r="I22" s="103">
        <v>117990</v>
      </c>
    </row>
    <row r="23" spans="1:9" ht="12.75">
      <c r="A23" s="5">
        <v>19</v>
      </c>
      <c r="B23" s="27">
        <v>2</v>
      </c>
      <c r="C23" s="6" t="s">
        <v>180</v>
      </c>
      <c r="D23" s="5" t="s">
        <v>181</v>
      </c>
      <c r="E23" s="69">
        <f>SUM(E6:E22)</f>
        <v>26678671</v>
      </c>
      <c r="F23" s="69">
        <f>SUM(F6:F22)</f>
        <v>0</v>
      </c>
      <c r="G23" s="69">
        <f>SUM(G6:G22)</f>
        <v>0</v>
      </c>
      <c r="H23" s="69">
        <f>SUM(H6:H22)</f>
        <v>26678671</v>
      </c>
      <c r="I23" s="69">
        <f>SUM(I6:I22)</f>
        <v>24757479</v>
      </c>
    </row>
    <row r="24" spans="1:9" ht="12.75">
      <c r="A24" s="5">
        <v>20</v>
      </c>
      <c r="B24" s="27">
        <v>3</v>
      </c>
      <c r="C24" s="7" t="s">
        <v>182</v>
      </c>
      <c r="D24" s="5" t="s">
        <v>183</v>
      </c>
      <c r="E24" s="68"/>
      <c r="F24" s="68"/>
      <c r="G24" s="77"/>
      <c r="H24" s="68">
        <v>0</v>
      </c>
      <c r="I24" s="103"/>
    </row>
    <row r="25" spans="1:9" ht="12.75">
      <c r="A25" s="5">
        <v>21</v>
      </c>
      <c r="B25" s="27">
        <v>4</v>
      </c>
      <c r="C25" s="7" t="s">
        <v>184</v>
      </c>
      <c r="D25" s="5" t="s">
        <v>185</v>
      </c>
      <c r="E25" s="68"/>
      <c r="F25" s="68"/>
      <c r="G25" s="77"/>
      <c r="H25" s="68">
        <v>0</v>
      </c>
      <c r="I25" s="103"/>
    </row>
    <row r="26" spans="1:9" ht="12.75">
      <c r="A26" s="5">
        <v>22</v>
      </c>
      <c r="B26" s="27">
        <v>5</v>
      </c>
      <c r="C26" s="7" t="s">
        <v>186</v>
      </c>
      <c r="D26" s="5" t="s">
        <v>187</v>
      </c>
      <c r="E26" s="68"/>
      <c r="F26" s="68"/>
      <c r="G26" s="77"/>
      <c r="H26" s="68">
        <v>0</v>
      </c>
      <c r="I26" s="103"/>
    </row>
    <row r="27" spans="1:9" ht="12.75">
      <c r="A27" s="5">
        <v>23</v>
      </c>
      <c r="B27" s="27" t="s">
        <v>163</v>
      </c>
      <c r="C27" s="7" t="s">
        <v>188</v>
      </c>
      <c r="D27" s="7" t="s">
        <v>189</v>
      </c>
      <c r="E27" s="69"/>
      <c r="F27" s="69"/>
      <c r="G27" s="78"/>
      <c r="H27" s="68">
        <v>0</v>
      </c>
      <c r="I27" s="103"/>
    </row>
    <row r="28" spans="1:9" ht="12.75">
      <c r="A28" s="5">
        <v>24</v>
      </c>
      <c r="B28" s="27" t="s">
        <v>165</v>
      </c>
      <c r="C28" s="5" t="s">
        <v>190</v>
      </c>
      <c r="D28" s="5" t="s">
        <v>191</v>
      </c>
      <c r="E28" s="68"/>
      <c r="F28" s="68"/>
      <c r="G28" s="77"/>
      <c r="H28" s="68"/>
      <c r="I28" s="103"/>
    </row>
    <row r="29" spans="1:9" ht="12.75">
      <c r="A29" s="5">
        <v>25</v>
      </c>
      <c r="B29" s="27" t="s">
        <v>167</v>
      </c>
      <c r="C29" s="23" t="s">
        <v>332</v>
      </c>
      <c r="D29" s="5"/>
      <c r="E29" s="68">
        <v>3457898</v>
      </c>
      <c r="F29" s="68"/>
      <c r="G29" s="77"/>
      <c r="H29" s="68">
        <f>E29+F29+G29</f>
        <v>3457898</v>
      </c>
      <c r="I29" s="103">
        <v>11757687</v>
      </c>
    </row>
    <row r="30" spans="1:9" ht="12.75">
      <c r="A30" s="5">
        <v>26</v>
      </c>
      <c r="B30" s="27" t="s">
        <v>169</v>
      </c>
      <c r="C30" s="23" t="s">
        <v>438</v>
      </c>
      <c r="D30" s="5"/>
      <c r="E30" s="68">
        <v>113740</v>
      </c>
      <c r="F30" s="68"/>
      <c r="G30" s="77"/>
      <c r="H30" s="68">
        <f>E30+F30+G30</f>
        <v>113740</v>
      </c>
      <c r="I30" s="103">
        <v>120897</v>
      </c>
    </row>
    <row r="31" spans="1:9" ht="12.75">
      <c r="A31" s="5">
        <v>27</v>
      </c>
      <c r="B31" s="27" t="s">
        <v>192</v>
      </c>
      <c r="C31" s="23" t="s">
        <v>453</v>
      </c>
      <c r="D31" s="5"/>
      <c r="E31" s="68">
        <v>599996</v>
      </c>
      <c r="F31" s="68"/>
      <c r="G31" s="77"/>
      <c r="H31" s="68">
        <f>E31+F31+G31</f>
        <v>599996</v>
      </c>
      <c r="I31" s="103">
        <v>599996</v>
      </c>
    </row>
    <row r="32" spans="1:9" ht="12.75">
      <c r="A32" s="5">
        <v>28</v>
      </c>
      <c r="B32" s="27">
        <v>1</v>
      </c>
      <c r="C32" s="23" t="s">
        <v>333</v>
      </c>
      <c r="D32" s="5"/>
      <c r="E32" s="68">
        <v>0</v>
      </c>
      <c r="F32" s="68"/>
      <c r="G32" s="77"/>
      <c r="H32" s="68">
        <f>E32+F32+G32</f>
        <v>0</v>
      </c>
      <c r="I32" s="103"/>
    </row>
    <row r="33" spans="1:9" ht="12.75">
      <c r="A33" s="5">
        <v>29</v>
      </c>
      <c r="B33" s="27">
        <v>2</v>
      </c>
      <c r="C33" s="30" t="s">
        <v>363</v>
      </c>
      <c r="D33" s="5" t="s">
        <v>193</v>
      </c>
      <c r="E33" s="69">
        <f>SUM(E24:E32)</f>
        <v>4171634</v>
      </c>
      <c r="F33" s="69">
        <f>SUM(F24:F32)</f>
        <v>0</v>
      </c>
      <c r="G33" s="69">
        <f>SUM(G24:G32)</f>
        <v>0</v>
      </c>
      <c r="H33" s="69">
        <f>SUM(H24:H32)</f>
        <v>4171634</v>
      </c>
      <c r="I33" s="69">
        <f>SUM(I24:I32)</f>
        <v>12478580</v>
      </c>
    </row>
    <row r="34" spans="1:9" ht="12.75">
      <c r="A34" s="5">
        <v>30</v>
      </c>
      <c r="B34" s="27">
        <v>3</v>
      </c>
      <c r="C34" s="23" t="s">
        <v>194</v>
      </c>
      <c r="D34" s="5" t="s">
        <v>195</v>
      </c>
      <c r="E34" s="68"/>
      <c r="F34" s="68"/>
      <c r="G34" s="77"/>
      <c r="H34" s="68">
        <f>SUM(E34:G34)</f>
        <v>0</v>
      </c>
      <c r="I34" s="103"/>
    </row>
    <row r="35" spans="1:9" ht="12.75">
      <c r="A35" s="5">
        <v>31</v>
      </c>
      <c r="B35" s="27">
        <v>4</v>
      </c>
      <c r="C35" s="34" t="s">
        <v>196</v>
      </c>
      <c r="D35" s="7" t="s">
        <v>197</v>
      </c>
      <c r="E35" s="69"/>
      <c r="F35" s="69"/>
      <c r="G35" s="78"/>
      <c r="H35" s="68">
        <f>SUM(E35:G35)</f>
        <v>0</v>
      </c>
      <c r="I35" s="103"/>
    </row>
    <row r="36" spans="1:9" ht="12.75">
      <c r="A36" s="5">
        <v>32</v>
      </c>
      <c r="B36" s="62">
        <v>5</v>
      </c>
      <c r="C36" s="23" t="s">
        <v>198</v>
      </c>
      <c r="D36" s="5" t="s">
        <v>199</v>
      </c>
      <c r="E36" s="68"/>
      <c r="F36" s="68"/>
      <c r="G36" s="77"/>
      <c r="H36" s="68">
        <f>SUM(E36:G36)</f>
        <v>0</v>
      </c>
      <c r="I36" s="103"/>
    </row>
    <row r="37" spans="1:9" ht="12.75">
      <c r="A37" s="5">
        <v>33</v>
      </c>
      <c r="B37" s="27" t="s">
        <v>163</v>
      </c>
      <c r="C37" s="23" t="s">
        <v>200</v>
      </c>
      <c r="D37" s="5" t="s">
        <v>201</v>
      </c>
      <c r="E37" s="68"/>
      <c r="F37" s="68"/>
      <c r="G37" s="77"/>
      <c r="H37" s="68">
        <f>SUM(E37:G37)</f>
        <v>0</v>
      </c>
      <c r="I37" s="103"/>
    </row>
    <row r="38" spans="1:9" ht="12.75">
      <c r="A38" s="5">
        <v>34</v>
      </c>
      <c r="B38" s="27" t="s">
        <v>364</v>
      </c>
      <c r="C38" s="34" t="s">
        <v>202</v>
      </c>
      <c r="D38" s="5" t="s">
        <v>203</v>
      </c>
      <c r="E38" s="68">
        <f>E39+E40+E41</f>
        <v>20387214</v>
      </c>
      <c r="F38" s="68">
        <f>F39+F40+F41</f>
        <v>0</v>
      </c>
      <c r="G38" s="68">
        <f>G39+G40+G41</f>
        <v>0</v>
      </c>
      <c r="H38" s="68">
        <f>H39+H40+H41</f>
        <v>20387214</v>
      </c>
      <c r="I38" s="103"/>
    </row>
    <row r="39" spans="1:9" ht="12.75">
      <c r="A39" s="5">
        <v>35</v>
      </c>
      <c r="B39" s="27">
        <v>1</v>
      </c>
      <c r="C39" s="34" t="s">
        <v>454</v>
      </c>
      <c r="D39" s="5"/>
      <c r="E39" s="68">
        <v>2493464</v>
      </c>
      <c r="F39" s="68"/>
      <c r="G39" s="77"/>
      <c r="H39" s="68">
        <f>SUM(E39:G39)</f>
        <v>2493464</v>
      </c>
      <c r="I39" s="103">
        <v>2493464</v>
      </c>
    </row>
    <row r="40" spans="1:9" ht="12.75">
      <c r="A40" s="5"/>
      <c r="B40" s="27"/>
      <c r="C40" s="34" t="s">
        <v>448</v>
      </c>
      <c r="D40" s="5"/>
      <c r="E40" s="68">
        <v>4000000</v>
      </c>
      <c r="F40" s="68"/>
      <c r="G40" s="77"/>
      <c r="H40" s="68">
        <f>SUM(E40:G40)</f>
        <v>4000000</v>
      </c>
      <c r="I40" s="103">
        <v>4000000</v>
      </c>
    </row>
    <row r="41" spans="1:9" ht="12.75">
      <c r="A41" s="5"/>
      <c r="B41" s="27"/>
      <c r="C41" s="34" t="s">
        <v>455</v>
      </c>
      <c r="D41" s="5"/>
      <c r="E41" s="68">
        <v>13893750</v>
      </c>
      <c r="F41" s="68"/>
      <c r="G41" s="77"/>
      <c r="H41" s="68">
        <f>SUM(E41:G41)</f>
        <v>13893750</v>
      </c>
      <c r="I41" s="103">
        <v>13893750</v>
      </c>
    </row>
    <row r="42" spans="1:9" ht="12.75">
      <c r="A42" s="5"/>
      <c r="B42" s="27"/>
      <c r="C42" s="34" t="s">
        <v>475</v>
      </c>
      <c r="D42" s="5"/>
      <c r="E42" s="68"/>
      <c r="F42" s="68"/>
      <c r="G42" s="77"/>
      <c r="H42" s="68"/>
      <c r="I42" s="103">
        <v>6194846</v>
      </c>
    </row>
    <row r="43" spans="1:9" ht="12.75">
      <c r="A43" s="5">
        <v>36</v>
      </c>
      <c r="B43" s="7">
        <v>2</v>
      </c>
      <c r="C43" s="30" t="s">
        <v>204</v>
      </c>
      <c r="D43" s="5" t="s">
        <v>205</v>
      </c>
      <c r="E43" s="69">
        <f>SUM(E34:E38)</f>
        <v>20387214</v>
      </c>
      <c r="F43" s="69">
        <f>SUM(F34:F38)</f>
        <v>0</v>
      </c>
      <c r="G43" s="69">
        <f>SUM(G34:G38)</f>
        <v>0</v>
      </c>
      <c r="H43" s="69">
        <f>SUM(H34:H38)</f>
        <v>20387214</v>
      </c>
      <c r="I43" s="69">
        <f>I39+I40+I41+I42</f>
        <v>26582060</v>
      </c>
    </row>
    <row r="44" spans="1:9" ht="12.75">
      <c r="A44" s="5">
        <v>37</v>
      </c>
      <c r="B44" s="43" t="s">
        <v>210</v>
      </c>
      <c r="C44" s="23" t="s">
        <v>206</v>
      </c>
      <c r="D44" s="5" t="s">
        <v>207</v>
      </c>
      <c r="E44" s="68"/>
      <c r="F44" s="68"/>
      <c r="G44" s="77"/>
      <c r="H44" s="68">
        <f>E44+F44+G44</f>
        <v>0</v>
      </c>
      <c r="I44" s="103"/>
    </row>
    <row r="45" spans="1:9" ht="12.75">
      <c r="A45" s="5">
        <v>38</v>
      </c>
      <c r="B45" s="27">
        <v>1</v>
      </c>
      <c r="C45" s="5" t="s">
        <v>208</v>
      </c>
      <c r="D45" s="5" t="s">
        <v>209</v>
      </c>
      <c r="E45" s="68"/>
      <c r="F45" s="68"/>
      <c r="G45" s="77"/>
      <c r="H45" s="68">
        <f>E45+F45+G45</f>
        <v>0</v>
      </c>
      <c r="I45" s="103"/>
    </row>
    <row r="46" spans="1:9" ht="12.75">
      <c r="A46" s="5">
        <v>39</v>
      </c>
      <c r="B46" s="27">
        <v>2</v>
      </c>
      <c r="C46" s="6" t="s">
        <v>365</v>
      </c>
      <c r="D46" s="5" t="s">
        <v>211</v>
      </c>
      <c r="E46" s="75">
        <f>SUM(E44:E45)</f>
        <v>0</v>
      </c>
      <c r="F46" s="75">
        <f>SUM(F44:F45)</f>
        <v>0</v>
      </c>
      <c r="G46" s="75">
        <f>SUM(G44:G45)</f>
        <v>0</v>
      </c>
      <c r="H46" s="75">
        <f>SUM(H44:H45)</f>
        <v>0</v>
      </c>
      <c r="I46" s="103"/>
    </row>
    <row r="47" spans="1:9" ht="12.75">
      <c r="A47" s="5">
        <v>40</v>
      </c>
      <c r="B47" s="27">
        <v>3</v>
      </c>
      <c r="C47" s="23" t="s">
        <v>212</v>
      </c>
      <c r="D47" s="5" t="s">
        <v>213</v>
      </c>
      <c r="E47" s="68"/>
      <c r="F47" s="68"/>
      <c r="G47" s="77"/>
      <c r="H47" s="75">
        <f>SUM(E47:G47)</f>
        <v>0</v>
      </c>
      <c r="I47" s="103"/>
    </row>
    <row r="48" spans="1:9" ht="12.75">
      <c r="A48" s="5">
        <v>41</v>
      </c>
      <c r="B48" s="27">
        <v>4</v>
      </c>
      <c r="C48" s="35" t="s">
        <v>214</v>
      </c>
      <c r="D48" s="5" t="s">
        <v>215</v>
      </c>
      <c r="E48" s="68"/>
      <c r="F48" s="68"/>
      <c r="G48" s="77"/>
      <c r="H48" s="75">
        <f aca="true" t="shared" si="1" ref="H48:H55">SUM(E48:G48)</f>
        <v>0</v>
      </c>
      <c r="I48" s="103"/>
    </row>
    <row r="49" spans="1:9" ht="12.75">
      <c r="A49" s="5">
        <v>42</v>
      </c>
      <c r="B49" s="27">
        <v>5</v>
      </c>
      <c r="C49" s="5" t="s">
        <v>216</v>
      </c>
      <c r="D49" s="5" t="s">
        <v>217</v>
      </c>
      <c r="E49" s="68"/>
      <c r="F49" s="68">
        <v>300000</v>
      </c>
      <c r="G49" s="77"/>
      <c r="H49" s="75">
        <f t="shared" si="1"/>
        <v>300000</v>
      </c>
      <c r="I49" s="103">
        <v>300000</v>
      </c>
    </row>
    <row r="50" spans="1:9" ht="12.75">
      <c r="A50" s="5">
        <v>43</v>
      </c>
      <c r="B50" s="27">
        <v>6</v>
      </c>
      <c r="C50" s="5" t="s">
        <v>327</v>
      </c>
      <c r="D50" s="5" t="s">
        <v>217</v>
      </c>
      <c r="E50" s="68"/>
      <c r="F50" s="68">
        <v>0</v>
      </c>
      <c r="G50" s="77"/>
      <c r="H50" s="75">
        <f t="shared" si="1"/>
        <v>0</v>
      </c>
      <c r="I50" s="103"/>
    </row>
    <row r="51" spans="1:9" ht="12.75">
      <c r="A51" s="5">
        <v>44</v>
      </c>
      <c r="B51" s="27">
        <v>7</v>
      </c>
      <c r="C51" s="5" t="s">
        <v>218</v>
      </c>
      <c r="D51" s="5" t="s">
        <v>219</v>
      </c>
      <c r="E51" s="68"/>
      <c r="F51" s="68">
        <v>4500000</v>
      </c>
      <c r="G51" s="77"/>
      <c r="H51" s="75">
        <f t="shared" si="1"/>
        <v>4500000</v>
      </c>
      <c r="I51" s="103">
        <v>4500000</v>
      </c>
    </row>
    <row r="52" spans="1:9" ht="12.75">
      <c r="A52" s="5">
        <v>45</v>
      </c>
      <c r="B52" s="27">
        <v>8</v>
      </c>
      <c r="C52" s="5" t="s">
        <v>423</v>
      </c>
      <c r="D52" s="5" t="s">
        <v>220</v>
      </c>
      <c r="E52" s="68"/>
      <c r="F52" s="68">
        <v>1600000</v>
      </c>
      <c r="G52" s="77"/>
      <c r="H52" s="75">
        <f t="shared" si="1"/>
        <v>1600000</v>
      </c>
      <c r="I52" s="103"/>
    </row>
    <row r="53" spans="1:9" ht="12.75">
      <c r="A53" s="5">
        <v>46</v>
      </c>
      <c r="B53" s="27">
        <v>9</v>
      </c>
      <c r="C53" s="23" t="s">
        <v>221</v>
      </c>
      <c r="D53" s="5" t="s">
        <v>222</v>
      </c>
      <c r="E53" s="68"/>
      <c r="F53" s="68"/>
      <c r="G53" s="77"/>
      <c r="H53" s="75">
        <f t="shared" si="1"/>
        <v>0</v>
      </c>
      <c r="I53" s="103"/>
    </row>
    <row r="54" spans="1:9" ht="12.75">
      <c r="A54" s="5">
        <v>47</v>
      </c>
      <c r="B54" s="40" t="s">
        <v>366</v>
      </c>
      <c r="C54" s="34" t="s">
        <v>223</v>
      </c>
      <c r="D54" s="5" t="s">
        <v>224</v>
      </c>
      <c r="E54" s="75">
        <v>300000</v>
      </c>
      <c r="F54" s="68"/>
      <c r="G54" s="76"/>
      <c r="H54" s="75">
        <f t="shared" si="1"/>
        <v>300000</v>
      </c>
      <c r="I54" s="103"/>
    </row>
    <row r="55" spans="1:9" ht="12.75">
      <c r="A55" s="5">
        <v>48</v>
      </c>
      <c r="B55" s="33">
        <v>1</v>
      </c>
      <c r="C55" s="34" t="s">
        <v>465</v>
      </c>
      <c r="D55" s="7" t="s">
        <v>225</v>
      </c>
      <c r="E55" s="69"/>
      <c r="F55" s="69"/>
      <c r="G55" s="78"/>
      <c r="H55" s="75">
        <f t="shared" si="1"/>
        <v>0</v>
      </c>
      <c r="I55" s="103">
        <v>369800</v>
      </c>
    </row>
    <row r="56" spans="1:9" ht="12.75">
      <c r="A56" s="5">
        <v>49</v>
      </c>
      <c r="B56" s="27" t="s">
        <v>163</v>
      </c>
      <c r="C56" s="30" t="s">
        <v>367</v>
      </c>
      <c r="D56" s="5" t="s">
        <v>226</v>
      </c>
      <c r="E56" s="69">
        <f>SUM(E47:E55)</f>
        <v>300000</v>
      </c>
      <c r="F56" s="69">
        <f>SUM(F47:F55)</f>
        <v>6400000</v>
      </c>
      <c r="G56" s="69">
        <f>SUM(G47:G55)</f>
        <v>0</v>
      </c>
      <c r="H56" s="69">
        <f>SUM(H47:H55)</f>
        <v>6700000</v>
      </c>
      <c r="I56" s="69">
        <f>SUM(I47:I55)</f>
        <v>5169800</v>
      </c>
    </row>
    <row r="57" spans="1:9" ht="12.75">
      <c r="A57" s="5">
        <v>50</v>
      </c>
      <c r="B57" s="27" t="s">
        <v>165</v>
      </c>
      <c r="C57" s="30" t="s">
        <v>368</v>
      </c>
      <c r="D57" s="5" t="s">
        <v>227</v>
      </c>
      <c r="E57" s="69">
        <f>SUM(E58:E59)</f>
        <v>0</v>
      </c>
      <c r="F57" s="69">
        <f>SUM(F58:F59)</f>
        <v>5000</v>
      </c>
      <c r="G57" s="69">
        <f>SUM(G58:G59)</f>
        <v>0</v>
      </c>
      <c r="H57" s="69">
        <f>SUM(H58:H59)</f>
        <v>5000</v>
      </c>
      <c r="I57" s="69">
        <f>SUM(I58:I59)</f>
        <v>5000</v>
      </c>
    </row>
    <row r="58" spans="1:9" ht="12.75">
      <c r="A58" s="5">
        <v>51</v>
      </c>
      <c r="B58" s="27" t="s">
        <v>228</v>
      </c>
      <c r="C58" s="34" t="s">
        <v>320</v>
      </c>
      <c r="D58" s="5"/>
      <c r="E58" s="68"/>
      <c r="F58" s="75">
        <v>5000</v>
      </c>
      <c r="G58" s="78"/>
      <c r="H58" s="75">
        <f>SUM(E58:G58)</f>
        <v>5000</v>
      </c>
      <c r="I58" s="103">
        <v>5000</v>
      </c>
    </row>
    <row r="59" spans="1:9" ht="12.75">
      <c r="A59" s="5">
        <v>52</v>
      </c>
      <c r="B59" s="27">
        <v>1</v>
      </c>
      <c r="C59" s="23" t="s">
        <v>321</v>
      </c>
      <c r="D59" s="5"/>
      <c r="E59" s="68"/>
      <c r="F59" s="68"/>
      <c r="G59" s="77"/>
      <c r="H59" s="75">
        <f>SUM(E59:G59)</f>
        <v>0</v>
      </c>
      <c r="I59" s="103"/>
    </row>
    <row r="60" spans="1:9" ht="12.75">
      <c r="A60" s="5">
        <v>53</v>
      </c>
      <c r="B60" s="27">
        <v>2</v>
      </c>
      <c r="C60" s="38" t="s">
        <v>229</v>
      </c>
      <c r="D60" s="6" t="s">
        <v>230</v>
      </c>
      <c r="E60" s="69">
        <f>E46+E56+E57</f>
        <v>300000</v>
      </c>
      <c r="F60" s="69">
        <f>F46+F56+F57</f>
        <v>6405000</v>
      </c>
      <c r="G60" s="69">
        <f>G46+G56+G57</f>
        <v>0</v>
      </c>
      <c r="H60" s="69">
        <f>H46+H56+H57</f>
        <v>6705000</v>
      </c>
      <c r="I60" s="69">
        <f>I46+I56+I57</f>
        <v>5174800</v>
      </c>
    </row>
    <row r="61" spans="1:9" ht="12.75">
      <c r="A61" s="5">
        <v>54</v>
      </c>
      <c r="B61" s="27">
        <v>3</v>
      </c>
      <c r="C61" s="35" t="s">
        <v>231</v>
      </c>
      <c r="D61" s="5" t="s">
        <v>232</v>
      </c>
      <c r="E61" s="75"/>
      <c r="F61" s="68">
        <v>0</v>
      </c>
      <c r="G61" s="76"/>
      <c r="H61" s="75">
        <f>SUM(E61:G61)</f>
        <v>0</v>
      </c>
      <c r="I61" s="103"/>
    </row>
    <row r="62" spans="1:9" ht="12.75">
      <c r="A62" s="5">
        <v>55</v>
      </c>
      <c r="B62" s="27">
        <v>4</v>
      </c>
      <c r="C62" s="35" t="s">
        <v>233</v>
      </c>
      <c r="D62" s="5" t="s">
        <v>234</v>
      </c>
      <c r="E62" s="75"/>
      <c r="F62" s="68">
        <v>0</v>
      </c>
      <c r="G62" s="76"/>
      <c r="H62" s="75">
        <f aca="true" t="shared" si="2" ref="H62:H71">SUM(E62:G62)</f>
        <v>0</v>
      </c>
      <c r="I62" s="103"/>
    </row>
    <row r="63" spans="1:9" ht="12.75">
      <c r="A63" s="5">
        <v>56</v>
      </c>
      <c r="B63" s="27">
        <v>5</v>
      </c>
      <c r="C63" s="35" t="s">
        <v>235</v>
      </c>
      <c r="D63" s="5" t="s">
        <v>236</v>
      </c>
      <c r="E63" s="75"/>
      <c r="F63" s="68"/>
      <c r="G63" s="75"/>
      <c r="H63" s="75">
        <f t="shared" si="2"/>
        <v>0</v>
      </c>
      <c r="I63" s="103"/>
    </row>
    <row r="64" spans="1:9" ht="12.75">
      <c r="A64" s="5">
        <v>57</v>
      </c>
      <c r="B64" s="62">
        <v>6</v>
      </c>
      <c r="C64" s="34" t="s">
        <v>237</v>
      </c>
      <c r="D64" s="7" t="s">
        <v>238</v>
      </c>
      <c r="E64" s="69"/>
      <c r="F64" s="75">
        <v>78888</v>
      </c>
      <c r="G64" s="75">
        <v>0</v>
      </c>
      <c r="H64" s="75">
        <f t="shared" si="2"/>
        <v>78888</v>
      </c>
      <c r="I64" s="103">
        <v>78888</v>
      </c>
    </row>
    <row r="65" spans="1:9" ht="12.75">
      <c r="A65" s="5">
        <v>58</v>
      </c>
      <c r="B65" s="63">
        <v>7</v>
      </c>
      <c r="C65" s="35" t="s">
        <v>239</v>
      </c>
      <c r="D65" s="5" t="s">
        <v>240</v>
      </c>
      <c r="E65" s="75"/>
      <c r="F65" s="68"/>
      <c r="G65" s="75"/>
      <c r="H65" s="75">
        <f t="shared" si="2"/>
        <v>0</v>
      </c>
      <c r="I65" s="103"/>
    </row>
    <row r="66" spans="1:9" ht="12.75">
      <c r="A66" s="5">
        <v>59</v>
      </c>
      <c r="B66" s="27">
        <v>8</v>
      </c>
      <c r="C66" s="34" t="s">
        <v>241</v>
      </c>
      <c r="D66" s="5" t="s">
        <v>242</v>
      </c>
      <c r="E66" s="75"/>
      <c r="F66" s="69"/>
      <c r="G66" s="76"/>
      <c r="H66" s="75">
        <f t="shared" si="2"/>
        <v>0</v>
      </c>
      <c r="I66" s="103"/>
    </row>
    <row r="67" spans="1:9" ht="12.75">
      <c r="A67" s="5">
        <v>60</v>
      </c>
      <c r="B67" s="27">
        <v>9</v>
      </c>
      <c r="C67" s="36" t="s">
        <v>243</v>
      </c>
      <c r="D67" s="5" t="s">
        <v>244</v>
      </c>
      <c r="E67" s="75"/>
      <c r="F67" s="68"/>
      <c r="G67" s="76"/>
      <c r="H67" s="75">
        <f t="shared" si="2"/>
        <v>0</v>
      </c>
      <c r="I67" s="103"/>
    </row>
    <row r="68" spans="1:9" ht="12.75">
      <c r="A68" s="5">
        <v>61</v>
      </c>
      <c r="B68" s="27">
        <v>10</v>
      </c>
      <c r="C68" s="1" t="s">
        <v>369</v>
      </c>
      <c r="D68" s="5" t="s">
        <v>245</v>
      </c>
      <c r="E68" s="75"/>
      <c r="F68" s="68"/>
      <c r="G68" s="76"/>
      <c r="H68" s="75">
        <f t="shared" si="2"/>
        <v>0</v>
      </c>
      <c r="I68" s="103"/>
    </row>
    <row r="69" spans="1:9" ht="12.75">
      <c r="A69" s="5">
        <v>62</v>
      </c>
      <c r="B69" s="27">
        <v>11</v>
      </c>
      <c r="C69" s="35" t="s">
        <v>246</v>
      </c>
      <c r="D69" s="5" t="s">
        <v>247</v>
      </c>
      <c r="E69" s="75"/>
      <c r="F69" s="68"/>
      <c r="G69" s="76"/>
      <c r="H69" s="75">
        <f t="shared" si="2"/>
        <v>0</v>
      </c>
      <c r="I69" s="103"/>
    </row>
    <row r="70" spans="1:9" ht="12.75">
      <c r="A70" s="5">
        <v>63</v>
      </c>
      <c r="B70" s="27" t="s">
        <v>372</v>
      </c>
      <c r="C70" s="1" t="s">
        <v>370</v>
      </c>
      <c r="D70" s="5" t="s">
        <v>248</v>
      </c>
      <c r="E70" s="75"/>
      <c r="F70" s="68"/>
      <c r="G70" s="76"/>
      <c r="H70" s="75">
        <f t="shared" si="2"/>
        <v>0</v>
      </c>
      <c r="I70" s="103"/>
    </row>
    <row r="71" spans="1:9" ht="12.75">
      <c r="A71" s="5">
        <v>64</v>
      </c>
      <c r="B71" s="27">
        <v>1</v>
      </c>
      <c r="C71" s="35" t="s">
        <v>424</v>
      </c>
      <c r="D71" s="7" t="s">
        <v>371</v>
      </c>
      <c r="E71" s="75"/>
      <c r="F71" s="75">
        <v>290000</v>
      </c>
      <c r="G71" s="76">
        <v>0</v>
      </c>
      <c r="H71" s="75">
        <f t="shared" si="2"/>
        <v>290000</v>
      </c>
      <c r="I71" s="103">
        <v>290000</v>
      </c>
    </row>
    <row r="72" spans="1:9" ht="12.75">
      <c r="A72" s="5">
        <v>65</v>
      </c>
      <c r="B72" s="64">
        <v>2</v>
      </c>
      <c r="C72" s="38" t="s">
        <v>373</v>
      </c>
      <c r="D72" s="5" t="s">
        <v>249</v>
      </c>
      <c r="E72" s="69">
        <f>SUM(E61:E71)</f>
        <v>0</v>
      </c>
      <c r="F72" s="69">
        <f>SUM(F61:F71)</f>
        <v>368888</v>
      </c>
      <c r="G72" s="69">
        <f>SUM(G61:G71)</f>
        <v>0</v>
      </c>
      <c r="H72" s="69">
        <f>SUM(H61:H71)</f>
        <v>368888</v>
      </c>
      <c r="I72" s="69">
        <f>SUM(I61:I71)</f>
        <v>368888</v>
      </c>
    </row>
    <row r="73" spans="1:9" ht="12.75">
      <c r="A73" s="5">
        <v>66</v>
      </c>
      <c r="B73" s="27">
        <v>3</v>
      </c>
      <c r="C73" s="35" t="s">
        <v>250</v>
      </c>
      <c r="D73" s="7" t="s">
        <v>251</v>
      </c>
      <c r="E73" s="69"/>
      <c r="F73" s="69"/>
      <c r="G73" s="78"/>
      <c r="H73" s="75">
        <f>SUM(E73:G73)</f>
        <v>0</v>
      </c>
      <c r="I73" s="103"/>
    </row>
    <row r="74" spans="1:9" ht="12.75">
      <c r="A74" s="5">
        <v>67</v>
      </c>
      <c r="B74" s="27">
        <v>4</v>
      </c>
      <c r="C74" s="34" t="s">
        <v>252</v>
      </c>
      <c r="D74" s="5" t="s">
        <v>253</v>
      </c>
      <c r="E74" s="75"/>
      <c r="F74" s="68"/>
      <c r="G74" s="76"/>
      <c r="H74" s="75">
        <f>SUM(E74:G74)</f>
        <v>0</v>
      </c>
      <c r="I74" s="103"/>
    </row>
    <row r="75" spans="1:9" ht="12.75">
      <c r="A75" s="5">
        <v>68</v>
      </c>
      <c r="B75" s="64">
        <v>5</v>
      </c>
      <c r="C75" s="35" t="s">
        <v>254</v>
      </c>
      <c r="D75" s="5" t="s">
        <v>255</v>
      </c>
      <c r="E75" s="75"/>
      <c r="F75" s="68"/>
      <c r="G75" s="76"/>
      <c r="H75" s="75">
        <f>SUM(E75:G75)</f>
        <v>0</v>
      </c>
      <c r="I75" s="103"/>
    </row>
    <row r="76" spans="1:9" ht="12.75">
      <c r="A76" s="5">
        <v>69</v>
      </c>
      <c r="B76" s="63" t="s">
        <v>260</v>
      </c>
      <c r="C76" s="35" t="s">
        <v>256</v>
      </c>
      <c r="D76" s="5" t="s">
        <v>257</v>
      </c>
      <c r="E76" s="75"/>
      <c r="F76" s="68"/>
      <c r="G76" s="76"/>
      <c r="H76" s="75">
        <f>SUM(E76:G76)</f>
        <v>0</v>
      </c>
      <c r="I76" s="103"/>
    </row>
    <row r="77" spans="1:9" ht="12.75">
      <c r="A77" s="5">
        <v>70</v>
      </c>
      <c r="B77" s="63">
        <v>1</v>
      </c>
      <c r="C77" s="34" t="s">
        <v>258</v>
      </c>
      <c r="D77" s="5" t="s">
        <v>259</v>
      </c>
      <c r="E77" s="75"/>
      <c r="F77" s="68"/>
      <c r="G77" s="76"/>
      <c r="H77" s="75">
        <f>SUM(E77:G77)</f>
        <v>0</v>
      </c>
      <c r="I77" s="103"/>
    </row>
    <row r="78" spans="1:9" ht="12.75">
      <c r="A78" s="5">
        <v>71</v>
      </c>
      <c r="B78" s="63">
        <v>2</v>
      </c>
      <c r="C78" s="30" t="s">
        <v>383</v>
      </c>
      <c r="D78" s="5" t="s">
        <v>261</v>
      </c>
      <c r="E78" s="69">
        <f>SUM(E73:E77)</f>
        <v>0</v>
      </c>
      <c r="F78" s="69">
        <f>SUM(F73:F77)</f>
        <v>0</v>
      </c>
      <c r="G78" s="69">
        <f>SUM(G73:G77)</f>
        <v>0</v>
      </c>
      <c r="H78" s="69">
        <f>SUM(H73:H77)</f>
        <v>0</v>
      </c>
      <c r="I78" s="103"/>
    </row>
    <row r="79" spans="1:9" ht="12.75">
      <c r="A79" s="5">
        <v>72</v>
      </c>
      <c r="B79" s="63">
        <v>3</v>
      </c>
      <c r="C79" s="34" t="s">
        <v>262</v>
      </c>
      <c r="D79" s="5" t="s">
        <v>263</v>
      </c>
      <c r="E79" s="75"/>
      <c r="F79" s="68"/>
      <c r="G79" s="76"/>
      <c r="H79" s="75">
        <f>SUM(E79:G79)</f>
        <v>0</v>
      </c>
      <c r="I79" s="103"/>
    </row>
    <row r="80" spans="1:9" ht="12.75">
      <c r="A80" s="5">
        <v>73</v>
      </c>
      <c r="B80" s="63">
        <v>4</v>
      </c>
      <c r="C80" s="34" t="s">
        <v>375</v>
      </c>
      <c r="D80" s="5" t="s">
        <v>265</v>
      </c>
      <c r="E80" s="75"/>
      <c r="F80" s="68"/>
      <c r="G80" s="76"/>
      <c r="H80" s="75">
        <f>SUM(E80:G80)</f>
        <v>0</v>
      </c>
      <c r="I80" s="103"/>
    </row>
    <row r="81" spans="1:9" ht="12.75">
      <c r="A81" s="5">
        <v>74</v>
      </c>
      <c r="B81" s="63">
        <v>5</v>
      </c>
      <c r="C81" s="7" t="s">
        <v>376</v>
      </c>
      <c r="D81" s="7" t="s">
        <v>266</v>
      </c>
      <c r="E81" s="75"/>
      <c r="F81" s="68"/>
      <c r="G81" s="76"/>
      <c r="H81" s="75">
        <f>SUM(E81:G81)</f>
        <v>0</v>
      </c>
      <c r="I81" s="103"/>
    </row>
    <row r="82" spans="1:9" ht="12.75">
      <c r="A82" s="5">
        <v>75</v>
      </c>
      <c r="B82" s="63" t="s">
        <v>267</v>
      </c>
      <c r="C82" s="7" t="s">
        <v>264</v>
      </c>
      <c r="D82" s="7" t="s">
        <v>377</v>
      </c>
      <c r="E82" s="75"/>
      <c r="F82" s="68"/>
      <c r="G82" s="76"/>
      <c r="H82" s="75">
        <f>SUM(E82:G82)</f>
        <v>0</v>
      </c>
      <c r="I82" s="103"/>
    </row>
    <row r="83" spans="1:9" ht="12.75">
      <c r="A83" s="5">
        <v>76</v>
      </c>
      <c r="B83" s="63">
        <v>1</v>
      </c>
      <c r="C83" s="34" t="s">
        <v>326</v>
      </c>
      <c r="D83" s="7" t="s">
        <v>379</v>
      </c>
      <c r="E83" s="75"/>
      <c r="F83" s="68"/>
      <c r="G83" s="76"/>
      <c r="H83" s="75">
        <f>SUM(E83:G83)</f>
        <v>0</v>
      </c>
      <c r="I83" s="103"/>
    </row>
    <row r="84" spans="1:9" ht="12.75">
      <c r="A84" s="5">
        <v>77</v>
      </c>
      <c r="B84" s="63">
        <v>2</v>
      </c>
      <c r="C84" s="2" t="s">
        <v>378</v>
      </c>
      <c r="D84" s="5" t="s">
        <v>268</v>
      </c>
      <c r="E84" s="69">
        <f>SUM(E79:E83)</f>
        <v>0</v>
      </c>
      <c r="F84" s="69">
        <f>SUM(F79:F83)</f>
        <v>0</v>
      </c>
      <c r="G84" s="69">
        <f>SUM(G79:G83)</f>
        <v>0</v>
      </c>
      <c r="H84" s="69">
        <f>SUM(H79:H83)</f>
        <v>0</v>
      </c>
      <c r="I84" s="103"/>
    </row>
    <row r="85" spans="1:9" ht="12.75">
      <c r="A85" s="5">
        <v>78</v>
      </c>
      <c r="B85" s="63">
        <v>3</v>
      </c>
      <c r="C85" s="34" t="s">
        <v>269</v>
      </c>
      <c r="D85" s="5" t="s">
        <v>270</v>
      </c>
      <c r="E85" s="75"/>
      <c r="F85" s="68"/>
      <c r="G85" s="76"/>
      <c r="H85" s="75">
        <f>SUM(E85:G85)</f>
        <v>0</v>
      </c>
      <c r="I85" s="103"/>
    </row>
    <row r="86" spans="1:9" ht="12.75">
      <c r="A86" s="5">
        <v>79</v>
      </c>
      <c r="B86" s="63">
        <v>4</v>
      </c>
      <c r="C86" s="7" t="s">
        <v>380</v>
      </c>
      <c r="D86" s="7" t="s">
        <v>272</v>
      </c>
      <c r="E86" s="75"/>
      <c r="F86" s="68"/>
      <c r="G86" s="78"/>
      <c r="H86" s="75">
        <f>SUM(E86:G86)</f>
        <v>0</v>
      </c>
      <c r="I86" s="103"/>
    </row>
    <row r="87" spans="1:9" ht="12.75">
      <c r="A87" s="5">
        <v>80</v>
      </c>
      <c r="B87" s="63">
        <v>5</v>
      </c>
      <c r="C87" s="7" t="s">
        <v>384</v>
      </c>
      <c r="D87" s="7" t="s">
        <v>274</v>
      </c>
      <c r="E87" s="75"/>
      <c r="F87" s="68"/>
      <c r="G87" s="78"/>
      <c r="H87" s="75">
        <f>SUM(E87:G87)</f>
        <v>0</v>
      </c>
      <c r="I87" s="103"/>
    </row>
    <row r="88" spans="1:9" ht="12.75">
      <c r="A88" s="5">
        <v>81</v>
      </c>
      <c r="B88" s="65" t="s">
        <v>275</v>
      </c>
      <c r="C88" s="7" t="s">
        <v>271</v>
      </c>
      <c r="D88" s="7" t="s">
        <v>381</v>
      </c>
      <c r="E88" s="75"/>
      <c r="F88" s="68"/>
      <c r="G88" s="78"/>
      <c r="H88" s="75">
        <f>SUM(E88:G88)</f>
        <v>0</v>
      </c>
      <c r="I88" s="103"/>
    </row>
    <row r="89" spans="1:9" ht="12.75">
      <c r="A89" s="5">
        <v>82</v>
      </c>
      <c r="B89" s="63" t="s">
        <v>277</v>
      </c>
      <c r="C89" s="7" t="s">
        <v>273</v>
      </c>
      <c r="D89" s="7" t="s">
        <v>382</v>
      </c>
      <c r="E89" s="75"/>
      <c r="F89" s="68"/>
      <c r="G89" s="76"/>
      <c r="H89" s="75">
        <f>SUM(E89:G89)</f>
        <v>0</v>
      </c>
      <c r="I89" s="103"/>
    </row>
    <row r="90" spans="1:9" ht="12.75">
      <c r="A90" s="5">
        <v>83</v>
      </c>
      <c r="B90" s="63">
        <v>1</v>
      </c>
      <c r="C90" s="38" t="s">
        <v>385</v>
      </c>
      <c r="D90" s="5" t="s">
        <v>276</v>
      </c>
      <c r="E90" s="69">
        <f>SUM(E85:E89)</f>
        <v>0</v>
      </c>
      <c r="F90" s="69">
        <f>SUM(F85:F89)</f>
        <v>0</v>
      </c>
      <c r="G90" s="69">
        <f>SUM(G85:G89)</f>
        <v>0</v>
      </c>
      <c r="H90" s="69">
        <f>SUM(H85:H89)</f>
        <v>0</v>
      </c>
      <c r="I90" s="103"/>
    </row>
    <row r="91" spans="1:9" ht="12.75">
      <c r="A91" s="5">
        <v>84</v>
      </c>
      <c r="B91" s="63">
        <v>2</v>
      </c>
      <c r="C91" s="30" t="s">
        <v>278</v>
      </c>
      <c r="D91" s="5" t="s">
        <v>279</v>
      </c>
      <c r="E91" s="69">
        <f>E23+E33+E43+E60+E72+E78+E84+E90</f>
        <v>51537519</v>
      </c>
      <c r="F91" s="69">
        <f>F23+F33+F43+F60+F72+F78+F84+F90</f>
        <v>6773888</v>
      </c>
      <c r="G91" s="69">
        <f>G23+G33+G43+G60+G72+G78+G84+G90</f>
        <v>0</v>
      </c>
      <c r="H91" s="69">
        <f>H23+H33+H43+H60+H72+H78+H84+H90</f>
        <v>58311407</v>
      </c>
      <c r="I91" s="69">
        <f>I23+I33+I43+I60+I72+I78+I84+I90</f>
        <v>69361807</v>
      </c>
    </row>
    <row r="92" spans="1:9" ht="12.75">
      <c r="A92" s="5">
        <v>85</v>
      </c>
      <c r="B92" s="63">
        <v>3</v>
      </c>
      <c r="C92" s="1" t="s">
        <v>387</v>
      </c>
      <c r="D92" s="5" t="s">
        <v>280</v>
      </c>
      <c r="E92" s="75"/>
      <c r="F92" s="68"/>
      <c r="G92" s="76"/>
      <c r="H92" s="75">
        <f>SUM(E92:G92)</f>
        <v>0</v>
      </c>
      <c r="I92" s="103"/>
    </row>
    <row r="93" spans="1:9" ht="12.75">
      <c r="A93" s="5">
        <v>86</v>
      </c>
      <c r="B93" s="63" t="s">
        <v>394</v>
      </c>
      <c r="C93" s="34" t="s">
        <v>281</v>
      </c>
      <c r="D93" s="5" t="s">
        <v>282</v>
      </c>
      <c r="E93" s="75"/>
      <c r="F93" s="68"/>
      <c r="G93" s="76"/>
      <c r="H93" s="75">
        <f>SUM(E93:G93)</f>
        <v>0</v>
      </c>
      <c r="I93" s="103"/>
    </row>
    <row r="94" spans="1:9" ht="12.75">
      <c r="A94" s="5">
        <v>87</v>
      </c>
      <c r="B94" s="63">
        <v>1</v>
      </c>
      <c r="C94" s="1" t="s">
        <v>388</v>
      </c>
      <c r="D94" s="5" t="s">
        <v>283</v>
      </c>
      <c r="E94" s="75"/>
      <c r="F94" s="68"/>
      <c r="G94" s="76"/>
      <c r="H94" s="75">
        <f>SUM(E94:G94)</f>
        <v>0</v>
      </c>
      <c r="I94" s="103"/>
    </row>
    <row r="95" spans="1:9" ht="12.75">
      <c r="A95" s="5">
        <v>88</v>
      </c>
      <c r="B95" s="63">
        <v>2</v>
      </c>
      <c r="C95" s="6" t="s">
        <v>389</v>
      </c>
      <c r="D95" s="5" t="s">
        <v>284</v>
      </c>
      <c r="E95" s="69">
        <f>SUM(E92:E94)</f>
        <v>0</v>
      </c>
      <c r="F95" s="69">
        <f>SUM(F92:F94)</f>
        <v>0</v>
      </c>
      <c r="G95" s="69">
        <f>SUM(G92:G94)</f>
        <v>0</v>
      </c>
      <c r="H95" s="69">
        <f>SUM(H92:H94)</f>
        <v>0</v>
      </c>
      <c r="I95" s="103"/>
    </row>
    <row r="96" spans="1:9" ht="12.75">
      <c r="A96" s="5">
        <v>89</v>
      </c>
      <c r="B96" s="65">
        <v>3</v>
      </c>
      <c r="C96" s="7" t="s">
        <v>285</v>
      </c>
      <c r="D96" s="7" t="s">
        <v>286</v>
      </c>
      <c r="E96" s="69"/>
      <c r="F96" s="69"/>
      <c r="G96" s="78"/>
      <c r="H96" s="75">
        <f>SUM(E96:G96)</f>
        <v>0</v>
      </c>
      <c r="I96" s="103"/>
    </row>
    <row r="97" spans="1:9" ht="12.75">
      <c r="A97" s="5">
        <v>90</v>
      </c>
      <c r="B97" s="63">
        <v>4</v>
      </c>
      <c r="C97" s="7" t="s">
        <v>390</v>
      </c>
      <c r="D97" s="5" t="s">
        <v>287</v>
      </c>
      <c r="E97" s="75"/>
      <c r="F97" s="68"/>
      <c r="G97" s="76"/>
      <c r="H97" s="75">
        <f>SUM(E97:G97)</f>
        <v>0</v>
      </c>
      <c r="I97" s="103"/>
    </row>
    <row r="98" spans="1:9" ht="12.75">
      <c r="A98" s="5">
        <v>91</v>
      </c>
      <c r="B98" s="63" t="s">
        <v>395</v>
      </c>
      <c r="C98" s="7" t="s">
        <v>391</v>
      </c>
      <c r="D98" s="5" t="s">
        <v>288</v>
      </c>
      <c r="E98" s="75"/>
      <c r="F98" s="68"/>
      <c r="G98" s="76"/>
      <c r="H98" s="75">
        <f>SUM(E98:G98)</f>
        <v>0</v>
      </c>
      <c r="I98" s="103"/>
    </row>
    <row r="99" spans="1:9" ht="12.75">
      <c r="A99" s="5">
        <v>92</v>
      </c>
      <c r="B99" s="63">
        <v>1</v>
      </c>
      <c r="C99" s="7" t="s">
        <v>392</v>
      </c>
      <c r="D99" s="5" t="s">
        <v>289</v>
      </c>
      <c r="E99" s="75"/>
      <c r="F99" s="68"/>
      <c r="G99" s="76"/>
      <c r="H99" s="75">
        <f>SUM(E99:G99)</f>
        <v>0</v>
      </c>
      <c r="I99" s="103"/>
    </row>
    <row r="100" spans="1:9" ht="12.75">
      <c r="A100" s="5">
        <v>93</v>
      </c>
      <c r="B100" s="63" t="s">
        <v>163</v>
      </c>
      <c r="C100" s="2" t="s">
        <v>393</v>
      </c>
      <c r="D100" s="5" t="s">
        <v>290</v>
      </c>
      <c r="E100" s="69">
        <f>SUM(E96:E99)</f>
        <v>0</v>
      </c>
      <c r="F100" s="69">
        <f>SUM(F96:F99)</f>
        <v>0</v>
      </c>
      <c r="G100" s="69">
        <f>SUM(G96:G99)</f>
        <v>0</v>
      </c>
      <c r="H100" s="69">
        <f>SUM(H96:H99)</f>
        <v>0</v>
      </c>
      <c r="I100" s="103"/>
    </row>
    <row r="101" spans="1:9" ht="12.75">
      <c r="A101" s="5">
        <v>94</v>
      </c>
      <c r="B101" s="63" t="s">
        <v>165</v>
      </c>
      <c r="C101" s="34" t="s">
        <v>291</v>
      </c>
      <c r="D101" s="5" t="s">
        <v>292</v>
      </c>
      <c r="E101" s="75"/>
      <c r="F101" s="68"/>
      <c r="G101" s="76"/>
      <c r="H101" s="75"/>
      <c r="I101" s="103"/>
    </row>
    <row r="102" spans="1:9" ht="12.75">
      <c r="A102" s="5">
        <v>95</v>
      </c>
      <c r="B102" s="27">
        <v>2</v>
      </c>
      <c r="C102" s="34" t="s">
        <v>322</v>
      </c>
      <c r="D102" s="5"/>
      <c r="E102" s="75">
        <f>'2. Maradvány'!C8</f>
        <v>11846386</v>
      </c>
      <c r="F102" s="75">
        <v>0</v>
      </c>
      <c r="G102" s="76"/>
      <c r="H102" s="75">
        <f>SUM(E102:G102)</f>
        <v>11846386</v>
      </c>
      <c r="I102" s="103">
        <v>11846386</v>
      </c>
    </row>
    <row r="103" spans="1:9" ht="12.75">
      <c r="A103" s="5">
        <v>96</v>
      </c>
      <c r="B103" s="27" t="s">
        <v>295</v>
      </c>
      <c r="C103" s="27" t="s">
        <v>328</v>
      </c>
      <c r="D103" s="5"/>
      <c r="E103" s="75">
        <f>'2. Maradvány'!C13</f>
        <v>35799983</v>
      </c>
      <c r="F103" s="75"/>
      <c r="G103" s="78"/>
      <c r="H103" s="75">
        <f>SUM(E103:G103)</f>
        <v>35799983</v>
      </c>
      <c r="I103" s="103">
        <v>35799983</v>
      </c>
    </row>
    <row r="104" spans="1:9" ht="12.75">
      <c r="A104" s="5">
        <v>97</v>
      </c>
      <c r="B104" s="63">
        <v>1</v>
      </c>
      <c r="C104" s="40" t="s">
        <v>293</v>
      </c>
      <c r="D104" s="5" t="s">
        <v>294</v>
      </c>
      <c r="E104" s="68"/>
      <c r="F104" s="68"/>
      <c r="G104" s="76"/>
      <c r="H104" s="75">
        <f>SUM(E104:G104)</f>
        <v>0</v>
      </c>
      <c r="I104" s="103"/>
    </row>
    <row r="105" spans="1:9" ht="12.75">
      <c r="A105" s="5">
        <v>98</v>
      </c>
      <c r="B105" s="27">
        <v>2</v>
      </c>
      <c r="C105" s="41" t="s">
        <v>396</v>
      </c>
      <c r="D105" s="5" t="s">
        <v>296</v>
      </c>
      <c r="E105" s="69">
        <f>SUM(E102:E104)</f>
        <v>47646369</v>
      </c>
      <c r="F105" s="69">
        <f>SUM(F102:F104)</f>
        <v>0</v>
      </c>
      <c r="G105" s="69">
        <f>SUM(G102:G104)</f>
        <v>0</v>
      </c>
      <c r="H105" s="101">
        <f>SUM(H102:H104)</f>
        <v>47646369</v>
      </c>
      <c r="I105" s="69">
        <f>SUM(I102:I104)</f>
        <v>47646369</v>
      </c>
    </row>
    <row r="106" spans="1:9" ht="12.75">
      <c r="A106" s="5">
        <v>99</v>
      </c>
      <c r="B106" s="27">
        <v>3</v>
      </c>
      <c r="C106" s="1" t="s">
        <v>297</v>
      </c>
      <c r="D106" s="5" t="s">
        <v>298</v>
      </c>
      <c r="E106" s="68"/>
      <c r="F106" s="68"/>
      <c r="G106" s="76"/>
      <c r="H106" s="75">
        <f aca="true" t="shared" si="3" ref="H106:H111">SUM(E106:G106)</f>
        <v>0</v>
      </c>
      <c r="I106" s="103"/>
    </row>
    <row r="107" spans="1:9" ht="12.75">
      <c r="A107" s="5">
        <v>100</v>
      </c>
      <c r="B107" s="27">
        <v>4</v>
      </c>
      <c r="C107" s="40" t="s">
        <v>299</v>
      </c>
      <c r="D107" s="5" t="s">
        <v>300</v>
      </c>
      <c r="E107" s="68"/>
      <c r="F107" s="68"/>
      <c r="G107" s="76"/>
      <c r="H107" s="75">
        <f t="shared" si="3"/>
        <v>0</v>
      </c>
      <c r="I107" s="103"/>
    </row>
    <row r="108" spans="1:9" ht="12.75">
      <c r="A108" s="5">
        <v>101</v>
      </c>
      <c r="B108" s="27">
        <v>5</v>
      </c>
      <c r="C108" s="40" t="s">
        <v>301</v>
      </c>
      <c r="D108" s="7" t="s">
        <v>302</v>
      </c>
      <c r="E108" s="69"/>
      <c r="F108" s="69"/>
      <c r="G108" s="78"/>
      <c r="H108" s="75">
        <f t="shared" si="3"/>
        <v>0</v>
      </c>
      <c r="I108" s="103"/>
    </row>
    <row r="109" spans="1:9" ht="12.75">
      <c r="A109" s="5">
        <v>102</v>
      </c>
      <c r="B109" s="27">
        <v>6</v>
      </c>
      <c r="C109" s="1" t="s">
        <v>397</v>
      </c>
      <c r="D109" s="5" t="s">
        <v>303</v>
      </c>
      <c r="E109" s="68"/>
      <c r="F109" s="68"/>
      <c r="G109" s="76"/>
      <c r="H109" s="75">
        <f t="shared" si="3"/>
        <v>0</v>
      </c>
      <c r="I109" s="103"/>
    </row>
    <row r="110" spans="1:9" ht="12.75">
      <c r="A110" s="5">
        <v>103</v>
      </c>
      <c r="B110" s="27" t="s">
        <v>334</v>
      </c>
      <c r="C110" s="42" t="s">
        <v>304</v>
      </c>
      <c r="D110" s="5" t="s">
        <v>305</v>
      </c>
      <c r="E110" s="68"/>
      <c r="F110" s="68"/>
      <c r="G110" s="77"/>
      <c r="H110" s="75">
        <f t="shared" si="3"/>
        <v>0</v>
      </c>
      <c r="I110" s="103"/>
    </row>
    <row r="111" spans="1:9" ht="12.75">
      <c r="A111" s="5">
        <v>104</v>
      </c>
      <c r="B111" s="27">
        <v>1</v>
      </c>
      <c r="C111" s="1" t="s">
        <v>398</v>
      </c>
      <c r="D111" s="7" t="s">
        <v>399</v>
      </c>
      <c r="E111" s="68"/>
      <c r="F111" s="68"/>
      <c r="G111" s="77"/>
      <c r="H111" s="75">
        <f t="shared" si="3"/>
        <v>0</v>
      </c>
      <c r="I111" s="103"/>
    </row>
    <row r="112" spans="1:9" ht="12.75">
      <c r="A112" s="5">
        <v>105</v>
      </c>
      <c r="B112" s="27">
        <v>2</v>
      </c>
      <c r="C112" s="41" t="s">
        <v>400</v>
      </c>
      <c r="D112" s="5" t="s">
        <v>306</v>
      </c>
      <c r="E112" s="69">
        <f>SUM(E106:E111)+E105+E100+E95</f>
        <v>47646369</v>
      </c>
      <c r="F112" s="69">
        <f>SUM(F106:F111)+F105+F100+F95</f>
        <v>0</v>
      </c>
      <c r="G112" s="69">
        <f>SUM(G106:G111)+G105+G100+G95</f>
        <v>0</v>
      </c>
      <c r="H112" s="101">
        <f>SUM(H106:H111)+H105+H100+H95</f>
        <v>47646369</v>
      </c>
      <c r="I112" s="69">
        <f>SUM(I106:I111)+I105+I100+I95</f>
        <v>47646369</v>
      </c>
    </row>
    <row r="113" spans="1:9" ht="12.75">
      <c r="A113" s="5">
        <v>106</v>
      </c>
      <c r="B113" s="63">
        <v>3</v>
      </c>
      <c r="C113" s="7" t="s">
        <v>401</v>
      </c>
      <c r="D113" s="5" t="s">
        <v>307</v>
      </c>
      <c r="E113" s="68"/>
      <c r="F113" s="68"/>
      <c r="G113" s="77"/>
      <c r="H113" s="68">
        <f>SUM(E113:G113)</f>
        <v>0</v>
      </c>
      <c r="I113" s="103"/>
    </row>
    <row r="114" spans="1:9" ht="12.75">
      <c r="A114" s="5">
        <v>107</v>
      </c>
      <c r="B114" s="63">
        <v>4</v>
      </c>
      <c r="C114" s="5" t="s">
        <v>308</v>
      </c>
      <c r="D114" s="5" t="s">
        <v>309</v>
      </c>
      <c r="E114" s="68"/>
      <c r="F114" s="69"/>
      <c r="G114" s="77"/>
      <c r="H114" s="68">
        <f>SUM(E114:G114)</f>
        <v>0</v>
      </c>
      <c r="I114" s="103"/>
    </row>
    <row r="115" spans="1:9" ht="12.75">
      <c r="A115" s="5">
        <v>108</v>
      </c>
      <c r="B115" s="63">
        <v>5</v>
      </c>
      <c r="C115" s="7" t="s">
        <v>310</v>
      </c>
      <c r="D115" s="5" t="s">
        <v>311</v>
      </c>
      <c r="E115" s="75"/>
      <c r="F115" s="68"/>
      <c r="G115" s="76"/>
      <c r="H115" s="68">
        <f>SUM(E115:G115)</f>
        <v>0</v>
      </c>
      <c r="I115" s="103"/>
    </row>
    <row r="116" spans="1:9" ht="12.75">
      <c r="A116" s="5">
        <v>109</v>
      </c>
      <c r="B116" s="63" t="s">
        <v>404</v>
      </c>
      <c r="C116" s="7" t="s">
        <v>402</v>
      </c>
      <c r="D116" s="5" t="s">
        <v>312</v>
      </c>
      <c r="E116" s="75"/>
      <c r="F116" s="68"/>
      <c r="G116" s="76"/>
      <c r="H116" s="68">
        <f>SUM(E116:G116)</f>
        <v>0</v>
      </c>
      <c r="I116" s="103"/>
    </row>
    <row r="117" spans="1:9" ht="12.75">
      <c r="A117" s="5">
        <v>110</v>
      </c>
      <c r="B117" s="63">
        <v>1</v>
      </c>
      <c r="C117" s="7" t="s">
        <v>403</v>
      </c>
      <c r="D117" s="7" t="s">
        <v>406</v>
      </c>
      <c r="E117" s="75"/>
      <c r="F117" s="68"/>
      <c r="G117" s="76"/>
      <c r="H117" s="68">
        <f>SUM(E117:G117)</f>
        <v>0</v>
      </c>
      <c r="I117" s="103"/>
    </row>
    <row r="118" spans="1:9" ht="12.75">
      <c r="A118" s="5">
        <v>111</v>
      </c>
      <c r="B118" s="63">
        <v>2</v>
      </c>
      <c r="C118" s="41" t="s">
        <v>405</v>
      </c>
      <c r="D118" s="5" t="s">
        <v>313</v>
      </c>
      <c r="E118" s="69">
        <f>SUM(E113:E117)</f>
        <v>0</v>
      </c>
      <c r="F118" s="69">
        <f>SUM(F113:F117)</f>
        <v>0</v>
      </c>
      <c r="G118" s="69">
        <f>SUM(G113:G117)</f>
        <v>0</v>
      </c>
      <c r="H118" s="69">
        <f>SUM(H113:H117)</f>
        <v>0</v>
      </c>
      <c r="I118" s="103"/>
    </row>
    <row r="119" spans="1:9" ht="12.75">
      <c r="A119" s="5">
        <v>112</v>
      </c>
      <c r="B119" s="63" t="s">
        <v>409</v>
      </c>
      <c r="C119" s="42" t="s">
        <v>314</v>
      </c>
      <c r="D119" s="5" t="s">
        <v>315</v>
      </c>
      <c r="E119" s="75"/>
      <c r="F119" s="68"/>
      <c r="G119" s="76"/>
      <c r="H119" s="75">
        <f>SUM(E119:G119)</f>
        <v>0</v>
      </c>
      <c r="I119" s="103"/>
    </row>
    <row r="120" spans="1:9" ht="12.75">
      <c r="A120" s="5">
        <v>113</v>
      </c>
      <c r="B120" s="43" t="s">
        <v>318</v>
      </c>
      <c r="C120" s="1" t="s">
        <v>407</v>
      </c>
      <c r="D120" s="7" t="s">
        <v>408</v>
      </c>
      <c r="E120" s="75"/>
      <c r="F120" s="68"/>
      <c r="G120" s="76"/>
      <c r="H120" s="75">
        <f>SUM(E120:G120)</f>
        <v>0</v>
      </c>
      <c r="I120" s="103"/>
    </row>
    <row r="121" spans="1:9" ht="12.75">
      <c r="A121" s="5">
        <v>114</v>
      </c>
      <c r="B121" s="43" t="s">
        <v>422</v>
      </c>
      <c r="C121" s="90" t="s">
        <v>316</v>
      </c>
      <c r="D121" s="5" t="s">
        <v>317</v>
      </c>
      <c r="E121" s="69">
        <f>E95+E100+E112+E118+E119+E120</f>
        <v>47646369</v>
      </c>
      <c r="F121" s="69">
        <f>F95+F100+F112+F118+F119+F120</f>
        <v>0</v>
      </c>
      <c r="G121" s="69">
        <f>G95+G100+G112+G118+G119+G120</f>
        <v>0</v>
      </c>
      <c r="H121" s="69">
        <f>H95+H100+H112+H118+H119+H120</f>
        <v>47646369</v>
      </c>
      <c r="I121" s="69">
        <f>I95+I100+I112+I118+I119+I120</f>
        <v>47646369</v>
      </c>
    </row>
    <row r="122" spans="1:9" ht="12.75">
      <c r="A122" s="5">
        <v>114</v>
      </c>
      <c r="B122" s="43" t="s">
        <v>422</v>
      </c>
      <c r="C122" s="6" t="s">
        <v>319</v>
      </c>
      <c r="D122" s="6"/>
      <c r="E122" s="69">
        <f>E91+E121</f>
        <v>99183888</v>
      </c>
      <c r="F122" s="69">
        <f>F91+F121</f>
        <v>6773888</v>
      </c>
      <c r="G122" s="69">
        <f>G91+G121</f>
        <v>0</v>
      </c>
      <c r="H122" s="69">
        <f>H91+H121</f>
        <v>105957776</v>
      </c>
      <c r="I122" s="69">
        <f>I91+I121</f>
        <v>117008176</v>
      </c>
    </row>
    <row r="123" spans="2:7" ht="12.75">
      <c r="B123" s="33"/>
      <c r="C123" s="1"/>
      <c r="E123" s="1"/>
      <c r="F123" s="32"/>
      <c r="G123" s="1"/>
    </row>
    <row r="124" spans="2:7" ht="12.75">
      <c r="B124" s="33"/>
      <c r="C124" s="1"/>
      <c r="E124" s="1"/>
      <c r="F124" s="1"/>
      <c r="G124" s="1"/>
    </row>
    <row r="125" spans="2:7" ht="12.75">
      <c r="B125" s="44"/>
      <c r="C125" s="1"/>
      <c r="E125" s="1"/>
      <c r="F125" s="1"/>
      <c r="G125" s="2"/>
    </row>
    <row r="126" spans="2:7" ht="12.75">
      <c r="B126" s="33"/>
      <c r="C126" s="1"/>
      <c r="E126" s="1"/>
      <c r="F126" s="1"/>
      <c r="G126" s="1"/>
    </row>
    <row r="127" spans="2:7" ht="12.75">
      <c r="B127" s="33"/>
      <c r="C127" s="1"/>
      <c r="E127" s="1"/>
      <c r="G127" s="1"/>
    </row>
    <row r="128" spans="2:7" ht="12.75">
      <c r="B128" s="33"/>
      <c r="C128" s="1"/>
      <c r="E128" s="1"/>
      <c r="G128" s="1"/>
    </row>
    <row r="129" spans="2:7" ht="15">
      <c r="B129" s="33"/>
      <c r="C129" s="3"/>
      <c r="E129" s="1"/>
      <c r="G129" s="2"/>
    </row>
    <row r="130" spans="2:7" ht="12.75">
      <c r="B130" s="33"/>
      <c r="C130" s="1"/>
      <c r="E130" s="1"/>
      <c r="G130" s="1"/>
    </row>
    <row r="131" spans="2:7" ht="12.75">
      <c r="B131" s="33"/>
      <c r="C131" s="1"/>
      <c r="E131" s="1"/>
      <c r="G131" s="1"/>
    </row>
    <row r="132" spans="2:7" ht="12.75">
      <c r="B132" s="33"/>
      <c r="C132" s="1"/>
      <c r="E132" s="1"/>
      <c r="G132" s="1"/>
    </row>
    <row r="133" spans="2:7" ht="12.75">
      <c r="B133" s="33"/>
      <c r="C133" s="1"/>
      <c r="E133" s="1"/>
      <c r="G133" s="1"/>
    </row>
    <row r="134" spans="2:7" ht="12.75">
      <c r="B134" s="33"/>
      <c r="C134" s="1"/>
      <c r="E134" s="1"/>
      <c r="G134" s="1"/>
    </row>
    <row r="135" spans="2:7" ht="12.75">
      <c r="B135" s="33"/>
      <c r="C135" s="1"/>
      <c r="E135" s="1"/>
      <c r="G135" s="1"/>
    </row>
    <row r="136" spans="2:7" ht="12.75">
      <c r="B136" s="33"/>
      <c r="C136" s="1"/>
      <c r="E136" s="1"/>
      <c r="G136" s="1"/>
    </row>
    <row r="137" spans="2:7" ht="12.75">
      <c r="B137" s="33"/>
      <c r="C137" s="1"/>
      <c r="E137" s="1"/>
      <c r="G137" s="1"/>
    </row>
    <row r="138" spans="2:7" ht="12.75">
      <c r="B138" s="44"/>
      <c r="C138" s="1"/>
      <c r="E138" s="1"/>
      <c r="G138" s="1"/>
    </row>
    <row r="139" spans="2:7" ht="12.75">
      <c r="B139" s="33"/>
      <c r="C139" s="1"/>
      <c r="E139" s="1"/>
      <c r="G139" s="2"/>
    </row>
    <row r="140" spans="2:7" ht="12.75">
      <c r="B140" s="33"/>
      <c r="C140" s="1"/>
      <c r="E140" s="1"/>
      <c r="G140" s="1"/>
    </row>
    <row r="141" spans="2:7" ht="12.75">
      <c r="B141" s="33"/>
      <c r="C141" s="1"/>
      <c r="E141" s="1"/>
      <c r="G141" s="2"/>
    </row>
  </sheetData>
  <sheetProtection/>
  <printOptions/>
  <pageMargins left="0.75" right="0.75" top="1" bottom="1" header="0.5" footer="0.5"/>
  <pageSetup horizontalDpi="600" verticalDpi="600" orientation="landscape" paperSize="9" scale="73" r:id="rId1"/>
  <rowBreaks count="2" manualBreakCount="2">
    <brk id="45" max="8" man="1"/>
    <brk id="8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4.57421875" style="0" customWidth="1"/>
    <col min="8" max="8" width="11.28125" style="0" customWidth="1"/>
    <col min="9" max="9" width="10.140625" style="0" bestFit="1" customWidth="1"/>
    <col min="10" max="10" width="9.28125" style="0" bestFit="1" customWidth="1"/>
    <col min="11" max="11" width="9.8515625" style="0" customWidth="1"/>
    <col min="12" max="12" width="11.140625" style="0" bestFit="1" customWidth="1"/>
    <col min="13" max="13" width="9.140625" style="0" customWidth="1"/>
  </cols>
  <sheetData>
    <row r="1" ht="12.75">
      <c r="B1" s="1" t="s">
        <v>492</v>
      </c>
    </row>
    <row r="3" ht="12.75">
      <c r="B3" s="2" t="s">
        <v>140</v>
      </c>
    </row>
    <row r="4" spans="2:3" ht="12.75">
      <c r="B4" s="2" t="s">
        <v>419</v>
      </c>
      <c r="C4" s="73" t="s">
        <v>336</v>
      </c>
    </row>
    <row r="5" spans="2:6" ht="12.75">
      <c r="B5" s="2" t="s">
        <v>80</v>
      </c>
      <c r="C5" t="s">
        <v>81</v>
      </c>
      <c r="D5" t="s">
        <v>82</v>
      </c>
      <c r="E5" t="s">
        <v>83</v>
      </c>
      <c r="F5" s="67" t="s">
        <v>124</v>
      </c>
    </row>
    <row r="6" spans="1:9" ht="12.75">
      <c r="A6" s="7"/>
      <c r="B6" s="6" t="s">
        <v>0</v>
      </c>
      <c r="C6" s="23" t="s">
        <v>126</v>
      </c>
      <c r="D6" s="24"/>
      <c r="E6" s="25"/>
      <c r="F6" s="30" t="s">
        <v>125</v>
      </c>
      <c r="G6" s="9" t="s">
        <v>471</v>
      </c>
      <c r="I6" s="2"/>
    </row>
    <row r="7" spans="1:9" ht="12.75">
      <c r="A7" s="7"/>
      <c r="B7" s="6"/>
      <c r="C7" s="39" t="s">
        <v>119</v>
      </c>
      <c r="D7" s="39" t="s">
        <v>121</v>
      </c>
      <c r="E7" s="39" t="s">
        <v>120</v>
      </c>
      <c r="F7" s="30"/>
      <c r="G7" s="5"/>
      <c r="I7" s="2"/>
    </row>
    <row r="8" spans="1:9" ht="12.75">
      <c r="A8" s="7">
        <v>1</v>
      </c>
      <c r="B8" s="8" t="s">
        <v>123</v>
      </c>
      <c r="C8" s="79"/>
      <c r="D8" s="80"/>
      <c r="E8" s="81"/>
      <c r="F8" s="82"/>
      <c r="G8" s="6"/>
      <c r="I8" s="2"/>
    </row>
    <row r="9" spans="1:9" ht="12.75">
      <c r="A9" s="7">
        <v>2</v>
      </c>
      <c r="B9" s="8" t="s">
        <v>127</v>
      </c>
      <c r="C9" s="79"/>
      <c r="D9" s="80"/>
      <c r="E9" s="81"/>
      <c r="F9" s="82"/>
      <c r="G9" s="6"/>
      <c r="I9" s="2"/>
    </row>
    <row r="10" spans="1:7" ht="12.75">
      <c r="A10" s="7">
        <v>3</v>
      </c>
      <c r="B10" s="5" t="s">
        <v>128</v>
      </c>
      <c r="C10" s="83">
        <v>13696848</v>
      </c>
      <c r="D10" s="80"/>
      <c r="E10" s="83"/>
      <c r="F10" s="84">
        <f aca="true" t="shared" si="0" ref="F10:F15">SUM(C10:E10)</f>
        <v>13696848</v>
      </c>
      <c r="G10" s="103">
        <v>22302389</v>
      </c>
    </row>
    <row r="11" spans="1:9" ht="12.75">
      <c r="A11" s="7">
        <v>4</v>
      </c>
      <c r="B11" s="7" t="s">
        <v>129</v>
      </c>
      <c r="C11" s="80">
        <v>2151258</v>
      </c>
      <c r="D11" s="80"/>
      <c r="E11" s="83"/>
      <c r="F11" s="84">
        <f t="shared" si="0"/>
        <v>2151258</v>
      </c>
      <c r="G11" s="105">
        <v>3026165</v>
      </c>
      <c r="I11" s="1"/>
    </row>
    <row r="12" spans="1:7" ht="12.75">
      <c r="A12" s="7">
        <v>5</v>
      </c>
      <c r="B12" s="7" t="s">
        <v>130</v>
      </c>
      <c r="C12" s="80">
        <v>9497853</v>
      </c>
      <c r="D12" s="80"/>
      <c r="E12" s="83"/>
      <c r="F12" s="84">
        <f t="shared" si="0"/>
        <v>9497853</v>
      </c>
      <c r="G12" s="105">
        <v>11872678</v>
      </c>
    </row>
    <row r="13" spans="1:9" ht="12.75">
      <c r="A13" s="7">
        <v>6</v>
      </c>
      <c r="B13" s="7" t="s">
        <v>131</v>
      </c>
      <c r="C13" s="80">
        <f>F65</f>
        <v>5309000</v>
      </c>
      <c r="D13" s="80"/>
      <c r="E13" s="83"/>
      <c r="F13" s="84">
        <f t="shared" si="0"/>
        <v>5309000</v>
      </c>
      <c r="G13" s="105">
        <v>5309000</v>
      </c>
      <c r="H13" s="1"/>
      <c r="I13" s="1"/>
    </row>
    <row r="14" spans="1:9" ht="12.75">
      <c r="A14" s="7">
        <v>7</v>
      </c>
      <c r="B14" s="7" t="s">
        <v>132</v>
      </c>
      <c r="C14" s="80">
        <v>1912302</v>
      </c>
      <c r="D14" s="80"/>
      <c r="E14" s="83"/>
      <c r="F14" s="84">
        <f t="shared" si="0"/>
        <v>1912302</v>
      </c>
      <c r="G14" s="105">
        <v>2321547</v>
      </c>
      <c r="H14" s="1"/>
      <c r="I14" s="1"/>
    </row>
    <row r="15" spans="1:9" ht="12.75">
      <c r="A15" s="7">
        <v>8</v>
      </c>
      <c r="B15" s="7" t="s">
        <v>122</v>
      </c>
      <c r="C15" s="80">
        <f>SUM(C10:C14)</f>
        <v>32567261</v>
      </c>
      <c r="D15" s="80">
        <f>SUM(D11:D14)</f>
        <v>0</v>
      </c>
      <c r="E15" s="83">
        <f>SUM(E13:E14)</f>
        <v>0</v>
      </c>
      <c r="F15" s="82">
        <f t="shared" si="0"/>
        <v>32567261</v>
      </c>
      <c r="G15" s="105">
        <f>G10+G11+G12+G13+G14</f>
        <v>44831779</v>
      </c>
      <c r="I15" s="1"/>
    </row>
    <row r="16" spans="1:9" ht="12.75">
      <c r="A16" s="7"/>
      <c r="B16" s="7"/>
      <c r="C16" s="80"/>
      <c r="D16" s="80"/>
      <c r="E16" s="83"/>
      <c r="F16" s="82"/>
      <c r="G16" s="105"/>
      <c r="I16" s="1"/>
    </row>
    <row r="17" spans="1:9" ht="12.75">
      <c r="A17" s="7">
        <v>9</v>
      </c>
      <c r="B17" s="6" t="s">
        <v>133</v>
      </c>
      <c r="C17" s="80"/>
      <c r="D17" s="80"/>
      <c r="E17" s="79"/>
      <c r="F17" s="82"/>
      <c r="G17" s="105"/>
      <c r="I17" s="2"/>
    </row>
    <row r="18" spans="1:9" ht="12.75">
      <c r="A18" s="7">
        <v>10</v>
      </c>
      <c r="B18" s="6" t="s">
        <v>127</v>
      </c>
      <c r="C18" s="80"/>
      <c r="D18" s="80"/>
      <c r="E18" s="79"/>
      <c r="F18" s="82"/>
      <c r="G18" s="105"/>
      <c r="I18" s="2"/>
    </row>
    <row r="19" spans="1:9" ht="12.75">
      <c r="A19" s="7">
        <v>11</v>
      </c>
      <c r="B19" s="7" t="s">
        <v>134</v>
      </c>
      <c r="C19" s="80">
        <f>H65</f>
        <v>16808699</v>
      </c>
      <c r="D19" s="80"/>
      <c r="E19" s="83"/>
      <c r="F19" s="82">
        <f>SUM(C19:E19)</f>
        <v>16808699</v>
      </c>
      <c r="G19" s="105">
        <v>16808699</v>
      </c>
      <c r="I19" s="1"/>
    </row>
    <row r="20" spans="1:9" ht="12.75">
      <c r="A20" s="7">
        <v>12</v>
      </c>
      <c r="B20" s="7" t="s">
        <v>135</v>
      </c>
      <c r="C20" s="80">
        <v>41287197</v>
      </c>
      <c r="D20" s="80"/>
      <c r="E20" s="83"/>
      <c r="F20" s="82">
        <f>SUM(C20:E20)</f>
        <v>41287197</v>
      </c>
      <c r="G20" s="105">
        <v>49461236</v>
      </c>
      <c r="I20" s="1"/>
    </row>
    <row r="21" spans="1:9" ht="12.75">
      <c r="A21" s="7">
        <v>13</v>
      </c>
      <c r="B21" s="7" t="s">
        <v>136</v>
      </c>
      <c r="C21" s="83"/>
      <c r="D21" s="83"/>
      <c r="E21" s="83"/>
      <c r="F21" s="82">
        <f>SUM(C21:E21)</f>
        <v>0</v>
      </c>
      <c r="G21" s="103"/>
      <c r="I21" s="1"/>
    </row>
    <row r="22" spans="1:9" ht="12.75">
      <c r="A22" s="7">
        <v>14</v>
      </c>
      <c r="B22" s="7" t="s">
        <v>137</v>
      </c>
      <c r="C22" s="83"/>
      <c r="D22" s="83"/>
      <c r="E22" s="83"/>
      <c r="F22" s="82">
        <f>SUM(C22:E22)</f>
        <v>0</v>
      </c>
      <c r="G22" s="103"/>
      <c r="I22" s="1"/>
    </row>
    <row r="23" spans="1:9" ht="12.75">
      <c r="A23" s="7">
        <v>15</v>
      </c>
      <c r="B23" s="7" t="s">
        <v>138</v>
      </c>
      <c r="C23" s="83"/>
      <c r="D23" s="83"/>
      <c r="E23" s="83"/>
      <c r="F23" s="82">
        <f>SUM(C23:E23)</f>
        <v>0</v>
      </c>
      <c r="G23" s="103"/>
      <c r="I23" s="1"/>
    </row>
    <row r="24" spans="1:9" ht="12.75">
      <c r="A24" s="7">
        <v>16</v>
      </c>
      <c r="B24" s="7" t="s">
        <v>95</v>
      </c>
      <c r="C24" s="83">
        <f>SUM(C19:C23)</f>
        <v>58095896</v>
      </c>
      <c r="D24" s="83">
        <f>SUM(D19:D23)</f>
        <v>0</v>
      </c>
      <c r="E24" s="83">
        <f>SUM(E19:E23)</f>
        <v>0</v>
      </c>
      <c r="F24" s="83">
        <f>SUM(F19:F23)</f>
        <v>58095896</v>
      </c>
      <c r="G24" s="103">
        <f>SUM(G19:G23)</f>
        <v>66269935</v>
      </c>
      <c r="I24" s="1"/>
    </row>
    <row r="25" spans="1:7" ht="12.75">
      <c r="A25" s="7"/>
      <c r="B25" s="5"/>
      <c r="C25" s="83"/>
      <c r="D25" s="83"/>
      <c r="E25" s="79"/>
      <c r="F25" s="84"/>
      <c r="G25" s="103"/>
    </row>
    <row r="26" spans="1:9" ht="12.75">
      <c r="A26" s="91">
        <v>17</v>
      </c>
      <c r="B26" s="6" t="s">
        <v>139</v>
      </c>
      <c r="C26" s="83"/>
      <c r="D26" s="83"/>
      <c r="E26" s="79"/>
      <c r="F26" s="84"/>
      <c r="G26" s="103"/>
      <c r="I26" s="2"/>
    </row>
    <row r="27" spans="1:9" ht="12.75">
      <c r="A27" s="31">
        <v>18</v>
      </c>
      <c r="B27" s="31" t="s">
        <v>96</v>
      </c>
      <c r="C27" s="85">
        <v>9362283</v>
      </c>
      <c r="D27" s="83">
        <v>6773888</v>
      </c>
      <c r="E27" s="79"/>
      <c r="F27" s="82">
        <f>SUM(C27:E27)</f>
        <v>16136171</v>
      </c>
      <c r="G27" s="105">
        <v>4839315</v>
      </c>
      <c r="H27" s="107"/>
      <c r="I27" s="1"/>
    </row>
    <row r="28" spans="1:7" ht="12.75">
      <c r="A28" s="7">
        <v>19</v>
      </c>
      <c r="B28" s="5" t="s">
        <v>97</v>
      </c>
      <c r="C28" s="83"/>
      <c r="D28" s="83"/>
      <c r="E28" s="79"/>
      <c r="F28" s="82">
        <f>SUM(F29:F30)</f>
        <v>0</v>
      </c>
      <c r="G28" s="103"/>
    </row>
    <row r="29" spans="1:7" ht="12.75">
      <c r="A29" s="7">
        <v>20</v>
      </c>
      <c r="B29" s="5" t="s">
        <v>98</v>
      </c>
      <c r="C29" s="83"/>
      <c r="D29" s="83"/>
      <c r="E29" s="79"/>
      <c r="F29" s="82">
        <f>SUM(C29:E29)</f>
        <v>0</v>
      </c>
      <c r="G29" s="103"/>
    </row>
    <row r="30" spans="1:7" ht="12.75">
      <c r="A30" s="7">
        <v>21</v>
      </c>
      <c r="B30" s="5" t="s">
        <v>99</v>
      </c>
      <c r="C30" s="83"/>
      <c r="D30" s="83"/>
      <c r="E30" s="79"/>
      <c r="F30" s="82">
        <f>SUM(C30:E30)</f>
        <v>0</v>
      </c>
      <c r="G30" s="103"/>
    </row>
    <row r="31" spans="1:7" ht="12.75">
      <c r="A31" s="7">
        <v>22</v>
      </c>
      <c r="B31" s="5" t="s">
        <v>95</v>
      </c>
      <c r="C31" s="83">
        <f>SUM(C27:C29)</f>
        <v>9362283</v>
      </c>
      <c r="D31" s="83">
        <f>SUM(D27:D29)</f>
        <v>6773888</v>
      </c>
      <c r="E31" s="79"/>
      <c r="F31" s="82">
        <f>SUM(C31:E31)</f>
        <v>16136171</v>
      </c>
      <c r="G31" s="105">
        <f>G27</f>
        <v>4839315</v>
      </c>
    </row>
    <row r="32" spans="1:10" ht="12.75">
      <c r="A32" s="7"/>
      <c r="B32" s="6"/>
      <c r="C32" s="79"/>
      <c r="D32" s="79"/>
      <c r="E32" s="79"/>
      <c r="F32" s="86"/>
      <c r="G32" s="106"/>
      <c r="H32" s="2"/>
      <c r="I32" s="2"/>
      <c r="J32" s="2"/>
    </row>
    <row r="33" spans="1:9" ht="12.75">
      <c r="A33" s="7">
        <v>23</v>
      </c>
      <c r="B33" s="2" t="s">
        <v>100</v>
      </c>
      <c r="C33" s="83">
        <f>C34</f>
        <v>1067147</v>
      </c>
      <c r="D33" s="83">
        <f>D34</f>
        <v>0</v>
      </c>
      <c r="E33" s="83">
        <f>E34</f>
        <v>0</v>
      </c>
      <c r="F33" s="83">
        <f>F34</f>
        <v>1067147</v>
      </c>
      <c r="G33" s="103">
        <f>G34</f>
        <v>1067147</v>
      </c>
      <c r="I33" s="2"/>
    </row>
    <row r="34" spans="1:7" ht="12.75">
      <c r="A34" s="7">
        <v>24</v>
      </c>
      <c r="B34" s="7" t="s">
        <v>427</v>
      </c>
      <c r="C34" s="83">
        <f>J64</f>
        <v>1067147</v>
      </c>
      <c r="D34" s="83">
        <v>0</v>
      </c>
      <c r="E34" s="79">
        <v>0</v>
      </c>
      <c r="F34" s="84">
        <f>C34+D34+E34</f>
        <v>1067147</v>
      </c>
      <c r="G34" s="103">
        <f>D34+E34+F34</f>
        <v>1067147</v>
      </c>
    </row>
    <row r="35" spans="1:7" ht="12.75">
      <c r="A35" s="7">
        <v>25</v>
      </c>
      <c r="B35" s="6" t="s">
        <v>76</v>
      </c>
      <c r="C35" s="79">
        <f>C15+C24+C31+C33</f>
        <v>101092587</v>
      </c>
      <c r="D35" s="79">
        <f>D15+D24+D31+D33</f>
        <v>6773888</v>
      </c>
      <c r="E35" s="79">
        <f>E15+E24+E31+E33</f>
        <v>0</v>
      </c>
      <c r="F35" s="79">
        <f>F15+F24+F31+F33</f>
        <v>107866475</v>
      </c>
      <c r="G35" s="106">
        <f>G15+G24+G31+G33</f>
        <v>117008176</v>
      </c>
    </row>
    <row r="42" spans="2:12" ht="12.75">
      <c r="B42" t="s">
        <v>80</v>
      </c>
      <c r="C42" t="s">
        <v>81</v>
      </c>
      <c r="D42" t="s">
        <v>107</v>
      </c>
      <c r="E42" t="s">
        <v>85</v>
      </c>
      <c r="F42" t="s">
        <v>108</v>
      </c>
      <c r="G42" t="s">
        <v>113</v>
      </c>
      <c r="H42" t="s">
        <v>466</v>
      </c>
      <c r="I42" t="s">
        <v>467</v>
      </c>
      <c r="J42" t="s">
        <v>461</v>
      </c>
      <c r="K42" t="s">
        <v>468</v>
      </c>
      <c r="L42" t="s">
        <v>469</v>
      </c>
    </row>
    <row r="43" spans="1:12" ht="12.75">
      <c r="A43" s="7">
        <v>26</v>
      </c>
      <c r="B43" s="26" t="s">
        <v>447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6.25">
      <c r="A44" s="7">
        <v>27</v>
      </c>
      <c r="B44" s="25" t="s">
        <v>67</v>
      </c>
      <c r="C44" s="5" t="s">
        <v>68</v>
      </c>
      <c r="D44" s="5" t="s">
        <v>69</v>
      </c>
      <c r="E44" s="5" t="s">
        <v>70</v>
      </c>
      <c r="F44" s="5" t="s">
        <v>71</v>
      </c>
      <c r="G44" s="5" t="s">
        <v>72</v>
      </c>
      <c r="H44" s="5" t="s">
        <v>101</v>
      </c>
      <c r="I44" s="5" t="s">
        <v>7</v>
      </c>
      <c r="J44" s="9" t="s">
        <v>456</v>
      </c>
      <c r="K44" s="5" t="s">
        <v>66</v>
      </c>
      <c r="L44" s="5" t="s">
        <v>73</v>
      </c>
    </row>
    <row r="45" spans="1:12" ht="12.75">
      <c r="A45" s="7">
        <v>28</v>
      </c>
      <c r="B45" s="26" t="s">
        <v>102</v>
      </c>
      <c r="C45" s="87"/>
      <c r="D45" s="87"/>
      <c r="E45" s="87"/>
      <c r="F45" s="87"/>
      <c r="G45" s="87"/>
      <c r="H45" s="87"/>
      <c r="I45" s="87"/>
      <c r="J45" s="87"/>
      <c r="K45" s="87"/>
      <c r="L45" s="83"/>
    </row>
    <row r="46" spans="1:12" ht="12.75">
      <c r="A46" s="7">
        <v>29</v>
      </c>
      <c r="B46" s="27" t="s">
        <v>414</v>
      </c>
      <c r="C46" s="87"/>
      <c r="D46" s="87"/>
      <c r="E46" s="87"/>
      <c r="F46" s="87"/>
      <c r="G46" s="87"/>
      <c r="H46" s="87"/>
      <c r="I46" s="80"/>
      <c r="J46" s="87"/>
      <c r="K46" s="87"/>
      <c r="L46" s="88">
        <f>SUM(C46:K46)</f>
        <v>0</v>
      </c>
    </row>
    <row r="47" spans="1:12" ht="12.75">
      <c r="A47" s="7">
        <v>30</v>
      </c>
      <c r="B47" s="27" t="s">
        <v>413</v>
      </c>
      <c r="C47" s="80">
        <v>7092953</v>
      </c>
      <c r="D47" s="80">
        <v>1248385</v>
      </c>
      <c r="E47" s="80">
        <v>885350</v>
      </c>
      <c r="F47" s="87"/>
      <c r="G47" s="80"/>
      <c r="H47" s="80"/>
      <c r="I47" s="87"/>
      <c r="J47" s="87"/>
      <c r="K47" s="80">
        <v>4839315</v>
      </c>
      <c r="L47" s="88">
        <f>SUM(C47:K47)</f>
        <v>14066003</v>
      </c>
    </row>
    <row r="48" spans="1:12" ht="12.75">
      <c r="A48" s="7">
        <v>31</v>
      </c>
      <c r="B48" s="27" t="s">
        <v>356</v>
      </c>
      <c r="C48" s="87"/>
      <c r="D48" s="87"/>
      <c r="E48" s="80">
        <v>1397000</v>
      </c>
      <c r="F48" s="87"/>
      <c r="G48" s="87"/>
      <c r="H48" s="87"/>
      <c r="I48" s="87"/>
      <c r="J48" s="87"/>
      <c r="K48" s="87"/>
      <c r="L48" s="88">
        <f aca="true" t="shared" si="1" ref="L48:L64">SUM(C48:K48)</f>
        <v>1397000</v>
      </c>
    </row>
    <row r="49" spans="1:12" ht="12.75">
      <c r="A49" s="7">
        <v>32</v>
      </c>
      <c r="B49" s="27" t="s">
        <v>412</v>
      </c>
      <c r="C49" s="87"/>
      <c r="D49" s="87"/>
      <c r="E49" s="80">
        <v>2852206</v>
      </c>
      <c r="F49" s="87"/>
      <c r="G49" s="87"/>
      <c r="H49" s="80"/>
      <c r="I49" s="80">
        <v>45058907</v>
      </c>
      <c r="J49" s="87"/>
      <c r="K49" s="80"/>
      <c r="L49" s="88">
        <f t="shared" si="1"/>
        <v>47911113</v>
      </c>
    </row>
    <row r="50" spans="1:12" ht="12.75">
      <c r="A50" s="7">
        <v>33</v>
      </c>
      <c r="B50" s="27" t="s">
        <v>449</v>
      </c>
      <c r="C50" s="87"/>
      <c r="D50" s="87"/>
      <c r="E50" s="80">
        <v>936109</v>
      </c>
      <c r="F50" s="87"/>
      <c r="G50" s="87"/>
      <c r="H50" s="87"/>
      <c r="I50" s="87"/>
      <c r="J50" s="87"/>
      <c r="K50" s="87"/>
      <c r="L50" s="88">
        <f t="shared" si="1"/>
        <v>936109</v>
      </c>
    </row>
    <row r="51" spans="1:12" ht="12.75">
      <c r="A51" s="7">
        <v>35</v>
      </c>
      <c r="B51" s="27" t="s">
        <v>429</v>
      </c>
      <c r="C51" s="87"/>
      <c r="D51" s="87"/>
      <c r="E51" s="87"/>
      <c r="F51" s="87"/>
      <c r="G51" s="80"/>
      <c r="H51" s="87"/>
      <c r="I51" s="87"/>
      <c r="J51" s="87"/>
      <c r="K51" s="87"/>
      <c r="L51" s="88">
        <f t="shared" si="1"/>
        <v>0</v>
      </c>
    </row>
    <row r="52" spans="1:12" ht="12.75">
      <c r="A52" s="7">
        <v>36</v>
      </c>
      <c r="B52" s="27" t="s">
        <v>428</v>
      </c>
      <c r="C52" s="87"/>
      <c r="D52" s="87"/>
      <c r="E52" s="87"/>
      <c r="F52" s="80">
        <v>5309000</v>
      </c>
      <c r="G52" s="87"/>
      <c r="H52" s="87"/>
      <c r="I52" s="87"/>
      <c r="J52" s="87"/>
      <c r="K52" s="87"/>
      <c r="L52" s="88">
        <f t="shared" si="1"/>
        <v>5309000</v>
      </c>
    </row>
    <row r="53" spans="1:12" ht="12.75">
      <c r="A53" s="7">
        <v>37</v>
      </c>
      <c r="B53" s="27" t="s">
        <v>411</v>
      </c>
      <c r="C53" s="87"/>
      <c r="D53" s="87"/>
      <c r="E53" s="87"/>
      <c r="F53" s="87"/>
      <c r="G53" s="80"/>
      <c r="H53" s="87"/>
      <c r="I53" s="87"/>
      <c r="J53" s="87"/>
      <c r="K53" s="87"/>
      <c r="L53" s="88">
        <f t="shared" si="1"/>
        <v>0</v>
      </c>
    </row>
    <row r="54" spans="1:12" ht="12.75">
      <c r="A54" s="7">
        <v>38</v>
      </c>
      <c r="B54" s="27" t="s">
        <v>350</v>
      </c>
      <c r="C54" s="80">
        <v>3215399</v>
      </c>
      <c r="D54" s="80">
        <v>575006</v>
      </c>
      <c r="E54" s="80">
        <v>1744650</v>
      </c>
      <c r="F54" s="87"/>
      <c r="G54" s="87"/>
      <c r="H54" s="80"/>
      <c r="I54" s="87"/>
      <c r="J54" s="87"/>
      <c r="K54" s="87"/>
      <c r="L54" s="88">
        <f t="shared" si="1"/>
        <v>5535055</v>
      </c>
    </row>
    <row r="55" spans="1:12" ht="12.75">
      <c r="A55" s="7">
        <v>39</v>
      </c>
      <c r="B55" s="27" t="s">
        <v>351</v>
      </c>
      <c r="C55" s="87"/>
      <c r="D55" s="87"/>
      <c r="E55" s="87"/>
      <c r="F55" s="87"/>
      <c r="G55" s="87"/>
      <c r="H55" s="87"/>
      <c r="I55" s="87"/>
      <c r="J55" s="87"/>
      <c r="K55" s="87"/>
      <c r="L55" s="88">
        <f t="shared" si="1"/>
        <v>0</v>
      </c>
    </row>
    <row r="56" spans="1:12" ht="12.75">
      <c r="A56" s="7">
        <v>40</v>
      </c>
      <c r="B56" s="27" t="s">
        <v>416</v>
      </c>
      <c r="C56" s="87"/>
      <c r="D56" s="87"/>
      <c r="E56" s="87"/>
      <c r="F56" s="87"/>
      <c r="G56" s="87"/>
      <c r="H56" s="87"/>
      <c r="I56" s="87"/>
      <c r="J56" s="87"/>
      <c r="K56" s="87"/>
      <c r="L56" s="88">
        <f t="shared" si="1"/>
        <v>0</v>
      </c>
    </row>
    <row r="57" spans="1:12" ht="12.75">
      <c r="A57" s="7">
        <v>41</v>
      </c>
      <c r="B57" s="27" t="s">
        <v>415</v>
      </c>
      <c r="C57" s="80">
        <v>11694037</v>
      </c>
      <c r="D57" s="80">
        <v>1155518</v>
      </c>
      <c r="E57" s="80">
        <v>1229490</v>
      </c>
      <c r="F57" s="87"/>
      <c r="G57" s="87"/>
      <c r="H57" s="80">
        <v>63602</v>
      </c>
      <c r="I57" s="87"/>
      <c r="J57" s="87"/>
      <c r="K57" s="87"/>
      <c r="L57" s="88">
        <f t="shared" si="1"/>
        <v>14142647</v>
      </c>
    </row>
    <row r="58" spans="1:12" ht="12.75">
      <c r="A58" s="7">
        <v>42</v>
      </c>
      <c r="B58" s="7" t="s">
        <v>329</v>
      </c>
      <c r="C58" s="80"/>
      <c r="D58" s="80"/>
      <c r="E58" s="80"/>
      <c r="F58" s="87"/>
      <c r="G58" s="87"/>
      <c r="H58" s="80"/>
      <c r="I58" s="87"/>
      <c r="J58" s="87"/>
      <c r="K58" s="87"/>
      <c r="L58" s="88">
        <f t="shared" si="1"/>
        <v>0</v>
      </c>
    </row>
    <row r="59" spans="1:12" ht="12.75">
      <c r="A59" s="7">
        <v>43</v>
      </c>
      <c r="B59" s="7" t="s">
        <v>451</v>
      </c>
      <c r="C59" s="80"/>
      <c r="D59" s="80"/>
      <c r="E59" s="80"/>
      <c r="F59" s="87"/>
      <c r="G59" s="87"/>
      <c r="H59" s="80">
        <v>16745097</v>
      </c>
      <c r="I59" s="80">
        <v>4402329</v>
      </c>
      <c r="J59" s="87"/>
      <c r="K59" s="87"/>
      <c r="L59" s="88">
        <f t="shared" si="1"/>
        <v>21147426</v>
      </c>
    </row>
    <row r="60" spans="1:12" ht="12.75">
      <c r="A60" s="7">
        <v>44</v>
      </c>
      <c r="B60" s="27" t="s">
        <v>417</v>
      </c>
      <c r="C60" s="87"/>
      <c r="D60" s="87"/>
      <c r="E60" s="87"/>
      <c r="F60" s="87"/>
      <c r="G60" s="87"/>
      <c r="H60" s="87"/>
      <c r="I60" s="87"/>
      <c r="J60" s="87"/>
      <c r="K60" s="87"/>
      <c r="L60" s="88">
        <f t="shared" si="1"/>
        <v>0</v>
      </c>
    </row>
    <row r="61" spans="1:12" ht="12.75">
      <c r="A61" s="7">
        <v>45</v>
      </c>
      <c r="B61" s="27" t="s">
        <v>357</v>
      </c>
      <c r="C61" s="80">
        <v>300000</v>
      </c>
      <c r="D61" s="80">
        <v>47256</v>
      </c>
      <c r="E61" s="80">
        <v>482880</v>
      </c>
      <c r="F61" s="87"/>
      <c r="G61" s="87"/>
      <c r="H61" s="87"/>
      <c r="I61" s="87"/>
      <c r="J61" s="87"/>
      <c r="K61" s="87"/>
      <c r="L61" s="88">
        <f t="shared" si="1"/>
        <v>830136</v>
      </c>
    </row>
    <row r="62" spans="1:12" ht="12.75">
      <c r="A62" s="7">
        <v>46</v>
      </c>
      <c r="B62" s="27" t="s">
        <v>352</v>
      </c>
      <c r="C62" s="87"/>
      <c r="D62" s="87"/>
      <c r="E62" s="80">
        <v>2240743</v>
      </c>
      <c r="F62" s="87"/>
      <c r="G62" s="87"/>
      <c r="H62" s="80"/>
      <c r="I62" s="80"/>
      <c r="J62" s="87"/>
      <c r="K62" s="87"/>
      <c r="L62" s="88">
        <f t="shared" si="1"/>
        <v>2240743</v>
      </c>
    </row>
    <row r="63" spans="1:12" ht="12.75">
      <c r="A63" s="7">
        <v>47</v>
      </c>
      <c r="B63" s="27" t="s">
        <v>353</v>
      </c>
      <c r="C63" s="87"/>
      <c r="D63" s="87"/>
      <c r="E63" s="80">
        <v>104250</v>
      </c>
      <c r="F63" s="87"/>
      <c r="G63" s="87"/>
      <c r="H63" s="87"/>
      <c r="I63" s="80"/>
      <c r="J63" s="87"/>
      <c r="K63" s="87"/>
      <c r="L63" s="88">
        <f t="shared" si="1"/>
        <v>104250</v>
      </c>
    </row>
    <row r="64" spans="1:12" ht="12.75">
      <c r="A64" s="7">
        <v>48</v>
      </c>
      <c r="B64" s="27" t="s">
        <v>450</v>
      </c>
      <c r="C64" s="87"/>
      <c r="D64" s="87"/>
      <c r="E64" s="87"/>
      <c r="F64" s="87"/>
      <c r="G64" s="80">
        <v>2321547</v>
      </c>
      <c r="H64" s="87"/>
      <c r="I64" s="87"/>
      <c r="J64" s="80">
        <v>1067147</v>
      </c>
      <c r="K64" s="87"/>
      <c r="L64" s="88">
        <f t="shared" si="1"/>
        <v>3388694</v>
      </c>
    </row>
    <row r="65" spans="1:12" ht="12.75">
      <c r="A65" s="7">
        <v>49</v>
      </c>
      <c r="B65" s="25" t="s">
        <v>418</v>
      </c>
      <c r="C65" s="89">
        <f>SUM(C46:C64)</f>
        <v>22302389</v>
      </c>
      <c r="D65" s="89">
        <f aca="true" t="shared" si="2" ref="D65:L65">SUM(D46:D64)</f>
        <v>3026165</v>
      </c>
      <c r="E65" s="89">
        <f t="shared" si="2"/>
        <v>11872678</v>
      </c>
      <c r="F65" s="89">
        <f t="shared" si="2"/>
        <v>5309000</v>
      </c>
      <c r="G65" s="89">
        <f t="shared" si="2"/>
        <v>2321547</v>
      </c>
      <c r="H65" s="89">
        <f t="shared" si="2"/>
        <v>16808699</v>
      </c>
      <c r="I65" s="89">
        <f t="shared" si="2"/>
        <v>49461236</v>
      </c>
      <c r="J65" s="89">
        <f t="shared" si="2"/>
        <v>1067147</v>
      </c>
      <c r="K65" s="89">
        <f t="shared" si="2"/>
        <v>4839315</v>
      </c>
      <c r="L65" s="89">
        <f t="shared" si="2"/>
        <v>117008176</v>
      </c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</sheetData>
  <sheetProtection/>
  <printOptions/>
  <pageMargins left="0.75" right="0.75" top="1" bottom="1" header="0.5" footer="0.5"/>
  <pageSetup horizontalDpi="600" verticalDpi="600" orientation="landscape" paperSize="9" scale="78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56.421875" style="0" customWidth="1"/>
    <col min="3" max="3" width="13.421875" style="0" customWidth="1"/>
    <col min="4" max="7" width="13.28125" style="0" customWidth="1"/>
  </cols>
  <sheetData>
    <row r="1" ht="12.75">
      <c r="B1" s="1" t="s">
        <v>493</v>
      </c>
    </row>
    <row r="2" spans="2:4" ht="12.75">
      <c r="B2" t="s">
        <v>419</v>
      </c>
      <c r="D2" t="s">
        <v>355</v>
      </c>
    </row>
    <row r="3" ht="12.75">
      <c r="A3" s="2" t="s">
        <v>151</v>
      </c>
    </row>
    <row r="4" spans="2:7" ht="12.75">
      <c r="B4" s="1" t="s">
        <v>80</v>
      </c>
      <c r="C4" s="1" t="s">
        <v>81</v>
      </c>
      <c r="D4" s="1" t="s">
        <v>107</v>
      </c>
      <c r="E4" s="1" t="s">
        <v>473</v>
      </c>
      <c r="F4" s="1" t="s">
        <v>108</v>
      </c>
      <c r="G4" s="1" t="s">
        <v>113</v>
      </c>
    </row>
    <row r="5" spans="1:7" ht="12.75">
      <c r="A5" s="6" t="s">
        <v>339</v>
      </c>
      <c r="B5" s="6" t="s">
        <v>340</v>
      </c>
      <c r="C5" s="6" t="s">
        <v>148</v>
      </c>
      <c r="D5" s="6" t="s">
        <v>157</v>
      </c>
      <c r="E5" s="6" t="s">
        <v>341</v>
      </c>
      <c r="F5" s="6" t="s">
        <v>73</v>
      </c>
      <c r="G5" s="104" t="s">
        <v>470</v>
      </c>
    </row>
    <row r="6" spans="1:7" ht="26.25">
      <c r="A6" s="5">
        <v>1</v>
      </c>
      <c r="B6" s="96" t="s">
        <v>458</v>
      </c>
      <c r="C6" s="68"/>
      <c r="D6" s="68">
        <v>18397657</v>
      </c>
      <c r="E6" s="68"/>
      <c r="F6" s="68">
        <f aca="true" t="shared" si="0" ref="F6:F15">SUM(C6:E6)</f>
        <v>18397657</v>
      </c>
      <c r="G6" s="103">
        <v>21367507</v>
      </c>
    </row>
    <row r="7" spans="1:7" ht="12.75">
      <c r="A7" s="5">
        <v>2</v>
      </c>
      <c r="B7" s="5" t="s">
        <v>152</v>
      </c>
      <c r="C7" s="68"/>
      <c r="D7" s="68">
        <v>4967367</v>
      </c>
      <c r="E7" s="68"/>
      <c r="F7" s="68">
        <f t="shared" si="0"/>
        <v>4967367</v>
      </c>
      <c r="G7" s="103">
        <v>5769227</v>
      </c>
    </row>
    <row r="8" spans="1:7" ht="26.25">
      <c r="A8" s="5">
        <v>3</v>
      </c>
      <c r="B8" s="9" t="s">
        <v>459</v>
      </c>
      <c r="C8" s="68"/>
      <c r="D8" s="68">
        <v>7853431</v>
      </c>
      <c r="E8" s="68"/>
      <c r="F8" s="68">
        <f t="shared" si="0"/>
        <v>7853431</v>
      </c>
      <c r="G8" s="103">
        <v>7853431</v>
      </c>
    </row>
    <row r="9" spans="1:7" ht="12.75">
      <c r="A9" s="5">
        <v>4</v>
      </c>
      <c r="B9" s="5" t="s">
        <v>440</v>
      </c>
      <c r="C9" s="68"/>
      <c r="D9" s="68">
        <v>2120427</v>
      </c>
      <c r="E9" s="68"/>
      <c r="F9" s="68">
        <f t="shared" si="0"/>
        <v>2120427</v>
      </c>
      <c r="G9" s="103">
        <v>2120427</v>
      </c>
    </row>
    <row r="10" spans="1:7" ht="12.75">
      <c r="A10" s="5">
        <v>5</v>
      </c>
      <c r="B10" s="7" t="s">
        <v>439</v>
      </c>
      <c r="C10" s="68"/>
      <c r="D10" s="68">
        <v>6258516</v>
      </c>
      <c r="E10" s="68"/>
      <c r="F10" s="68">
        <f t="shared" si="0"/>
        <v>6258516</v>
      </c>
      <c r="G10" s="103">
        <v>6258516</v>
      </c>
    </row>
    <row r="11" spans="1:7" ht="12.75">
      <c r="A11" s="5">
        <v>6</v>
      </c>
      <c r="B11" s="5" t="s">
        <v>152</v>
      </c>
      <c r="C11" s="68"/>
      <c r="D11" s="68">
        <v>1689799</v>
      </c>
      <c r="E11" s="68"/>
      <c r="F11" s="68">
        <f t="shared" si="0"/>
        <v>1689799</v>
      </c>
      <c r="G11" s="103">
        <v>1689799</v>
      </c>
    </row>
    <row r="12" spans="1:7" ht="12.75">
      <c r="A12" s="5">
        <v>7</v>
      </c>
      <c r="B12" s="7" t="s">
        <v>476</v>
      </c>
      <c r="C12" s="68"/>
      <c r="D12" s="68"/>
      <c r="E12" s="68"/>
      <c r="F12" s="68">
        <f t="shared" si="0"/>
        <v>0</v>
      </c>
      <c r="G12" s="103">
        <v>3466401</v>
      </c>
    </row>
    <row r="13" spans="1:7" ht="12.75">
      <c r="A13" s="5">
        <v>8</v>
      </c>
      <c r="B13" s="7" t="s">
        <v>152</v>
      </c>
      <c r="C13" s="68"/>
      <c r="D13" s="68"/>
      <c r="E13" s="68"/>
      <c r="F13" s="68">
        <f t="shared" si="0"/>
        <v>0</v>
      </c>
      <c r="G13" s="103">
        <v>935928</v>
      </c>
    </row>
    <row r="14" spans="1:7" ht="12.75">
      <c r="A14" s="5">
        <v>9</v>
      </c>
      <c r="B14" s="7" t="s">
        <v>457</v>
      </c>
      <c r="C14" s="68"/>
      <c r="D14" s="68"/>
      <c r="E14" s="68"/>
      <c r="F14" s="68">
        <f t="shared" si="0"/>
        <v>0</v>
      </c>
      <c r="G14" s="103"/>
    </row>
    <row r="15" spans="1:7" ht="12.75">
      <c r="A15" s="5">
        <v>10</v>
      </c>
      <c r="B15" s="7" t="s">
        <v>152</v>
      </c>
      <c r="C15" s="68"/>
      <c r="D15" s="68"/>
      <c r="E15" s="68"/>
      <c r="F15" s="68">
        <f t="shared" si="0"/>
        <v>0</v>
      </c>
      <c r="G15" s="103"/>
    </row>
    <row r="16" spans="1:7" ht="12.75">
      <c r="A16" s="5">
        <v>11</v>
      </c>
      <c r="B16" s="6" t="s">
        <v>75</v>
      </c>
      <c r="C16" s="69">
        <f>SUM(C6:C10)</f>
        <v>0</v>
      </c>
      <c r="D16" s="69">
        <f>SUM(D6:D15)</f>
        <v>41287197</v>
      </c>
      <c r="E16" s="69">
        <f>SUM(E6:E10)</f>
        <v>0</v>
      </c>
      <c r="F16" s="69">
        <f>SUM(F6:F15)</f>
        <v>41287197</v>
      </c>
      <c r="G16" s="69">
        <f>SUM(G6:G15)</f>
        <v>49461236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52.140625" style="0" bestFit="1" customWidth="1"/>
    <col min="3" max="3" width="9.00390625" style="0" bestFit="1" customWidth="1"/>
    <col min="4" max="4" width="16.140625" style="0" bestFit="1" customWidth="1"/>
    <col min="5" max="5" width="9.00390625" style="0" bestFit="1" customWidth="1"/>
    <col min="6" max="6" width="14.7109375" style="0" bestFit="1" customWidth="1"/>
    <col min="7" max="7" width="13.7109375" style="0" customWidth="1"/>
  </cols>
  <sheetData>
    <row r="1" ht="12.75">
      <c r="B1" s="1" t="s">
        <v>494</v>
      </c>
    </row>
    <row r="2" ht="12.75">
      <c r="C2" t="s">
        <v>419</v>
      </c>
    </row>
    <row r="3" spans="1:2" ht="12.75">
      <c r="A3" s="2" t="s">
        <v>477</v>
      </c>
      <c r="B3" s="1"/>
    </row>
    <row r="4" spans="2:6" ht="12.75">
      <c r="B4" t="s">
        <v>59</v>
      </c>
      <c r="C4" t="s">
        <v>81</v>
      </c>
      <c r="D4" t="s">
        <v>84</v>
      </c>
      <c r="E4" t="s">
        <v>83</v>
      </c>
      <c r="F4" t="s">
        <v>124</v>
      </c>
    </row>
    <row r="5" spans="1:7" ht="12.75">
      <c r="A5" s="6" t="s">
        <v>478</v>
      </c>
      <c r="B5" s="6" t="s">
        <v>6</v>
      </c>
      <c r="C5" s="6" t="s">
        <v>148</v>
      </c>
      <c r="D5" s="6" t="s">
        <v>479</v>
      </c>
      <c r="E5" s="6" t="s">
        <v>341</v>
      </c>
      <c r="F5" s="6" t="s">
        <v>73</v>
      </c>
      <c r="G5" s="104" t="s">
        <v>482</v>
      </c>
    </row>
    <row r="6" spans="1:7" ht="12.75">
      <c r="A6" s="22">
        <v>1</v>
      </c>
      <c r="B6" s="7" t="s">
        <v>480</v>
      </c>
      <c r="C6" s="68"/>
      <c r="D6" s="111">
        <v>11732283</v>
      </c>
      <c r="E6" s="68"/>
      <c r="F6" s="68">
        <f aca="true" t="shared" si="0" ref="F6:F11">SUM(C6:E6)</f>
        <v>11732283</v>
      </c>
      <c r="G6" s="5">
        <v>11732283</v>
      </c>
    </row>
    <row r="7" spans="1:7" ht="12.75">
      <c r="A7" s="22">
        <v>2</v>
      </c>
      <c r="B7" s="5" t="s">
        <v>152</v>
      </c>
      <c r="C7" s="68"/>
      <c r="D7" s="111">
        <v>3167717</v>
      </c>
      <c r="E7" s="68"/>
      <c r="F7" s="68">
        <f t="shared" si="0"/>
        <v>3167717</v>
      </c>
      <c r="G7" s="5">
        <v>3167717</v>
      </c>
    </row>
    <row r="8" spans="1:7" ht="12.75">
      <c r="A8" s="5">
        <v>3</v>
      </c>
      <c r="B8" s="7" t="s">
        <v>483</v>
      </c>
      <c r="C8" s="68"/>
      <c r="D8" s="111"/>
      <c r="E8" s="68"/>
      <c r="F8" s="68">
        <f t="shared" si="0"/>
        <v>0</v>
      </c>
      <c r="G8" s="5">
        <v>1411431</v>
      </c>
    </row>
    <row r="9" spans="1:7" ht="12.75">
      <c r="A9" s="22">
        <v>4</v>
      </c>
      <c r="B9" s="5" t="s">
        <v>152</v>
      </c>
      <c r="C9" s="68"/>
      <c r="D9" s="111"/>
      <c r="E9" s="68"/>
      <c r="F9" s="68">
        <f t="shared" si="0"/>
        <v>0</v>
      </c>
      <c r="G9" s="5">
        <v>381086</v>
      </c>
    </row>
    <row r="10" spans="1:7" ht="12.75">
      <c r="A10" s="22">
        <v>5</v>
      </c>
      <c r="B10" s="96" t="s">
        <v>484</v>
      </c>
      <c r="C10" s="68"/>
      <c r="D10" s="111"/>
      <c r="E10" s="68"/>
      <c r="F10" s="68">
        <f t="shared" si="0"/>
        <v>0</v>
      </c>
      <c r="G10" s="5">
        <v>41402</v>
      </c>
    </row>
    <row r="11" spans="1:7" ht="12.75">
      <c r="A11" s="22">
        <v>6</v>
      </c>
      <c r="B11" s="7" t="s">
        <v>152</v>
      </c>
      <c r="C11" s="68"/>
      <c r="D11" s="111"/>
      <c r="E11" s="68"/>
      <c r="F11" s="68">
        <f t="shared" si="0"/>
        <v>0</v>
      </c>
      <c r="G11" s="5">
        <v>11178</v>
      </c>
    </row>
    <row r="12" spans="1:7" ht="12.75">
      <c r="A12" s="22">
        <v>7</v>
      </c>
      <c r="B12" s="7" t="s">
        <v>487</v>
      </c>
      <c r="C12" s="68"/>
      <c r="D12" s="111"/>
      <c r="E12" s="68"/>
      <c r="F12" s="68"/>
      <c r="G12" s="5">
        <v>50080</v>
      </c>
    </row>
    <row r="13" spans="1:7" ht="12.75">
      <c r="A13" s="22">
        <v>8</v>
      </c>
      <c r="B13" s="7"/>
      <c r="C13" s="68"/>
      <c r="D13" s="111"/>
      <c r="E13" s="68"/>
      <c r="F13" s="68"/>
      <c r="G13" s="5">
        <v>13522</v>
      </c>
    </row>
    <row r="14" spans="1:7" ht="12.75">
      <c r="A14" s="22">
        <v>9</v>
      </c>
      <c r="B14" s="6" t="s">
        <v>481</v>
      </c>
      <c r="C14" s="112">
        <f>SUM(C6:C9)</f>
        <v>0</v>
      </c>
      <c r="D14" s="112">
        <f>SUM(D6:D11)</f>
        <v>14900000</v>
      </c>
      <c r="E14" s="112">
        <f>SUM(E6:E9)</f>
        <v>0</v>
      </c>
      <c r="F14" s="112">
        <f>SUM(F6:F11)</f>
        <v>14900000</v>
      </c>
      <c r="G14" s="112">
        <f>SUM(G6:G13)</f>
        <v>16808699</v>
      </c>
    </row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2.7109375" style="0" customWidth="1"/>
    <col min="5" max="5" width="12.57421875" style="0" bestFit="1" customWidth="1"/>
    <col min="6" max="6" width="15.28125" style="0" bestFit="1" customWidth="1"/>
    <col min="7" max="7" width="13.7109375" style="0" bestFit="1" customWidth="1"/>
    <col min="8" max="8" width="12.57421875" style="0" bestFit="1" customWidth="1"/>
    <col min="9" max="14" width="13.7109375" style="0" bestFit="1" customWidth="1"/>
    <col min="15" max="15" width="14.7109375" style="0" customWidth="1"/>
  </cols>
  <sheetData>
    <row r="1" ht="12.75">
      <c r="B1" s="1" t="s">
        <v>488</v>
      </c>
    </row>
    <row r="2" ht="12.75">
      <c r="B2" s="1"/>
    </row>
    <row r="3" ht="12.75">
      <c r="D3" t="s">
        <v>419</v>
      </c>
    </row>
    <row r="4" spans="2:15" ht="12.75">
      <c r="B4" s="2" t="s">
        <v>64</v>
      </c>
      <c r="C4" s="1"/>
      <c r="D4" s="1"/>
      <c r="E4" s="1"/>
      <c r="F4" s="1"/>
      <c r="G4" s="1"/>
      <c r="H4" s="1"/>
      <c r="I4" s="1"/>
      <c r="J4" s="1"/>
      <c r="K4" s="1"/>
      <c r="O4" s="71" t="s">
        <v>336</v>
      </c>
    </row>
    <row r="5" spans="1:15" ht="12.75">
      <c r="A5" s="5"/>
      <c r="B5" s="5" t="s">
        <v>59</v>
      </c>
      <c r="C5" s="5" t="s">
        <v>106</v>
      </c>
      <c r="D5" s="5" t="s">
        <v>84</v>
      </c>
      <c r="E5" s="5" t="s">
        <v>85</v>
      </c>
      <c r="F5" s="5" t="s">
        <v>109</v>
      </c>
      <c r="G5" s="5" t="s">
        <v>110</v>
      </c>
      <c r="H5" s="5" t="s">
        <v>111</v>
      </c>
      <c r="I5" s="5" t="s">
        <v>112</v>
      </c>
      <c r="J5" s="5" t="s">
        <v>61</v>
      </c>
      <c r="K5" s="5" t="s">
        <v>114</v>
      </c>
      <c r="L5" s="5" t="s">
        <v>115</v>
      </c>
      <c r="M5" s="5" t="s">
        <v>116</v>
      </c>
      <c r="N5" s="5" t="s">
        <v>117</v>
      </c>
      <c r="O5" s="5" t="s">
        <v>118</v>
      </c>
    </row>
    <row r="6" spans="1:15" ht="12.75">
      <c r="A6" s="5">
        <v>1</v>
      </c>
      <c r="B6" s="6" t="s">
        <v>77</v>
      </c>
      <c r="C6" s="6" t="s">
        <v>42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52</v>
      </c>
      <c r="N6" s="6" t="s">
        <v>53</v>
      </c>
      <c r="O6" s="6" t="s">
        <v>95</v>
      </c>
    </row>
    <row r="7" spans="1:15" ht="12.75">
      <c r="A7" s="39">
        <v>2</v>
      </c>
      <c r="B7" s="114" t="s">
        <v>10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12.75">
      <c r="A8" s="5">
        <v>3</v>
      </c>
      <c r="B8" s="55" t="s">
        <v>145</v>
      </c>
      <c r="C8" s="80">
        <v>2063123</v>
      </c>
      <c r="D8" s="80">
        <v>2063123</v>
      </c>
      <c r="E8" s="80">
        <v>2063123</v>
      </c>
      <c r="F8" s="80">
        <v>2063123</v>
      </c>
      <c r="G8" s="80">
        <v>2063123</v>
      </c>
      <c r="H8" s="80">
        <v>2063123</v>
      </c>
      <c r="I8" s="80">
        <v>2063123</v>
      </c>
      <c r="J8" s="80">
        <v>2063123</v>
      </c>
      <c r="K8" s="80">
        <v>2063123</v>
      </c>
      <c r="L8" s="80">
        <v>2063123</v>
      </c>
      <c r="M8" s="80">
        <v>2063123</v>
      </c>
      <c r="N8" s="80">
        <v>2063126</v>
      </c>
      <c r="O8" s="80">
        <f>SUM(C8:N8)</f>
        <v>24757479</v>
      </c>
    </row>
    <row r="9" spans="1:15" ht="12.75">
      <c r="A9" s="5">
        <v>4</v>
      </c>
      <c r="B9" s="56" t="s">
        <v>103</v>
      </c>
      <c r="C9" s="80">
        <v>1018593</v>
      </c>
      <c r="D9" s="80">
        <v>1018593</v>
      </c>
      <c r="E9" s="80">
        <v>1018593</v>
      </c>
      <c r="F9" s="80">
        <v>1018593</v>
      </c>
      <c r="G9" s="80">
        <v>1018593</v>
      </c>
      <c r="H9" s="80">
        <v>1018593</v>
      </c>
      <c r="I9" s="80">
        <v>1018593</v>
      </c>
      <c r="J9" s="80">
        <v>1018593</v>
      </c>
      <c r="K9" s="80">
        <v>1018593</v>
      </c>
      <c r="L9" s="80">
        <v>1103747</v>
      </c>
      <c r="M9" s="80">
        <v>1103747</v>
      </c>
      <c r="N9" s="80">
        <v>1103749</v>
      </c>
      <c r="O9" s="80">
        <f>SUM(C9:N9)</f>
        <v>12478580</v>
      </c>
    </row>
    <row r="10" spans="1:15" ht="12.75">
      <c r="A10" s="5">
        <v>5</v>
      </c>
      <c r="B10" s="55" t="s">
        <v>60</v>
      </c>
      <c r="C10" s="80">
        <v>431225</v>
      </c>
      <c r="D10" s="80">
        <v>431225</v>
      </c>
      <c r="E10" s="80">
        <v>431225</v>
      </c>
      <c r="F10" s="80">
        <v>431225</v>
      </c>
      <c r="G10" s="80">
        <v>431265</v>
      </c>
      <c r="H10" s="80">
        <v>431233</v>
      </c>
      <c r="I10" s="80">
        <v>431225</v>
      </c>
      <c r="J10" s="80">
        <v>431241</v>
      </c>
      <c r="K10" s="80">
        <v>431233</v>
      </c>
      <c r="L10" s="80">
        <v>431233</v>
      </c>
      <c r="M10" s="80">
        <v>431233</v>
      </c>
      <c r="N10" s="80">
        <v>431237</v>
      </c>
      <c r="O10" s="80">
        <f>SUM(C10:N10)</f>
        <v>5174800</v>
      </c>
    </row>
    <row r="11" spans="1:15" ht="12.75">
      <c r="A11" s="5">
        <v>6</v>
      </c>
      <c r="B11" s="55" t="s">
        <v>435</v>
      </c>
      <c r="C11" s="80">
        <v>30740</v>
      </c>
      <c r="D11" s="80">
        <v>30740</v>
      </c>
      <c r="E11" s="80">
        <v>30740</v>
      </c>
      <c r="F11" s="80">
        <v>30740</v>
      </c>
      <c r="G11" s="80">
        <v>30740</v>
      </c>
      <c r="H11" s="80">
        <v>30740</v>
      </c>
      <c r="I11" s="80">
        <v>30740</v>
      </c>
      <c r="J11" s="80">
        <v>30740</v>
      </c>
      <c r="K11" s="80">
        <v>30740</v>
      </c>
      <c r="L11" s="80">
        <v>30740</v>
      </c>
      <c r="M11" s="80">
        <v>30740</v>
      </c>
      <c r="N11" s="80">
        <v>30748</v>
      </c>
      <c r="O11" s="80">
        <f>SUM(C11:N11)</f>
        <v>368888</v>
      </c>
    </row>
    <row r="12" spans="1:15" ht="12.75">
      <c r="A12" s="5">
        <v>7</v>
      </c>
      <c r="B12" s="55" t="s">
        <v>141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7" ht="12.75">
      <c r="A13" s="5">
        <v>8</v>
      </c>
      <c r="B13" s="55" t="s">
        <v>62</v>
      </c>
      <c r="C13" s="7">
        <v>586100</v>
      </c>
      <c r="D13" s="7">
        <v>586100</v>
      </c>
      <c r="E13" s="7">
        <v>586100</v>
      </c>
      <c r="F13" s="7">
        <v>586100</v>
      </c>
      <c r="G13" s="7">
        <v>1698930</v>
      </c>
      <c r="H13" s="7">
        <v>590473</v>
      </c>
      <c r="I13" s="7">
        <v>8095917</v>
      </c>
      <c r="J13" s="7">
        <v>1698930</v>
      </c>
      <c r="K13" s="7">
        <v>4129760</v>
      </c>
      <c r="L13" s="7">
        <v>1805014</v>
      </c>
      <c r="M13" s="7">
        <v>1932963</v>
      </c>
      <c r="N13" s="7">
        <v>4285673</v>
      </c>
      <c r="O13" s="7">
        <f>SUM(C13:N13)</f>
        <v>26582060</v>
      </c>
      <c r="P13" s="108"/>
      <c r="Q13" s="109"/>
    </row>
    <row r="14" spans="1:17" ht="12.75">
      <c r="A14" s="5">
        <v>9</v>
      </c>
      <c r="B14" s="74" t="s">
        <v>142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>SUM(F14:M14)</f>
        <v>0</v>
      </c>
      <c r="Q14" s="109"/>
    </row>
    <row r="15" spans="1:17" ht="12.75">
      <c r="A15" s="5">
        <v>10</v>
      </c>
      <c r="B15" s="57" t="s">
        <v>143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f>SUM(E15:N15)</f>
        <v>0</v>
      </c>
      <c r="Q15" s="109"/>
    </row>
    <row r="16" spans="1:17" ht="27.75" customHeight="1">
      <c r="A16" s="5">
        <v>11</v>
      </c>
      <c r="B16" s="55" t="s">
        <v>94</v>
      </c>
      <c r="C16" s="7">
        <v>15988</v>
      </c>
      <c r="D16" s="7">
        <v>15988</v>
      </c>
      <c r="E16" s="7">
        <v>15988</v>
      </c>
      <c r="F16" s="7">
        <v>15988</v>
      </c>
      <c r="G16" s="7">
        <v>13803118</v>
      </c>
      <c r="H16" s="7">
        <v>64187</v>
      </c>
      <c r="I16" s="7">
        <v>15988</v>
      </c>
      <c r="J16" s="7">
        <v>6412959</v>
      </c>
      <c r="K16" s="7">
        <v>3982137</v>
      </c>
      <c r="L16" s="7">
        <v>6285331</v>
      </c>
      <c r="M16" s="7">
        <v>6093780</v>
      </c>
      <c r="N16" s="7">
        <v>10924917</v>
      </c>
      <c r="O16" s="7">
        <f>SUM(C16:N16)</f>
        <v>47646369</v>
      </c>
      <c r="P16" s="108"/>
      <c r="Q16" s="109"/>
    </row>
    <row r="17" spans="1:15" ht="12.75">
      <c r="A17" s="5">
        <v>12</v>
      </c>
      <c r="B17" s="55" t="s">
        <v>104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f>C17+D17+E17+F17+G17+H17+I17+J17+K17+L17+M17+N17</f>
        <v>0</v>
      </c>
    </row>
    <row r="18" spans="1:15" ht="12.75">
      <c r="A18" s="5">
        <v>13</v>
      </c>
      <c r="B18" s="55" t="s">
        <v>147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f>SUM(K18:N18)</f>
        <v>0</v>
      </c>
    </row>
    <row r="19" spans="1:15" ht="12.75">
      <c r="A19" s="5">
        <v>14</v>
      </c>
      <c r="B19" s="58" t="s">
        <v>54</v>
      </c>
      <c r="C19" s="110">
        <f>SUM(C8:C17)</f>
        <v>4145769</v>
      </c>
      <c r="D19" s="113">
        <f>SUM(D8:D17)</f>
        <v>4145769</v>
      </c>
      <c r="E19" s="113">
        <f aca="true" t="shared" si="0" ref="E19:N19">SUM(E8:E17)</f>
        <v>4145769</v>
      </c>
      <c r="F19" s="113">
        <f t="shared" si="0"/>
        <v>4145769</v>
      </c>
      <c r="G19" s="113">
        <f t="shared" si="0"/>
        <v>19045769</v>
      </c>
      <c r="H19" s="113">
        <f t="shared" si="0"/>
        <v>4198349</v>
      </c>
      <c r="I19" s="113">
        <f t="shared" si="0"/>
        <v>11655586</v>
      </c>
      <c r="J19" s="113">
        <f t="shared" si="0"/>
        <v>11655586</v>
      </c>
      <c r="K19" s="113">
        <f t="shared" si="0"/>
        <v>11655586</v>
      </c>
      <c r="L19" s="113">
        <f t="shared" si="0"/>
        <v>11719188</v>
      </c>
      <c r="M19" s="113">
        <f t="shared" si="0"/>
        <v>11655586</v>
      </c>
      <c r="N19" s="113">
        <f t="shared" si="0"/>
        <v>18839450</v>
      </c>
      <c r="O19" s="113">
        <f>SUM(O8:O17)</f>
        <v>117008176</v>
      </c>
    </row>
    <row r="20" spans="2:15" ht="12.75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14" t="s">
        <v>11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ht="12.75">
      <c r="A22" s="5">
        <v>16</v>
      </c>
      <c r="B22" s="59" t="s">
        <v>323</v>
      </c>
      <c r="C22" s="80">
        <v>2110712</v>
      </c>
      <c r="D22" s="80">
        <v>2110712</v>
      </c>
      <c r="E22" s="80">
        <v>2110712</v>
      </c>
      <c r="F22" s="80">
        <v>2110712</v>
      </c>
      <c r="G22" s="80">
        <v>2110712</v>
      </c>
      <c r="H22" s="80">
        <v>2110712</v>
      </c>
      <c r="I22" s="80">
        <v>2110712</v>
      </c>
      <c r="J22" s="80">
        <v>2110712</v>
      </c>
      <c r="K22" s="80">
        <v>2110712</v>
      </c>
      <c r="L22" s="80">
        <v>2110712</v>
      </c>
      <c r="M22" s="80">
        <v>2110712</v>
      </c>
      <c r="N22" s="80">
        <v>2110722</v>
      </c>
      <c r="O22" s="80">
        <f>SUM(C22:N22)</f>
        <v>25328554</v>
      </c>
    </row>
    <row r="23" spans="1:15" ht="12.75">
      <c r="A23" s="5">
        <v>18</v>
      </c>
      <c r="B23" s="59" t="s">
        <v>65</v>
      </c>
      <c r="C23" s="80">
        <v>989389</v>
      </c>
      <c r="D23" s="80">
        <v>989389</v>
      </c>
      <c r="E23" s="80">
        <v>989389</v>
      </c>
      <c r="F23" s="80">
        <v>989389</v>
      </c>
      <c r="G23" s="80">
        <v>989389</v>
      </c>
      <c r="H23" s="80">
        <v>989389</v>
      </c>
      <c r="I23" s="80">
        <v>989389</v>
      </c>
      <c r="J23" s="80">
        <v>989389</v>
      </c>
      <c r="K23" s="80">
        <v>989389</v>
      </c>
      <c r="L23" s="80">
        <v>989389</v>
      </c>
      <c r="M23" s="80">
        <v>989389</v>
      </c>
      <c r="N23" s="80">
        <v>989399</v>
      </c>
      <c r="O23" s="80">
        <f aca="true" t="shared" si="1" ref="O23:O29">SUM(C23:N23)</f>
        <v>11872678</v>
      </c>
    </row>
    <row r="24" spans="1:15" ht="12.75">
      <c r="A24" s="5">
        <v>19</v>
      </c>
      <c r="B24" s="59" t="s">
        <v>146</v>
      </c>
      <c r="C24" s="80">
        <v>193462</v>
      </c>
      <c r="D24" s="80">
        <v>193462</v>
      </c>
      <c r="E24" s="80">
        <v>193462</v>
      </c>
      <c r="F24" s="80">
        <v>193462</v>
      </c>
      <c r="G24" s="80">
        <v>193462</v>
      </c>
      <c r="H24" s="80">
        <v>193462</v>
      </c>
      <c r="I24" s="80">
        <v>193462</v>
      </c>
      <c r="J24" s="80">
        <v>193462</v>
      </c>
      <c r="K24" s="80">
        <v>193462</v>
      </c>
      <c r="L24" s="80">
        <v>193462</v>
      </c>
      <c r="M24" s="80">
        <v>193462</v>
      </c>
      <c r="N24" s="80">
        <v>193465</v>
      </c>
      <c r="O24" s="80">
        <f t="shared" si="1"/>
        <v>2321547</v>
      </c>
    </row>
    <row r="25" spans="1:15" ht="12.75">
      <c r="A25" s="5">
        <v>20</v>
      </c>
      <c r="B25" s="59" t="s">
        <v>354</v>
      </c>
      <c r="C25" s="80">
        <v>360000</v>
      </c>
      <c r="D25" s="80">
        <v>360000</v>
      </c>
      <c r="E25" s="80">
        <v>360000</v>
      </c>
      <c r="F25" s="80">
        <v>360000</v>
      </c>
      <c r="G25" s="80">
        <v>360000</v>
      </c>
      <c r="H25" s="80">
        <v>360000</v>
      </c>
      <c r="I25" s="80">
        <v>360000</v>
      </c>
      <c r="J25" s="80">
        <v>360000</v>
      </c>
      <c r="K25" s="80">
        <v>360000</v>
      </c>
      <c r="L25" s="80">
        <v>360000</v>
      </c>
      <c r="M25" s="80">
        <v>360000</v>
      </c>
      <c r="N25" s="80">
        <v>1349000</v>
      </c>
      <c r="O25" s="80">
        <f t="shared" si="1"/>
        <v>5309000</v>
      </c>
    </row>
    <row r="26" spans="1:15" ht="12.75">
      <c r="A26" s="5">
        <v>21</v>
      </c>
      <c r="B26" s="59" t="s">
        <v>66</v>
      </c>
      <c r="C26" s="80">
        <v>403276</v>
      </c>
      <c r="D26" s="80">
        <v>403276</v>
      </c>
      <c r="E26" s="80">
        <v>403276</v>
      </c>
      <c r="F26" s="80">
        <v>403276</v>
      </c>
      <c r="G26" s="80">
        <v>403276</v>
      </c>
      <c r="H26" s="80">
        <v>403276</v>
      </c>
      <c r="I26" s="80">
        <v>403276</v>
      </c>
      <c r="J26" s="80">
        <v>403276</v>
      </c>
      <c r="K26" s="80">
        <v>403276</v>
      </c>
      <c r="L26" s="80">
        <v>403276</v>
      </c>
      <c r="M26" s="80">
        <v>403276</v>
      </c>
      <c r="N26" s="80">
        <v>403279</v>
      </c>
      <c r="O26" s="80">
        <f t="shared" si="1"/>
        <v>4839315</v>
      </c>
    </row>
    <row r="27" spans="1:15" ht="12.75">
      <c r="A27" s="5">
        <v>22</v>
      </c>
      <c r="B27" s="59" t="s">
        <v>16</v>
      </c>
      <c r="C27" s="80"/>
      <c r="D27" s="80"/>
      <c r="E27" s="80"/>
      <c r="F27" s="80"/>
      <c r="G27" s="80"/>
      <c r="H27" s="80"/>
      <c r="I27" s="80">
        <v>7509817</v>
      </c>
      <c r="J27" s="80">
        <v>7509817</v>
      </c>
      <c r="K27" s="80">
        <v>7509817</v>
      </c>
      <c r="L27" s="80">
        <v>7509817</v>
      </c>
      <c r="M27" s="80">
        <v>7509817</v>
      </c>
      <c r="N27" s="80">
        <v>11912151</v>
      </c>
      <c r="O27" s="80">
        <f t="shared" si="1"/>
        <v>49461236</v>
      </c>
    </row>
    <row r="28" spans="1:15" ht="12.75">
      <c r="A28" s="5">
        <v>23</v>
      </c>
      <c r="B28" s="59" t="s">
        <v>6</v>
      </c>
      <c r="C28" s="80"/>
      <c r="D28" s="80"/>
      <c r="E28" s="80"/>
      <c r="F28" s="80"/>
      <c r="G28" s="80">
        <v>14900000</v>
      </c>
      <c r="H28" s="80">
        <v>52580</v>
      </c>
      <c r="I28" s="80"/>
      <c r="J28" s="80"/>
      <c r="K28" s="80"/>
      <c r="L28" s="80">
        <v>63602</v>
      </c>
      <c r="M28" s="80"/>
      <c r="N28" s="80">
        <v>1792517</v>
      </c>
      <c r="O28" s="80">
        <f t="shared" si="1"/>
        <v>16808699</v>
      </c>
    </row>
    <row r="29" spans="1:15" ht="12.75">
      <c r="A29" s="5">
        <v>24</v>
      </c>
      <c r="B29" s="59" t="s">
        <v>436</v>
      </c>
      <c r="C29" s="80">
        <v>88930</v>
      </c>
      <c r="D29" s="80">
        <v>88930</v>
      </c>
      <c r="E29" s="80">
        <v>88930</v>
      </c>
      <c r="F29" s="80">
        <v>88930</v>
      </c>
      <c r="G29" s="80">
        <v>88930</v>
      </c>
      <c r="H29" s="80">
        <v>88930</v>
      </c>
      <c r="I29" s="80">
        <v>88930</v>
      </c>
      <c r="J29" s="80">
        <v>88930</v>
      </c>
      <c r="K29" s="80">
        <v>88930</v>
      </c>
      <c r="L29" s="80">
        <v>88930</v>
      </c>
      <c r="M29" s="80">
        <v>88930</v>
      </c>
      <c r="N29" s="80">
        <v>88917</v>
      </c>
      <c r="O29" s="80">
        <f t="shared" si="1"/>
        <v>1067147</v>
      </c>
    </row>
    <row r="30" spans="1:15" ht="12.75">
      <c r="A30" s="5">
        <v>25</v>
      </c>
      <c r="B30" s="60" t="s">
        <v>342</v>
      </c>
      <c r="C30" s="79">
        <f>SUM(C22:C29)</f>
        <v>4145769</v>
      </c>
      <c r="D30" s="79">
        <f aca="true" t="shared" si="2" ref="D30:N30">SUM(D22:D29)</f>
        <v>4145769</v>
      </c>
      <c r="E30" s="79">
        <f t="shared" si="2"/>
        <v>4145769</v>
      </c>
      <c r="F30" s="79">
        <f t="shared" si="2"/>
        <v>4145769</v>
      </c>
      <c r="G30" s="79">
        <f t="shared" si="2"/>
        <v>19045769</v>
      </c>
      <c r="H30" s="79">
        <f t="shared" si="2"/>
        <v>4198349</v>
      </c>
      <c r="I30" s="79">
        <f t="shared" si="2"/>
        <v>11655586</v>
      </c>
      <c r="J30" s="79">
        <f t="shared" si="2"/>
        <v>11655586</v>
      </c>
      <c r="K30" s="79">
        <f t="shared" si="2"/>
        <v>11655586</v>
      </c>
      <c r="L30" s="79">
        <f t="shared" si="2"/>
        <v>11719188</v>
      </c>
      <c r="M30" s="79">
        <f t="shared" si="2"/>
        <v>11655586</v>
      </c>
      <c r="N30" s="79">
        <f t="shared" si="2"/>
        <v>18839450</v>
      </c>
      <c r="O30" s="79">
        <f>SUM(C30:N30)</f>
        <v>117008176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495</v>
      </c>
    </row>
    <row r="2" ht="12.75">
      <c r="B2" t="s">
        <v>419</v>
      </c>
    </row>
    <row r="4" spans="2:4" ht="12.75">
      <c r="B4" s="2" t="s">
        <v>105</v>
      </c>
      <c r="C4" s="71"/>
      <c r="D4" s="71" t="s">
        <v>343</v>
      </c>
    </row>
    <row r="5" spans="1:4" ht="12.75">
      <c r="A5" s="5" t="s">
        <v>150</v>
      </c>
      <c r="B5" s="5" t="s">
        <v>59</v>
      </c>
      <c r="C5" s="5" t="s">
        <v>106</v>
      </c>
      <c r="D5" s="7" t="s">
        <v>107</v>
      </c>
    </row>
    <row r="6" spans="1:4" ht="12.75">
      <c r="A6" s="5">
        <v>1</v>
      </c>
      <c r="B6" s="6" t="s">
        <v>0</v>
      </c>
      <c r="C6" s="5"/>
      <c r="D6" s="5"/>
    </row>
    <row r="7" spans="1:4" ht="12.75">
      <c r="A7" s="5"/>
      <c r="B7" s="5"/>
      <c r="C7" s="5"/>
      <c r="D7" s="5"/>
    </row>
    <row r="8" spans="1:4" ht="12.75">
      <c r="A8" s="5">
        <v>2</v>
      </c>
      <c r="B8" s="6" t="s">
        <v>410</v>
      </c>
      <c r="C8" s="104" t="s">
        <v>485</v>
      </c>
      <c r="D8" s="104" t="s">
        <v>482</v>
      </c>
    </row>
    <row r="9" spans="1:4" ht="12.75">
      <c r="A9" s="5">
        <v>3</v>
      </c>
      <c r="B9" s="6" t="s">
        <v>344</v>
      </c>
      <c r="C9" s="68"/>
      <c r="D9" s="5"/>
    </row>
    <row r="10" spans="1:4" ht="12.75">
      <c r="A10" s="5">
        <v>4</v>
      </c>
      <c r="B10" s="92" t="s">
        <v>345</v>
      </c>
      <c r="C10" s="68"/>
      <c r="D10" s="5"/>
    </row>
    <row r="11" spans="1:4" ht="12.75">
      <c r="A11" s="5">
        <v>5</v>
      </c>
      <c r="B11" s="93" t="s">
        <v>430</v>
      </c>
      <c r="C11" s="68">
        <v>18697</v>
      </c>
      <c r="D11" s="68">
        <v>18697</v>
      </c>
    </row>
    <row r="12" spans="1:4" ht="12.75">
      <c r="A12" s="5">
        <v>6</v>
      </c>
      <c r="B12" s="92" t="s">
        <v>346</v>
      </c>
      <c r="C12" s="68">
        <v>58995</v>
      </c>
      <c r="D12" s="68">
        <v>58995</v>
      </c>
    </row>
    <row r="13" spans="1:4" ht="12.75">
      <c r="A13" s="5">
        <v>7</v>
      </c>
      <c r="B13" s="92" t="s">
        <v>74</v>
      </c>
      <c r="C13" s="68">
        <v>14000</v>
      </c>
      <c r="D13" s="68">
        <v>14000</v>
      </c>
    </row>
    <row r="14" spans="1:4" ht="12.75">
      <c r="A14" s="5">
        <v>8</v>
      </c>
      <c r="B14" s="95" t="s">
        <v>431</v>
      </c>
      <c r="C14" s="68">
        <v>281938</v>
      </c>
      <c r="D14" s="68">
        <v>281938</v>
      </c>
    </row>
    <row r="15" spans="1:4" ht="12.75">
      <c r="A15" s="5">
        <v>9</v>
      </c>
      <c r="B15" s="95" t="s">
        <v>441</v>
      </c>
      <c r="C15" s="68">
        <v>250000</v>
      </c>
      <c r="D15" s="68">
        <v>250000</v>
      </c>
    </row>
    <row r="16" spans="1:4" ht="12.75">
      <c r="A16" s="5">
        <v>10</v>
      </c>
      <c r="B16" s="95" t="s">
        <v>460</v>
      </c>
      <c r="C16" s="68">
        <v>1202672</v>
      </c>
      <c r="D16" s="68">
        <v>1202672</v>
      </c>
    </row>
    <row r="17" spans="1:4" ht="12.75">
      <c r="A17" s="5">
        <v>11</v>
      </c>
      <c r="B17" s="95" t="s">
        <v>486</v>
      </c>
      <c r="C17" s="68"/>
      <c r="D17" s="103">
        <v>379245</v>
      </c>
    </row>
    <row r="18" spans="1:4" ht="12.75">
      <c r="A18" s="5">
        <v>12</v>
      </c>
      <c r="B18" s="95"/>
      <c r="C18" s="68"/>
      <c r="D18" s="5"/>
    </row>
    <row r="19" spans="1:4" ht="12.75">
      <c r="A19" s="5">
        <v>13</v>
      </c>
      <c r="B19" s="5"/>
      <c r="C19" s="68"/>
      <c r="D19" s="5"/>
    </row>
    <row r="20" spans="1:4" ht="12.75">
      <c r="A20" s="5">
        <v>14</v>
      </c>
      <c r="B20" s="5"/>
      <c r="C20" s="68"/>
      <c r="D20" s="5"/>
    </row>
    <row r="21" spans="1:4" ht="12.75">
      <c r="A21" s="5">
        <v>15</v>
      </c>
      <c r="B21" s="6" t="s">
        <v>63</v>
      </c>
      <c r="C21" s="69">
        <f>SUM(C10:C20)</f>
        <v>1826302</v>
      </c>
      <c r="D21" s="69">
        <f>SUM(D10:D20)</f>
        <v>2205547</v>
      </c>
    </row>
    <row r="22" spans="1:4" ht="12.75">
      <c r="A22" s="5"/>
      <c r="B22" s="5"/>
      <c r="C22" s="68"/>
      <c r="D22" s="5"/>
    </row>
    <row r="23" spans="1:4" ht="12.75">
      <c r="A23" s="5">
        <v>16</v>
      </c>
      <c r="B23" s="6" t="s">
        <v>347</v>
      </c>
      <c r="C23" s="68"/>
      <c r="D23" s="5"/>
    </row>
    <row r="24" spans="1:4" ht="12.75">
      <c r="A24" s="5"/>
      <c r="B24" s="6"/>
      <c r="C24" s="68"/>
      <c r="D24" s="5"/>
    </row>
    <row r="25" spans="1:4" ht="12.75">
      <c r="A25" s="5">
        <v>17</v>
      </c>
      <c r="B25" s="94" t="s">
        <v>348</v>
      </c>
      <c r="C25" s="68">
        <v>54000</v>
      </c>
      <c r="D25" s="103">
        <v>54000</v>
      </c>
    </row>
    <row r="26" spans="1:4" ht="12.75">
      <c r="A26" s="5">
        <v>18</v>
      </c>
      <c r="B26" s="95" t="s">
        <v>432</v>
      </c>
      <c r="C26" s="68">
        <v>15000</v>
      </c>
      <c r="D26" s="103">
        <v>15000</v>
      </c>
    </row>
    <row r="27" spans="1:4" ht="12.75">
      <c r="A27" s="5">
        <v>19</v>
      </c>
      <c r="B27" s="95" t="s">
        <v>433</v>
      </c>
      <c r="C27" s="68"/>
      <c r="D27" s="103"/>
    </row>
    <row r="28" spans="1:4" ht="12.75">
      <c r="A28" s="5">
        <v>20</v>
      </c>
      <c r="B28" s="92" t="s">
        <v>349</v>
      </c>
      <c r="C28" s="68">
        <v>5000</v>
      </c>
      <c r="D28" s="103">
        <v>5000</v>
      </c>
    </row>
    <row r="29" spans="1:4" ht="12.75">
      <c r="A29" s="5">
        <v>21</v>
      </c>
      <c r="B29" s="95" t="s">
        <v>434</v>
      </c>
      <c r="C29" s="68">
        <v>12000</v>
      </c>
      <c r="D29" s="103">
        <v>12000</v>
      </c>
    </row>
    <row r="30" spans="1:4" ht="12.75">
      <c r="A30" s="5">
        <v>22</v>
      </c>
      <c r="B30" s="95" t="s">
        <v>474</v>
      </c>
      <c r="C30" s="68">
        <v>30000</v>
      </c>
      <c r="D30" s="103">
        <v>30000</v>
      </c>
    </row>
    <row r="31" spans="1:4" ht="12.75">
      <c r="A31" s="5">
        <v>23</v>
      </c>
      <c r="B31" s="95"/>
      <c r="C31" s="68"/>
      <c r="D31" s="5"/>
    </row>
    <row r="32" spans="1:4" ht="12.75">
      <c r="A32" s="5">
        <v>24</v>
      </c>
      <c r="B32" s="92"/>
      <c r="C32" s="68"/>
      <c r="D32" s="5"/>
    </row>
    <row r="33" spans="1:4" ht="12.75">
      <c r="A33" s="5">
        <v>25</v>
      </c>
      <c r="B33" s="6" t="s">
        <v>63</v>
      </c>
      <c r="C33" s="69">
        <f>SUM(C25:C32)</f>
        <v>116000</v>
      </c>
      <c r="D33" s="69">
        <f>SUM(D25:D32)</f>
        <v>116000</v>
      </c>
    </row>
    <row r="34" spans="1:4" ht="12.75">
      <c r="A34" s="5">
        <v>26</v>
      </c>
      <c r="B34" s="6" t="s">
        <v>79</v>
      </c>
      <c r="C34" s="69">
        <f>C21+C33</f>
        <v>1942302</v>
      </c>
      <c r="D34" s="69">
        <f>D21+D33</f>
        <v>2321547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Tulajdonos</cp:lastModifiedBy>
  <cp:lastPrinted>2020-09-24T07:54:53Z</cp:lastPrinted>
  <dcterms:created xsi:type="dcterms:W3CDTF">2006-01-17T11:47:21Z</dcterms:created>
  <dcterms:modified xsi:type="dcterms:W3CDTF">2020-09-28T07:02:12Z</dcterms:modified>
  <cp:category/>
  <cp:version/>
  <cp:contentType/>
  <cp:contentStatus/>
</cp:coreProperties>
</file>