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firstSheet="8" activeTab="10"/>
  </bookViews>
  <sheets>
    <sheet name="2014.kvet.1.mell." sheetId="1" r:id="rId1"/>
    <sheet name="2014.kvet.2.mell." sheetId="2" r:id="rId2"/>
    <sheet name="2014.kvet.3.mell." sheetId="3" r:id="rId3"/>
    <sheet name="Hivatal-4.mell" sheetId="4" r:id="rId4"/>
    <sheet name="Művház-5.mell." sheetId="5" r:id="rId5"/>
    <sheet name="2014.kvet.6.mell." sheetId="6" r:id="rId6"/>
    <sheet name="2014.kvet.7.mell." sheetId="7" r:id="rId7"/>
    <sheet name="2014.kvet.8.mell." sheetId="8" r:id="rId8"/>
    <sheet name="2014.kvet.9.mell." sheetId="9" r:id="rId9"/>
    <sheet name="2014.kvet.10.mell." sheetId="10" r:id="rId10"/>
    <sheet name="2014.kvet.11.mell." sheetId="11" r:id="rId11"/>
    <sheet name="2014.kvet.12.mell." sheetId="12" r:id="rId12"/>
  </sheets>
  <externalReferences>
    <externalReference r:id="rId15"/>
  </externalReferences>
  <definedNames>
    <definedName name="_xlnm.Print_Area" localSheetId="7">'2014.kvet.8.mell.'!$A$1:$D$10</definedName>
  </definedNames>
  <calcPr fullCalcOnLoad="1"/>
</workbook>
</file>

<file path=xl/sharedStrings.xml><?xml version="1.0" encoding="utf-8"?>
<sst xmlns="http://schemas.openxmlformats.org/spreadsheetml/2006/main" count="1290" uniqueCount="460">
  <si>
    <t>Személyi juttatások</t>
  </si>
  <si>
    <t>Dologi kiadások</t>
  </si>
  <si>
    <t>Összesen</t>
  </si>
  <si>
    <t xml:space="preserve"> - Iparűzési adó </t>
  </si>
  <si>
    <t>ÖNKORMÁNYZATI BEVÉTELEK ÖSSZESEN</t>
  </si>
  <si>
    <t>MŰKÖDÉSI BEVÉTELEK ÖSSZESEN</t>
  </si>
  <si>
    <t>FELHALMOZÁSI BEVÉTELEK ÖSSZESEN</t>
  </si>
  <si>
    <t>Cím</t>
  </si>
  <si>
    <t>Kiadás
megnevezése</t>
  </si>
  <si>
    <t>Községgazdálkodás</t>
  </si>
  <si>
    <t>Beruházás, felújítás összesen:</t>
  </si>
  <si>
    <t>Felhalmozási célú pénzeszközátadás</t>
  </si>
  <si>
    <t>Első lakáshoz jutás támogatás</t>
  </si>
  <si>
    <t>Eredeti előirányzat</t>
  </si>
  <si>
    <t>Az önkormányzat létszámkeretének meghatározása</t>
  </si>
  <si>
    <t>Teljes</t>
  </si>
  <si>
    <t>Rész</t>
  </si>
  <si>
    <t>Állományon
kívüli</t>
  </si>
  <si>
    <t>munkaidős létszámok</t>
  </si>
  <si>
    <t>Művelődési Ház</t>
  </si>
  <si>
    <t>Létszámkeret összesen:</t>
  </si>
  <si>
    <t>fő</t>
  </si>
  <si>
    <t>SZOVA Zrt. felhalmozási átadás</t>
  </si>
  <si>
    <t>Tiszteletdíjas</t>
  </si>
  <si>
    <t>Foglalkoztatott</t>
  </si>
  <si>
    <t>Közfog-
lalkoztatás 
( teljes munkaidőre 
számított)</t>
  </si>
  <si>
    <t>Rendezési terv módosítása</t>
  </si>
  <si>
    <t>Közutak, hidak üzemeltetése</t>
  </si>
  <si>
    <t>Útfelújítás - községi utakra</t>
  </si>
  <si>
    <t>Iskola üzemeltetés</t>
  </si>
  <si>
    <t>1. Polgármesteri Hivatal</t>
  </si>
  <si>
    <t>Egyéb működési célú kiadások</t>
  </si>
  <si>
    <t>Beruházások</t>
  </si>
  <si>
    <t>Felújítások</t>
  </si>
  <si>
    <t>I. Működési célú támogatások ÁHT-n belülről</t>
  </si>
  <si>
    <t>Helyi önkormányzatok működésének támogatása</t>
  </si>
  <si>
    <t>Települési önkormányzatok köznevelési feladatok tám.</t>
  </si>
  <si>
    <t>Szociális, gyerekjóléti és gyerekétkeztetési feladatok</t>
  </si>
  <si>
    <t>Kulturális feladatok támogatása</t>
  </si>
  <si>
    <t>Működési célú központosított előirányzatok</t>
  </si>
  <si>
    <t>Helyi önkormányzatok kiegészítő támogatása</t>
  </si>
  <si>
    <t>Egyéb működési célú támogatások EU-s programok</t>
  </si>
  <si>
    <t>Egyéb működési célú elkülönített állami pénzalap</t>
  </si>
  <si>
    <t>Egyéb működési célú helyi önkormányzattól</t>
  </si>
  <si>
    <t>Magánszemélyek jövedelemadói</t>
  </si>
  <si>
    <t>Értékesítési és forgalmi adók</t>
  </si>
  <si>
    <t xml:space="preserve"> - Termőföld bérbeadásából származó jövedelem</t>
  </si>
  <si>
    <t xml:space="preserve"> Gépjárműadó</t>
  </si>
  <si>
    <t>Egyéb áruhasználati és szolgáltatási adók</t>
  </si>
  <si>
    <t>Egyéb közhatalmi bevételek</t>
  </si>
  <si>
    <t xml:space="preserve"> - Talajterhelési díjak</t>
  </si>
  <si>
    <t>Szolgáltatások ellenértéke</t>
  </si>
  <si>
    <t>Közvetített szolgáltatások ellenértéke</t>
  </si>
  <si>
    <t>Ellátási díjak</t>
  </si>
  <si>
    <t>Kiszámlázott általános forgalmi adók</t>
  </si>
  <si>
    <t>Általános forgalmi adó visszatérítése</t>
  </si>
  <si>
    <t>Kamatbevételek államháztartáson kívülről</t>
  </si>
  <si>
    <t>Egyéb működési bevételek</t>
  </si>
  <si>
    <t>Működési célú kölcsönök visszatérülése</t>
  </si>
  <si>
    <t>VII. Felhalmozási célú átvett pénzeszközök</t>
  </si>
  <si>
    <t>Felhalmozási célú kölcsönök visszatérülése</t>
  </si>
  <si>
    <t>Egyéb működési célú átvett pénzeszköz nonprofit szervtől</t>
  </si>
  <si>
    <t>Egyéb felhalmozási célú átvett pénzeszköz nonprofit szervtől</t>
  </si>
  <si>
    <t>VIII. Finanszírozási bevételek</t>
  </si>
  <si>
    <t>Előző év költségvetési maradványának igénybevétele</t>
  </si>
  <si>
    <t>Központi, irányító szervi támogatás</t>
  </si>
  <si>
    <t>II. Közhatalmi bevételek</t>
  </si>
  <si>
    <t>III. Működési bevételek</t>
  </si>
  <si>
    <t>IV. Működési célú átvett pénzeszközök</t>
  </si>
  <si>
    <t>Egyéb felhalmozási célú átvett pénzeszköz háztartás</t>
  </si>
  <si>
    <t>FINANSZÍROZÁSI BEVÉTELEK ÖSSZESEN</t>
  </si>
  <si>
    <t>…. . sz. melléklet</t>
  </si>
  <si>
    <t>Az önkormányzat 2014. évi beruházásai, felújításai és felhalmozási kiadásai célonként és feladatonként</t>
  </si>
  <si>
    <t>2014. évre</t>
  </si>
  <si>
    <t>Polgármesteri Hivatal</t>
  </si>
  <si>
    <t>Köztemető fenntartás</t>
  </si>
  <si>
    <t>Konyha üzemeltetés</t>
  </si>
  <si>
    <t>Tornacsarnok üzemeltetés</t>
  </si>
  <si>
    <t>Kormányzati funkció
szerinti meghatározás</t>
  </si>
  <si>
    <t>Számítástechnikai eszközök és szoftverek</t>
  </si>
  <si>
    <t>Főzőlap, irodai szék és telefonkészülékek</t>
  </si>
  <si>
    <t>2. Önkormányzati igazgatás</t>
  </si>
  <si>
    <t>3. Önkormányzati feladatok</t>
  </si>
  <si>
    <t>Kültéri égősor</t>
  </si>
  <si>
    <t>4. Jókai Mór Művelődési Ház Könyvtár és Teleház</t>
  </si>
  <si>
    <t>5. Hét Kastély Kertje Művészeti Óvoda és Bölcsőde</t>
  </si>
  <si>
    <t>Ellenőrzési jegyzőkönyv szerinti felújítások</t>
  </si>
  <si>
    <t>Egyéb felhalmozási célú kiadások összesen:</t>
  </si>
  <si>
    <t>ÖSSZESEN</t>
  </si>
  <si>
    <t>V. Felhalmozáci célú támogatások ÁHT-n belülről</t>
  </si>
  <si>
    <t>VI. Felhalmozási bevételek</t>
  </si>
  <si>
    <t>2014. évi tervezett bevételek forrásonként</t>
  </si>
  <si>
    <t>1/2014./II.18./ önkormányzati rendelet 1. sz. melléklete</t>
  </si>
  <si>
    <t>1/2014./II.18./ önkormányzati rendelet 7. sz. melléklete</t>
  </si>
  <si>
    <t>1/2014./II.18./ önkormányzati rendelet 6. sz. melléklete</t>
  </si>
  <si>
    <t>Költségvetési hiány, többlet ( költségvetési bevételek 10. sor - költségvetési kiadások 5. sor) (+/-)</t>
  </si>
  <si>
    <t>Ezer forintban</t>
  </si>
  <si>
    <t>3. sz. táblázat</t>
  </si>
  <si>
    <t>KÖLTSÉGVETÉSI BEVÉTELEK ÉS KIADÁSOK EGYENLEGE</t>
  </si>
  <si>
    <t>KIADÁSOK ÖSSZESEN: (7+8)</t>
  </si>
  <si>
    <t>9.</t>
  </si>
  <si>
    <t>VI. Függő, átfutó, kiegyenlítő kiadások</t>
  </si>
  <si>
    <t>8.</t>
  </si>
  <si>
    <t>KÖLTSÉGVETÉSI ÉS FINANSZÍROZÁSI KIADÁSOK ÖSSZESEN: (5+6)</t>
  </si>
  <si>
    <t>7.</t>
  </si>
  <si>
    <t xml:space="preserve">   Pénzügyi lízing tőkerész törlesztés kiadása</t>
  </si>
  <si>
    <t>6.2.8.</t>
  </si>
  <si>
    <t xml:space="preserve">   Betét elhelyezése</t>
  </si>
  <si>
    <t>6.2.7.</t>
  </si>
  <si>
    <t xml:space="preserve">   Befektetési célú belföldi, külföldi értékpapírok vásárlása</t>
  </si>
  <si>
    <t>6.2.6.</t>
  </si>
  <si>
    <t xml:space="preserve">   Kölcsön törlesztése</t>
  </si>
  <si>
    <t>6.2.5.</t>
  </si>
  <si>
    <t xml:space="preserve">   Hosszú lejáratú hitelek törlesztése</t>
  </si>
  <si>
    <t>6.2.4.</t>
  </si>
  <si>
    <t xml:space="preserve">   Rövid lejáratú hitelek törlesztése</t>
  </si>
  <si>
    <t>6.2.3.</t>
  </si>
  <si>
    <t xml:space="preserve">   Hitelek törlesztése</t>
  </si>
  <si>
    <t>6.2.2.</t>
  </si>
  <si>
    <t xml:space="preserve">   Értékpapír vásárlása, visszavásárlása</t>
  </si>
  <si>
    <t>6.2.1.</t>
  </si>
  <si>
    <t>Felhalmozási célú finanszírozási bevételek (6.2.1.+…..6.2.8.)</t>
  </si>
  <si>
    <t>6.2.</t>
  </si>
  <si>
    <t>6.1.7.</t>
  </si>
  <si>
    <t xml:space="preserve">   Forgatási célú belföldi, külföldi értékpapírok vásárlása</t>
  </si>
  <si>
    <t>6.1.6.</t>
  </si>
  <si>
    <t>6.1.5.</t>
  </si>
  <si>
    <t>6.1.4.</t>
  </si>
  <si>
    <t>6.1.3.</t>
  </si>
  <si>
    <t xml:space="preserve">   Likviditási hitelek törlesztése</t>
  </si>
  <si>
    <t>6.1.2.</t>
  </si>
  <si>
    <t>6.1.1.</t>
  </si>
  <si>
    <t>Működési célú finanszírozási kiadások 6.1.1.+….+6.1.7.)</t>
  </si>
  <si>
    <t>6.1.</t>
  </si>
  <si>
    <t>V. Finanszírozási kiadások (6.1+6.2.)</t>
  </si>
  <si>
    <t>6.</t>
  </si>
  <si>
    <t>KÖLTSÉGVETÉSI KIADÁSOK ÖSSZESEN (1+2+3+4)</t>
  </si>
  <si>
    <t>5.</t>
  </si>
  <si>
    <t>IV. Kölcsön nyújtása</t>
  </si>
  <si>
    <t>4.</t>
  </si>
  <si>
    <t>Céltartalék</t>
  </si>
  <si>
    <t>3.2.</t>
  </si>
  <si>
    <t>Általános tartalék</t>
  </si>
  <si>
    <t>3.1.</t>
  </si>
  <si>
    <t>III. Tartalékok (3.1.+3.2.)</t>
  </si>
  <si>
    <t>3.</t>
  </si>
  <si>
    <t>- EU-s forrásból finanszírozott támogatással megvalósuló  programok,  projektek önkormányzati
  hozzájárulásának kiadásai</t>
  </si>
  <si>
    <t>2.10.</t>
  </si>
  <si>
    <t>- EU-s forrásból finanszírozott támogatással megvalósuló programok, projektek kiadásai</t>
  </si>
  <si>
    <t>2.9.</t>
  </si>
  <si>
    <t>- Lakásépítés</t>
  </si>
  <si>
    <t>2.8.</t>
  </si>
  <si>
    <t>- Lakástámogatás</t>
  </si>
  <si>
    <t>2.7.</t>
  </si>
  <si>
    <t xml:space="preserve">               - Pénzügyi befektetések kiadásai</t>
  </si>
  <si>
    <t>2.6.</t>
  </si>
  <si>
    <t xml:space="preserve">               - Felhalmozási célú pénzeszköz átadás államháztartáson kívülre</t>
  </si>
  <si>
    <t>2.5.</t>
  </si>
  <si>
    <t>a 2.3-ból   - Felhalmozási célú pénzeszköz átadás államháztartáson belülre</t>
  </si>
  <si>
    <t>2.4.</t>
  </si>
  <si>
    <t>Egyéb felhalmozási kiadások</t>
  </si>
  <si>
    <t>2.3.</t>
  </si>
  <si>
    <t>2.2.</t>
  </si>
  <si>
    <t>2.1.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</si>
  <si>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</si>
  <si>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2.</t>
  </si>
  <si>
    <t xml:space="preserve">   - Pénzforgalom nélküli kiadások</t>
  </si>
  <si>
    <t>1.12.</t>
  </si>
  <si>
    <t xml:space="preserve">   - Kamatkiadások</t>
  </si>
  <si>
    <t>1.11.</t>
  </si>
  <si>
    <t xml:space="preserve">   - Garancia és kezességvállalásból származó kifizetés</t>
  </si>
  <si>
    <t>1.10.</t>
  </si>
  <si>
    <t xml:space="preserve">   - Működési célú pénzeszköz átadás államháztartáson kívülre</t>
  </si>
  <si>
    <t>1.9.</t>
  </si>
  <si>
    <t xml:space="preserve">   - Működési célú pénzeszköz átadás államháztartáson belülre</t>
  </si>
  <si>
    <t>1.8.</t>
  </si>
  <si>
    <t xml:space="preserve">   - Szociális, rászorultság jellegű ellátások</t>
  </si>
  <si>
    <t>1.7.</t>
  </si>
  <si>
    <t xml:space="preserve"> - az 1.5-ből: - Lakosságnak juttatott támogatások</t>
  </si>
  <si>
    <t>1.6.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</si>
  <si>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</si>
  <si>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</si>
  <si>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</si>
  <si>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</si>
  <si>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</si>
  <si>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</si>
  <si>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</si>
  <si>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</si>
  <si>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</si>
  <si>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</si>
  <si>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</t>
  </si>
  <si>
    <t xml:space="preserve"> - ebből államigazgatási feladatok</t>
  </si>
  <si>
    <t xml:space="preserve"> -ebből önként vállalt feladatok</t>
  </si>
  <si>
    <t xml:space="preserve"> - ebből kötelező feladatok</t>
  </si>
  <si>
    <t>2013. évi előirányzat</t>
  </si>
  <si>
    <t>Kiadási jogcímek</t>
  </si>
  <si>
    <t>Sor-szám</t>
  </si>
  <si>
    <t>2. sz. táblázat</t>
  </si>
  <si>
    <t>K I A D Á S O K</t>
  </si>
  <si>
    <t>BEVÉTELEK ÖSSZESEN: (12+13)</t>
  </si>
  <si>
    <t>14.</t>
  </si>
  <si>
    <t>IX. Függő, átfutó, kiegyenlítő bevételek</t>
  </si>
  <si>
    <t>13.</t>
  </si>
  <si>
    <t>KÖLTSÉGVETÉSI ÉS FINANSZÍROZÁSI BEVÉTELEK ÖSSZESEN: (10+11)</t>
  </si>
  <si>
    <t>12.</t>
  </si>
  <si>
    <t xml:space="preserve">   Egyéb külső finanszírozási bevételek</t>
  </si>
  <si>
    <t>11.2.5.</t>
  </si>
  <si>
    <t xml:space="preserve">   Értékpapírok kibocsátása </t>
  </si>
  <si>
    <t>11.2.4.</t>
  </si>
  <si>
    <t xml:space="preserve">   Rövid lejáratú hitelek, kölcsönök felvétele</t>
  </si>
  <si>
    <t>11.2.3.</t>
  </si>
  <si>
    <t xml:space="preserve">   Likviditási célú hitelek, kölcsönök felvétele </t>
  </si>
  <si>
    <t>11.2.2.</t>
  </si>
  <si>
    <t xml:space="preserve">   Hosszú lejáratú hitelek, kölcsönök felvétele </t>
  </si>
  <si>
    <t>11.2.1.</t>
  </si>
  <si>
    <t>Hiány külső finanszírozásának bevételei (11.2.1.+….+11.2.5.)</t>
  </si>
  <si>
    <t>11.2.</t>
  </si>
  <si>
    <t xml:space="preserve">   Egyéb belső finanszírozási bevétek - Önkormányzati irányító szervtől átadott pénzeszköz összesen</t>
  </si>
  <si>
    <t>11.1.5.</t>
  </si>
  <si>
    <t xml:space="preserve">   Értékpapír értékesítése</t>
  </si>
  <si>
    <t>11.1.4.</t>
  </si>
  <si>
    <t xml:space="preserve">   Betét visszavonásából származó bevétel</t>
  </si>
  <si>
    <t>11.1.3.</t>
  </si>
  <si>
    <t xml:space="preserve">   Vállalkozási maradvány igénybevétele </t>
  </si>
  <si>
    <t>11.1.2.</t>
  </si>
  <si>
    <t xml:space="preserve">   Költségvetési maradvány igénybevétele </t>
  </si>
  <si>
    <t>11.1.1.</t>
  </si>
  <si>
    <t>Hiány belső finanszírozás bevételei (11.1.1.+….+11.1.5.)</t>
  </si>
  <si>
    <t>11.1.</t>
  </si>
  <si>
    <t>VIII. Finanszírozási bevételek (11.1.+11.2.)</t>
  </si>
  <si>
    <t>11.</t>
  </si>
  <si>
    <t>KÖLTSÉGVETÉSI BEVÉTELEK ÖSSZESEN: (2+…+9)</t>
  </si>
  <si>
    <t>10.</t>
  </si>
  <si>
    <t>VII. Kölcsön visszatérülése</t>
  </si>
  <si>
    <t xml:space="preserve">9. </t>
  </si>
  <si>
    <t xml:space="preserve">Pénzügyi befektetésekből származó bevétel </t>
  </si>
  <si>
    <t>8.3.</t>
  </si>
  <si>
    <t>Önkormányzatot megillető vagyoni értékű jog értékesítése, hasznosítása</t>
  </si>
  <si>
    <t>8.2.</t>
  </si>
  <si>
    <t>Tárgyi eszközök és immateriális javak értékesítése (vagyonhasznosítás)</t>
  </si>
  <si>
    <t>8.1.</t>
  </si>
  <si>
    <t>VI. Felhalmozási célú bevételek (8.1+8.2+8.3.)</t>
  </si>
  <si>
    <t>Felhalmozási célú pénzeszközök átvétele államháztartáson kívülről</t>
  </si>
  <si>
    <t>7.2.</t>
  </si>
  <si>
    <t>Működési célú pénzeszközök átvétele államháztartáson kívülről</t>
  </si>
  <si>
    <t>7.1.</t>
  </si>
  <si>
    <t>V. Átvett pénzeszközök államháztartáson kívülről (7.1.+7.2.)</t>
  </si>
  <si>
    <t xml:space="preserve">7. </t>
  </si>
  <si>
    <t xml:space="preserve">   Egyéb felhalmozási támogatás államháztartáson belülről</t>
  </si>
  <si>
    <t xml:space="preserve">   EU támogatás</t>
  </si>
  <si>
    <t xml:space="preserve">   Társulástól átvett pénzeszköz</t>
  </si>
  <si>
    <t xml:space="preserve">   Helyi, nemzetiségi önkormányzattól átvett pénzeszköz</t>
  </si>
  <si>
    <t xml:space="preserve">   Társadalombiztosítás pénzügyi alapjából átvett pénzeszköz </t>
  </si>
  <si>
    <t>Felhalmozási támogatás államháztartáson belülről (6.2.1.+…+ 6.2.5.)</t>
  </si>
  <si>
    <t xml:space="preserve">   Egyéb működési támogatás államháztartáson belülről</t>
  </si>
  <si>
    <t>Működési támogatás államháztartáson belülről (6.1.1.+…+ 6.1.5.)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</si>
  <si>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</si>
  <si>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Egyéb támogatás</t>
  </si>
  <si>
    <t>5.8.</t>
  </si>
  <si>
    <t>Vis maior támogatás</t>
  </si>
  <si>
    <t>5.7.</t>
  </si>
  <si>
    <t>Címzett és céltámogatások</t>
  </si>
  <si>
    <t>5.6.</t>
  </si>
  <si>
    <t>Fenntartott, illetve támogatott előadó-művészeti szervezetek támogatása</t>
  </si>
  <si>
    <t>5.5.</t>
  </si>
  <si>
    <t>Kiegészítő támogatás</t>
  </si>
  <si>
    <t>5.4.</t>
  </si>
  <si>
    <t>Központosított előirányzatok</t>
  </si>
  <si>
    <t>5.3.</t>
  </si>
  <si>
    <t>Felhasználási kötöttséggel járó normatív támogatás</t>
  </si>
  <si>
    <t>5.2.</t>
  </si>
  <si>
    <t>Normatív hozzájárulások</t>
  </si>
  <si>
    <t>5.1.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</si>
  <si>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</si>
  <si>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II. Átengedett központi adók</t>
  </si>
  <si>
    <t xml:space="preserve">4. </t>
  </si>
  <si>
    <t>Egyéb működési célú bevétel</t>
  </si>
  <si>
    <t>3.8.</t>
  </si>
  <si>
    <t>Működési célú hozam- és kamatbevételek</t>
  </si>
  <si>
    <t>3.7.</t>
  </si>
  <si>
    <t>Általános forgalmi adó bevétel, visszatérülések</t>
  </si>
  <si>
    <t>3.6.</t>
  </si>
  <si>
    <t>Alkalmazottak térítése</t>
  </si>
  <si>
    <t>3.5.</t>
  </si>
  <si>
    <t>Intézményi ellátási díjak</t>
  </si>
  <si>
    <t>3.4.</t>
  </si>
  <si>
    <t>Bérleti díj</t>
  </si>
  <si>
    <t>3.3.</t>
  </si>
  <si>
    <t>Nyújtott szolgáltatások ellenértéke</t>
  </si>
  <si>
    <t>Áru- és készletértékesítés</t>
  </si>
  <si>
    <t>I/2. Intézményi működési bevételek (3.1.+…+3.8.)</t>
  </si>
  <si>
    <t>Egyéb fizetési kötelezettségből származó bevételek</t>
  </si>
  <si>
    <t>Bírságok, díjak, pótlékok</t>
  </si>
  <si>
    <t>Illetékek</t>
  </si>
  <si>
    <t>Helyi adók</t>
  </si>
  <si>
    <t>I/1. Közhatalmi bevételek (2.1. + …+ 2.4.)</t>
  </si>
  <si>
    <t>I. Önkormányzat működési bevételei (2+3+4)</t>
  </si>
  <si>
    <t>Bevételi jogcím</t>
  </si>
  <si>
    <t>Sor-
szám</t>
  </si>
  <si>
    <t>1. sz. táblázat</t>
  </si>
  <si>
    <t>B E V É T E L E K</t>
  </si>
  <si>
    <t>TÁPLÁNSZENTKERESZTI POLGÁRMESTERI HIVATAL</t>
  </si>
  <si>
    <t xml:space="preserve"> - ebbő önként vállalt feladatok</t>
  </si>
  <si>
    <t xml:space="preserve">   Egyéb belső finanszírozási bevétek</t>
  </si>
  <si>
    <t>JÓKAI MÓR MŰVELŐDÉSI HÁZ KÖZSÉGI-ISKOLAI KÖNYVTÁR ÉS TELEHÁZ</t>
  </si>
  <si>
    <t xml:space="preserve">   Irányító szervi támogatás </t>
  </si>
  <si>
    <t xml:space="preserve"> - ebbő államigazgatási feladatok</t>
  </si>
  <si>
    <t xml:space="preserve">ÖNKORMÁNYZATI FELADATELLÁTÁS </t>
  </si>
  <si>
    <t>ÖNKORMÁNYZAT HALMOZOTT ÖSSZESEN</t>
  </si>
  <si>
    <t xml:space="preserve">Összesen: </t>
  </si>
  <si>
    <t>TÁMOP-3.2.13-12/1-2012-0439 "Kulturális élet a sulin-ovin kívül, élet a kultúra nélkül mit sem ér - Közművelődési programok Táplánszentkereszten és térségében iskolai és óvodai együttműködésben</t>
  </si>
  <si>
    <t>Kiadás</t>
  </si>
  <si>
    <t>Bevétel</t>
  </si>
  <si>
    <t>Önerő</t>
  </si>
  <si>
    <t>Projekt</t>
  </si>
  <si>
    <t>e Ft</t>
  </si>
  <si>
    <r>
      <t xml:space="preserve">EU támogatással megvalósuló programok, projektek    2014.      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</si>
  <si>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1/2014./II.18./ önkormányzati rendelet 8. melléklete</t>
  </si>
  <si>
    <t>Egyenleg</t>
  </si>
  <si>
    <t>25.</t>
  </si>
  <si>
    <t>Kiadások összesen:</t>
  </si>
  <si>
    <t>24.</t>
  </si>
  <si>
    <t>Finanszírozási célú kiadások</t>
  </si>
  <si>
    <t>23.</t>
  </si>
  <si>
    <t>Felhalmozási költségvetés kiadásai</t>
  </si>
  <si>
    <t>22.</t>
  </si>
  <si>
    <t>Hitelek kamatai</t>
  </si>
  <si>
    <t>21.</t>
  </si>
  <si>
    <t>Tartalékok</t>
  </si>
  <si>
    <t>20.</t>
  </si>
  <si>
    <t>Lakosságnak juttatott tám., szociális, rászorultság jellegű tám.</t>
  </si>
  <si>
    <t>19.</t>
  </si>
  <si>
    <t>Támogatásértékű kiadások</t>
  </si>
  <si>
    <t>18.</t>
  </si>
  <si>
    <t>Támogatások, elvonások</t>
  </si>
  <si>
    <t>17.</t>
  </si>
  <si>
    <t>Ellátottak pénzbeli juttatása</t>
  </si>
  <si>
    <t>16.</t>
  </si>
  <si>
    <t>15.</t>
  </si>
  <si>
    <t>Kiadások</t>
  </si>
  <si>
    <t>Bevételek összesen:</t>
  </si>
  <si>
    <t>Finanszírozási célú bevételek</t>
  </si>
  <si>
    <t>Előző évi pénzmaradvány, vállalkozási eredmény</t>
  </si>
  <si>
    <t>Kölcsönök</t>
  </si>
  <si>
    <t>Átvett pénzeszközök</t>
  </si>
  <si>
    <t>Felhalmozási célú bevételek</t>
  </si>
  <si>
    <t>Támogatásértékű bevételek</t>
  </si>
  <si>
    <t>Támogatások, hozzájárulások bevételei</t>
  </si>
  <si>
    <t>Intézményi működési bevételek</t>
  </si>
  <si>
    <t>Közhatalmi bevételek</t>
  </si>
  <si>
    <t>Bevételek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</si>
  <si>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</si>
  <si>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</si>
  <si>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</si>
  <si>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</si>
  <si>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</si>
  <si>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</si>
  <si>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</si>
  <si>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</si>
  <si>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</si>
  <si>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</si>
  <si>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</si>
  <si>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</si>
  <si>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</si>
  <si>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</si>
  <si>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Ezer forintban !</t>
  </si>
  <si>
    <t>Előirányzat-felhasználási terv
2014. évre</t>
  </si>
  <si>
    <t>2014. évi állami támogatások jogcímenkénti részletezése</t>
  </si>
  <si>
    <t>Igényelt
mutató</t>
  </si>
  <si>
    <t>Fajlagos
összeg</t>
  </si>
  <si>
    <t>Eredeti
előirányzat</t>
  </si>
  <si>
    <t>Hivatal támogatása</t>
  </si>
  <si>
    <t>Zöldterület feladatai (belterület nagysága - ha)</t>
  </si>
  <si>
    <t>Közvilágítás (közvilágítás üzemltetés hossza- km)</t>
  </si>
  <si>
    <t>Köztemető (területi alapon - m2)</t>
  </si>
  <si>
    <t>Közutak fenntartása (úthálózat alapján - km)</t>
  </si>
  <si>
    <t>Egyéb önkormányzati feladatok támogatása</t>
  </si>
  <si>
    <t xml:space="preserve">Beszámítás összege - 2.169.796,- Ft </t>
  </si>
  <si>
    <t>Könyvtári, közművelődési támogatás</t>
  </si>
  <si>
    <t>Pedagógusok bértámogatása 2013/2014. tanév</t>
  </si>
  <si>
    <t>Pedagógusok bértámogatása 2014/2015. tanév</t>
  </si>
  <si>
    <t>Segítők bértámogatása 2013/2014. tanév</t>
  </si>
  <si>
    <t>Segítők bértámogatása 2014/2015. tanév</t>
  </si>
  <si>
    <t>Óvodaműködtetési támogatás 2013/2014. tanév</t>
  </si>
  <si>
    <t>Óvodaműködtetési támogatás 2014/2015. tanév</t>
  </si>
  <si>
    <t>Társulásba bejáró gyerekek utaztatásának t. 2012/2013.</t>
  </si>
  <si>
    <t>Társulásba bejáró gyerekek utaztatásának t. 2013/2014.</t>
  </si>
  <si>
    <t>Óvodapedagógusok pótlólagos bértámogatása</t>
  </si>
  <si>
    <t>Hozzájárulás a pénzbeli szociális feladatokhoz</t>
  </si>
  <si>
    <t>Családsegítés működési engedéllyel</t>
  </si>
  <si>
    <t>Családsegítés kiegészítő támogatás társulás miatt</t>
  </si>
  <si>
    <t>Szociális és gyerekjóléti ellátás működési engedéllyel</t>
  </si>
  <si>
    <t>Gyerekjólét kiegészítő támogatás társulás miatt</t>
  </si>
  <si>
    <t>Szociális étkeztetés</t>
  </si>
  <si>
    <t>Szociális étkeztetés-kiegészítő támogatás társulás miatt</t>
  </si>
  <si>
    <t>Házi segítségnyújtás</t>
  </si>
  <si>
    <t>Házi segítségnyújtás-kiegészítő támogatás társulás miatt</t>
  </si>
  <si>
    <t>Bölcsődei ellátás - nem HH gyermekek</t>
  </si>
  <si>
    <t>Bölcsődei ellátás -HHH gyermekek</t>
  </si>
  <si>
    <t>Étkeztetés támogatása - dolgozók átlagbér támogatása</t>
  </si>
  <si>
    <t>Étkeztetés támogatása - üzemeltetési támogatása</t>
  </si>
  <si>
    <t>Számított érték</t>
  </si>
  <si>
    <t>Pályafenntartás költségei</t>
  </si>
  <si>
    <t>Táplán SE, Táplán FC</t>
  </si>
  <si>
    <t>Gázdíj, áramdíj kifizetése</t>
  </si>
  <si>
    <t>Polgárőr Egyesület</t>
  </si>
  <si>
    <t>Gázdíj  kifizetése</t>
  </si>
  <si>
    <t>Tűzoltó Egyesület</t>
  </si>
  <si>
    <t>Rendőrség internetszámla</t>
  </si>
  <si>
    <t>Rendőrség</t>
  </si>
  <si>
    <t>Fotvarrók</t>
  </si>
  <si>
    <t>4. pont részletezése:</t>
  </si>
  <si>
    <t>Egyéb nyújtott kedvezmény vagy elengedés összege</t>
  </si>
  <si>
    <t>Helyiségek, eszközök hasznosításából származó bevételből nyújtott kedvezmény, mentesség összege</t>
  </si>
  <si>
    <t>Építményadó</t>
  </si>
  <si>
    <t>Gépjárműadó</t>
  </si>
  <si>
    <t>Helyi adónál, gépjárműadónál biztosított kedveezmény, mentesség összege adónemenként</t>
  </si>
  <si>
    <t>Lakosság részére lakásépítéshez, lakásfelújításhoz nyújtott kölcsönök elengedésének összege</t>
  </si>
  <si>
    <t>Ellátottak térítési díjának, illetve kártérérítésének méltányossági alapon történő elengedésének összege</t>
  </si>
  <si>
    <t>db</t>
  </si>
  <si>
    <t>Egyéb</t>
  </si>
  <si>
    <t>Mentesség</t>
  </si>
  <si>
    <t>Kedvezmény</t>
  </si>
  <si>
    <t>Ssz.</t>
  </si>
  <si>
    <t xml:space="preserve">Közvetett támogatások     2014. év               </t>
  </si>
  <si>
    <t>1/2014./II.18./ önkormányzati rendelet 10. melléklete</t>
  </si>
  <si>
    <t xml:space="preserve">A működési és fejlesztési célú bevételek és kiadások 2014-2014-2015-2017. évi </t>
  </si>
  <si>
    <t>alakulását bemutató mérleg</t>
  </si>
  <si>
    <t>Intézményi működési bevétel</t>
  </si>
  <si>
    <t>Támogatásértékű műk. bevétel</t>
  </si>
  <si>
    <t>Műk.c.pénzeszköz átv.ÁH-n kívülről</t>
  </si>
  <si>
    <t>Állami támogatások</t>
  </si>
  <si>
    <t>Működési bevételek összesen</t>
  </si>
  <si>
    <t>Tárgyi eszközök értékesítése</t>
  </si>
  <si>
    <t>Támogtás értékű felhalmozási bev.</t>
  </si>
  <si>
    <t>Felh.c.pénzeszköz átvétel ÁH-n kív.</t>
  </si>
  <si>
    <t>Felhalmozási bev. összesen</t>
  </si>
  <si>
    <t xml:space="preserve">   Iparűzési adó</t>
  </si>
  <si>
    <t xml:space="preserve">   Építmény adó</t>
  </si>
  <si>
    <t xml:space="preserve">   Idegenforgalmi adó</t>
  </si>
  <si>
    <t xml:space="preserve">   Telekadó</t>
  </si>
  <si>
    <t>Gépjármű adó</t>
  </si>
  <si>
    <t>Talajterhelési díj</t>
  </si>
  <si>
    <t>Pénzmaradvány</t>
  </si>
  <si>
    <t>Kölcsönök visszatérülése</t>
  </si>
  <si>
    <t>Bevételek összesen</t>
  </si>
  <si>
    <t>Beruházási hitelek összesen</t>
  </si>
  <si>
    <t>Bevétel mindösszesen</t>
  </si>
  <si>
    <t>Járulékok</t>
  </si>
  <si>
    <t>Segélyezés, ellátottak jutt.</t>
  </si>
  <si>
    <t>Támogatásért.műk.kiadás</t>
  </si>
  <si>
    <t>Műk.c.pénzeszk.átad ÁH-n kív.</t>
  </si>
  <si>
    <t>Fejlesztési hiteltörlesztés</t>
  </si>
  <si>
    <t>Fejlesztési kiadások</t>
  </si>
  <si>
    <t>Kamatok</t>
  </si>
  <si>
    <t>Kölcsön</t>
  </si>
  <si>
    <t>KIADÁSOK MINDÖSSZESEN:</t>
  </si>
  <si>
    <t>Finanszírozási bevételek</t>
  </si>
  <si>
    <t>Egyéb átvett pénzeszköz ÁH-n belül</t>
  </si>
  <si>
    <t>finanszírozási kiadások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</si>
</sst>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,##0\ &quot;Ft&quot;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.5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E"/>
      <family val="1"/>
    </font>
    <font>
      <i/>
      <sz val="8"/>
      <name val="Times New Roman"/>
      <family val="1"/>
    </font>
    <font>
      <b/>
      <i/>
      <sz val="8"/>
      <name val="Times New Roman CE"/>
      <family val="0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6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C0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4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0" fillId="0" borderId="0" xfId="40" applyNumberFormat="1" applyFill="1" applyAlignment="1">
      <alignment/>
    </xf>
    <xf numFmtId="164" fontId="0" fillId="0" borderId="0" xfId="40" applyNumberForma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1" fillId="0" borderId="0" xfId="40" applyNumberFormat="1" applyFont="1" applyAlignment="1">
      <alignment/>
    </xf>
    <xf numFmtId="164" fontId="9" fillId="0" borderId="0" xfId="40" applyNumberFormat="1" applyFont="1" applyAlignment="1">
      <alignment/>
    </xf>
    <xf numFmtId="164" fontId="13" fillId="0" borderId="0" xfId="4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1" fillId="0" borderId="0" xfId="40" applyNumberFormat="1" applyFont="1" applyFill="1" applyAlignment="1">
      <alignment/>
    </xf>
    <xf numFmtId="164" fontId="9" fillId="0" borderId="0" xfId="40" applyNumberFormat="1" applyFont="1" applyFill="1" applyAlignment="1">
      <alignment/>
    </xf>
    <xf numFmtId="164" fontId="13" fillId="0" borderId="0" xfId="4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9" fillId="0" borderId="0" xfId="40" applyNumberFormat="1" applyFont="1" applyFill="1" applyAlignment="1">
      <alignment horizontal="left"/>
    </xf>
    <xf numFmtId="164" fontId="11" fillId="0" borderId="0" xfId="40" applyNumberFormat="1" applyFont="1" applyFill="1" applyAlignment="1">
      <alignment horizontal="left"/>
    </xf>
    <xf numFmtId="164" fontId="13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12" fillId="0" borderId="0" xfId="4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64" fontId="9" fillId="33" borderId="0" xfId="40" applyNumberFormat="1" applyFont="1" applyFill="1" applyAlignment="1">
      <alignment/>
    </xf>
    <xf numFmtId="164" fontId="12" fillId="33" borderId="0" xfId="40" applyNumberFormat="1" applyFont="1" applyFill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right"/>
    </xf>
    <xf numFmtId="164" fontId="8" fillId="0" borderId="11" xfId="40" applyNumberFormat="1" applyFont="1" applyFill="1" applyBorder="1" applyAlignment="1">
      <alignment horizontal="right"/>
    </xf>
    <xf numFmtId="43" fontId="8" fillId="0" borderId="11" xfId="40" applyFont="1" applyFill="1" applyBorder="1" applyAlignment="1">
      <alignment horizontal="right"/>
    </xf>
    <xf numFmtId="164" fontId="8" fillId="0" borderId="10" xfId="40" applyNumberFormat="1" applyFont="1" applyFill="1" applyBorder="1" applyAlignment="1">
      <alignment horizontal="right"/>
    </xf>
    <xf numFmtId="43" fontId="8" fillId="0" borderId="10" xfId="40" applyFont="1" applyFill="1" applyBorder="1" applyAlignment="1">
      <alignment horizontal="right"/>
    </xf>
    <xf numFmtId="164" fontId="10" fillId="0" borderId="10" xfId="40" applyNumberFormat="1" applyFont="1" applyFill="1" applyBorder="1" applyAlignment="1">
      <alignment horizontal="right"/>
    </xf>
    <xf numFmtId="164" fontId="2" fillId="0" borderId="10" xfId="4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5" fillId="33" borderId="0" xfId="0" applyFont="1" applyFill="1" applyAlignment="1">
      <alignment/>
    </xf>
    <xf numFmtId="164" fontId="5" fillId="33" borderId="0" xfId="4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14" fillId="0" borderId="0" xfId="59" applyFill="1">
      <alignment/>
      <protection/>
    </xf>
    <xf numFmtId="0" fontId="14" fillId="0" borderId="0" xfId="59" applyFont="1" applyFill="1" applyAlignment="1">
      <alignment horizontal="right" vertical="center" indent="1"/>
      <protection/>
    </xf>
    <xf numFmtId="0" fontId="14" fillId="0" borderId="0" xfId="59" applyFont="1" applyFill="1">
      <alignment/>
      <protection/>
    </xf>
    <xf numFmtId="0" fontId="14" fillId="0" borderId="0" xfId="59" applyFont="1" applyFill="1" applyAlignment="1" applyProtection="1">
      <alignment horizontal="right" vertical="center" indent="1"/>
      <protection/>
    </xf>
    <xf numFmtId="0" fontId="14" fillId="0" borderId="0" xfId="59" applyFont="1" applyFill="1" applyProtection="1">
      <alignment/>
      <protection/>
    </xf>
    <xf numFmtId="0" fontId="14" fillId="0" borderId="12" xfId="59" applyFill="1" applyBorder="1">
      <alignment/>
      <protection/>
    </xf>
    <xf numFmtId="165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14" xfId="59" applyFont="1" applyFill="1" applyBorder="1" applyAlignment="1" applyProtection="1">
      <alignment vertical="center" wrapTex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0" fontId="16" fillId="0" borderId="16" xfId="57" applyFont="1" applyFill="1" applyBorder="1" applyAlignment="1" applyProtection="1">
      <alignment horizontal="right" vertical="center"/>
      <protection/>
    </xf>
    <xf numFmtId="0" fontId="19" fillId="0" borderId="0" xfId="59" applyFont="1" applyFill="1">
      <alignment/>
      <protection/>
    </xf>
    <xf numFmtId="165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0" fillId="0" borderId="18" xfId="57" applyFont="1" applyBorder="1" applyAlignment="1" applyProtection="1">
      <alignment horizontal="left" vertical="center" wrapText="1" indent="1"/>
      <protection/>
    </xf>
    <xf numFmtId="0" fontId="21" fillId="0" borderId="19" xfId="57" applyFont="1" applyBorder="1" applyAlignment="1" applyProtection="1">
      <alignment horizontal="left" vertical="center" wrapText="1" indent="1"/>
      <protection/>
    </xf>
    <xf numFmtId="0" fontId="18" fillId="0" borderId="0" xfId="59" applyFont="1" applyFill="1">
      <alignment/>
      <protection/>
    </xf>
    <xf numFmtId="0" fontId="20" fillId="0" borderId="17" xfId="57" applyFont="1" applyBorder="1" applyAlignment="1" applyProtection="1" quotePrefix="1">
      <alignment horizontal="right" vertical="center" wrapText="1" indent="1"/>
      <protection locked="0"/>
    </xf>
    <xf numFmtId="0" fontId="20" fillId="0" borderId="14" xfId="57" applyFont="1" applyBorder="1" applyAlignment="1" applyProtection="1">
      <alignment horizontal="left" vertical="center" wrapText="1" indent="1"/>
      <protection/>
    </xf>
    <xf numFmtId="0" fontId="21" fillId="0" borderId="15" xfId="57" applyFont="1" applyBorder="1" applyAlignment="1" applyProtection="1">
      <alignment horizontal="left" vertical="center" wrapText="1" indent="1"/>
      <protection/>
    </xf>
    <xf numFmtId="165" fontId="21" fillId="0" borderId="17" xfId="57" applyNumberFormat="1" applyFont="1" applyBorder="1" applyAlignment="1" applyProtection="1">
      <alignment horizontal="right" vertical="center" wrapText="1" indent="1"/>
      <protection/>
    </xf>
    <xf numFmtId="0" fontId="22" fillId="0" borderId="20" xfId="57" applyFont="1" applyBorder="1" applyAlignment="1" applyProtection="1">
      <alignment horizontal="right" vertical="center" wrapText="1" indent="1"/>
      <protection locked="0"/>
    </xf>
    <xf numFmtId="0" fontId="22" fillId="0" borderId="21" xfId="57" applyFont="1" applyBorder="1" applyAlignment="1" applyProtection="1">
      <alignment horizontal="left" vertical="center" wrapText="1" indent="1"/>
      <protection/>
    </xf>
    <xf numFmtId="49" fontId="22" fillId="0" borderId="22" xfId="57" applyNumberFormat="1" applyFont="1" applyBorder="1" applyAlignment="1" applyProtection="1">
      <alignment horizontal="left" vertical="center" wrapText="1" indent="2"/>
      <protection/>
    </xf>
    <xf numFmtId="0" fontId="22" fillId="0" borderId="23" xfId="57" applyFont="1" applyBorder="1" applyAlignment="1" applyProtection="1">
      <alignment horizontal="right" vertical="center" wrapText="1" indent="1"/>
      <protection locked="0"/>
    </xf>
    <xf numFmtId="0" fontId="22" fillId="0" borderId="10" xfId="57" applyFont="1" applyBorder="1" applyAlignment="1" applyProtection="1">
      <alignment horizontal="left" vertical="center" wrapText="1" indent="1"/>
      <protection/>
    </xf>
    <xf numFmtId="49" fontId="22" fillId="0" borderId="24" xfId="57" applyNumberFormat="1" applyFont="1" applyBorder="1" applyAlignment="1" applyProtection="1">
      <alignment horizontal="left" vertical="center" wrapText="1" indent="2"/>
      <protection/>
    </xf>
    <xf numFmtId="0" fontId="22" fillId="0" borderId="25" xfId="57" applyFont="1" applyBorder="1" applyAlignment="1" applyProtection="1">
      <alignment horizontal="right" vertical="center" wrapText="1" indent="1"/>
      <protection locked="0"/>
    </xf>
    <xf numFmtId="0" fontId="22" fillId="0" borderId="11" xfId="57" applyFont="1" applyBorder="1" applyAlignment="1" applyProtection="1">
      <alignment horizontal="left" vertical="center" wrapText="1" indent="1"/>
      <protection/>
    </xf>
    <xf numFmtId="49" fontId="22" fillId="0" borderId="26" xfId="57" applyNumberFormat="1" applyFont="1" applyBorder="1" applyAlignment="1" applyProtection="1">
      <alignment horizontal="left" vertical="center" wrapText="1" indent="2"/>
      <protection/>
    </xf>
    <xf numFmtId="165" fontId="23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14" xfId="57" applyFont="1" applyBorder="1" applyAlignment="1" applyProtection="1">
      <alignment horizontal="left" vertical="center" wrapText="1" indent="1"/>
      <protection/>
    </xf>
    <xf numFmtId="49" fontId="24" fillId="0" borderId="15" xfId="57" applyNumberFormat="1" applyFont="1" applyBorder="1" applyAlignment="1" applyProtection="1">
      <alignment horizontal="left" vertical="center" wrapText="1" indent="1"/>
      <protection/>
    </xf>
    <xf numFmtId="165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1" fillId="0" borderId="14" xfId="57" applyFont="1" applyBorder="1" applyAlignment="1" applyProtection="1">
      <alignment horizontal="left" vertical="center" wrapText="1" indent="1"/>
      <protection/>
    </xf>
    <xf numFmtId="165" fontId="15" fillId="0" borderId="27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28" xfId="59" applyFont="1" applyFill="1" applyBorder="1" applyAlignment="1" applyProtection="1">
      <alignment horizontal="left" vertical="center" wrapText="1" indent="1"/>
      <protection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4" fillId="0" borderId="0" xfId="59" applyFill="1" applyAlignment="1">
      <alignment horizontal="left" vertical="center" indent="1"/>
      <protection/>
    </xf>
    <xf numFmtId="165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59" applyFont="1" applyFill="1" applyBorder="1" applyAlignment="1" applyProtection="1">
      <alignment horizontal="left" vertical="center" wrapText="1" indent="1"/>
      <protection/>
    </xf>
    <xf numFmtId="49" fontId="26" fillId="0" borderId="22" xfId="59" applyNumberFormat="1" applyFont="1" applyFill="1" applyBorder="1" applyAlignment="1" applyProtection="1">
      <alignment horizontal="left" vertical="center" wrapText="1" indent="1"/>
      <protection/>
    </xf>
    <xf numFmtId="165" fontId="2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59" applyFont="1" applyFill="1" applyBorder="1" applyAlignment="1" applyProtection="1">
      <alignment horizontal="left" vertical="center" wrapText="1" indent="1"/>
      <protection/>
    </xf>
    <xf numFmtId="49" fontId="26" fillId="0" borderId="26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165" fontId="2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57" applyFont="1" applyBorder="1" applyAlignment="1" applyProtection="1" quotePrefix="1">
      <alignment horizontal="left" vertical="center" wrapText="1" indent="6"/>
      <protection/>
    </xf>
    <xf numFmtId="49" fontId="26" fillId="0" borderId="29" xfId="59" applyNumberFormat="1" applyFont="1" applyFill="1" applyBorder="1" applyAlignment="1" applyProtection="1">
      <alignment horizontal="left" vertical="center" wrapText="1" indent="1"/>
      <protection/>
    </xf>
    <xf numFmtId="165" fontId="26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57" applyFont="1" applyBorder="1" applyAlignment="1" applyProtection="1" quotePrefix="1">
      <alignment horizontal="left" vertical="center" wrapText="1" indent="6"/>
      <protection/>
    </xf>
    <xf numFmtId="165" fontId="2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59" applyFont="1" applyFill="1" applyBorder="1" applyAlignment="1" applyProtection="1">
      <alignment horizontal="left" vertical="center" wrapText="1" indent="1"/>
      <protection/>
    </xf>
    <xf numFmtId="165" fontId="26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59" applyFont="1" applyFill="1" applyBorder="1" applyAlignment="1" applyProtection="1">
      <alignment horizontal="left" vertical="center" wrapText="1" indent="6"/>
      <protection/>
    </xf>
    <xf numFmtId="49" fontId="26" fillId="0" borderId="35" xfId="59" applyNumberFormat="1" applyFont="1" applyFill="1" applyBorder="1" applyAlignment="1" applyProtection="1">
      <alignment horizontal="left" vertical="center" wrapText="1" indent="1"/>
      <protection/>
    </xf>
    <xf numFmtId="0" fontId="26" fillId="0" borderId="21" xfId="59" applyFont="1" applyFill="1" applyBorder="1" applyAlignment="1" applyProtection="1">
      <alignment horizontal="left" vertical="center" wrapText="1" indent="6"/>
      <protection/>
    </xf>
    <xf numFmtId="49" fontId="26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59" applyFont="1" applyFill="1" applyBorder="1" applyAlignment="1" applyProtection="1">
      <alignment horizontal="left" vertical="center" wrapText="1" indent="6"/>
      <protection/>
    </xf>
    <xf numFmtId="0" fontId="26" fillId="0" borderId="10" xfId="59" applyFont="1" applyFill="1" applyBorder="1" applyAlignment="1" applyProtection="1">
      <alignment horizontal="left" indent="6"/>
      <protection/>
    </xf>
    <xf numFmtId="0" fontId="26" fillId="0" borderId="0" xfId="59" applyFont="1" applyFill="1" applyBorder="1" applyAlignment="1" applyProtection="1">
      <alignment horizontal="left" vertical="center" wrapText="1" indent="1"/>
      <protection/>
    </xf>
    <xf numFmtId="0" fontId="26" fillId="0" borderId="36" xfId="59" applyFont="1" applyFill="1" applyBorder="1" applyAlignment="1" applyProtection="1">
      <alignment horizontal="left" vertical="center" wrapText="1" indent="1"/>
      <protection/>
    </xf>
    <xf numFmtId="165" fontId="2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8" xfId="59" applyFont="1" applyFill="1" applyBorder="1" applyAlignment="1" applyProtection="1">
      <alignment horizontal="left" vertical="center" wrapText="1" indent="1"/>
      <protection/>
    </xf>
    <xf numFmtId="49" fontId="26" fillId="0" borderId="39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40" xfId="59" applyFont="1" applyFill="1" applyBorder="1" applyAlignment="1" applyProtection="1">
      <alignment vertical="center" wrapText="1"/>
      <protection/>
    </xf>
    <xf numFmtId="0" fontId="15" fillId="0" borderId="41" xfId="59" applyFont="1" applyFill="1" applyBorder="1" applyAlignment="1" applyProtection="1">
      <alignment horizontal="left" vertical="center" wrapText="1" indent="1"/>
      <protection/>
    </xf>
    <xf numFmtId="0" fontId="26" fillId="0" borderId="0" xfId="59" applyFont="1" applyFill="1">
      <alignment/>
      <protection/>
    </xf>
    <xf numFmtId="0" fontId="15" fillId="0" borderId="17" xfId="59" applyFont="1" applyFill="1" applyBorder="1" applyAlignment="1" applyProtection="1">
      <alignment horizontal="center" vertical="center" wrapText="1"/>
      <protection/>
    </xf>
    <xf numFmtId="0" fontId="15" fillId="0" borderId="14" xfId="59" applyFont="1" applyFill="1" applyBorder="1" applyAlignment="1" applyProtection="1">
      <alignment horizontal="center" vertical="center" wrapText="1"/>
      <protection/>
    </xf>
    <xf numFmtId="0" fontId="15" fillId="0" borderId="15" xfId="59" applyFont="1" applyFill="1" applyBorder="1" applyAlignment="1" applyProtection="1">
      <alignment horizontal="center" vertical="center" wrapText="1"/>
      <protection/>
    </xf>
    <xf numFmtId="0" fontId="27" fillId="0" borderId="17" xfId="59" applyFont="1" applyFill="1" applyBorder="1" applyAlignment="1" applyProtection="1">
      <alignment horizontal="center" vertical="center" wrapText="1"/>
      <protection/>
    </xf>
    <xf numFmtId="0" fontId="27" fillId="0" borderId="14" xfId="59" applyFont="1" applyFill="1" applyBorder="1" applyAlignment="1" applyProtection="1">
      <alignment horizontal="center" vertical="center" wrapText="1"/>
      <protection/>
    </xf>
    <xf numFmtId="0" fontId="27" fillId="0" borderId="15" xfId="59" applyFont="1" applyFill="1" applyBorder="1" applyAlignment="1" applyProtection="1">
      <alignment horizontal="center" vertical="center" wrapText="1"/>
      <protection/>
    </xf>
    <xf numFmtId="0" fontId="14" fillId="0" borderId="0" xfId="59" applyFill="1" applyAlignment="1">
      <alignment/>
      <protection/>
    </xf>
    <xf numFmtId="0" fontId="16" fillId="0" borderId="16" xfId="57" applyFont="1" applyFill="1" applyBorder="1" applyAlignment="1" applyProtection="1">
      <alignment horizontal="right"/>
      <protection/>
    </xf>
    <xf numFmtId="165" fontId="18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9" applyFont="1" applyFill="1" applyBorder="1" applyAlignment="1" applyProtection="1">
      <alignment vertical="center" wrapText="1"/>
      <protection/>
    </xf>
    <xf numFmtId="0" fontId="18" fillId="0" borderId="0" xfId="59" applyFont="1" applyFill="1" applyBorder="1" applyAlignment="1" applyProtection="1">
      <alignment horizontal="center" vertical="center" wrapText="1"/>
      <protection/>
    </xf>
    <xf numFmtId="165" fontId="27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0" fillId="0" borderId="15" xfId="57" applyFont="1" applyBorder="1" applyAlignment="1" applyProtection="1">
      <alignment horizontal="left" vertical="center" wrapText="1" indent="1"/>
      <protection/>
    </xf>
    <xf numFmtId="165" fontId="15" fillId="0" borderId="42" xfId="59" applyNumberFormat="1" applyFont="1" applyFill="1" applyBorder="1" applyAlignment="1" applyProtection="1" quotePrefix="1">
      <alignment horizontal="right" vertical="center" wrapText="1" indent="1"/>
      <protection locked="0"/>
    </xf>
    <xf numFmtId="0" fontId="28" fillId="0" borderId="19" xfId="57" applyFont="1" applyBorder="1" applyAlignment="1" applyProtection="1">
      <alignment horizontal="left" vertical="center" wrapText="1" indent="1"/>
      <protection/>
    </xf>
    <xf numFmtId="165" fontId="26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57" applyFont="1" applyBorder="1" applyAlignment="1" applyProtection="1">
      <alignment horizontal="left" vertical="center" wrapText="1" indent="1"/>
      <protection/>
    </xf>
    <xf numFmtId="49" fontId="22" fillId="0" borderId="35" xfId="57" applyNumberFormat="1" applyFont="1" applyBorder="1" applyAlignment="1" applyProtection="1">
      <alignment horizontal="left" vertical="center" wrapText="1" indent="2"/>
      <protection/>
    </xf>
    <xf numFmtId="165" fontId="2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10" xfId="57" applyFont="1" applyBorder="1" applyAlignment="1" applyProtection="1">
      <alignment horizontal="left" vertical="center" wrapText="1" indent="1"/>
      <protection/>
    </xf>
    <xf numFmtId="49" fontId="21" fillId="0" borderId="24" xfId="57" applyNumberFormat="1" applyFont="1" applyBorder="1" applyAlignment="1" applyProtection="1">
      <alignment horizontal="left" vertical="center" wrapText="1" indent="1"/>
      <protection/>
    </xf>
    <xf numFmtId="165" fontId="23" fillId="0" borderId="25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11" xfId="57" applyFont="1" applyBorder="1" applyAlignment="1" applyProtection="1">
      <alignment horizontal="left" vertical="center" wrapText="1" indent="1"/>
      <protection/>
    </xf>
    <xf numFmtId="49" fontId="21" fillId="0" borderId="26" xfId="57" applyNumberFormat="1" applyFont="1" applyBorder="1" applyAlignment="1" applyProtection="1">
      <alignment horizontal="left" vertical="center" wrapText="1" indent="1"/>
      <protection/>
    </xf>
    <xf numFmtId="165" fontId="25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14" xfId="59" applyFont="1" applyFill="1" applyBorder="1" applyAlignment="1" applyProtection="1">
      <alignment horizontal="left" vertical="center" wrapText="1" indent="1"/>
      <protection/>
    </xf>
    <xf numFmtId="165" fontId="15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7" applyFont="1" applyBorder="1" applyAlignment="1" applyProtection="1">
      <alignment horizontal="left" vertical="center" wrapText="1" indent="1"/>
      <protection/>
    </xf>
    <xf numFmtId="165" fontId="2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57" applyFont="1" applyBorder="1" applyAlignment="1" applyProtection="1">
      <alignment horizontal="left" vertical="center" wrapText="1" indent="1"/>
      <protection/>
    </xf>
    <xf numFmtId="165" fontId="2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57" applyFont="1" applyBorder="1" applyAlignment="1" applyProtection="1">
      <alignment horizontal="left" vertical="center" indent="1"/>
      <protection/>
    </xf>
    <xf numFmtId="49" fontId="26" fillId="0" borderId="45" xfId="59" applyNumberFormat="1" applyFont="1" applyFill="1" applyBorder="1" applyAlignment="1" applyProtection="1">
      <alignment horizontal="left" vertical="center" wrapText="1" indent="1"/>
      <protection/>
    </xf>
    <xf numFmtId="165" fontId="26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57" applyFont="1" applyBorder="1" applyAlignment="1" applyProtection="1">
      <alignment horizontal="left" vertical="center" indent="1"/>
      <protection/>
    </xf>
    <xf numFmtId="49" fontId="26" fillId="0" borderId="46" xfId="59" applyNumberFormat="1" applyFont="1" applyFill="1" applyBorder="1" applyAlignment="1" applyProtection="1">
      <alignment horizontal="left" vertical="center" wrapText="1" indent="1"/>
      <protection/>
    </xf>
    <xf numFmtId="165" fontId="23" fillId="0" borderId="33" xfId="59" applyNumberFormat="1" applyFont="1" applyFill="1" applyBorder="1" applyAlignment="1" applyProtection="1">
      <alignment horizontal="right" vertical="center" wrapText="1" indent="1"/>
      <protection/>
    </xf>
    <xf numFmtId="165" fontId="23" fillId="0" borderId="44" xfId="59" applyNumberFormat="1" applyFont="1" applyFill="1" applyBorder="1" applyAlignment="1" applyProtection="1">
      <alignment horizontal="right" vertical="center" wrapText="1" indent="1"/>
      <protection/>
    </xf>
    <xf numFmtId="49" fontId="26" fillId="0" borderId="47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48" xfId="59" applyFont="1" applyFill="1" applyBorder="1" applyAlignment="1" applyProtection="1">
      <alignment horizontal="left" vertical="center" wrapText="1" indent="1"/>
      <protection/>
    </xf>
    <xf numFmtId="165" fontId="15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59" applyFont="1" applyFill="1" applyBorder="1" applyAlignment="1" applyProtection="1">
      <alignment horizontal="left" vertical="center" wrapText="1" indent="1"/>
      <protection/>
    </xf>
    <xf numFmtId="49" fontId="26" fillId="0" borderId="19" xfId="59" applyNumberFormat="1" applyFont="1" applyFill="1" applyBorder="1" applyAlignment="1" applyProtection="1">
      <alignment horizontal="left" vertical="center" wrapText="1" indent="1"/>
      <protection/>
    </xf>
    <xf numFmtId="165" fontId="2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8" xfId="59" applyFont="1" applyFill="1" applyBorder="1" applyAlignment="1" applyProtection="1">
      <alignment horizontal="left" vertical="center" wrapText="1" indent="1"/>
      <protection/>
    </xf>
    <xf numFmtId="0" fontId="22" fillId="0" borderId="18" xfId="57" applyFont="1" applyBorder="1" applyAlignment="1" applyProtection="1">
      <alignment horizontal="left" vertical="center" wrapText="1" indent="1"/>
      <protection/>
    </xf>
    <xf numFmtId="0" fontId="22" fillId="0" borderId="38" xfId="57" applyFont="1" applyBorder="1" applyAlignment="1" applyProtection="1">
      <alignment horizontal="left" vertical="center" wrapText="1" indent="1"/>
      <protection/>
    </xf>
    <xf numFmtId="0" fontId="29" fillId="0" borderId="0" xfId="59" applyFont="1" applyFill="1">
      <alignment/>
      <protection/>
    </xf>
    <xf numFmtId="0" fontId="15" fillId="0" borderId="17" xfId="59" applyFont="1" applyFill="1" applyBorder="1" applyAlignment="1" applyProtection="1">
      <alignment horizontal="right" vertical="center" wrapText="1" indent="1"/>
      <protection/>
    </xf>
    <xf numFmtId="165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0" fontId="20" fillId="0" borderId="51" xfId="57" applyFont="1" applyBorder="1" applyAlignment="1" applyProtection="1">
      <alignment horizontal="left" vertical="center" wrapText="1" indent="1"/>
      <protection/>
    </xf>
    <xf numFmtId="165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20" fillId="0" borderId="13" xfId="57" applyFont="1" applyBorder="1" applyAlignment="1" applyProtection="1">
      <alignment horizontal="left" vertical="center" wrapText="1" indent="1"/>
      <protection/>
    </xf>
    <xf numFmtId="165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5" fontId="15" fillId="0" borderId="10" xfId="59" applyNumberFormat="1" applyFont="1" applyFill="1" applyBorder="1" applyAlignment="1" applyProtection="1">
      <alignment horizontal="right" vertical="center" wrapText="1" indent="1"/>
      <protection/>
    </xf>
    <xf numFmtId="165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13" xfId="57" applyFont="1" applyBorder="1" applyAlignment="1" applyProtection="1">
      <alignment horizontal="left" vertical="center" wrapText="1" indent="1"/>
      <protection/>
    </xf>
    <xf numFmtId="165" fontId="15" fillId="0" borderId="52" xfId="59" applyNumberFormat="1" applyFont="1" applyFill="1" applyBorder="1" applyAlignment="1" applyProtection="1">
      <alignment horizontal="right" vertical="center" wrapText="1" indent="1"/>
      <protection/>
    </xf>
    <xf numFmtId="0" fontId="21" fillId="0" borderId="13" xfId="57" applyFont="1" applyBorder="1" applyAlignment="1" applyProtection="1">
      <alignment horizontal="left" vertical="center" wrapText="1" indent="1"/>
      <protection/>
    </xf>
    <xf numFmtId="0" fontId="2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vertical="center" wrapText="1"/>
      <protection/>
    </xf>
    <xf numFmtId="0" fontId="15" fillId="0" borderId="53" xfId="59" applyFont="1" applyFill="1" applyBorder="1" applyAlignment="1" applyProtection="1">
      <alignment vertical="center" wrapText="1"/>
      <protection/>
    </xf>
    <xf numFmtId="165" fontId="27" fillId="0" borderId="50" xfId="59" applyNumberFormat="1" applyFont="1" applyFill="1" applyBorder="1" applyAlignment="1" applyProtection="1">
      <alignment horizontal="right" vertical="center" wrapText="1" indent="1"/>
      <protection/>
    </xf>
    <xf numFmtId="165" fontId="26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59" applyFont="1" applyFill="1" applyBorder="1" applyAlignment="1" applyProtection="1">
      <alignment horizontal="left" vertical="center" wrapText="1" indent="1"/>
      <protection/>
    </xf>
    <xf numFmtId="165" fontId="2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51" xfId="57" applyFont="1" applyBorder="1" applyAlignment="1" applyProtection="1">
      <alignment horizontal="left" vertical="center" wrapText="1" indent="1"/>
      <protection/>
    </xf>
    <xf numFmtId="0" fontId="21" fillId="0" borderId="55" xfId="57" applyFont="1" applyBorder="1" applyAlignment="1" applyProtection="1">
      <alignment horizontal="left" vertical="center" wrapText="1" indent="1"/>
      <protection/>
    </xf>
    <xf numFmtId="0" fontId="22" fillId="0" borderId="55" xfId="57" applyFont="1" applyBorder="1" applyAlignment="1" applyProtection="1">
      <alignment horizontal="left" vertical="center" wrapText="1" indent="1"/>
      <protection/>
    </xf>
    <xf numFmtId="0" fontId="22" fillId="0" borderId="56" xfId="57" applyFont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165" fontId="15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10" xfId="4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14" fillId="0" borderId="0" xfId="60" applyFill="1" applyProtection="1">
      <alignment/>
      <protection locked="0"/>
    </xf>
    <xf numFmtId="0" fontId="14" fillId="0" borderId="0" xfId="60" applyFill="1" applyProtection="1">
      <alignment/>
      <protection/>
    </xf>
    <xf numFmtId="0" fontId="18" fillId="0" borderId="0" xfId="60" applyFont="1" applyFill="1" applyProtection="1">
      <alignment/>
      <protection locked="0"/>
    </xf>
    <xf numFmtId="0" fontId="33" fillId="0" borderId="0" xfId="60" applyFont="1" applyFill="1" applyProtection="1">
      <alignment/>
      <protection locked="0"/>
    </xf>
    <xf numFmtId="0" fontId="19" fillId="0" borderId="0" xfId="60" applyFont="1" applyFill="1" applyProtection="1">
      <alignment/>
      <protection/>
    </xf>
    <xf numFmtId="165" fontId="15" fillId="0" borderId="17" xfId="60" applyNumberFormat="1" applyFont="1" applyFill="1" applyBorder="1" applyProtection="1">
      <alignment/>
      <protection/>
    </xf>
    <xf numFmtId="165" fontId="15" fillId="0" borderId="14" xfId="60" applyNumberFormat="1" applyFont="1" applyFill="1" applyBorder="1" applyProtection="1">
      <alignment/>
      <protection/>
    </xf>
    <xf numFmtId="0" fontId="27" fillId="0" borderId="14" xfId="60" applyFont="1" applyFill="1" applyBorder="1" applyAlignment="1" applyProtection="1">
      <alignment horizontal="left" indent="1"/>
      <protection/>
    </xf>
    <xf numFmtId="0" fontId="15" fillId="0" borderId="15" xfId="60" applyFont="1" applyFill="1" applyBorder="1" applyAlignment="1" applyProtection="1">
      <alignment horizontal="left" vertical="center" indent="1"/>
      <protection/>
    </xf>
    <xf numFmtId="0" fontId="14" fillId="0" borderId="0" xfId="60" applyFill="1" applyAlignment="1" applyProtection="1">
      <alignment vertical="center"/>
      <protection/>
    </xf>
    <xf numFmtId="165" fontId="15" fillId="0" borderId="17" xfId="60" applyNumberFormat="1" applyFont="1" applyFill="1" applyBorder="1" applyAlignment="1" applyProtection="1">
      <alignment vertical="center"/>
      <protection/>
    </xf>
    <xf numFmtId="165" fontId="15" fillId="0" borderId="14" xfId="60" applyNumberFormat="1" applyFont="1" applyFill="1" applyBorder="1" applyAlignment="1" applyProtection="1">
      <alignment vertical="center"/>
      <protection/>
    </xf>
    <xf numFmtId="0" fontId="27" fillId="0" borderId="14" xfId="60" applyFont="1" applyFill="1" applyBorder="1" applyAlignment="1" applyProtection="1">
      <alignment horizontal="left" vertical="center" indent="1"/>
      <protection/>
    </xf>
    <xf numFmtId="0" fontId="14" fillId="0" borderId="0" xfId="60" applyFill="1" applyAlignment="1" applyProtection="1">
      <alignment vertical="center"/>
      <protection locked="0"/>
    </xf>
    <xf numFmtId="165" fontId="26" fillId="0" borderId="23" xfId="60" applyNumberFormat="1" applyFont="1" applyFill="1" applyBorder="1" applyAlignment="1" applyProtection="1">
      <alignment vertical="center"/>
      <protection/>
    </xf>
    <xf numFmtId="165" fontId="26" fillId="0" borderId="10" xfId="60" applyNumberFormat="1" applyFont="1" applyFill="1" applyBorder="1" applyAlignment="1" applyProtection="1">
      <alignment vertical="center"/>
      <protection locked="0"/>
    </xf>
    <xf numFmtId="0" fontId="26" fillId="0" borderId="10" xfId="60" applyFont="1" applyFill="1" applyBorder="1" applyAlignment="1" applyProtection="1">
      <alignment horizontal="left" vertical="center" indent="1"/>
      <protection/>
    </xf>
    <xf numFmtId="0" fontId="26" fillId="0" borderId="24" xfId="60" applyFont="1" applyFill="1" applyBorder="1" applyAlignment="1" applyProtection="1">
      <alignment horizontal="left" vertical="center" indent="1"/>
      <protection/>
    </xf>
    <xf numFmtId="0" fontId="26" fillId="0" borderId="10" xfId="60" applyFont="1" applyFill="1" applyBorder="1" applyAlignment="1" applyProtection="1">
      <alignment horizontal="left" vertical="center" wrapText="1" indent="1"/>
      <protection/>
    </xf>
    <xf numFmtId="165" fontId="26" fillId="0" borderId="25" xfId="60" applyNumberFormat="1" applyFont="1" applyFill="1" applyBorder="1" applyAlignment="1" applyProtection="1">
      <alignment vertical="center"/>
      <protection/>
    </xf>
    <xf numFmtId="165" fontId="26" fillId="0" borderId="11" xfId="60" applyNumberFormat="1" applyFont="1" applyFill="1" applyBorder="1" applyAlignment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left" vertical="center" indent="1"/>
      <protection/>
    </xf>
    <xf numFmtId="0" fontId="26" fillId="0" borderId="26" xfId="60" applyFont="1" applyFill="1" applyBorder="1" applyAlignment="1" applyProtection="1">
      <alignment horizontal="left" vertical="center" indent="1"/>
      <protection/>
    </xf>
    <xf numFmtId="0" fontId="26" fillId="0" borderId="15" xfId="60" applyFont="1" applyFill="1" applyBorder="1" applyAlignment="1" applyProtection="1">
      <alignment horizontal="left" vertical="center" indent="1"/>
      <protection/>
    </xf>
    <xf numFmtId="0" fontId="26" fillId="0" borderId="11" xfId="60" applyFont="1" applyFill="1" applyBorder="1" applyAlignment="1" applyProtection="1">
      <alignment horizontal="left" vertical="center" wrapText="1" indent="1"/>
      <protection/>
    </xf>
    <xf numFmtId="165" fontId="26" fillId="0" borderId="49" xfId="60" applyNumberFormat="1" applyFont="1" applyFill="1" applyBorder="1" applyAlignment="1" applyProtection="1">
      <alignment vertical="center"/>
      <protection/>
    </xf>
    <xf numFmtId="165" fontId="26" fillId="0" borderId="28" xfId="60" applyNumberFormat="1" applyFont="1" applyFill="1" applyBorder="1" applyAlignment="1" applyProtection="1">
      <alignment vertical="center"/>
      <protection locked="0"/>
    </xf>
    <xf numFmtId="0" fontId="26" fillId="0" borderId="28" xfId="60" applyFont="1" applyFill="1" applyBorder="1" applyAlignment="1" applyProtection="1">
      <alignment horizontal="left" vertical="center" indent="1"/>
      <protection/>
    </xf>
    <xf numFmtId="0" fontId="26" fillId="0" borderId="29" xfId="60" applyFont="1" applyFill="1" applyBorder="1" applyAlignment="1" applyProtection="1">
      <alignment horizontal="left" vertical="center" indent="1"/>
      <protection/>
    </xf>
    <xf numFmtId="0" fontId="27" fillId="0" borderId="27" xfId="60" applyFont="1" applyFill="1" applyBorder="1" applyAlignment="1" applyProtection="1">
      <alignment horizontal="center" vertical="center"/>
      <protection/>
    </xf>
    <xf numFmtId="0" fontId="27" fillId="0" borderId="40" xfId="60" applyFont="1" applyFill="1" applyBorder="1" applyAlignment="1" applyProtection="1">
      <alignment horizontal="center" vertical="center"/>
      <protection/>
    </xf>
    <xf numFmtId="0" fontId="27" fillId="0" borderId="41" xfId="60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 applyAlignment="1">
      <alignment horizontal="right"/>
      <protection/>
    </xf>
    <xf numFmtId="0" fontId="72" fillId="0" borderId="0" xfId="0" applyFont="1" applyAlignment="1">
      <alignment/>
    </xf>
    <xf numFmtId="164" fontId="72" fillId="0" borderId="0" xfId="40" applyNumberFormat="1" applyFont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164" fontId="73" fillId="0" borderId="10" xfId="40" applyNumberFormat="1" applyFont="1" applyBorder="1" applyAlignment="1">
      <alignment horizontal="center" wrapText="1"/>
    </xf>
    <xf numFmtId="0" fontId="72" fillId="0" borderId="10" xfId="0" applyFont="1" applyBorder="1" applyAlignment="1">
      <alignment/>
    </xf>
    <xf numFmtId="164" fontId="72" fillId="0" borderId="10" xfId="40" applyNumberFormat="1" applyFont="1" applyBorder="1" applyAlignment="1">
      <alignment/>
    </xf>
    <xf numFmtId="164" fontId="72" fillId="33" borderId="10" xfId="40" applyNumberFormat="1" applyFont="1" applyFill="1" applyBorder="1" applyAlignment="1">
      <alignment/>
    </xf>
    <xf numFmtId="0" fontId="73" fillId="0" borderId="10" xfId="0" applyFont="1" applyBorder="1" applyAlignment="1">
      <alignment/>
    </xf>
    <xf numFmtId="0" fontId="73" fillId="34" borderId="10" xfId="0" applyFont="1" applyFill="1" applyBorder="1" applyAlignment="1">
      <alignment/>
    </xf>
    <xf numFmtId="164" fontId="73" fillId="0" borderId="10" xfId="40" applyNumberFormat="1" applyFont="1" applyBorder="1" applyAlignment="1">
      <alignment/>
    </xf>
    <xf numFmtId="0" fontId="7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2" fillId="33" borderId="10" xfId="0" applyFont="1" applyFill="1" applyBorder="1" applyAlignment="1">
      <alignment/>
    </xf>
    <xf numFmtId="164" fontId="72" fillId="0" borderId="10" xfId="40" applyNumberFormat="1" applyFont="1" applyBorder="1" applyAlignment="1">
      <alignment horizontal="right"/>
    </xf>
    <xf numFmtId="164" fontId="73" fillId="34" borderId="10" xfId="40" applyNumberFormat="1" applyFont="1" applyFill="1" applyBorder="1" applyAlignment="1">
      <alignment/>
    </xf>
    <xf numFmtId="0" fontId="74" fillId="0" borderId="10" xfId="0" applyFont="1" applyBorder="1" applyAlignment="1">
      <alignment/>
    </xf>
    <xf numFmtId="164" fontId="73" fillId="0" borderId="10" xfId="40" applyNumberFormat="1" applyFont="1" applyBorder="1" applyAlignment="1">
      <alignment horizont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6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41" fontId="5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41" fontId="5" fillId="0" borderId="58" xfId="0" applyNumberFormat="1" applyFont="1" applyBorder="1" applyAlignment="1">
      <alignment vertical="center"/>
    </xf>
    <xf numFmtId="41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41" fontId="30" fillId="0" borderId="0" xfId="0" applyNumberFormat="1" applyFont="1" applyAlignment="1">
      <alignment horizontal="right" vertical="center"/>
    </xf>
    <xf numFmtId="0" fontId="5" fillId="0" borderId="50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0" fillId="0" borderId="59" xfId="0" applyFont="1" applyBorder="1" applyAlignment="1">
      <alignment/>
    </xf>
    <xf numFmtId="3" fontId="0" fillId="0" borderId="59" xfId="0" applyNumberFormat="1" applyFont="1" applyFill="1" applyBorder="1" applyAlignment="1">
      <alignment/>
    </xf>
    <xf numFmtId="0" fontId="0" fillId="0" borderId="60" xfId="0" applyFont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75" fillId="0" borderId="60" xfId="0" applyNumberFormat="1" applyFont="1" applyFill="1" applyBorder="1" applyAlignment="1">
      <alignment/>
    </xf>
    <xf numFmtId="0" fontId="0" fillId="0" borderId="61" xfId="0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0" fontId="5" fillId="0" borderId="50" xfId="0" applyFont="1" applyBorder="1" applyAlignment="1">
      <alignment/>
    </xf>
    <xf numFmtId="3" fontId="5" fillId="0" borderId="50" xfId="0" applyNumberFormat="1" applyFont="1" applyFill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5" fillId="0" borderId="5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3" fontId="0" fillId="0" borderId="63" xfId="0" applyNumberFormat="1" applyBorder="1" applyAlignment="1">
      <alignment/>
    </xf>
    <xf numFmtId="0" fontId="0" fillId="0" borderId="60" xfId="0" applyFont="1" applyFill="1" applyBorder="1" applyAlignment="1">
      <alignment/>
    </xf>
    <xf numFmtId="3" fontId="0" fillId="0" borderId="60" xfId="0" applyNumberFormat="1" applyBorder="1" applyAlignment="1">
      <alignment/>
    </xf>
    <xf numFmtId="3" fontId="0" fillId="0" borderId="6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65" fontId="17" fillId="0" borderId="16" xfId="59" applyNumberFormat="1" applyFont="1" applyFill="1" applyBorder="1" applyAlignment="1" applyProtection="1">
      <alignment horizontal="left" vertical="center"/>
      <protection/>
    </xf>
    <xf numFmtId="165" fontId="17" fillId="0" borderId="16" xfId="59" applyNumberFormat="1" applyFont="1" applyFill="1" applyBorder="1" applyAlignment="1" applyProtection="1">
      <alignment horizontal="left"/>
      <protection/>
    </xf>
    <xf numFmtId="0" fontId="18" fillId="0" borderId="0" xfId="59" applyFont="1" applyFill="1" applyAlignment="1" applyProtection="1">
      <alignment horizontal="center"/>
      <protection/>
    </xf>
    <xf numFmtId="0" fontId="18" fillId="33" borderId="0" xfId="59" applyFont="1" applyFill="1" applyAlignment="1">
      <alignment horizontal="center"/>
      <protection/>
    </xf>
    <xf numFmtId="165" fontId="18" fillId="0" borderId="0" xfId="5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76" fillId="0" borderId="0" xfId="40" applyNumberFormat="1" applyFont="1" applyAlignment="1">
      <alignment horizontal="center"/>
    </xf>
    <xf numFmtId="0" fontId="72" fillId="0" borderId="64" xfId="0" applyFont="1" applyBorder="1" applyAlignment="1">
      <alignment horizontal="left" wrapText="1"/>
    </xf>
    <xf numFmtId="0" fontId="72" fillId="0" borderId="6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13" xfId="60" applyFont="1" applyFill="1" applyBorder="1" applyAlignment="1" applyProtection="1">
      <alignment horizontal="left" vertical="center" indent="1"/>
      <protection/>
    </xf>
    <xf numFmtId="0" fontId="17" fillId="0" borderId="66" xfId="60" applyFont="1" applyFill="1" applyBorder="1" applyAlignment="1" applyProtection="1">
      <alignment horizontal="left" vertical="center" indent="1"/>
      <protection/>
    </xf>
    <xf numFmtId="0" fontId="17" fillId="0" borderId="30" xfId="60" applyFont="1" applyFill="1" applyBorder="1" applyAlignment="1" applyProtection="1">
      <alignment horizontal="left" vertical="center" indent="1"/>
      <protection/>
    </xf>
    <xf numFmtId="0" fontId="18" fillId="0" borderId="0" xfId="60" applyFont="1" applyFill="1" applyAlignment="1" applyProtection="1">
      <alignment horizontal="center" wrapText="1"/>
      <protection/>
    </xf>
    <xf numFmtId="0" fontId="18" fillId="0" borderId="0" xfId="6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al 2" xfId="56"/>
    <cellStyle name="Normál 2" xfId="57"/>
    <cellStyle name="Normál 3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.%20&#233;vi%20kvet&#233;s\Masolat_eredetije2014_evi_koltsegvetes_melleklete_I__olvasat_javitott_IV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Mérleg"/>
      <sheetName val="Működési bevételek"/>
      <sheetName val="Felhalmozási bevételek"/>
      <sheetName val="Működési kiadások"/>
      <sheetName val="Felhalmozási kiadások"/>
      <sheetName val="Állami támogatások"/>
      <sheetName val="ALAPOK"/>
      <sheetName val="Címrend"/>
      <sheetName val="Létszámok"/>
      <sheetName val="Közvetett támogatások"/>
      <sheetName val="Finanszírozás"/>
      <sheetName val="Gördülő tervezés"/>
      <sheetName val="Konszolidált hitel"/>
      <sheetName val="Többéves"/>
      <sheetName val="Saját bevételek részletezése"/>
      <sheetName val="Adósságot keletkeztető fejleszt"/>
    </sheetNames>
    <sheetDataSet>
      <sheetData sheetId="1"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.57421875" style="17" customWidth="1"/>
    <col min="2" max="2" width="9.00390625" style="17" customWidth="1"/>
    <col min="3" max="4" width="9.140625" style="17" customWidth="1"/>
    <col min="5" max="5" width="23.00390625" style="17" customWidth="1"/>
    <col min="6" max="7" width="16.8515625" style="17" customWidth="1"/>
    <col min="8" max="8" width="11.421875" style="17" customWidth="1"/>
    <col min="9" max="16384" width="9.140625" style="17" customWidth="1"/>
  </cols>
  <sheetData>
    <row r="1" spans="6:8" ht="12">
      <c r="F1" s="17" t="s">
        <v>92</v>
      </c>
      <c r="H1" s="19" t="s">
        <v>71</v>
      </c>
    </row>
    <row r="2" spans="7:8" ht="12">
      <c r="G2" s="18"/>
      <c r="H2" s="25"/>
    </row>
    <row r="3" spans="1:8" ht="12">
      <c r="A3" s="324" t="s">
        <v>91</v>
      </c>
      <c r="B3" s="324"/>
      <c r="C3" s="324"/>
      <c r="D3" s="324"/>
      <c r="E3" s="324"/>
      <c r="F3" s="324"/>
      <c r="G3" s="324"/>
      <c r="H3" s="25"/>
    </row>
    <row r="4" spans="1:8" ht="12">
      <c r="A4" s="20"/>
      <c r="B4" s="20"/>
      <c r="C4" s="20"/>
      <c r="D4" s="20"/>
      <c r="E4" s="20"/>
      <c r="F4" s="20"/>
      <c r="G4" s="20"/>
      <c r="H4" s="25"/>
    </row>
    <row r="5" spans="6:8" ht="17.25" customHeight="1">
      <c r="F5" s="325" t="s">
        <v>13</v>
      </c>
      <c r="G5" s="325"/>
      <c r="H5" s="21"/>
    </row>
    <row r="6" spans="1:8" ht="22.5" customHeight="1">
      <c r="A6" s="22" t="s">
        <v>34</v>
      </c>
      <c r="G6" s="23">
        <f>SUM(F8:F17)</f>
        <v>167480</v>
      </c>
      <c r="H6" s="23"/>
    </row>
    <row r="7" spans="6:8" ht="12">
      <c r="F7" s="22"/>
      <c r="G7" s="24"/>
      <c r="H7" s="25"/>
    </row>
    <row r="8" spans="2:8" ht="12">
      <c r="B8" s="18" t="s">
        <v>35</v>
      </c>
      <c r="F8" s="35">
        <v>56272</v>
      </c>
      <c r="G8" s="24"/>
      <c r="H8" s="25"/>
    </row>
    <row r="9" spans="1:8" ht="12">
      <c r="A9" s="33"/>
      <c r="B9" s="34" t="s">
        <v>36</v>
      </c>
      <c r="C9" s="33"/>
      <c r="D9" s="33"/>
      <c r="E9" s="33"/>
      <c r="F9" s="35">
        <v>55923</v>
      </c>
      <c r="G9" s="36"/>
      <c r="H9" s="29"/>
    </row>
    <row r="10" spans="1:8" ht="12">
      <c r="A10" s="32"/>
      <c r="B10" s="34" t="s">
        <v>37</v>
      </c>
      <c r="C10" s="33"/>
      <c r="D10" s="33"/>
      <c r="E10" s="33"/>
      <c r="F10" s="30">
        <v>36157</v>
      </c>
      <c r="G10" s="29"/>
      <c r="H10" s="29"/>
    </row>
    <row r="11" spans="1:8" ht="12">
      <c r="A11" s="32"/>
      <c r="B11" s="34" t="s">
        <v>38</v>
      </c>
      <c r="C11" s="33"/>
      <c r="D11" s="33"/>
      <c r="E11" s="33"/>
      <c r="F11" s="30">
        <v>2989</v>
      </c>
      <c r="G11" s="29"/>
      <c r="H11" s="29"/>
    </row>
    <row r="12" spans="1:8" ht="12">
      <c r="A12" s="32"/>
      <c r="B12" s="34" t="s">
        <v>39</v>
      </c>
      <c r="C12" s="33"/>
      <c r="D12" s="33"/>
      <c r="E12" s="33"/>
      <c r="F12" s="30">
        <v>0</v>
      </c>
      <c r="G12" s="29"/>
      <c r="H12" s="29"/>
    </row>
    <row r="13" spans="1:8" ht="12">
      <c r="A13" s="32"/>
      <c r="B13" s="34" t="s">
        <v>40</v>
      </c>
      <c r="C13" s="33"/>
      <c r="D13" s="33"/>
      <c r="E13" s="33"/>
      <c r="F13" s="30">
        <v>5152</v>
      </c>
      <c r="G13" s="29"/>
      <c r="H13" s="24"/>
    </row>
    <row r="14" spans="1:8" ht="12">
      <c r="A14" s="32"/>
      <c r="B14" s="34"/>
      <c r="C14" s="33"/>
      <c r="D14" s="33"/>
      <c r="E14" s="33"/>
      <c r="F14" s="30"/>
      <c r="G14" s="29"/>
      <c r="H14" s="24"/>
    </row>
    <row r="15" spans="1:8" ht="12">
      <c r="A15" s="32"/>
      <c r="B15" s="34" t="s">
        <v>41</v>
      </c>
      <c r="C15" s="33"/>
      <c r="D15" s="33"/>
      <c r="E15" s="33"/>
      <c r="F15" s="30">
        <v>6622</v>
      </c>
      <c r="G15" s="29"/>
      <c r="H15" s="24"/>
    </row>
    <row r="16" spans="1:8" ht="12">
      <c r="A16" s="32"/>
      <c r="B16" s="34" t="s">
        <v>42</v>
      </c>
      <c r="C16" s="33"/>
      <c r="D16" s="33"/>
      <c r="E16" s="33"/>
      <c r="F16" s="30">
        <v>2850</v>
      </c>
      <c r="G16" s="29"/>
      <c r="H16" s="24"/>
    </row>
    <row r="17" spans="1:8" ht="12">
      <c r="A17" s="32"/>
      <c r="B17" s="34" t="s">
        <v>43</v>
      </c>
      <c r="C17" s="33"/>
      <c r="D17" s="33"/>
      <c r="E17" s="33"/>
      <c r="F17" s="30">
        <v>1515</v>
      </c>
      <c r="G17" s="29"/>
      <c r="H17" s="24"/>
    </row>
    <row r="18" spans="1:8" ht="12">
      <c r="A18" s="32"/>
      <c r="B18" s="32"/>
      <c r="C18" s="32"/>
      <c r="D18" s="32"/>
      <c r="E18" s="32"/>
      <c r="F18" s="32"/>
      <c r="G18" s="34"/>
      <c r="H18" s="25"/>
    </row>
    <row r="19" spans="1:8" ht="12">
      <c r="A19" s="33" t="s">
        <v>66</v>
      </c>
      <c r="B19" s="32"/>
      <c r="C19" s="32"/>
      <c r="D19" s="32"/>
      <c r="E19" s="32"/>
      <c r="F19" s="32"/>
      <c r="G19" s="37">
        <f>SUM(F22:F32)</f>
        <v>36550</v>
      </c>
      <c r="H19" s="26"/>
    </row>
    <row r="20" spans="1:8" ht="12">
      <c r="A20" s="32"/>
      <c r="B20" s="32"/>
      <c r="C20" s="32"/>
      <c r="D20" s="32"/>
      <c r="E20" s="32"/>
      <c r="F20" s="32"/>
      <c r="G20" s="34"/>
      <c r="H20" s="25"/>
    </row>
    <row r="21" spans="1:8" ht="12">
      <c r="A21" s="32"/>
      <c r="B21" s="34" t="s">
        <v>44</v>
      </c>
      <c r="C21" s="32"/>
      <c r="D21" s="32"/>
      <c r="E21" s="32"/>
      <c r="F21" s="32"/>
      <c r="G21" s="34"/>
      <c r="H21" s="25"/>
    </row>
    <row r="22" spans="1:8" ht="12">
      <c r="A22" s="32"/>
      <c r="B22" s="32" t="s">
        <v>46</v>
      </c>
      <c r="C22" s="32"/>
      <c r="D22" s="32"/>
      <c r="E22" s="32"/>
      <c r="F22" s="30">
        <v>50</v>
      </c>
      <c r="G22" s="34"/>
      <c r="H22" s="25"/>
    </row>
    <row r="23" spans="1:8" ht="12">
      <c r="A23" s="32"/>
      <c r="B23" s="32"/>
      <c r="C23" s="32"/>
      <c r="D23" s="32"/>
      <c r="E23" s="32"/>
      <c r="F23" s="32"/>
      <c r="G23" s="34"/>
      <c r="H23" s="25"/>
    </row>
    <row r="24" spans="1:8" ht="12">
      <c r="A24" s="32"/>
      <c r="B24" s="34" t="s">
        <v>45</v>
      </c>
      <c r="C24" s="32"/>
      <c r="D24" s="32"/>
      <c r="E24" s="32"/>
      <c r="F24" s="38"/>
      <c r="G24" s="38"/>
      <c r="H24" s="25"/>
    </row>
    <row r="25" spans="1:8" ht="12">
      <c r="A25" s="32"/>
      <c r="B25" s="32" t="s">
        <v>3</v>
      </c>
      <c r="C25" s="39"/>
      <c r="D25" s="32"/>
      <c r="E25" s="32"/>
      <c r="F25" s="30">
        <v>28000</v>
      </c>
      <c r="G25" s="29"/>
      <c r="H25" s="25"/>
    </row>
    <row r="26" spans="1:8" ht="12">
      <c r="A26" s="32"/>
      <c r="B26" s="32"/>
      <c r="C26" s="32"/>
      <c r="D26" s="32"/>
      <c r="E26" s="32"/>
      <c r="F26" s="32"/>
      <c r="G26" s="29"/>
      <c r="H26" s="25"/>
    </row>
    <row r="27" spans="1:8" ht="12">
      <c r="A27" s="32"/>
      <c r="B27" s="34" t="s">
        <v>47</v>
      </c>
      <c r="C27" s="32"/>
      <c r="D27" s="32"/>
      <c r="E27" s="32"/>
      <c r="F27" s="30">
        <v>8000</v>
      </c>
      <c r="G27" s="29"/>
      <c r="H27" s="25"/>
    </row>
    <row r="28" spans="1:8" ht="12">
      <c r="A28" s="32"/>
      <c r="B28" s="39"/>
      <c r="C28" s="32"/>
      <c r="D28" s="32"/>
      <c r="E28" s="32"/>
      <c r="F28" s="30"/>
      <c r="G28" s="29"/>
      <c r="H28" s="25"/>
    </row>
    <row r="29" spans="1:8" ht="12">
      <c r="A29" s="32"/>
      <c r="B29" s="40" t="s">
        <v>48</v>
      </c>
      <c r="C29" s="34"/>
      <c r="D29" s="34"/>
      <c r="E29" s="34"/>
      <c r="F29" s="29"/>
      <c r="G29" s="29"/>
      <c r="H29" s="25"/>
    </row>
    <row r="30" spans="1:8" ht="12">
      <c r="A30" s="32"/>
      <c r="B30" s="39" t="s">
        <v>50</v>
      </c>
      <c r="C30" s="34"/>
      <c r="D30" s="34"/>
      <c r="E30" s="34"/>
      <c r="F30" s="30">
        <v>500</v>
      </c>
      <c r="G30" s="29"/>
      <c r="H30" s="25"/>
    </row>
    <row r="31" spans="1:8" ht="12">
      <c r="A31" s="32"/>
      <c r="B31" s="39"/>
      <c r="C31" s="32"/>
      <c r="D31" s="32"/>
      <c r="E31" s="32"/>
      <c r="F31" s="30"/>
      <c r="G31" s="29"/>
      <c r="H31" s="25"/>
    </row>
    <row r="32" spans="1:8" ht="12">
      <c r="A32" s="32"/>
      <c r="B32" s="40" t="s">
        <v>49</v>
      </c>
      <c r="C32" s="34"/>
      <c r="D32" s="34"/>
      <c r="E32" s="34"/>
      <c r="F32" s="29">
        <v>0</v>
      </c>
      <c r="G32" s="29"/>
      <c r="H32" s="25"/>
    </row>
    <row r="33" spans="1:8" ht="12">
      <c r="A33" s="32"/>
      <c r="B33" s="32"/>
      <c r="C33" s="32"/>
      <c r="D33" s="32"/>
      <c r="E33" s="32"/>
      <c r="F33" s="32"/>
      <c r="G33" s="29"/>
      <c r="H33" s="25"/>
    </row>
    <row r="34" spans="1:8" ht="12">
      <c r="A34" s="33" t="s">
        <v>67</v>
      </c>
      <c r="B34" s="33"/>
      <c r="C34" s="33"/>
      <c r="D34" s="33"/>
      <c r="E34" s="33"/>
      <c r="F34" s="33"/>
      <c r="G34" s="37">
        <f>SUM(F36:F42)</f>
        <v>33518</v>
      </c>
      <c r="H34" s="31"/>
    </row>
    <row r="35" spans="1:8" ht="12">
      <c r="A35" s="33"/>
      <c r="B35" s="33"/>
      <c r="C35" s="33"/>
      <c r="D35" s="33"/>
      <c r="E35" s="33"/>
      <c r="F35" s="33"/>
      <c r="G35" s="37"/>
      <c r="H35" s="31"/>
    </row>
    <row r="36" spans="1:9" ht="12.75">
      <c r="A36" s="33"/>
      <c r="B36" s="49" t="s">
        <v>51</v>
      </c>
      <c r="C36" s="33"/>
      <c r="D36" s="33"/>
      <c r="E36" s="33"/>
      <c r="F36" s="30">
        <v>5835</v>
      </c>
      <c r="G36" s="37"/>
      <c r="H36" s="31"/>
      <c r="I36" s="45"/>
    </row>
    <row r="37" spans="1:9" ht="12.75">
      <c r="A37" s="33"/>
      <c r="B37" s="49" t="s">
        <v>52</v>
      </c>
      <c r="C37" s="33"/>
      <c r="D37" s="33"/>
      <c r="E37" s="33"/>
      <c r="F37" s="30">
        <v>640</v>
      </c>
      <c r="G37" s="37"/>
      <c r="H37" s="31"/>
      <c r="I37" s="45"/>
    </row>
    <row r="38" spans="1:9" ht="12.75">
      <c r="A38" s="33"/>
      <c r="B38" s="49" t="s">
        <v>53</v>
      </c>
      <c r="C38" s="33"/>
      <c r="D38" s="33"/>
      <c r="E38" s="33"/>
      <c r="F38" s="30">
        <v>16112</v>
      </c>
      <c r="G38" s="37"/>
      <c r="H38" s="31"/>
      <c r="I38" s="45"/>
    </row>
    <row r="39" spans="1:9" ht="12.75">
      <c r="A39" s="33"/>
      <c r="B39" s="49" t="s">
        <v>54</v>
      </c>
      <c r="C39" s="33"/>
      <c r="D39" s="33"/>
      <c r="E39" s="33"/>
      <c r="F39" s="30">
        <v>5281</v>
      </c>
      <c r="G39" s="37"/>
      <c r="H39" s="31"/>
      <c r="I39" s="45"/>
    </row>
    <row r="40" spans="1:8" ht="12.75">
      <c r="A40" s="33"/>
      <c r="B40" s="49" t="s">
        <v>55</v>
      </c>
      <c r="C40" s="33"/>
      <c r="D40" s="33"/>
      <c r="E40" s="33"/>
      <c r="F40" s="30">
        <v>5150</v>
      </c>
      <c r="G40" s="37"/>
      <c r="H40" s="31"/>
    </row>
    <row r="41" spans="1:8" ht="12.75">
      <c r="A41" s="33"/>
      <c r="B41" s="49" t="s">
        <v>56</v>
      </c>
      <c r="C41" s="33"/>
      <c r="D41" s="33"/>
      <c r="E41" s="33"/>
      <c r="F41" s="30">
        <v>0</v>
      </c>
      <c r="G41" s="37"/>
      <c r="H41" s="31"/>
    </row>
    <row r="42" spans="1:8" ht="12.75">
      <c r="A42" s="33"/>
      <c r="B42" s="49" t="s">
        <v>57</v>
      </c>
      <c r="C42" s="33"/>
      <c r="D42" s="33"/>
      <c r="E42" s="33"/>
      <c r="F42" s="30">
        <v>500</v>
      </c>
      <c r="G42" s="37"/>
      <c r="H42" s="31"/>
    </row>
    <row r="43" spans="1:8" ht="12">
      <c r="A43" s="32"/>
      <c r="B43" s="32"/>
      <c r="C43" s="32"/>
      <c r="D43" s="32"/>
      <c r="E43" s="32"/>
      <c r="F43" s="30"/>
      <c r="G43" s="29"/>
      <c r="H43" s="25"/>
    </row>
    <row r="44" spans="1:8" ht="12">
      <c r="A44" s="33" t="s">
        <v>68</v>
      </c>
      <c r="B44" s="32"/>
      <c r="C44" s="32"/>
      <c r="D44" s="32"/>
      <c r="E44" s="32"/>
      <c r="F44" s="30"/>
      <c r="G44" s="31">
        <f>SUM(F45:F46)</f>
        <v>419</v>
      </c>
      <c r="H44" s="25"/>
    </row>
    <row r="45" spans="1:8" ht="12">
      <c r="A45" s="33"/>
      <c r="B45" s="34" t="s">
        <v>58</v>
      </c>
      <c r="C45" s="32"/>
      <c r="D45" s="32"/>
      <c r="E45" s="32"/>
      <c r="F45" s="30">
        <v>171</v>
      </c>
      <c r="G45" s="29"/>
      <c r="H45" s="25"/>
    </row>
    <row r="46" spans="1:8" s="18" customFormat="1" ht="12">
      <c r="A46" s="42"/>
      <c r="B46" s="34" t="s">
        <v>61</v>
      </c>
      <c r="C46" s="34"/>
      <c r="D46" s="34"/>
      <c r="E46" s="34"/>
      <c r="F46" s="29">
        <v>248</v>
      </c>
      <c r="G46" s="29"/>
      <c r="H46" s="24"/>
    </row>
    <row r="47" spans="1:8" ht="12">
      <c r="A47" s="32"/>
      <c r="B47" s="32"/>
      <c r="C47" s="32"/>
      <c r="D47" s="32"/>
      <c r="E47" s="32"/>
      <c r="F47" s="30"/>
      <c r="G47" s="29"/>
      <c r="H47" s="25"/>
    </row>
    <row r="48" spans="1:8" s="27" customFormat="1" ht="16.5" customHeight="1">
      <c r="A48" s="50" t="s">
        <v>5</v>
      </c>
      <c r="B48" s="50"/>
      <c r="C48" s="50"/>
      <c r="D48" s="50"/>
      <c r="E48" s="50"/>
      <c r="F48" s="50"/>
      <c r="G48" s="51">
        <f>SUM(G44,G34,G19,G6)</f>
        <v>237967</v>
      </c>
      <c r="H48" s="28"/>
    </row>
    <row r="49" spans="1:8" ht="12">
      <c r="A49" s="43"/>
      <c r="B49" s="43"/>
      <c r="C49" s="43"/>
      <c r="D49" s="43"/>
      <c r="E49" s="43"/>
      <c r="F49" s="43"/>
      <c r="G49" s="34"/>
      <c r="H49" s="25"/>
    </row>
    <row r="50" spans="1:8" ht="12">
      <c r="A50" s="33" t="s">
        <v>89</v>
      </c>
      <c r="B50" s="32"/>
      <c r="C50" s="32"/>
      <c r="D50" s="32"/>
      <c r="E50" s="32"/>
      <c r="F50" s="32"/>
      <c r="G50" s="37">
        <v>0</v>
      </c>
      <c r="H50" s="26"/>
    </row>
    <row r="51" spans="1:8" ht="12">
      <c r="A51" s="33" t="s">
        <v>90</v>
      </c>
      <c r="B51" s="33"/>
      <c r="C51" s="33"/>
      <c r="D51" s="33"/>
      <c r="E51" s="33"/>
      <c r="F51" s="30"/>
      <c r="G51" s="31">
        <v>0</v>
      </c>
      <c r="H51" s="26"/>
    </row>
    <row r="52" spans="1:8" ht="12">
      <c r="A52" s="33" t="s">
        <v>59</v>
      </c>
      <c r="B52" s="32"/>
      <c r="C52" s="33"/>
      <c r="D52" s="33"/>
      <c r="E52" s="33"/>
      <c r="F52" s="31"/>
      <c r="G52" s="41">
        <f>SUM(F53:F55)</f>
        <v>1748</v>
      </c>
      <c r="H52" s="25"/>
    </row>
    <row r="53" spans="1:8" s="18" customFormat="1" ht="12">
      <c r="A53" s="42"/>
      <c r="B53" s="34" t="s">
        <v>60</v>
      </c>
      <c r="C53" s="42"/>
      <c r="D53" s="42"/>
      <c r="E53" s="42"/>
      <c r="F53" s="30">
        <v>356</v>
      </c>
      <c r="G53" s="41"/>
      <c r="H53" s="24"/>
    </row>
    <row r="54" spans="1:8" s="18" customFormat="1" ht="12">
      <c r="A54" s="42"/>
      <c r="B54" s="34" t="s">
        <v>62</v>
      </c>
      <c r="C54" s="42"/>
      <c r="D54" s="42"/>
      <c r="E54" s="42"/>
      <c r="F54" s="30">
        <v>1242</v>
      </c>
      <c r="G54" s="29"/>
      <c r="H54" s="24"/>
    </row>
    <row r="55" spans="1:8" s="18" customFormat="1" ht="12">
      <c r="A55" s="42"/>
      <c r="B55" s="34" t="s">
        <v>69</v>
      </c>
      <c r="C55" s="42"/>
      <c r="D55" s="42"/>
      <c r="E55" s="42"/>
      <c r="F55" s="30">
        <v>150</v>
      </c>
      <c r="G55" s="29"/>
      <c r="H55" s="24"/>
    </row>
    <row r="56" spans="1:8" ht="12">
      <c r="A56" s="43"/>
      <c r="B56" s="43"/>
      <c r="C56" s="43"/>
      <c r="D56" s="43"/>
      <c r="E56" s="43"/>
      <c r="F56" s="43"/>
      <c r="G56" s="34"/>
      <c r="H56" s="25"/>
    </row>
    <row r="57" spans="1:8" s="27" customFormat="1" ht="16.5" customHeight="1">
      <c r="A57" s="50" t="s">
        <v>6</v>
      </c>
      <c r="B57" s="50"/>
      <c r="C57" s="50"/>
      <c r="D57" s="50"/>
      <c r="E57" s="50"/>
      <c r="F57" s="50"/>
      <c r="G57" s="51">
        <f>SUM(G50,G51,G52)</f>
        <v>1748</v>
      </c>
      <c r="H57" s="28"/>
    </row>
    <row r="58" spans="1:8" ht="12">
      <c r="A58" s="43"/>
      <c r="B58" s="43"/>
      <c r="C58" s="43"/>
      <c r="D58" s="43"/>
      <c r="E58" s="43"/>
      <c r="F58" s="43"/>
      <c r="G58" s="34"/>
      <c r="H58" s="25"/>
    </row>
    <row r="59" spans="1:8" s="18" customFormat="1" ht="12">
      <c r="A59" s="42" t="s">
        <v>63</v>
      </c>
      <c r="B59" s="34"/>
      <c r="C59" s="42"/>
      <c r="D59" s="42"/>
      <c r="E59" s="42"/>
      <c r="F59" s="29"/>
      <c r="G59" s="41">
        <f>SUM(F60:F61)</f>
        <v>75436</v>
      </c>
      <c r="H59" s="24"/>
    </row>
    <row r="60" spans="1:8" s="18" customFormat="1" ht="12">
      <c r="A60" s="42"/>
      <c r="B60" s="34" t="s">
        <v>64</v>
      </c>
      <c r="C60" s="42"/>
      <c r="D60" s="42"/>
      <c r="E60" s="42"/>
      <c r="F60" s="30">
        <v>34000</v>
      </c>
      <c r="G60" s="29"/>
      <c r="H60" s="24"/>
    </row>
    <row r="61" spans="1:8" s="18" customFormat="1" ht="12">
      <c r="A61" s="42"/>
      <c r="B61" s="34" t="s">
        <v>65</v>
      </c>
      <c r="C61" s="42"/>
      <c r="D61" s="42"/>
      <c r="E61" s="42"/>
      <c r="F61" s="30">
        <v>41436</v>
      </c>
      <c r="G61" s="29"/>
      <c r="H61" s="24"/>
    </row>
    <row r="62" spans="1:8" s="18" customFormat="1" ht="12">
      <c r="A62" s="42"/>
      <c r="B62" s="34"/>
      <c r="C62" s="42"/>
      <c r="D62" s="42"/>
      <c r="E62" s="42"/>
      <c r="F62" s="30"/>
      <c r="G62" s="29"/>
      <c r="H62" s="24"/>
    </row>
    <row r="63" spans="1:8" s="18" customFormat="1" ht="12">
      <c r="A63" s="50" t="s">
        <v>70</v>
      </c>
      <c r="B63" s="52"/>
      <c r="C63" s="50"/>
      <c r="D63" s="50"/>
      <c r="E63" s="50"/>
      <c r="F63" s="53"/>
      <c r="G63" s="54">
        <f>SUM(G59:G62)</f>
        <v>75436</v>
      </c>
      <c r="H63" s="24"/>
    </row>
    <row r="64" spans="1:8" s="18" customFormat="1" ht="12">
      <c r="A64" s="42"/>
      <c r="B64" s="34"/>
      <c r="C64" s="42"/>
      <c r="D64" s="42"/>
      <c r="E64" s="42"/>
      <c r="F64" s="29"/>
      <c r="G64" s="29"/>
      <c r="H64" s="24"/>
    </row>
    <row r="65" spans="1:8" ht="12">
      <c r="A65" s="55" t="s">
        <v>4</v>
      </c>
      <c r="B65" s="56"/>
      <c r="C65" s="56"/>
      <c r="D65" s="56"/>
      <c r="E65" s="56"/>
      <c r="F65" s="56"/>
      <c r="G65" s="51">
        <f>SUM(G48,G57,G63)</f>
        <v>315151</v>
      </c>
      <c r="H65" s="28"/>
    </row>
  </sheetData>
  <sheetProtection/>
  <mergeCells count="2">
    <mergeCell ref="A3:G3"/>
    <mergeCell ref="F5:G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F23" sqref="F23"/>
    </sheetView>
  </sheetViews>
  <sheetFormatPr defaultColWidth="9.140625" defaultRowHeight="12.75"/>
  <cols>
    <col min="1" max="1" width="4.28125" style="283" customWidth="1"/>
    <col min="2" max="2" width="49.28125" style="221" customWidth="1"/>
    <col min="3" max="3" width="11.57421875" style="221" customWidth="1"/>
    <col min="4" max="4" width="11.57421875" style="282" customWidth="1"/>
    <col min="5" max="5" width="10.140625" style="221" customWidth="1"/>
    <col min="6" max="7" width="10.140625" style="282" customWidth="1"/>
    <col min="8" max="8" width="9.140625" style="282" customWidth="1"/>
    <col min="9" max="9" width="11.8515625" style="281" customWidth="1"/>
    <col min="10" max="16384" width="9.140625" style="221" customWidth="1"/>
  </cols>
  <sheetData>
    <row r="1" spans="5:9" ht="12.75">
      <c r="E1" s="282" t="s">
        <v>425</v>
      </c>
      <c r="I1" s="301"/>
    </row>
    <row r="2" spans="1:9" ht="19.5" customHeight="1">
      <c r="A2" s="345" t="s">
        <v>424</v>
      </c>
      <c r="B2" s="345"/>
      <c r="C2" s="345"/>
      <c r="D2" s="345"/>
      <c r="E2" s="345"/>
      <c r="F2" s="345"/>
      <c r="G2" s="345"/>
      <c r="H2" s="345"/>
      <c r="I2" s="345"/>
    </row>
    <row r="3" spans="1:9" ht="12.75">
      <c r="A3" s="300"/>
      <c r="B3" s="299"/>
      <c r="C3" s="299"/>
      <c r="D3" s="298"/>
      <c r="E3" s="299"/>
      <c r="F3" s="298"/>
      <c r="G3" s="298"/>
      <c r="H3" s="298"/>
      <c r="I3" s="297"/>
    </row>
    <row r="5" spans="1:9" ht="18" customHeight="1">
      <c r="A5" s="296" t="s">
        <v>423</v>
      </c>
      <c r="B5" s="296" t="s">
        <v>364</v>
      </c>
      <c r="C5" s="296" t="s">
        <v>422</v>
      </c>
      <c r="D5" s="296"/>
      <c r="E5" s="296" t="s">
        <v>421</v>
      </c>
      <c r="F5" s="296"/>
      <c r="G5" s="296" t="s">
        <v>420</v>
      </c>
      <c r="H5" s="296"/>
      <c r="I5" s="287" t="s">
        <v>2</v>
      </c>
    </row>
    <row r="6" spans="1:9" ht="20.25" customHeight="1">
      <c r="A6" s="296"/>
      <c r="B6" s="296"/>
      <c r="C6" s="292" t="s">
        <v>419</v>
      </c>
      <c r="D6" s="295" t="s">
        <v>315</v>
      </c>
      <c r="E6" s="292" t="s">
        <v>419</v>
      </c>
      <c r="F6" s="295" t="s">
        <v>315</v>
      </c>
      <c r="G6" s="292"/>
      <c r="H6" s="295" t="s">
        <v>315</v>
      </c>
      <c r="I6" s="294" t="s">
        <v>315</v>
      </c>
    </row>
    <row r="7" spans="1:9" ht="48.75" customHeight="1">
      <c r="A7" s="292" t="s">
        <v>190</v>
      </c>
      <c r="B7" s="291" t="s">
        <v>418</v>
      </c>
      <c r="C7" s="290">
        <v>37</v>
      </c>
      <c r="D7" s="289">
        <v>950</v>
      </c>
      <c r="E7" s="290">
        <v>8</v>
      </c>
      <c r="F7" s="289">
        <v>850</v>
      </c>
      <c r="G7" s="289"/>
      <c r="H7" s="289"/>
      <c r="I7" s="287">
        <v>1800</v>
      </c>
    </row>
    <row r="8" spans="1:9" ht="37.5" customHeight="1">
      <c r="A8" s="292" t="s">
        <v>165</v>
      </c>
      <c r="B8" s="291" t="s">
        <v>417</v>
      </c>
      <c r="C8" s="290">
        <v>0</v>
      </c>
      <c r="D8" s="289">
        <v>0</v>
      </c>
      <c r="E8" s="290">
        <v>0</v>
      </c>
      <c r="F8" s="289">
        <v>0</v>
      </c>
      <c r="G8" s="289">
        <v>0</v>
      </c>
      <c r="H8" s="289">
        <v>0</v>
      </c>
      <c r="I8" s="287">
        <v>0</v>
      </c>
    </row>
    <row r="9" spans="1:9" ht="33.75" customHeight="1">
      <c r="A9" s="292" t="s">
        <v>145</v>
      </c>
      <c r="B9" s="291" t="s">
        <v>416</v>
      </c>
      <c r="C9" s="290">
        <v>0</v>
      </c>
      <c r="D9" s="289">
        <v>0</v>
      </c>
      <c r="E9" s="290">
        <v>0</v>
      </c>
      <c r="F9" s="289">
        <v>0</v>
      </c>
      <c r="G9" s="289">
        <v>0</v>
      </c>
      <c r="H9" s="289">
        <v>0</v>
      </c>
      <c r="I9" s="287">
        <v>0</v>
      </c>
    </row>
    <row r="10" spans="1:9" ht="15.75" customHeight="1">
      <c r="A10" s="292"/>
      <c r="B10" s="293" t="s">
        <v>415</v>
      </c>
      <c r="C10" s="292">
        <v>302</v>
      </c>
      <c r="D10" s="289">
        <v>577</v>
      </c>
      <c r="E10" s="292">
        <v>5</v>
      </c>
      <c r="F10" s="289">
        <v>53</v>
      </c>
      <c r="G10" s="289"/>
      <c r="H10" s="289">
        <v>0</v>
      </c>
      <c r="I10" s="287">
        <f>+D10+F10+H10</f>
        <v>630</v>
      </c>
    </row>
    <row r="11" spans="1:9" ht="19.5" customHeight="1">
      <c r="A11" s="292"/>
      <c r="B11" s="293" t="s">
        <v>414</v>
      </c>
      <c r="C11" s="292">
        <v>0</v>
      </c>
      <c r="D11" s="289">
        <v>0</v>
      </c>
      <c r="E11" s="292">
        <v>0</v>
      </c>
      <c r="F11" s="289">
        <v>0</v>
      </c>
      <c r="G11" s="289">
        <v>0</v>
      </c>
      <c r="H11" s="289">
        <v>0</v>
      </c>
      <c r="I11" s="287">
        <v>0</v>
      </c>
    </row>
    <row r="12" spans="1:9" ht="33.75" customHeight="1">
      <c r="A12" s="292" t="s">
        <v>139</v>
      </c>
      <c r="B12" s="291" t="s">
        <v>413</v>
      </c>
      <c r="C12" s="290"/>
      <c r="D12" s="289"/>
      <c r="E12" s="290">
        <v>5</v>
      </c>
      <c r="F12" s="289">
        <v>1276</v>
      </c>
      <c r="G12" s="289"/>
      <c r="H12" s="289"/>
      <c r="I12" s="287">
        <v>1276</v>
      </c>
    </row>
    <row r="13" spans="1:9" ht="25.5" customHeight="1">
      <c r="A13" s="292" t="s">
        <v>137</v>
      </c>
      <c r="B13" s="291" t="s">
        <v>412</v>
      </c>
      <c r="C13" s="290"/>
      <c r="D13" s="289"/>
      <c r="E13" s="290"/>
      <c r="F13" s="289"/>
      <c r="G13" s="289"/>
      <c r="H13" s="289"/>
      <c r="I13" s="287"/>
    </row>
    <row r="14" spans="1:9" s="286" customFormat="1" ht="32.25" customHeight="1">
      <c r="A14" s="71"/>
      <c r="B14" s="288" t="s">
        <v>351</v>
      </c>
      <c r="C14" s="287">
        <f aca="true" t="shared" si="0" ref="C14:I14">SUM(C7:C13)</f>
        <v>339</v>
      </c>
      <c r="D14" s="287">
        <f t="shared" si="0"/>
        <v>1527</v>
      </c>
      <c r="E14" s="287">
        <f t="shared" si="0"/>
        <v>18</v>
      </c>
      <c r="F14" s="287">
        <f t="shared" si="0"/>
        <v>2179</v>
      </c>
      <c r="G14" s="287">
        <f t="shared" si="0"/>
        <v>0</v>
      </c>
      <c r="H14" s="287">
        <f t="shared" si="0"/>
        <v>0</v>
      </c>
      <c r="I14" s="287">
        <f t="shared" si="0"/>
        <v>3706</v>
      </c>
    </row>
    <row r="15" ht="12.75">
      <c r="B15" s="285"/>
    </row>
    <row r="16" ht="12.75">
      <c r="B16" s="285"/>
    </row>
    <row r="17" spans="1:9" ht="12.75">
      <c r="A17" s="221"/>
      <c r="B17" s="285" t="s">
        <v>411</v>
      </c>
      <c r="D17" s="221"/>
      <c r="F17" s="221"/>
      <c r="G17" s="221"/>
      <c r="H17" s="221"/>
      <c r="I17" s="221"/>
    </row>
    <row r="19" spans="1:9" ht="12.75">
      <c r="A19" s="221"/>
      <c r="B19" s="275" t="s">
        <v>410</v>
      </c>
      <c r="C19" s="275" t="s">
        <v>404</v>
      </c>
      <c r="D19" s="284">
        <v>100000</v>
      </c>
      <c r="F19" s="221"/>
      <c r="G19" s="221"/>
      <c r="H19" s="221"/>
      <c r="I19" s="221"/>
    </row>
    <row r="20" spans="1:9" ht="12.75">
      <c r="A20" s="221"/>
      <c r="B20" s="275" t="s">
        <v>409</v>
      </c>
      <c r="C20" s="275" t="s">
        <v>408</v>
      </c>
      <c r="D20" s="284">
        <v>100000</v>
      </c>
      <c r="F20" s="221"/>
      <c r="G20" s="221"/>
      <c r="H20" s="221"/>
      <c r="I20" s="221"/>
    </row>
    <row r="21" spans="1:9" ht="12.75">
      <c r="A21" s="221"/>
      <c r="B21" s="275" t="s">
        <v>407</v>
      </c>
      <c r="C21" s="275" t="s">
        <v>406</v>
      </c>
      <c r="D21" s="284">
        <v>100000</v>
      </c>
      <c r="F21" s="221"/>
      <c r="G21" s="221"/>
      <c r="H21" s="221"/>
      <c r="I21" s="221"/>
    </row>
    <row r="22" spans="1:9" ht="12.75">
      <c r="A22" s="221"/>
      <c r="B22" s="275" t="s">
        <v>405</v>
      </c>
      <c r="C22" s="275" t="s">
        <v>404</v>
      </c>
      <c r="D22" s="284">
        <v>100000</v>
      </c>
      <c r="F22" s="221"/>
      <c r="G22" s="221"/>
      <c r="H22" s="221"/>
      <c r="I22" s="221"/>
    </row>
    <row r="23" spans="1:9" ht="12.75">
      <c r="A23" s="221"/>
      <c r="B23" s="275" t="s">
        <v>403</v>
      </c>
      <c r="C23" s="275" t="s">
        <v>402</v>
      </c>
      <c r="D23" s="284">
        <v>876000</v>
      </c>
      <c r="F23" s="221"/>
      <c r="G23" s="221"/>
      <c r="H23" s="221"/>
      <c r="I23" s="221"/>
    </row>
  </sheetData>
  <sheetProtection/>
  <mergeCells count="1">
    <mergeCell ref="A2:I2"/>
  </mergeCells>
  <printOptions horizontalCentered="1"/>
  <pageMargins left="0.45" right="0.59" top="0.984251968503937" bottom="0.984251968503937" header="0.5118110236220472" footer="0.5118110236220472"/>
  <pageSetup horizontalDpi="300" verticalDpi="300" orientation="portrait" paperSize="9" scale="67" r:id="rId1"/>
  <headerFooter alignWithMargins="0">
    <oddHeader xml:space="preserve">&amp;R&amp;"Arial,Félkövér"&amp;8 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Layout" zoomScaleNormal="80" workbookViewId="0" topLeftCell="A1">
      <selection activeCell="C28" sqref="C28:D28"/>
    </sheetView>
  </sheetViews>
  <sheetFormatPr defaultColWidth="9.140625" defaultRowHeight="12.75"/>
  <cols>
    <col min="1" max="1" width="4.140625" style="231" customWidth="1"/>
    <col min="2" max="2" width="24.7109375" style="230" customWidth="1"/>
    <col min="3" max="4" width="7.7109375" style="230" customWidth="1"/>
    <col min="5" max="5" width="8.140625" style="230" customWidth="1"/>
    <col min="6" max="6" width="7.57421875" style="230" customWidth="1"/>
    <col min="7" max="7" width="7.421875" style="230" customWidth="1"/>
    <col min="8" max="8" width="7.57421875" style="230" customWidth="1"/>
    <col min="9" max="9" width="7.00390625" style="230" customWidth="1"/>
    <col min="10" max="14" width="8.140625" style="230" customWidth="1"/>
    <col min="15" max="15" width="10.8515625" style="231" customWidth="1"/>
    <col min="16" max="16384" width="9.140625" style="230" customWidth="1"/>
  </cols>
  <sheetData>
    <row r="1" spans="1:15" ht="31.5" customHeight="1">
      <c r="A1" s="349" t="s">
        <v>366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ht="16.5" thickBot="1">
      <c r="O2" s="262" t="s">
        <v>365</v>
      </c>
    </row>
    <row r="3" spans="1:15" s="231" customFormat="1" ht="25.5" customHeight="1" thickBot="1">
      <c r="A3" s="261" t="s">
        <v>196</v>
      </c>
      <c r="B3" s="260" t="s">
        <v>364</v>
      </c>
      <c r="C3" s="260" t="s">
        <v>363</v>
      </c>
      <c r="D3" s="260" t="s">
        <v>362</v>
      </c>
      <c r="E3" s="260" t="s">
        <v>361</v>
      </c>
      <c r="F3" s="260" t="s">
        <v>360</v>
      </c>
      <c r="G3" s="260" t="s">
        <v>359</v>
      </c>
      <c r="H3" s="260" t="s">
        <v>358</v>
      </c>
      <c r="I3" s="260" t="s">
        <v>357</v>
      </c>
      <c r="J3" s="260" t="s">
        <v>356</v>
      </c>
      <c r="K3" s="260" t="s">
        <v>355</v>
      </c>
      <c r="L3" s="260" t="s">
        <v>354</v>
      </c>
      <c r="M3" s="260" t="s">
        <v>353</v>
      </c>
      <c r="N3" s="260" t="s">
        <v>352</v>
      </c>
      <c r="O3" s="259" t="s">
        <v>351</v>
      </c>
    </row>
    <row r="4" spans="1:15" s="239" customFormat="1" ht="15" customHeight="1" thickBot="1">
      <c r="A4" s="253" t="s">
        <v>190</v>
      </c>
      <c r="B4" s="346" t="s">
        <v>350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8"/>
    </row>
    <row r="5" spans="1:15" s="239" customFormat="1" ht="15" customHeight="1">
      <c r="A5" s="258" t="s">
        <v>165</v>
      </c>
      <c r="B5" s="257" t="s">
        <v>349</v>
      </c>
      <c r="C5" s="256">
        <v>2389</v>
      </c>
      <c r="D5" s="256">
        <v>2389</v>
      </c>
      <c r="E5" s="256">
        <v>2389</v>
      </c>
      <c r="F5" s="256">
        <v>2389</v>
      </c>
      <c r="G5" s="256">
        <v>2389</v>
      </c>
      <c r="H5" s="256">
        <v>2389</v>
      </c>
      <c r="I5" s="256">
        <v>2389</v>
      </c>
      <c r="J5" s="256">
        <v>2389</v>
      </c>
      <c r="K5" s="256">
        <v>2389</v>
      </c>
      <c r="L5" s="256">
        <v>2389</v>
      </c>
      <c r="M5" s="256">
        <v>2389</v>
      </c>
      <c r="N5" s="256">
        <v>2271</v>
      </c>
      <c r="O5" s="255">
        <f aca="true" t="shared" si="0" ref="O5:O14">SUM(C5:N5)</f>
        <v>28550</v>
      </c>
    </row>
    <row r="6" spans="1:15" s="243" customFormat="1" ht="13.5" customHeight="1">
      <c r="A6" s="247" t="s">
        <v>145</v>
      </c>
      <c r="B6" s="246" t="s">
        <v>348</v>
      </c>
      <c r="C6" s="245">
        <v>3000</v>
      </c>
      <c r="D6" s="245">
        <v>3000</v>
      </c>
      <c r="E6" s="245">
        <v>3000</v>
      </c>
      <c r="F6" s="245">
        <v>3000</v>
      </c>
      <c r="G6" s="245">
        <v>3000</v>
      </c>
      <c r="H6" s="245">
        <v>3000</v>
      </c>
      <c r="I6" s="245">
        <v>1500</v>
      </c>
      <c r="J6" s="245">
        <v>1500</v>
      </c>
      <c r="K6" s="245">
        <v>3000</v>
      </c>
      <c r="L6" s="245">
        <v>3120</v>
      </c>
      <c r="M6" s="245">
        <v>3000</v>
      </c>
      <c r="N6" s="245">
        <v>3398</v>
      </c>
      <c r="O6" s="244">
        <f t="shared" si="0"/>
        <v>33518</v>
      </c>
    </row>
    <row r="7" spans="1:15" s="243" customFormat="1" ht="27" customHeight="1">
      <c r="A7" s="247" t="s">
        <v>139</v>
      </c>
      <c r="B7" s="254" t="s">
        <v>347</v>
      </c>
      <c r="C7" s="250">
        <v>13390</v>
      </c>
      <c r="D7" s="250">
        <v>13388</v>
      </c>
      <c r="E7" s="250">
        <v>13388</v>
      </c>
      <c r="F7" s="250">
        <v>13388</v>
      </c>
      <c r="G7" s="250">
        <v>13388</v>
      </c>
      <c r="H7" s="250">
        <v>13388</v>
      </c>
      <c r="I7" s="250">
        <v>13388</v>
      </c>
      <c r="J7" s="250">
        <v>13388</v>
      </c>
      <c r="K7" s="250">
        <v>13388</v>
      </c>
      <c r="L7" s="250">
        <v>13388</v>
      </c>
      <c r="M7" s="250">
        <v>13388</v>
      </c>
      <c r="N7" s="250">
        <v>13388</v>
      </c>
      <c r="O7" s="249">
        <f t="shared" si="0"/>
        <v>160658</v>
      </c>
    </row>
    <row r="8" spans="1:15" s="243" customFormat="1" ht="13.5" customHeight="1">
      <c r="A8" s="247" t="s">
        <v>137</v>
      </c>
      <c r="B8" s="246" t="s">
        <v>346</v>
      </c>
      <c r="C8" s="245">
        <v>419</v>
      </c>
      <c r="D8" s="245"/>
      <c r="E8" s="245"/>
      <c r="F8" s="245"/>
      <c r="G8" s="245"/>
      <c r="H8" s="245">
        <v>6822</v>
      </c>
      <c r="I8" s="245"/>
      <c r="J8" s="245"/>
      <c r="K8" s="245"/>
      <c r="L8" s="245"/>
      <c r="M8" s="245"/>
      <c r="N8" s="245"/>
      <c r="O8" s="244">
        <f t="shared" si="0"/>
        <v>7241</v>
      </c>
    </row>
    <row r="9" spans="1:15" s="243" customFormat="1" ht="13.5" customHeight="1">
      <c r="A9" s="247" t="s">
        <v>135</v>
      </c>
      <c r="B9" s="246" t="s">
        <v>345</v>
      </c>
      <c r="C9" s="245"/>
      <c r="D9" s="245"/>
      <c r="E9" s="245">
        <v>4000</v>
      </c>
      <c r="F9" s="245"/>
      <c r="G9" s="245"/>
      <c r="H9" s="245"/>
      <c r="I9" s="245"/>
      <c r="J9" s="245"/>
      <c r="K9" s="245">
        <v>4000</v>
      </c>
      <c r="L9" s="245"/>
      <c r="M9" s="245"/>
      <c r="N9" s="245"/>
      <c r="O9" s="244">
        <f t="shared" si="0"/>
        <v>8000</v>
      </c>
    </row>
    <row r="10" spans="1:15" s="243" customFormat="1" ht="13.5" customHeight="1">
      <c r="A10" s="247" t="s">
        <v>104</v>
      </c>
      <c r="B10" s="246" t="s">
        <v>344</v>
      </c>
      <c r="C10" s="245"/>
      <c r="D10" s="245"/>
      <c r="E10" s="245"/>
      <c r="F10" s="245">
        <v>1748</v>
      </c>
      <c r="G10" s="250"/>
      <c r="H10" s="245"/>
      <c r="I10" s="245"/>
      <c r="J10" s="250"/>
      <c r="K10" s="245"/>
      <c r="L10" s="245"/>
      <c r="M10" s="245"/>
      <c r="N10" s="245"/>
      <c r="O10" s="244">
        <f t="shared" si="0"/>
        <v>1748</v>
      </c>
    </row>
    <row r="11" spans="1:15" s="243" customFormat="1" ht="13.5" customHeight="1">
      <c r="A11" s="247" t="s">
        <v>102</v>
      </c>
      <c r="B11" s="246" t="s">
        <v>343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4">
        <f t="shared" si="0"/>
        <v>0</v>
      </c>
    </row>
    <row r="12" spans="1:15" s="243" customFormat="1" ht="27" customHeight="1">
      <c r="A12" s="247" t="s">
        <v>100</v>
      </c>
      <c r="B12" s="248" t="s">
        <v>342</v>
      </c>
      <c r="C12" s="245">
        <v>34000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4">
        <f t="shared" si="0"/>
        <v>34000</v>
      </c>
    </row>
    <row r="13" spans="1:15" s="243" customFormat="1" ht="13.5" customHeight="1" thickBot="1">
      <c r="A13" s="247" t="s">
        <v>232</v>
      </c>
      <c r="B13" s="246" t="s">
        <v>341</v>
      </c>
      <c r="C13" s="245">
        <v>41436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4">
        <f t="shared" si="0"/>
        <v>41436</v>
      </c>
    </row>
    <row r="14" spans="1:15" s="239" customFormat="1" ht="15.75" customHeight="1" thickBot="1">
      <c r="A14" s="253" t="s">
        <v>230</v>
      </c>
      <c r="B14" s="242" t="s">
        <v>340</v>
      </c>
      <c r="C14" s="241">
        <f aca="true" t="shared" si="1" ref="C14:N14">SUM(C5:C13)</f>
        <v>94634</v>
      </c>
      <c r="D14" s="241">
        <f t="shared" si="1"/>
        <v>18777</v>
      </c>
      <c r="E14" s="241">
        <f t="shared" si="1"/>
        <v>22777</v>
      </c>
      <c r="F14" s="241">
        <f t="shared" si="1"/>
        <v>20525</v>
      </c>
      <c r="G14" s="241">
        <f t="shared" si="1"/>
        <v>18777</v>
      </c>
      <c r="H14" s="241">
        <f t="shared" si="1"/>
        <v>25599</v>
      </c>
      <c r="I14" s="241">
        <f t="shared" si="1"/>
        <v>17277</v>
      </c>
      <c r="J14" s="241">
        <f t="shared" si="1"/>
        <v>17277</v>
      </c>
      <c r="K14" s="241">
        <f t="shared" si="1"/>
        <v>22777</v>
      </c>
      <c r="L14" s="241">
        <f t="shared" si="1"/>
        <v>18897</v>
      </c>
      <c r="M14" s="241">
        <f t="shared" si="1"/>
        <v>18777</v>
      </c>
      <c r="N14" s="241">
        <f t="shared" si="1"/>
        <v>19057</v>
      </c>
      <c r="O14" s="240">
        <f t="shared" si="0"/>
        <v>315151</v>
      </c>
    </row>
    <row r="15" spans="1:15" s="239" customFormat="1" ht="15" customHeight="1" thickBot="1">
      <c r="A15" s="253" t="s">
        <v>204</v>
      </c>
      <c r="B15" s="346" t="s">
        <v>339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8"/>
    </row>
    <row r="16" spans="1:15" s="243" customFormat="1" ht="13.5" customHeight="1">
      <c r="A16" s="252" t="s">
        <v>202</v>
      </c>
      <c r="B16" s="251" t="s">
        <v>0</v>
      </c>
      <c r="C16" s="250">
        <v>4045</v>
      </c>
      <c r="D16" s="250">
        <v>4045</v>
      </c>
      <c r="E16" s="250">
        <v>4045</v>
      </c>
      <c r="F16" s="250">
        <v>4045</v>
      </c>
      <c r="G16" s="250">
        <v>4045</v>
      </c>
      <c r="H16" s="250">
        <v>4045</v>
      </c>
      <c r="I16" s="250">
        <v>4045</v>
      </c>
      <c r="J16" s="250">
        <v>4045</v>
      </c>
      <c r="K16" s="250">
        <v>4045</v>
      </c>
      <c r="L16" s="250">
        <v>4045</v>
      </c>
      <c r="M16" s="250">
        <v>4045</v>
      </c>
      <c r="N16" s="250">
        <v>4046</v>
      </c>
      <c r="O16" s="249">
        <f aca="true" t="shared" si="2" ref="O16:O27">SUM(C16:N16)</f>
        <v>48541</v>
      </c>
    </row>
    <row r="17" spans="1:15" s="243" customFormat="1" ht="27" customHeight="1">
      <c r="A17" s="247" t="s">
        <v>200</v>
      </c>
      <c r="B17" s="248" t="s">
        <v>185</v>
      </c>
      <c r="C17" s="245">
        <v>1121</v>
      </c>
      <c r="D17" s="245">
        <v>1121</v>
      </c>
      <c r="E17" s="245">
        <v>1121</v>
      </c>
      <c r="F17" s="245">
        <v>1121</v>
      </c>
      <c r="G17" s="245">
        <v>1121</v>
      </c>
      <c r="H17" s="245">
        <v>1121</v>
      </c>
      <c r="I17" s="245">
        <v>1121</v>
      </c>
      <c r="J17" s="245">
        <v>1121</v>
      </c>
      <c r="K17" s="245">
        <v>1121</v>
      </c>
      <c r="L17" s="245">
        <v>1121</v>
      </c>
      <c r="M17" s="245">
        <v>1121</v>
      </c>
      <c r="N17" s="245">
        <v>1125</v>
      </c>
      <c r="O17" s="244">
        <f t="shared" si="2"/>
        <v>13456</v>
      </c>
    </row>
    <row r="18" spans="1:15" s="243" customFormat="1" ht="13.5" customHeight="1">
      <c r="A18" s="247" t="s">
        <v>338</v>
      </c>
      <c r="B18" s="246" t="s">
        <v>1</v>
      </c>
      <c r="C18" s="245">
        <v>6449</v>
      </c>
      <c r="D18" s="245">
        <v>6449</v>
      </c>
      <c r="E18" s="245">
        <v>6449</v>
      </c>
      <c r="F18" s="245">
        <v>6449</v>
      </c>
      <c r="G18" s="245">
        <v>6449</v>
      </c>
      <c r="H18" s="245">
        <v>6449</v>
      </c>
      <c r="I18" s="245">
        <v>6449</v>
      </c>
      <c r="J18" s="245">
        <v>6449</v>
      </c>
      <c r="K18" s="245">
        <v>6449</v>
      </c>
      <c r="L18" s="245">
        <v>6449</v>
      </c>
      <c r="M18" s="245">
        <v>6449</v>
      </c>
      <c r="N18" s="245">
        <v>6448</v>
      </c>
      <c r="O18" s="244">
        <f t="shared" si="2"/>
        <v>77387</v>
      </c>
    </row>
    <row r="19" spans="1:15" s="243" customFormat="1" ht="13.5" customHeight="1">
      <c r="A19" s="247" t="s">
        <v>337</v>
      </c>
      <c r="B19" s="246" t="s">
        <v>336</v>
      </c>
      <c r="C19" s="245">
        <v>1291</v>
      </c>
      <c r="D19" s="245">
        <v>1291</v>
      </c>
      <c r="E19" s="245">
        <v>1291</v>
      </c>
      <c r="F19" s="245">
        <v>1291</v>
      </c>
      <c r="G19" s="245">
        <v>1291</v>
      </c>
      <c r="H19" s="245">
        <v>1291</v>
      </c>
      <c r="I19" s="245">
        <v>1291</v>
      </c>
      <c r="J19" s="245">
        <v>1291</v>
      </c>
      <c r="K19" s="245">
        <v>1291</v>
      </c>
      <c r="L19" s="245">
        <v>1291</v>
      </c>
      <c r="M19" s="245">
        <v>1291</v>
      </c>
      <c r="N19" s="245">
        <v>1291</v>
      </c>
      <c r="O19" s="244">
        <f t="shared" si="2"/>
        <v>15492</v>
      </c>
    </row>
    <row r="20" spans="1:15" s="243" customFormat="1" ht="13.5" customHeight="1">
      <c r="A20" s="247" t="s">
        <v>335</v>
      </c>
      <c r="B20" s="246" t="s">
        <v>334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4">
        <f t="shared" si="2"/>
        <v>0</v>
      </c>
    </row>
    <row r="21" spans="1:15" s="243" customFormat="1" ht="13.5" customHeight="1">
      <c r="A21" s="247" t="s">
        <v>333</v>
      </c>
      <c r="B21" s="246" t="s">
        <v>332</v>
      </c>
      <c r="C21" s="245">
        <v>8923</v>
      </c>
      <c r="D21" s="245">
        <v>8923</v>
      </c>
      <c r="E21" s="245">
        <v>8923</v>
      </c>
      <c r="F21" s="245">
        <v>8923</v>
      </c>
      <c r="G21" s="245">
        <v>8923</v>
      </c>
      <c r="H21" s="245">
        <v>8923</v>
      </c>
      <c r="I21" s="245">
        <v>8923</v>
      </c>
      <c r="J21" s="245">
        <v>8923</v>
      </c>
      <c r="K21" s="245">
        <v>8923</v>
      </c>
      <c r="L21" s="245">
        <v>8923</v>
      </c>
      <c r="M21" s="245">
        <v>8923</v>
      </c>
      <c r="N21" s="245">
        <v>8931</v>
      </c>
      <c r="O21" s="244">
        <f t="shared" si="2"/>
        <v>107084</v>
      </c>
    </row>
    <row r="22" spans="1:15" s="243" customFormat="1" ht="27" customHeight="1">
      <c r="A22" s="247" t="s">
        <v>331</v>
      </c>
      <c r="B22" s="248" t="s">
        <v>330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4">
        <f t="shared" si="2"/>
        <v>0</v>
      </c>
    </row>
    <row r="23" spans="1:15" s="243" customFormat="1" ht="13.5" customHeight="1">
      <c r="A23" s="247" t="s">
        <v>329</v>
      </c>
      <c r="B23" s="246" t="s">
        <v>328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4">
        <f t="shared" si="2"/>
        <v>0</v>
      </c>
    </row>
    <row r="24" spans="1:15" s="243" customFormat="1" ht="13.5" customHeight="1">
      <c r="A24" s="247" t="s">
        <v>327</v>
      </c>
      <c r="B24" s="246" t="s">
        <v>326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4">
        <f t="shared" si="2"/>
        <v>0</v>
      </c>
    </row>
    <row r="25" spans="1:15" s="243" customFormat="1" ht="13.5" customHeight="1">
      <c r="A25" s="247" t="s">
        <v>325</v>
      </c>
      <c r="B25" s="246" t="s">
        <v>324</v>
      </c>
      <c r="C25" s="245"/>
      <c r="D25" s="245"/>
      <c r="E25" s="245">
        <v>4000</v>
      </c>
      <c r="F25" s="245"/>
      <c r="G25" s="245"/>
      <c r="H25" s="245">
        <v>1414</v>
      </c>
      <c r="I25" s="245"/>
      <c r="J25" s="245">
        <v>4099</v>
      </c>
      <c r="K25" s="245"/>
      <c r="L25" s="245"/>
      <c r="M25" s="245">
        <v>2242</v>
      </c>
      <c r="N25" s="245"/>
      <c r="O25" s="244">
        <f t="shared" si="2"/>
        <v>11755</v>
      </c>
    </row>
    <row r="26" spans="1:15" s="243" customFormat="1" ht="13.5" customHeight="1" thickBot="1">
      <c r="A26" s="247" t="s">
        <v>323</v>
      </c>
      <c r="B26" s="246" t="s">
        <v>322</v>
      </c>
      <c r="C26" s="245"/>
      <c r="D26" s="245">
        <v>20000</v>
      </c>
      <c r="E26" s="245"/>
      <c r="F26" s="245"/>
      <c r="G26" s="245"/>
      <c r="H26" s="245"/>
      <c r="I26" s="245">
        <v>21436</v>
      </c>
      <c r="J26" s="245"/>
      <c r="K26" s="245"/>
      <c r="L26" s="245"/>
      <c r="M26" s="245"/>
      <c r="N26" s="245"/>
      <c r="O26" s="244">
        <f t="shared" si="2"/>
        <v>41436</v>
      </c>
    </row>
    <row r="27" spans="1:15" s="239" customFormat="1" ht="15.75" customHeight="1" thickBot="1">
      <c r="A27" s="238" t="s">
        <v>321</v>
      </c>
      <c r="B27" s="242" t="s">
        <v>320</v>
      </c>
      <c r="C27" s="241">
        <f aca="true" t="shared" si="3" ref="C27:N27">SUM(C16:C26)</f>
        <v>21829</v>
      </c>
      <c r="D27" s="241">
        <f t="shared" si="3"/>
        <v>41829</v>
      </c>
      <c r="E27" s="241">
        <f t="shared" si="3"/>
        <v>25829</v>
      </c>
      <c r="F27" s="241">
        <f t="shared" si="3"/>
        <v>21829</v>
      </c>
      <c r="G27" s="241">
        <f t="shared" si="3"/>
        <v>21829</v>
      </c>
      <c r="H27" s="241">
        <f t="shared" si="3"/>
        <v>23243</v>
      </c>
      <c r="I27" s="241">
        <f t="shared" si="3"/>
        <v>43265</v>
      </c>
      <c r="J27" s="241">
        <f t="shared" si="3"/>
        <v>25928</v>
      </c>
      <c r="K27" s="241">
        <f t="shared" si="3"/>
        <v>21829</v>
      </c>
      <c r="L27" s="241">
        <f t="shared" si="3"/>
        <v>21829</v>
      </c>
      <c r="M27" s="241">
        <f t="shared" si="3"/>
        <v>24071</v>
      </c>
      <c r="N27" s="241">
        <f t="shared" si="3"/>
        <v>21841</v>
      </c>
      <c r="O27" s="240">
        <f t="shared" si="2"/>
        <v>315151</v>
      </c>
    </row>
    <row r="28" spans="1:15" ht="16.5" thickBot="1">
      <c r="A28" s="238" t="s">
        <v>319</v>
      </c>
      <c r="B28" s="237" t="s">
        <v>318</v>
      </c>
      <c r="C28" s="236">
        <f aca="true" t="shared" si="4" ref="C28:O28">C14-C27</f>
        <v>72805</v>
      </c>
      <c r="D28" s="236">
        <f t="shared" si="4"/>
        <v>-23052</v>
      </c>
      <c r="E28" s="236">
        <f t="shared" si="4"/>
        <v>-3052</v>
      </c>
      <c r="F28" s="236">
        <f t="shared" si="4"/>
        <v>-1304</v>
      </c>
      <c r="G28" s="236">
        <f t="shared" si="4"/>
        <v>-3052</v>
      </c>
      <c r="H28" s="236">
        <f t="shared" si="4"/>
        <v>2356</v>
      </c>
      <c r="I28" s="236">
        <f t="shared" si="4"/>
        <v>-25988</v>
      </c>
      <c r="J28" s="236">
        <f t="shared" si="4"/>
        <v>-8651</v>
      </c>
      <c r="K28" s="236">
        <f t="shared" si="4"/>
        <v>948</v>
      </c>
      <c r="L28" s="236">
        <f t="shared" si="4"/>
        <v>-2932</v>
      </c>
      <c r="M28" s="236">
        <f t="shared" si="4"/>
        <v>-5294</v>
      </c>
      <c r="N28" s="236">
        <f t="shared" si="4"/>
        <v>-2784</v>
      </c>
      <c r="O28" s="235">
        <f t="shared" si="4"/>
        <v>0</v>
      </c>
    </row>
    <row r="29" ht="15.75">
      <c r="A29" s="234"/>
    </row>
    <row r="30" spans="2:4" ht="15.75">
      <c r="B30" s="233"/>
      <c r="C30" s="232"/>
      <c r="D30" s="23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&amp;C1/2014./II.18./ önkormányzati rendelet 11. sz. melléklete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1">
      <selection activeCell="A1" sqref="A1:F1"/>
    </sheetView>
  </sheetViews>
  <sheetFormatPr defaultColWidth="9.140625" defaultRowHeight="12.75"/>
  <cols>
    <col min="1" max="1" width="31.28125" style="0" customWidth="1"/>
  </cols>
  <sheetData>
    <row r="1" spans="1:6" ht="12.75">
      <c r="A1" s="351" t="s">
        <v>426</v>
      </c>
      <c r="B1" s="351"/>
      <c r="C1" s="351"/>
      <c r="D1" s="351"/>
      <c r="E1" s="351"/>
      <c r="F1" s="351"/>
    </row>
    <row r="2" spans="1:6" ht="12.75">
      <c r="A2" s="351" t="s">
        <v>427</v>
      </c>
      <c r="B2" s="351"/>
      <c r="C2" s="351"/>
      <c r="D2" s="351"/>
      <c r="E2" s="351"/>
      <c r="F2" s="351"/>
    </row>
    <row r="3" spans="5:6" ht="12.75">
      <c r="E3" s="3"/>
      <c r="F3" s="3"/>
    </row>
    <row r="4" ht="13.5" thickBot="1">
      <c r="F4" s="3"/>
    </row>
    <row r="5" spans="1:5" ht="13.5" thickBot="1">
      <c r="A5" s="302"/>
      <c r="B5" s="303">
        <v>2014</v>
      </c>
      <c r="C5" s="303">
        <v>2015</v>
      </c>
      <c r="D5" s="303">
        <v>2016</v>
      </c>
      <c r="E5" s="303">
        <v>2017</v>
      </c>
    </row>
    <row r="6" spans="1:5" ht="12.75">
      <c r="A6" s="304" t="s">
        <v>428</v>
      </c>
      <c r="B6" s="305">
        <v>33518</v>
      </c>
      <c r="C6" s="305">
        <v>33600</v>
      </c>
      <c r="D6" s="305">
        <v>34000</v>
      </c>
      <c r="E6" s="305">
        <v>34000</v>
      </c>
    </row>
    <row r="7" spans="1:5" ht="12.75">
      <c r="A7" s="306" t="s">
        <v>429</v>
      </c>
      <c r="B7" s="307">
        <v>9317</v>
      </c>
      <c r="C7" s="307">
        <v>9500</v>
      </c>
      <c r="D7" s="307">
        <v>9500</v>
      </c>
      <c r="E7" s="307">
        <v>9500</v>
      </c>
    </row>
    <row r="8" spans="1:5" ht="12.75">
      <c r="A8" s="306" t="s">
        <v>430</v>
      </c>
      <c r="B8" s="307">
        <f>'[1]Mérleg'!C8</f>
        <v>0</v>
      </c>
      <c r="C8" s="307">
        <v>0</v>
      </c>
      <c r="D8" s="307">
        <v>0</v>
      </c>
      <c r="E8" s="307">
        <v>0</v>
      </c>
    </row>
    <row r="9" spans="1:5" ht="12.75">
      <c r="A9" s="306" t="s">
        <v>431</v>
      </c>
      <c r="B9" s="308">
        <v>151341</v>
      </c>
      <c r="C9" s="307">
        <v>152000</v>
      </c>
      <c r="D9" s="307">
        <v>155000</v>
      </c>
      <c r="E9" s="307">
        <v>160000</v>
      </c>
    </row>
    <row r="10" spans="1:5" ht="13.5" thickBot="1">
      <c r="A10" s="309" t="s">
        <v>458</v>
      </c>
      <c r="B10" s="310">
        <v>7241</v>
      </c>
      <c r="C10" s="310">
        <v>7200</v>
      </c>
      <c r="D10" s="310">
        <v>7500</v>
      </c>
      <c r="E10" s="310">
        <v>7500</v>
      </c>
    </row>
    <row r="11" spans="1:5" ht="13.5" thickBot="1">
      <c r="A11" s="311" t="s">
        <v>432</v>
      </c>
      <c r="B11" s="312">
        <f>SUM(B6:B10)</f>
        <v>201417</v>
      </c>
      <c r="C11" s="312">
        <f>SUM(C6:C10)</f>
        <v>202300</v>
      </c>
      <c r="D11" s="312">
        <f>SUM(D6:D10)</f>
        <v>206000</v>
      </c>
      <c r="E11" s="312">
        <f>SUM(E6:E10)</f>
        <v>211000</v>
      </c>
    </row>
    <row r="12" spans="1:5" ht="12.75">
      <c r="A12" s="304" t="s">
        <v>433</v>
      </c>
      <c r="B12" s="305">
        <v>0</v>
      </c>
      <c r="C12" s="305">
        <v>0</v>
      </c>
      <c r="D12" s="305">
        <v>0</v>
      </c>
      <c r="E12" s="305">
        <v>0</v>
      </c>
    </row>
    <row r="13" spans="1:5" ht="12.75">
      <c r="A13" s="306" t="s">
        <v>434</v>
      </c>
      <c r="B13" s="307">
        <v>0</v>
      </c>
      <c r="C13" s="307">
        <v>0</v>
      </c>
      <c r="D13" s="307">
        <v>0</v>
      </c>
      <c r="E13" s="307">
        <v>0</v>
      </c>
    </row>
    <row r="14" spans="1:5" ht="12.75">
      <c r="A14" s="306" t="s">
        <v>435</v>
      </c>
      <c r="B14" s="307">
        <v>0</v>
      </c>
      <c r="C14" s="307">
        <v>60000</v>
      </c>
      <c r="D14" s="307">
        <v>80000</v>
      </c>
      <c r="E14" s="307">
        <v>100000</v>
      </c>
    </row>
    <row r="15" spans="1:5" ht="13.5" thickBot="1">
      <c r="A15" s="313" t="s">
        <v>444</v>
      </c>
      <c r="B15" s="314">
        <v>1748</v>
      </c>
      <c r="C15" s="314">
        <v>1500</v>
      </c>
      <c r="D15" s="314">
        <v>0</v>
      </c>
      <c r="E15" s="314">
        <v>0</v>
      </c>
    </row>
    <row r="16" spans="1:5" ht="13.5" thickBot="1">
      <c r="A16" s="311" t="s">
        <v>436</v>
      </c>
      <c r="B16" s="312">
        <f>SUM(B12:B15)</f>
        <v>1748</v>
      </c>
      <c r="C16" s="312">
        <v>61500</v>
      </c>
      <c r="D16" s="312">
        <f>SUM(D12:D15)</f>
        <v>80000</v>
      </c>
      <c r="E16" s="312">
        <f>SUM(E12:E15)</f>
        <v>100000</v>
      </c>
    </row>
    <row r="17" spans="1:5" ht="12.75">
      <c r="A17" s="304" t="s">
        <v>294</v>
      </c>
      <c r="B17" s="305"/>
      <c r="C17" s="305"/>
      <c r="D17" s="305"/>
      <c r="E17" s="305"/>
    </row>
    <row r="18" spans="1:5" ht="12.75">
      <c r="A18" s="306" t="s">
        <v>437</v>
      </c>
      <c r="B18" s="307">
        <v>28000</v>
      </c>
      <c r="C18" s="307">
        <v>28000</v>
      </c>
      <c r="D18" s="307">
        <v>30000</v>
      </c>
      <c r="E18" s="307">
        <v>30000</v>
      </c>
    </row>
    <row r="19" spans="1:5" ht="12.75">
      <c r="A19" s="306" t="s">
        <v>438</v>
      </c>
      <c r="B19" s="307">
        <v>0</v>
      </c>
      <c r="C19" s="307">
        <v>0</v>
      </c>
      <c r="D19" s="307">
        <v>0</v>
      </c>
      <c r="E19" s="307">
        <v>0</v>
      </c>
    </row>
    <row r="20" spans="1:5" ht="12.75">
      <c r="A20" s="306" t="s">
        <v>439</v>
      </c>
      <c r="B20" s="307">
        <v>0</v>
      </c>
      <c r="C20" s="307">
        <v>0</v>
      </c>
      <c r="D20" s="307">
        <v>0</v>
      </c>
      <c r="E20" s="307">
        <v>0</v>
      </c>
    </row>
    <row r="21" spans="1:5" ht="12.75">
      <c r="A21" s="313" t="s">
        <v>440</v>
      </c>
      <c r="B21" s="314">
        <v>0</v>
      </c>
      <c r="C21" s="314">
        <v>0</v>
      </c>
      <c r="D21" s="314">
        <v>0</v>
      </c>
      <c r="E21" s="314">
        <v>0</v>
      </c>
    </row>
    <row r="22" spans="1:5" ht="12.75">
      <c r="A22" s="313" t="s">
        <v>441</v>
      </c>
      <c r="B22" s="314">
        <v>8000</v>
      </c>
      <c r="C22" s="314">
        <v>8000</v>
      </c>
      <c r="D22" s="314">
        <v>8000</v>
      </c>
      <c r="E22" s="314">
        <v>8000</v>
      </c>
    </row>
    <row r="23" spans="1:5" ht="12.75">
      <c r="A23" s="313" t="s">
        <v>442</v>
      </c>
      <c r="B23" s="314">
        <v>550</v>
      </c>
      <c r="C23" s="314">
        <v>500</v>
      </c>
      <c r="D23" s="314">
        <v>500</v>
      </c>
      <c r="E23" s="314">
        <v>500</v>
      </c>
    </row>
    <row r="24" spans="1:5" ht="12.75">
      <c r="A24" s="313" t="s">
        <v>443</v>
      </c>
      <c r="B24" s="314">
        <v>34000</v>
      </c>
      <c r="C24" s="314">
        <v>25000</v>
      </c>
      <c r="D24" s="314">
        <v>28000</v>
      </c>
      <c r="E24" s="314">
        <v>25000</v>
      </c>
    </row>
    <row r="25" spans="1:5" ht="13.5" thickBot="1">
      <c r="A25" s="313" t="s">
        <v>457</v>
      </c>
      <c r="B25" s="310">
        <v>41436</v>
      </c>
      <c r="C25" s="310">
        <v>0</v>
      </c>
      <c r="D25" s="310">
        <v>0</v>
      </c>
      <c r="E25" s="310"/>
    </row>
    <row r="26" spans="1:5" ht="13.5" thickBot="1">
      <c r="A26" s="311" t="s">
        <v>445</v>
      </c>
      <c r="B26" s="312">
        <f>B11+B16+B18+B19+B20+B21+B22+B23+B24+B25</f>
        <v>315151</v>
      </c>
      <c r="C26" s="312">
        <f>C11+C16+C18+C19+C20+C21+C22+C23+C24+C25</f>
        <v>325300</v>
      </c>
      <c r="D26" s="312">
        <f>D11+D16+D18+D19+D20+D21+D22+D23+D24+D25</f>
        <v>352500</v>
      </c>
      <c r="E26" s="312">
        <f>E11+E16+E18+E19+E20+E21+E22+E23+E24+E25</f>
        <v>374500</v>
      </c>
    </row>
    <row r="27" spans="1:5" ht="13.5" thickBot="1">
      <c r="A27" s="311" t="s">
        <v>446</v>
      </c>
      <c r="B27" s="315">
        <v>0</v>
      </c>
      <c r="C27" s="315">
        <v>0</v>
      </c>
      <c r="D27" s="315">
        <v>0</v>
      </c>
      <c r="E27" s="315">
        <v>0</v>
      </c>
    </row>
    <row r="28" spans="1:5" ht="13.5" thickBot="1">
      <c r="A28" s="311"/>
      <c r="B28" s="315"/>
      <c r="C28" s="315"/>
      <c r="D28" s="315"/>
      <c r="E28" s="315"/>
    </row>
    <row r="29" spans="1:5" ht="13.5" thickBot="1">
      <c r="A29" s="311" t="s">
        <v>447</v>
      </c>
      <c r="B29" s="315">
        <f>B26+B27</f>
        <v>315151</v>
      </c>
      <c r="C29" s="312">
        <v>325300</v>
      </c>
      <c r="D29" s="315">
        <f>D26+D27</f>
        <v>352500</v>
      </c>
      <c r="E29" s="315">
        <f>E26+E27</f>
        <v>374500</v>
      </c>
    </row>
    <row r="30" spans="1:5" ht="13.5" thickBot="1">
      <c r="A30" s="316"/>
      <c r="B30" s="317"/>
      <c r="C30" s="317"/>
      <c r="D30" s="317"/>
      <c r="E30" s="317"/>
    </row>
    <row r="31" spans="1:5" ht="13.5" thickBot="1">
      <c r="A31" s="302" t="s">
        <v>339</v>
      </c>
      <c r="B31" s="303">
        <v>2014</v>
      </c>
      <c r="C31" s="303">
        <v>2015</v>
      </c>
      <c r="D31" s="303">
        <v>2016</v>
      </c>
      <c r="E31" s="303">
        <v>2017</v>
      </c>
    </row>
    <row r="32" spans="1:5" ht="12.75">
      <c r="A32" s="318" t="s">
        <v>0</v>
      </c>
      <c r="B32" s="319">
        <v>48541</v>
      </c>
      <c r="C32" s="319">
        <v>48500</v>
      </c>
      <c r="D32" s="319">
        <v>49000</v>
      </c>
      <c r="E32" s="319">
        <v>49000</v>
      </c>
    </row>
    <row r="33" spans="1:5" ht="12.75">
      <c r="A33" s="320" t="s">
        <v>448</v>
      </c>
      <c r="B33" s="321">
        <v>13456</v>
      </c>
      <c r="C33" s="321">
        <v>13400</v>
      </c>
      <c r="D33" s="321">
        <v>13800</v>
      </c>
      <c r="E33" s="321">
        <v>13800</v>
      </c>
    </row>
    <row r="34" spans="1:5" ht="12.75">
      <c r="A34" s="320" t="s">
        <v>1</v>
      </c>
      <c r="B34" s="321">
        <v>77387</v>
      </c>
      <c r="C34" s="321">
        <v>77500</v>
      </c>
      <c r="D34" s="321">
        <v>78000</v>
      </c>
      <c r="E34" s="321">
        <v>78000</v>
      </c>
    </row>
    <row r="35" spans="1:5" ht="12.75">
      <c r="A35" s="322" t="s">
        <v>449</v>
      </c>
      <c r="B35" s="321">
        <v>15492</v>
      </c>
      <c r="C35" s="321">
        <v>15500</v>
      </c>
      <c r="D35" s="321">
        <v>16000</v>
      </c>
      <c r="E35" s="321">
        <v>16000</v>
      </c>
    </row>
    <row r="36" spans="1:5" ht="12.75">
      <c r="A36" s="322" t="s">
        <v>450</v>
      </c>
      <c r="B36" s="321">
        <v>107084</v>
      </c>
      <c r="C36" s="321">
        <v>110000</v>
      </c>
      <c r="D36" s="321">
        <v>115000</v>
      </c>
      <c r="E36" s="321">
        <v>115000</v>
      </c>
    </row>
    <row r="37" spans="1:5" ht="12.75">
      <c r="A37" s="322" t="s">
        <v>451</v>
      </c>
      <c r="B37" s="321"/>
      <c r="C37" s="321"/>
      <c r="D37" s="321">
        <v>0</v>
      </c>
      <c r="E37" s="321">
        <v>0</v>
      </c>
    </row>
    <row r="38" spans="1:5" ht="12.75">
      <c r="A38" s="322" t="s">
        <v>452</v>
      </c>
      <c r="B38" s="321"/>
      <c r="C38" s="321">
        <v>0</v>
      </c>
      <c r="D38" s="321">
        <v>0</v>
      </c>
      <c r="E38" s="321">
        <v>0</v>
      </c>
    </row>
    <row r="39" spans="1:5" ht="12.75">
      <c r="A39" s="322" t="s">
        <v>453</v>
      </c>
      <c r="B39" s="321">
        <v>11755</v>
      </c>
      <c r="C39" s="321">
        <v>60000</v>
      </c>
      <c r="D39" s="321">
        <v>80000</v>
      </c>
      <c r="E39" s="321">
        <v>100000</v>
      </c>
    </row>
    <row r="40" spans="1:5" ht="12.75">
      <c r="A40" s="322" t="s">
        <v>454</v>
      </c>
      <c r="B40" s="321"/>
      <c r="C40" s="321"/>
      <c r="D40" s="321">
        <v>0</v>
      </c>
      <c r="E40" s="321">
        <v>0</v>
      </c>
    </row>
    <row r="41" spans="1:5" ht="12.75">
      <c r="A41" s="322" t="s">
        <v>455</v>
      </c>
      <c r="B41" s="321"/>
      <c r="C41" s="321"/>
      <c r="D41" s="321">
        <v>0</v>
      </c>
      <c r="E41" s="321">
        <v>0</v>
      </c>
    </row>
    <row r="42" spans="1:5" ht="13.5" thickBot="1">
      <c r="A42" s="322" t="s">
        <v>459</v>
      </c>
      <c r="B42" s="321">
        <v>41436</v>
      </c>
      <c r="C42" s="321">
        <v>400</v>
      </c>
      <c r="D42" s="321">
        <v>700</v>
      </c>
      <c r="E42" s="321">
        <v>2700</v>
      </c>
    </row>
    <row r="43" spans="1:5" ht="13.5" thickBot="1">
      <c r="A43" s="315" t="s">
        <v>456</v>
      </c>
      <c r="B43" s="315">
        <f>SUM(B32:B42)</f>
        <v>315151</v>
      </c>
      <c r="C43" s="315">
        <f>SUM(C32:C42)</f>
        <v>325300</v>
      </c>
      <c r="D43" s="315">
        <v>352500</v>
      </c>
      <c r="E43" s="315">
        <f>SUM(E32:E42)</f>
        <v>374500</v>
      </c>
    </row>
    <row r="44" ht="12.75">
      <c r="D44" s="32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  <headerFooter>
    <oddHeader>&amp;C1/2014./II.18./ önkormányzati rendelet 12. sz. melléklete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view="pageLayout" workbookViewId="0" topLeftCell="A103">
      <selection activeCell="B127" sqref="B127"/>
    </sheetView>
  </sheetViews>
  <sheetFormatPr defaultColWidth="9.140625" defaultRowHeight="12.75"/>
  <cols>
    <col min="1" max="1" width="7.7109375" style="74" customWidth="1"/>
    <col min="2" max="2" width="78.57421875" style="74" customWidth="1"/>
    <col min="3" max="6" width="18.57421875" style="73" customWidth="1"/>
    <col min="7" max="16384" width="9.140625" style="72" customWidth="1"/>
  </cols>
  <sheetData>
    <row r="1" spans="1:6" ht="40.5" customHeight="1">
      <c r="A1" s="329" t="s">
        <v>308</v>
      </c>
      <c r="B1" s="329"/>
      <c r="C1" s="329"/>
      <c r="D1" s="329"/>
      <c r="E1" s="329"/>
      <c r="F1" s="329"/>
    </row>
    <row r="2" spans="1:6" ht="89.25" customHeight="1">
      <c r="A2" s="330" t="s">
        <v>300</v>
      </c>
      <c r="B2" s="330"/>
      <c r="C2" s="330"/>
      <c r="D2" s="330"/>
      <c r="E2" s="330"/>
      <c r="F2" s="330"/>
    </row>
    <row r="3" spans="1:6" ht="27.75" customHeight="1" thickBot="1">
      <c r="A3" s="326" t="s">
        <v>299</v>
      </c>
      <c r="B3" s="326"/>
      <c r="C3" s="81"/>
      <c r="D3" s="81"/>
      <c r="E3" s="81"/>
      <c r="F3" s="81" t="s">
        <v>96</v>
      </c>
    </row>
    <row r="4" spans="1:6" ht="24.75" thickBot="1">
      <c r="A4" s="144" t="s">
        <v>298</v>
      </c>
      <c r="B4" s="143" t="s">
        <v>297</v>
      </c>
      <c r="C4" s="142" t="s">
        <v>194</v>
      </c>
      <c r="D4" s="142" t="s">
        <v>193</v>
      </c>
      <c r="E4" s="142" t="s">
        <v>302</v>
      </c>
      <c r="F4" s="142" t="s">
        <v>306</v>
      </c>
    </row>
    <row r="5" spans="1:6" s="138" customFormat="1" ht="12" thickBot="1">
      <c r="A5" s="141">
        <v>1</v>
      </c>
      <c r="B5" s="140">
        <v>2</v>
      </c>
      <c r="C5" s="139">
        <v>3</v>
      </c>
      <c r="D5" s="139">
        <v>3</v>
      </c>
      <c r="E5" s="139">
        <v>3</v>
      </c>
      <c r="F5" s="139">
        <v>3</v>
      </c>
    </row>
    <row r="6" spans="1:6" s="82" customFormat="1" ht="13.5" thickBot="1">
      <c r="A6" s="137" t="s">
        <v>190</v>
      </c>
      <c r="B6" s="218" t="s">
        <v>296</v>
      </c>
      <c r="C6" s="220">
        <f>SUM('2014.kvet.3.mell.'!C6)</f>
        <v>69948</v>
      </c>
      <c r="D6" s="220">
        <f>SUM('2014.kvet.3.mell.'!D6)</f>
        <v>60036</v>
      </c>
      <c r="E6" s="220"/>
      <c r="F6" s="220">
        <f>SUM('2014.kvet.3.mell.'!F6)</f>
        <v>8000</v>
      </c>
    </row>
    <row r="7" spans="1:6" s="82" customFormat="1" ht="13.5" thickBot="1">
      <c r="A7" s="80" t="s">
        <v>165</v>
      </c>
      <c r="B7" s="204" t="s">
        <v>295</v>
      </c>
      <c r="C7" s="219">
        <f>SUM('2014.kvet.3.mell.'!C7)</f>
        <v>28550</v>
      </c>
      <c r="D7" s="219">
        <f>SUM('2014.kvet.3.mell.'!D7)</f>
        <v>28550</v>
      </c>
      <c r="E7" s="219">
        <f>SUM('2014.kvet.3.mell.'!E7)</f>
        <v>0</v>
      </c>
      <c r="F7" s="219">
        <f>SUM('2014.kvet.3.mell.'!F7)</f>
        <v>0</v>
      </c>
    </row>
    <row r="8" spans="1:6" s="82" customFormat="1" ht="12.75">
      <c r="A8" s="128" t="s">
        <v>163</v>
      </c>
      <c r="B8" s="192" t="s">
        <v>294</v>
      </c>
      <c r="C8" s="173">
        <f>SUM('2014.kvet.3.mell.'!C8)</f>
        <v>28550</v>
      </c>
      <c r="D8" s="173">
        <f>SUM('2014.kvet.3.mell.'!D8)</f>
        <v>28550</v>
      </c>
      <c r="E8" s="173">
        <f>SUM('2014.kvet.3.mell.'!E8)</f>
        <v>0</v>
      </c>
      <c r="F8" s="173">
        <f>SUM('2014.kvet.3.mell.'!F8)</f>
        <v>0</v>
      </c>
    </row>
    <row r="9" spans="1:6" s="82" customFormat="1" ht="12.75">
      <c r="A9" s="128" t="s">
        <v>162</v>
      </c>
      <c r="B9" s="98" t="s">
        <v>293</v>
      </c>
      <c r="C9" s="120">
        <f>SUM('2014.kvet.3.mell.'!C9)</f>
        <v>0</v>
      </c>
      <c r="D9" s="120">
        <f>SUM('2014.kvet.3.mell.'!D9)</f>
        <v>0</v>
      </c>
      <c r="E9" s="120">
        <f>SUM('2014.kvet.3.mell.'!E9)</f>
        <v>0</v>
      </c>
      <c r="F9" s="120">
        <f>SUM('2014.kvet.3.mell.'!F9)</f>
        <v>0</v>
      </c>
    </row>
    <row r="10" spans="1:6" s="82" customFormat="1" ht="12.75">
      <c r="A10" s="128" t="s">
        <v>161</v>
      </c>
      <c r="B10" s="98" t="s">
        <v>292</v>
      </c>
      <c r="C10" s="120">
        <f>SUM('2014.kvet.3.mell.'!C10)</f>
        <v>0</v>
      </c>
      <c r="D10" s="120">
        <f>SUM('2014.kvet.3.mell.'!D10)</f>
        <v>0</v>
      </c>
      <c r="E10" s="120">
        <f>SUM('2014.kvet.3.mell.'!E10)</f>
        <v>0</v>
      </c>
      <c r="F10" s="120">
        <f>SUM('2014.kvet.3.mell.'!F10)</f>
        <v>0</v>
      </c>
    </row>
    <row r="11" spans="1:6" s="82" customFormat="1" ht="13.5" thickBot="1">
      <c r="A11" s="128" t="s">
        <v>159</v>
      </c>
      <c r="B11" s="191" t="s">
        <v>291</v>
      </c>
      <c r="C11" s="117">
        <f>SUM('2014.kvet.3.mell.'!C11)</f>
        <v>0</v>
      </c>
      <c r="D11" s="117">
        <f>SUM('2014.kvet.3.mell.'!D11)</f>
        <v>0</v>
      </c>
      <c r="E11" s="117">
        <f>SUM('2014.kvet.3.mell.'!E11)</f>
        <v>0</v>
      </c>
      <c r="F11" s="117">
        <f>SUM('2014.kvet.3.mell.'!F11)</f>
        <v>0</v>
      </c>
    </row>
    <row r="12" spans="1:6" s="82" customFormat="1" ht="13.5" thickBot="1">
      <c r="A12" s="80" t="s">
        <v>145</v>
      </c>
      <c r="B12" s="218" t="s">
        <v>290</v>
      </c>
      <c r="C12" s="220">
        <f>SUM('2014.kvet.3.mell.'!C12)</f>
        <v>33398</v>
      </c>
      <c r="D12" s="220">
        <f>SUM('2014.kvet.3.mell.'!D12)</f>
        <v>31486</v>
      </c>
      <c r="E12" s="220"/>
      <c r="F12" s="220">
        <f>SUM('2014.kvet.3.mell.'!F12)</f>
        <v>0</v>
      </c>
    </row>
    <row r="13" spans="1:6" s="82" customFormat="1" ht="12.75">
      <c r="A13" s="135" t="s">
        <v>143</v>
      </c>
      <c r="B13" s="134" t="s">
        <v>289</v>
      </c>
      <c r="C13" s="173">
        <f>SUM('2014.kvet.3.mell.'!C13)</f>
        <v>0</v>
      </c>
      <c r="D13" s="173">
        <f>SUM('2014.kvet.3.mell.'!D13)</f>
        <v>0</v>
      </c>
      <c r="E13" s="173">
        <f>SUM('2014.kvet.3.mell.'!E13)</f>
        <v>0</v>
      </c>
      <c r="F13" s="173">
        <f>SUM('2014.kvet.3.mell.'!F13)</f>
        <v>0</v>
      </c>
    </row>
    <row r="14" spans="1:6" s="82" customFormat="1" ht="12.75">
      <c r="A14" s="128" t="s">
        <v>141</v>
      </c>
      <c r="B14" s="123" t="s">
        <v>288</v>
      </c>
      <c r="C14" s="120">
        <f>SUM('2014.kvet.3.mell.'!C14)</f>
        <v>6355</v>
      </c>
      <c r="D14" s="120">
        <f>SUM('2014.kvet.3.mell.'!D14)</f>
        <v>6355</v>
      </c>
      <c r="E14" s="120">
        <f>SUM('2014.kvet.3.mell.'!E14)</f>
        <v>0</v>
      </c>
      <c r="F14" s="120">
        <f>SUM('2014.kvet.3.mell.'!F14)</f>
        <v>0</v>
      </c>
    </row>
    <row r="15" spans="1:6" s="82" customFormat="1" ht="12.75">
      <c r="A15" s="128" t="s">
        <v>287</v>
      </c>
      <c r="B15" s="123" t="s">
        <v>286</v>
      </c>
      <c r="C15" s="120">
        <f>SUM('2014.kvet.3.mell.'!C15)</f>
        <v>0</v>
      </c>
      <c r="D15" s="120">
        <f>SUM('2014.kvet.3.mell.'!D15)</f>
        <v>0</v>
      </c>
      <c r="E15" s="120"/>
      <c r="F15" s="120">
        <f>SUM('2014.kvet.3.mell.'!F15)</f>
        <v>0</v>
      </c>
    </row>
    <row r="16" spans="1:6" s="82" customFormat="1" ht="12.75">
      <c r="A16" s="128" t="s">
        <v>285</v>
      </c>
      <c r="B16" s="123" t="s">
        <v>284</v>
      </c>
      <c r="C16" s="120">
        <f>SUM('2014.kvet.3.mell.'!C16)</f>
        <v>16112</v>
      </c>
      <c r="D16" s="120">
        <f>SUM('2014.kvet.3.mell.'!D16)</f>
        <v>15000</v>
      </c>
      <c r="E16" s="120">
        <f>SUM('2014.kvet.3.mell.'!E16)</f>
        <v>1112</v>
      </c>
      <c r="F16" s="120">
        <f>SUM('2014.kvet.3.mell.'!F16)</f>
        <v>0</v>
      </c>
    </row>
    <row r="17" spans="1:6" s="82" customFormat="1" ht="12.75">
      <c r="A17" s="119" t="s">
        <v>283</v>
      </c>
      <c r="B17" s="190" t="s">
        <v>282</v>
      </c>
      <c r="C17" s="120">
        <f>SUM('2014.kvet.3.mell.'!C17)</f>
        <v>0</v>
      </c>
      <c r="D17" s="120">
        <f>SUM('2014.kvet.3.mell.'!D17)</f>
        <v>0</v>
      </c>
      <c r="E17" s="120">
        <f>SUM('2014.kvet.3.mell.'!E17)</f>
        <v>0</v>
      </c>
      <c r="F17" s="120">
        <f>SUM('2014.kvet.3.mell.'!F17)</f>
        <v>0</v>
      </c>
    </row>
    <row r="18" spans="1:6" s="82" customFormat="1" ht="12.75">
      <c r="A18" s="128" t="s">
        <v>281</v>
      </c>
      <c r="B18" s="123" t="s">
        <v>280</v>
      </c>
      <c r="C18" s="120">
        <f>SUM('2014.kvet.3.mell.'!C18)</f>
        <v>10431</v>
      </c>
      <c r="D18" s="120">
        <f>SUM('2014.kvet.3.mell.'!D18)</f>
        <v>10131</v>
      </c>
      <c r="E18" s="120">
        <f>SUM('2014.kvet.3.mell.'!E18)</f>
        <v>300</v>
      </c>
      <c r="F18" s="120">
        <f>SUM('2014.kvet.3.mell.'!F18)</f>
        <v>0</v>
      </c>
    </row>
    <row r="19" spans="1:6" s="82" customFormat="1" ht="12.75">
      <c r="A19" s="128" t="s">
        <v>279</v>
      </c>
      <c r="B19" s="123" t="s">
        <v>278</v>
      </c>
      <c r="C19" s="120">
        <f>SUM('2014.kvet.3.mell.'!C19)</f>
        <v>0</v>
      </c>
      <c r="D19" s="120">
        <f>SUM('2014.kvet.3.mell.'!D19)</f>
        <v>0</v>
      </c>
      <c r="E19" s="120">
        <f>SUM('2014.kvet.3.mell.'!E19)</f>
        <v>0</v>
      </c>
      <c r="F19" s="120">
        <f>SUM('2014.kvet.3.mell.'!F19)</f>
        <v>0</v>
      </c>
    </row>
    <row r="20" spans="1:6" s="82" customFormat="1" ht="13.5" thickBot="1">
      <c r="A20" s="188" t="s">
        <v>277</v>
      </c>
      <c r="B20" s="187" t="s">
        <v>276</v>
      </c>
      <c r="C20" s="117">
        <f>SUM('2014.kvet.3.mell.'!C20)</f>
        <v>500</v>
      </c>
      <c r="D20" s="117">
        <f>SUM('2014.kvet.3.mell.'!D20)</f>
        <v>0</v>
      </c>
      <c r="E20" s="117">
        <f>SUM('2014.kvet.3.mell.'!E20)</f>
        <v>500</v>
      </c>
      <c r="F20" s="117">
        <f>SUM('2014.kvet.3.mell.'!F20)</f>
        <v>0</v>
      </c>
    </row>
    <row r="21" spans="1:6" s="82" customFormat="1" ht="13.5" thickBot="1">
      <c r="A21" s="80" t="s">
        <v>275</v>
      </c>
      <c r="B21" s="218" t="s">
        <v>274</v>
      </c>
      <c r="C21" s="220">
        <f>SUM('2014.kvet.3.mell.'!C21)</f>
        <v>8000</v>
      </c>
      <c r="D21" s="220">
        <f>SUM('2014.kvet.3.mell.'!D21)</f>
        <v>0</v>
      </c>
      <c r="E21" s="220">
        <f>SUM('2014.kvet.3.mell.'!E21)</f>
        <v>0</v>
      </c>
      <c r="F21" s="220">
        <f>SUM('2014.kvet.3.mell.'!F21)</f>
        <v>8000</v>
      </c>
    </row>
    <row r="22" spans="1:6" s="82" customFormat="1" ht="13.5" thickBot="1">
      <c r="A22" s="80" t="s">
        <v>137</v>
      </c>
      <c r="B22" s="218" t="s">
        <v>273</v>
      </c>
      <c r="C22" s="219">
        <f>SUM('2014.kvet.3.mell.'!C22)</f>
        <v>160658</v>
      </c>
      <c r="D22" s="219">
        <f>SUM('2014.kvet.3.mell.'!D22)</f>
        <v>146069</v>
      </c>
      <c r="E22" s="219">
        <f>SUM('2014.kvet.3.mell.'!E22)</f>
        <v>9437</v>
      </c>
      <c r="F22" s="219">
        <f>SUM('2014.kvet.3.mell.'!F22)</f>
        <v>5152</v>
      </c>
    </row>
    <row r="23" spans="1:6" s="82" customFormat="1" ht="12.75">
      <c r="A23" s="115" t="s">
        <v>272</v>
      </c>
      <c r="B23" s="114" t="s">
        <v>271</v>
      </c>
      <c r="C23" s="173">
        <f>SUM('2014.kvet.3.mell.'!C23)</f>
        <v>160658</v>
      </c>
      <c r="D23" s="173">
        <f>SUM('2014.kvet.3.mell.'!D23)</f>
        <v>146069</v>
      </c>
      <c r="E23" s="173">
        <f>SUM('2014.kvet.3.mell.'!E23)</f>
        <v>9437</v>
      </c>
      <c r="F23" s="173">
        <f>SUM('2014.kvet.3.mell.'!F23)</f>
        <v>5152</v>
      </c>
    </row>
    <row r="24" spans="1:6" s="82" customFormat="1" ht="12.75">
      <c r="A24" s="128" t="s">
        <v>270</v>
      </c>
      <c r="B24" s="123" t="s">
        <v>269</v>
      </c>
      <c r="C24" s="120">
        <f>SUM('2014.kvet.3.mell.'!C24)</f>
        <v>0</v>
      </c>
      <c r="D24" s="120">
        <f>SUM('2014.kvet.3.mell.'!D24)</f>
        <v>0</v>
      </c>
      <c r="E24" s="120">
        <f>SUM('2014.kvet.3.mell.'!E24)</f>
        <v>0</v>
      </c>
      <c r="F24" s="120">
        <f>SUM('2014.kvet.3.mell.'!F24)</f>
        <v>0</v>
      </c>
    </row>
    <row r="25" spans="1:6" s="82" customFormat="1" ht="12.75">
      <c r="A25" s="128" t="s">
        <v>268</v>
      </c>
      <c r="B25" s="123" t="s">
        <v>267</v>
      </c>
      <c r="C25" s="120">
        <f>SUM('2014.kvet.3.mell.'!C25)</f>
        <v>0</v>
      </c>
      <c r="D25" s="120">
        <f>SUM('2014.kvet.3.mell.'!D25)</f>
        <v>0</v>
      </c>
      <c r="E25" s="120">
        <f>SUM('2014.kvet.3.mell.'!E25)</f>
        <v>0</v>
      </c>
      <c r="F25" s="120">
        <f>SUM('2014.kvet.3.mell.'!F25)</f>
        <v>0</v>
      </c>
    </row>
    <row r="26" spans="1:6" s="82" customFormat="1" ht="12.75">
      <c r="A26" s="112" t="s">
        <v>266</v>
      </c>
      <c r="B26" s="123" t="s">
        <v>265</v>
      </c>
      <c r="C26" s="120">
        <f>SUM('2014.kvet.3.mell.'!C26)</f>
        <v>0</v>
      </c>
      <c r="D26" s="120">
        <f>SUM('2014.kvet.3.mell.'!D26)</f>
        <v>0</v>
      </c>
      <c r="E26" s="120">
        <f>SUM('2014.kvet.3.mell.'!E26)</f>
        <v>0</v>
      </c>
      <c r="F26" s="120">
        <f>SUM('2014.kvet.3.mell.'!F26)</f>
        <v>0</v>
      </c>
    </row>
    <row r="27" spans="1:6" s="82" customFormat="1" ht="12.75">
      <c r="A27" s="112" t="s">
        <v>264</v>
      </c>
      <c r="B27" s="123" t="s">
        <v>263</v>
      </c>
      <c r="C27" s="120">
        <f>SUM('2014.kvet.3.mell.'!C27)</f>
        <v>0</v>
      </c>
      <c r="D27" s="120">
        <f>SUM('2014.kvet.3.mell.'!D27)</f>
        <v>0</v>
      </c>
      <c r="E27" s="120">
        <f>SUM('2014.kvet.3.mell.'!E27)</f>
        <v>0</v>
      </c>
      <c r="F27" s="120">
        <f>SUM('2014.kvet.3.mell.'!F27)</f>
        <v>0</v>
      </c>
    </row>
    <row r="28" spans="1:6" s="82" customFormat="1" ht="12.75">
      <c r="A28" s="128" t="s">
        <v>262</v>
      </c>
      <c r="B28" s="123" t="s">
        <v>261</v>
      </c>
      <c r="C28" s="120">
        <f>SUM('2014.kvet.3.mell.'!C28)</f>
        <v>0</v>
      </c>
      <c r="D28" s="120">
        <f>SUM('2014.kvet.3.mell.'!D28)</f>
        <v>0</v>
      </c>
      <c r="E28" s="120">
        <f>SUM('2014.kvet.3.mell.'!E28)</f>
        <v>0</v>
      </c>
      <c r="F28" s="120">
        <f>SUM('2014.kvet.3.mell.'!F28)</f>
        <v>0</v>
      </c>
    </row>
    <row r="29" spans="1:6" s="82" customFormat="1" ht="12.75">
      <c r="A29" s="128" t="s">
        <v>260</v>
      </c>
      <c r="B29" s="123" t="s">
        <v>259</v>
      </c>
      <c r="C29" s="120">
        <f>SUM('2014.kvet.3.mell.'!C29)</f>
        <v>0</v>
      </c>
      <c r="D29" s="120">
        <f>SUM('2014.kvet.3.mell.'!D29)</f>
        <v>0</v>
      </c>
      <c r="E29" s="120">
        <f>SUM('2014.kvet.3.mell.'!E29)</f>
        <v>0</v>
      </c>
      <c r="F29" s="120">
        <f>SUM('2014.kvet.3.mell.'!F29)</f>
        <v>0</v>
      </c>
    </row>
    <row r="30" spans="1:6" s="82" customFormat="1" ht="13.5" thickBot="1">
      <c r="A30" s="128" t="s">
        <v>258</v>
      </c>
      <c r="B30" s="111" t="s">
        <v>257</v>
      </c>
      <c r="C30" s="117">
        <f>SUM('2014.kvet.3.mell.'!C30)</f>
        <v>0</v>
      </c>
      <c r="D30" s="117">
        <f>SUM('2014.kvet.3.mell.'!D30)</f>
        <v>0</v>
      </c>
      <c r="E30" s="117">
        <f>SUM('2014.kvet.3.mell.'!E30)</f>
        <v>0</v>
      </c>
      <c r="F30" s="117">
        <f>SUM('2014.kvet.3.mell.'!F30)</f>
        <v>0</v>
      </c>
    </row>
    <row r="31" spans="1:6" s="82" customFormat="1" ht="13.5" thickBot="1">
      <c r="A31" s="184" t="s">
        <v>135</v>
      </c>
      <c r="B31" s="218" t="s">
        <v>256</v>
      </c>
      <c r="C31" s="210">
        <f>SUM('2014.kvet.3.mell.'!C31)</f>
        <v>419</v>
      </c>
      <c r="D31" s="210">
        <f>SUM('2014.kvet.3.mell.'!D31)</f>
        <v>419</v>
      </c>
      <c r="E31" s="210">
        <f>SUM('2014.kvet.3.mell.'!E31)</f>
        <v>0</v>
      </c>
      <c r="F31" s="210"/>
    </row>
    <row r="32" spans="1:6" s="82" customFormat="1" ht="12.75">
      <c r="A32" s="182" t="s">
        <v>133</v>
      </c>
      <c r="B32" s="162" t="s">
        <v>255</v>
      </c>
      <c r="C32" s="173">
        <f>SUM('2014.kvet.3.mell.'!C32)</f>
        <v>0</v>
      </c>
      <c r="D32" s="173">
        <f>SUM('2014.kvet.3.mell.'!D32)</f>
        <v>0</v>
      </c>
      <c r="E32" s="173">
        <f>SUM('2014.kvet.3.mell.'!E32)</f>
        <v>0</v>
      </c>
      <c r="F32" s="173">
        <f>SUM('2014.kvet.3.mell.'!F32)</f>
        <v>0</v>
      </c>
    </row>
    <row r="33" spans="1:6" s="82" customFormat="1" ht="12.75">
      <c r="A33" s="179" t="s">
        <v>131</v>
      </c>
      <c r="B33" s="95" t="s">
        <v>252</v>
      </c>
      <c r="C33" s="120">
        <f>SUM('2014.kvet.3.mell.'!C33)</f>
        <v>0</v>
      </c>
      <c r="D33" s="120">
        <f>SUM('2014.kvet.3.mell.'!D33)</f>
        <v>0</v>
      </c>
      <c r="E33" s="120">
        <f>SUM('2014.kvet.3.mell.'!E33)</f>
        <v>0</v>
      </c>
      <c r="F33" s="120">
        <f>SUM('2014.kvet.3.mell.'!F33)</f>
        <v>0</v>
      </c>
    </row>
    <row r="34" spans="1:6" s="82" customFormat="1" ht="12.75">
      <c r="A34" s="179" t="s">
        <v>130</v>
      </c>
      <c r="B34" s="95" t="s">
        <v>251</v>
      </c>
      <c r="C34" s="120">
        <f>SUM('2014.kvet.3.mell.'!C34)</f>
        <v>0</v>
      </c>
      <c r="D34" s="120">
        <f>SUM('2014.kvet.3.mell.'!D34)</f>
        <v>0</v>
      </c>
      <c r="E34" s="120">
        <f>SUM('2014.kvet.3.mell.'!E34)</f>
        <v>0</v>
      </c>
      <c r="F34" s="120">
        <f>SUM('2014.kvet.3.mell.'!F34)</f>
        <v>0</v>
      </c>
    </row>
    <row r="35" spans="1:6" s="82" customFormat="1" ht="12.75">
      <c r="A35" s="179" t="s">
        <v>128</v>
      </c>
      <c r="B35" s="95" t="s">
        <v>250</v>
      </c>
      <c r="C35" s="120">
        <f>SUM('2014.kvet.3.mell.'!C35)</f>
        <v>0</v>
      </c>
      <c r="D35" s="120">
        <f>SUM('2014.kvet.3.mell.'!D35)</f>
        <v>0</v>
      </c>
      <c r="E35" s="120">
        <f>SUM('2014.kvet.3.mell.'!E35)</f>
        <v>0</v>
      </c>
      <c r="F35" s="120">
        <f>SUM('2014.kvet.3.mell.'!F35)</f>
        <v>0</v>
      </c>
    </row>
    <row r="36" spans="1:6" s="82" customFormat="1" ht="12.75">
      <c r="A36" s="179" t="s">
        <v>127</v>
      </c>
      <c r="B36" s="95" t="s">
        <v>249</v>
      </c>
      <c r="C36" s="120">
        <f>SUM('2014.kvet.3.mell.'!C36)</f>
        <v>0</v>
      </c>
      <c r="D36" s="120">
        <f>SUM('2014.kvet.3.mell.'!D36)</f>
        <v>0</v>
      </c>
      <c r="E36" s="120">
        <f>SUM('2014.kvet.3.mell.'!E36)</f>
        <v>0</v>
      </c>
      <c r="F36" s="120">
        <f>SUM('2014.kvet.3.mell.'!F36)</f>
        <v>0</v>
      </c>
    </row>
    <row r="37" spans="1:6" s="82" customFormat="1" ht="12.75">
      <c r="A37" s="179" t="s">
        <v>126</v>
      </c>
      <c r="B37" s="95" t="s">
        <v>254</v>
      </c>
      <c r="C37" s="120">
        <f>SUM('2014.kvet.3.mell.'!C37)</f>
        <v>419</v>
      </c>
      <c r="D37" s="120">
        <f>SUM('2014.kvet.3.mell.'!D37)</f>
        <v>419</v>
      </c>
      <c r="E37" s="120">
        <v>419</v>
      </c>
      <c r="F37" s="120">
        <f>SUM('2014.kvet.3.mell.'!F37)</f>
        <v>0</v>
      </c>
    </row>
    <row r="38" spans="1:6" s="82" customFormat="1" ht="12.75">
      <c r="A38" s="179" t="s">
        <v>122</v>
      </c>
      <c r="B38" s="159" t="s">
        <v>253</v>
      </c>
      <c r="C38" s="120">
        <f>SUM('2014.kvet.3.mell.'!C38)</f>
        <v>0</v>
      </c>
      <c r="D38" s="120">
        <f>SUM('2014.kvet.3.mell.'!D38)</f>
        <v>0</v>
      </c>
      <c r="E38" s="120">
        <f>SUM('2014.kvet.3.mell.'!E38)</f>
        <v>0</v>
      </c>
      <c r="F38" s="120">
        <f>SUM('2014.kvet.3.mell.'!F38)</f>
        <v>0</v>
      </c>
    </row>
    <row r="39" spans="1:6" s="82" customFormat="1" ht="12.75">
      <c r="A39" s="179" t="s">
        <v>120</v>
      </c>
      <c r="B39" s="95" t="s">
        <v>252</v>
      </c>
      <c r="C39" s="120">
        <f>SUM('2014.kvet.3.mell.'!C39)</f>
        <v>0</v>
      </c>
      <c r="D39" s="120">
        <f>SUM('2014.kvet.3.mell.'!D39)</f>
        <v>0</v>
      </c>
      <c r="E39" s="120">
        <f>SUM('2014.kvet.3.mell.'!E39)</f>
        <v>0</v>
      </c>
      <c r="F39" s="120">
        <f>SUM('2014.kvet.3.mell.'!F39)</f>
        <v>0</v>
      </c>
    </row>
    <row r="40" spans="1:6" s="82" customFormat="1" ht="12.75">
      <c r="A40" s="179" t="s">
        <v>118</v>
      </c>
      <c r="B40" s="95" t="s">
        <v>251</v>
      </c>
      <c r="C40" s="120">
        <f>SUM('2014.kvet.3.mell.'!C40)</f>
        <v>0</v>
      </c>
      <c r="D40" s="120">
        <f>SUM('2014.kvet.3.mell.'!D40)</f>
        <v>0</v>
      </c>
      <c r="E40" s="120">
        <f>SUM('2014.kvet.3.mell.'!E40)</f>
        <v>0</v>
      </c>
      <c r="F40" s="120">
        <f>SUM('2014.kvet.3.mell.'!F40)</f>
        <v>0</v>
      </c>
    </row>
    <row r="41" spans="1:6" s="82" customFormat="1" ht="12.75">
      <c r="A41" s="179" t="s">
        <v>116</v>
      </c>
      <c r="B41" s="95" t="s">
        <v>250</v>
      </c>
      <c r="C41" s="120">
        <f>SUM('2014.kvet.3.mell.'!C41)</f>
        <v>0</v>
      </c>
      <c r="D41" s="120">
        <f>SUM('2014.kvet.3.mell.'!D41)</f>
        <v>0</v>
      </c>
      <c r="E41" s="120">
        <f>SUM('2014.kvet.3.mell.'!E41)</f>
        <v>0</v>
      </c>
      <c r="F41" s="120">
        <f>SUM('2014.kvet.3.mell.'!F41)</f>
        <v>0</v>
      </c>
    </row>
    <row r="42" spans="1:6" s="82" customFormat="1" ht="12.75">
      <c r="A42" s="179" t="s">
        <v>114</v>
      </c>
      <c r="B42" s="178" t="s">
        <v>249</v>
      </c>
      <c r="C42" s="120">
        <f>SUM('2014.kvet.3.mell.'!C42)</f>
        <v>0</v>
      </c>
      <c r="D42" s="120">
        <f>SUM('2014.kvet.3.mell.'!D42)</f>
        <v>0</v>
      </c>
      <c r="E42" s="120">
        <f>SUM('2014.kvet.3.mell.'!E42)</f>
        <v>0</v>
      </c>
      <c r="F42" s="120">
        <f>SUM('2014.kvet.3.mell.'!F42)</f>
        <v>0</v>
      </c>
    </row>
    <row r="43" spans="1:6" s="82" customFormat="1" ht="13.5" thickBot="1">
      <c r="A43" s="176" t="s">
        <v>112</v>
      </c>
      <c r="B43" s="175" t="s">
        <v>248</v>
      </c>
      <c r="C43" s="117">
        <f>SUM('2014.kvet.3.mell.'!C43)</f>
        <v>0</v>
      </c>
      <c r="D43" s="117">
        <f>SUM('2014.kvet.3.mell.'!D43)</f>
        <v>0</v>
      </c>
      <c r="E43" s="117">
        <f>SUM('2014.kvet.3.mell.'!E43)</f>
        <v>0</v>
      </c>
      <c r="F43" s="117">
        <f>SUM('2014.kvet.3.mell.'!F43)</f>
        <v>0</v>
      </c>
    </row>
    <row r="44" spans="1:6" s="82" customFormat="1" ht="13.5" thickBot="1">
      <c r="A44" s="80" t="s">
        <v>247</v>
      </c>
      <c r="B44" s="215" t="s">
        <v>246</v>
      </c>
      <c r="C44" s="210">
        <f>SUM('2014.kvet.3.mell.'!C44)</f>
        <v>0</v>
      </c>
      <c r="D44" s="210">
        <f>SUM('2014.kvet.3.mell.'!D44)</f>
        <v>0</v>
      </c>
      <c r="E44" s="210">
        <f>SUM('2014.kvet.3.mell.'!E44)</f>
        <v>0</v>
      </c>
      <c r="F44" s="210">
        <f>SUM('2014.kvet.3.mell.'!F44)</f>
        <v>0</v>
      </c>
    </row>
    <row r="45" spans="1:6" s="82" customFormat="1" ht="13.5" thickBot="1">
      <c r="A45" s="115" t="s">
        <v>245</v>
      </c>
      <c r="B45" s="217" t="s">
        <v>244</v>
      </c>
      <c r="C45" s="210">
        <f>SUM('2014.kvet.3.mell.'!C45)</f>
        <v>0</v>
      </c>
      <c r="D45" s="210">
        <f>SUM('2014.kvet.3.mell.'!D45)</f>
        <v>0</v>
      </c>
      <c r="E45" s="210">
        <f>SUM('2014.kvet.3.mell.'!E45)</f>
        <v>0</v>
      </c>
      <c r="F45" s="210">
        <f>SUM('2014.kvet.3.mell.'!F45)</f>
        <v>0</v>
      </c>
    </row>
    <row r="46" spans="1:6" s="82" customFormat="1" ht="13.5" thickBot="1">
      <c r="A46" s="119" t="s">
        <v>243</v>
      </c>
      <c r="B46" s="216" t="s">
        <v>242</v>
      </c>
      <c r="C46" s="210">
        <f>SUM('2014.kvet.3.mell.'!C46)</f>
        <v>1748</v>
      </c>
      <c r="D46" s="210">
        <f>SUM('2014.kvet.3.mell.'!D46)</f>
        <v>1748</v>
      </c>
      <c r="E46" s="210">
        <f>SUM('2014.kvet.3.mell.'!E46)</f>
        <v>0</v>
      </c>
      <c r="F46" s="210">
        <f>SUM('2014.kvet.3.mell.'!F46)</f>
        <v>0</v>
      </c>
    </row>
    <row r="47" spans="1:6" s="82" customFormat="1" ht="13.5" thickBot="1">
      <c r="A47" s="80" t="s">
        <v>102</v>
      </c>
      <c r="B47" s="215" t="s">
        <v>241</v>
      </c>
      <c r="C47" s="210">
        <f>SUM('2014.kvet.3.mell.'!C47)</f>
        <v>1748</v>
      </c>
      <c r="D47" s="210">
        <f>SUM('2014.kvet.3.mell.'!D47)</f>
        <v>1748</v>
      </c>
      <c r="E47" s="210">
        <v>1748</v>
      </c>
      <c r="F47" s="210">
        <f>SUM('2014.kvet.3.mell.'!F47)</f>
        <v>0</v>
      </c>
    </row>
    <row r="48" spans="1:6" s="82" customFormat="1" ht="12.75">
      <c r="A48" s="115" t="s">
        <v>240</v>
      </c>
      <c r="B48" s="98" t="s">
        <v>239</v>
      </c>
      <c r="C48" s="173">
        <f>SUM('2014.kvet.3.mell.'!C48)</f>
        <v>0</v>
      </c>
      <c r="D48" s="173">
        <f>SUM('2014.kvet.3.mell.'!D48)</f>
        <v>0</v>
      </c>
      <c r="E48" s="173">
        <f>SUM('2014.kvet.3.mell.'!E48)</f>
        <v>0</v>
      </c>
      <c r="F48" s="173">
        <f>SUM('2014.kvet.3.mell.'!F48)</f>
        <v>0</v>
      </c>
    </row>
    <row r="49" spans="1:6" s="82" customFormat="1" ht="12.75">
      <c r="A49" s="128" t="s">
        <v>238</v>
      </c>
      <c r="B49" s="95" t="s">
        <v>237</v>
      </c>
      <c r="C49" s="120">
        <f>SUM('2014.kvet.3.mell.'!C49)</f>
        <v>0</v>
      </c>
      <c r="D49" s="120">
        <f>SUM('2014.kvet.3.mell.'!D49)</f>
        <v>0</v>
      </c>
      <c r="E49" s="120">
        <f>SUM('2014.kvet.3.mell.'!E49)</f>
        <v>0</v>
      </c>
      <c r="F49" s="120">
        <f>SUM('2014.kvet.3.mell.'!F49)</f>
        <v>0</v>
      </c>
    </row>
    <row r="50" spans="1:6" s="82" customFormat="1" ht="13.5" thickBot="1">
      <c r="A50" s="119" t="s">
        <v>236</v>
      </c>
      <c r="B50" s="155" t="s">
        <v>235</v>
      </c>
      <c r="C50" s="117">
        <f>SUM('2014.kvet.3.mell.'!C50)</f>
        <v>0</v>
      </c>
      <c r="D50" s="117">
        <f>SUM('2014.kvet.3.mell.'!D50)</f>
        <v>0</v>
      </c>
      <c r="E50" s="117">
        <f>SUM('2014.kvet.3.mell.'!E50)</f>
        <v>0</v>
      </c>
      <c r="F50" s="117">
        <f>SUM('2014.kvet.3.mell.'!F50)</f>
        <v>0</v>
      </c>
    </row>
    <row r="51" spans="1:6" s="82" customFormat="1" ht="13.5" thickBot="1">
      <c r="A51" s="80" t="s">
        <v>234</v>
      </c>
      <c r="B51" s="214" t="s">
        <v>233</v>
      </c>
      <c r="C51" s="213">
        <f>SUM('2014.kvet.3.mell.'!C51)</f>
        <v>0</v>
      </c>
      <c r="D51" s="213">
        <f>SUM('2014.kvet.3.mell.'!D51)</f>
        <v>0</v>
      </c>
      <c r="E51" s="213">
        <f>SUM('2014.kvet.3.mell.'!E51)</f>
        <v>0</v>
      </c>
      <c r="F51" s="213">
        <f>SUM('2014.kvet.3.mell.'!F51)</f>
        <v>0</v>
      </c>
    </row>
    <row r="52" spans="1:6" s="82" customFormat="1" ht="13.5" thickBot="1">
      <c r="A52" s="80" t="s">
        <v>232</v>
      </c>
      <c r="B52" s="212" t="s">
        <v>231</v>
      </c>
      <c r="C52" s="210">
        <f>SUM('2014.kvet.3.mell.'!C52)</f>
        <v>232773</v>
      </c>
      <c r="D52" s="210">
        <f>SUM('2014.kvet.3.mell.'!D52)</f>
        <v>208272</v>
      </c>
      <c r="E52" s="210"/>
      <c r="F52" s="210">
        <f>SUM('2014.kvet.3.mell.'!F52)</f>
        <v>13152</v>
      </c>
    </row>
    <row r="53" spans="1:6" s="82" customFormat="1" ht="13.5" thickBot="1">
      <c r="A53" s="89" t="s">
        <v>230</v>
      </c>
      <c r="B53" s="204" t="s">
        <v>229</v>
      </c>
      <c r="C53" s="211">
        <f>SUM('2014.kvet.3.mell.'!C53)</f>
        <v>34000</v>
      </c>
      <c r="D53" s="211">
        <f>SUM('2014.kvet.3.mell.'!D53)</f>
        <v>34000</v>
      </c>
      <c r="E53" s="211">
        <f>SUM('2014.kvet.3.mell.'!E53)</f>
        <v>0</v>
      </c>
      <c r="F53" s="211">
        <f>SUM('2014.kvet.3.mell.'!F53)</f>
        <v>0</v>
      </c>
    </row>
    <row r="54" spans="1:6" s="82" customFormat="1" ht="12.75">
      <c r="A54" s="163" t="s">
        <v>228</v>
      </c>
      <c r="B54" s="162" t="s">
        <v>227</v>
      </c>
      <c r="C54" s="173"/>
      <c r="D54" s="173"/>
      <c r="E54" s="173">
        <f>SUM('2014.kvet.3.mell.'!E54)</f>
        <v>0</v>
      </c>
      <c r="F54" s="173">
        <f>SUM('2014.kvet.3.mell.'!F54)</f>
        <v>0</v>
      </c>
    </row>
    <row r="55" spans="1:6" s="82" customFormat="1" ht="16.5" customHeight="1">
      <c r="A55" s="96" t="s">
        <v>226</v>
      </c>
      <c r="B55" s="95" t="s">
        <v>225</v>
      </c>
      <c r="C55" s="120">
        <f>SUM('2014.kvet.3.mell.'!C55)</f>
        <v>34000</v>
      </c>
      <c r="D55" s="120">
        <f>SUM('2014.kvet.3.mell.'!D55)</f>
        <v>34000</v>
      </c>
      <c r="E55" s="120">
        <f>SUM('2014.kvet.3.mell.'!E55)</f>
        <v>0</v>
      </c>
      <c r="F55" s="120">
        <f>SUM('2014.kvet.3.mell.'!F55)</f>
        <v>0</v>
      </c>
    </row>
    <row r="56" spans="1:6" s="82" customFormat="1" ht="16.5" customHeight="1">
      <c r="A56" s="96" t="s">
        <v>224</v>
      </c>
      <c r="B56" s="95" t="s">
        <v>223</v>
      </c>
      <c r="C56" s="120">
        <f>SUM('2014.kvet.3.mell.'!C56)</f>
        <v>0</v>
      </c>
      <c r="D56" s="120">
        <f>SUM('2014.kvet.3.mell.'!D56)</f>
        <v>0</v>
      </c>
      <c r="E56" s="120">
        <f>SUM('2014.kvet.3.mell.'!E56)</f>
        <v>0</v>
      </c>
      <c r="F56" s="120">
        <f>SUM('2014.kvet.3.mell.'!F56)</f>
        <v>0</v>
      </c>
    </row>
    <row r="57" spans="1:6" s="82" customFormat="1" ht="16.5" customHeight="1">
      <c r="A57" s="96" t="s">
        <v>222</v>
      </c>
      <c r="B57" s="95" t="s">
        <v>221</v>
      </c>
      <c r="C57" s="120">
        <f>SUM('2014.kvet.3.mell.'!C57)</f>
        <v>0</v>
      </c>
      <c r="D57" s="120">
        <f>SUM('2014.kvet.3.mell.'!D57)</f>
        <v>0</v>
      </c>
      <c r="E57" s="120">
        <f>SUM('2014.kvet.3.mell.'!E57)</f>
        <v>0</v>
      </c>
      <c r="F57" s="120">
        <f>SUM('2014.kvet.3.mell.'!F57)</f>
        <v>0</v>
      </c>
    </row>
    <row r="58" spans="1:6" s="82" customFormat="1" ht="16.5" customHeight="1">
      <c r="A58" s="96" t="s">
        <v>220</v>
      </c>
      <c r="B58" s="95" t="s">
        <v>219</v>
      </c>
      <c r="C58" s="120">
        <f>SUM('2014.kvet.3.mell.'!C58)</f>
        <v>0</v>
      </c>
      <c r="D58" s="120">
        <f>SUM('2014.kvet.3.mell.'!D58)</f>
        <v>0</v>
      </c>
      <c r="E58" s="120">
        <f>SUM('2014.kvet.3.mell.'!E58)</f>
        <v>0</v>
      </c>
      <c r="F58" s="120">
        <f>SUM('2014.kvet.3.mell.'!F58)</f>
        <v>0</v>
      </c>
    </row>
    <row r="59" spans="1:6" s="82" customFormat="1" ht="16.5" customHeight="1">
      <c r="A59" s="96" t="s">
        <v>218</v>
      </c>
      <c r="B59" s="95" t="s">
        <v>303</v>
      </c>
      <c r="C59" s="120">
        <f>SUM('2014.kvet.3.mell.'!C59)</f>
        <v>0</v>
      </c>
      <c r="D59" s="120">
        <f>SUM('2014.kvet.3.mell.'!D59)</f>
        <v>0</v>
      </c>
      <c r="E59" s="120">
        <f>SUM('2014.kvet.3.mell.'!E59)</f>
        <v>0</v>
      </c>
      <c r="F59" s="120">
        <f>SUM('2014.kvet.3.mell.'!F59)</f>
        <v>0</v>
      </c>
    </row>
    <row r="60" spans="1:6" s="82" customFormat="1" ht="12.75">
      <c r="A60" s="160" t="s">
        <v>216</v>
      </c>
      <c r="B60" s="159" t="s">
        <v>215</v>
      </c>
      <c r="C60" s="120">
        <f>SUM('2014.kvet.3.mell.'!C60)</f>
        <v>0</v>
      </c>
      <c r="D60" s="120">
        <f>SUM('2014.kvet.3.mell.'!D60)</f>
        <v>0</v>
      </c>
      <c r="E60" s="120">
        <f>SUM('2014.kvet.3.mell.'!E60)</f>
        <v>0</v>
      </c>
      <c r="F60" s="120">
        <f>SUM('2014.kvet.3.mell.'!F60)</f>
        <v>0</v>
      </c>
    </row>
    <row r="61" spans="1:6" s="82" customFormat="1" ht="15.75" customHeight="1">
      <c r="A61" s="96" t="s">
        <v>214</v>
      </c>
      <c r="B61" s="95" t="s">
        <v>213</v>
      </c>
      <c r="C61" s="120">
        <f>SUM('2014.kvet.3.mell.'!C61)</f>
        <v>0</v>
      </c>
      <c r="D61" s="120">
        <f>SUM('2014.kvet.3.mell.'!D61)</f>
        <v>0</v>
      </c>
      <c r="E61" s="120">
        <f>SUM('2014.kvet.3.mell.'!E61)</f>
        <v>0</v>
      </c>
      <c r="F61" s="120">
        <f>SUM('2014.kvet.3.mell.'!F61)</f>
        <v>0</v>
      </c>
    </row>
    <row r="62" spans="1:6" s="82" customFormat="1" ht="15.75" customHeight="1">
      <c r="A62" s="96" t="s">
        <v>212</v>
      </c>
      <c r="B62" s="95" t="s">
        <v>211</v>
      </c>
      <c r="C62" s="120">
        <f>SUM('2014.kvet.3.mell.'!C62)</f>
        <v>0</v>
      </c>
      <c r="D62" s="120">
        <f>SUM('2014.kvet.3.mell.'!D62)</f>
        <v>0</v>
      </c>
      <c r="E62" s="120">
        <f>SUM('2014.kvet.3.mell.'!E62)</f>
        <v>0</v>
      </c>
      <c r="F62" s="120">
        <f>SUM('2014.kvet.3.mell.'!F62)</f>
        <v>0</v>
      </c>
    </row>
    <row r="63" spans="1:6" s="82" customFormat="1" ht="15.75" customHeight="1">
      <c r="A63" s="96" t="s">
        <v>210</v>
      </c>
      <c r="B63" s="95" t="s">
        <v>209</v>
      </c>
      <c r="C63" s="120">
        <f>SUM('2014.kvet.3.mell.'!C63)</f>
        <v>0</v>
      </c>
      <c r="D63" s="120">
        <f>SUM('2014.kvet.3.mell.'!D63)</f>
        <v>0</v>
      </c>
      <c r="E63" s="120">
        <f>SUM('2014.kvet.3.mell.'!E63)</f>
        <v>0</v>
      </c>
      <c r="F63" s="120">
        <f>SUM('2014.kvet.3.mell.'!F63)</f>
        <v>0</v>
      </c>
    </row>
    <row r="64" spans="1:6" s="82" customFormat="1" ht="15.75" customHeight="1">
      <c r="A64" s="96" t="s">
        <v>208</v>
      </c>
      <c r="B64" s="95" t="s">
        <v>207</v>
      </c>
      <c r="C64" s="120">
        <f>SUM('2014.kvet.3.mell.'!C64)</f>
        <v>0</v>
      </c>
      <c r="D64" s="120">
        <f>SUM('2014.kvet.3.mell.'!D64)</f>
        <v>0</v>
      </c>
      <c r="E64" s="120">
        <f>SUM('2014.kvet.3.mell.'!E64)</f>
        <v>0</v>
      </c>
      <c r="F64" s="120">
        <f>SUM('2014.kvet.3.mell.'!F64)</f>
        <v>0</v>
      </c>
    </row>
    <row r="65" spans="1:6" s="82" customFormat="1" ht="15.75" customHeight="1" thickBot="1">
      <c r="A65" s="156" t="s">
        <v>206</v>
      </c>
      <c r="B65" s="155" t="s">
        <v>205</v>
      </c>
      <c r="C65" s="117">
        <f>SUM('2014.kvet.3.mell.'!C65)</f>
        <v>0</v>
      </c>
      <c r="D65" s="117">
        <f>SUM('2014.kvet.3.mell.'!D65)</f>
        <v>0</v>
      </c>
      <c r="E65" s="117">
        <f>SUM('2014.kvet.3.mell.'!E65)</f>
        <v>0</v>
      </c>
      <c r="F65" s="117">
        <f>SUM('2014.kvet.3.mell.'!F65)</f>
        <v>0</v>
      </c>
    </row>
    <row r="66" spans="1:6" s="82" customFormat="1" ht="13.5" thickBot="1">
      <c r="A66" s="151" t="s">
        <v>204</v>
      </c>
      <c r="B66" s="198" t="s">
        <v>203</v>
      </c>
      <c r="C66" s="210">
        <f>SUM('2014.kvet.3.mell.'!C66)</f>
        <v>266773</v>
      </c>
      <c r="D66" s="210">
        <f>SUM('2014.kvet.3.mell.'!D66)</f>
        <v>242272</v>
      </c>
      <c r="E66" s="210">
        <f>SUM('2014.kvet.3.mell.'!E66)</f>
        <v>11349</v>
      </c>
      <c r="F66" s="210">
        <f>SUM('2014.kvet.3.mell.'!F66)</f>
        <v>13152</v>
      </c>
    </row>
    <row r="67" spans="1:6" s="82" customFormat="1" ht="13.5" thickBot="1">
      <c r="A67" s="153" t="s">
        <v>202</v>
      </c>
      <c r="B67" s="196" t="s">
        <v>201</v>
      </c>
      <c r="C67" s="210">
        <f>SUM('2014.kvet.3.mell.'!C67)</f>
        <v>0</v>
      </c>
      <c r="D67" s="210">
        <f>SUM('2014.kvet.3.mell.'!D67)</f>
        <v>0</v>
      </c>
      <c r="E67" s="210">
        <f>SUM('2014.kvet.3.mell.'!E67)</f>
        <v>0</v>
      </c>
      <c r="F67" s="210">
        <f>SUM('2014.kvet.3.mell.'!F67)</f>
        <v>0</v>
      </c>
    </row>
    <row r="68" spans="1:6" s="82" customFormat="1" ht="13.5" thickBot="1">
      <c r="A68" s="151" t="s">
        <v>200</v>
      </c>
      <c r="B68" s="198" t="s">
        <v>199</v>
      </c>
      <c r="C68" s="209">
        <f>+C66+C67</f>
        <v>266773</v>
      </c>
      <c r="D68" s="209">
        <f>+D66+D67</f>
        <v>242272</v>
      </c>
      <c r="E68" s="209">
        <f>+E66+E67</f>
        <v>11349</v>
      </c>
      <c r="F68" s="209">
        <f>+F66+F67</f>
        <v>13152</v>
      </c>
    </row>
    <row r="69" spans="1:6" s="82" customFormat="1" ht="225.75" customHeight="1">
      <c r="A69" s="149"/>
      <c r="B69" s="148"/>
      <c r="C69" s="147"/>
      <c r="D69" s="147"/>
      <c r="E69" s="147"/>
      <c r="F69" s="147"/>
    </row>
    <row r="70" spans="1:6" ht="69" customHeight="1">
      <c r="A70" s="330" t="s">
        <v>198</v>
      </c>
      <c r="B70" s="330"/>
      <c r="C70" s="330"/>
      <c r="D70" s="330"/>
      <c r="E70" s="330"/>
      <c r="F70" s="330"/>
    </row>
    <row r="71" spans="1:6" s="145" customFormat="1" ht="16.5" thickBot="1">
      <c r="A71" s="327" t="s">
        <v>197</v>
      </c>
      <c r="B71" s="327"/>
      <c r="C71" s="146"/>
      <c r="D71" s="146"/>
      <c r="E71" s="146"/>
      <c r="F71" s="146" t="s">
        <v>96</v>
      </c>
    </row>
    <row r="72" spans="1:6" ht="24.75" thickBot="1">
      <c r="A72" s="144" t="s">
        <v>196</v>
      </c>
      <c r="B72" s="143" t="s">
        <v>195</v>
      </c>
      <c r="C72" s="142" t="s">
        <v>194</v>
      </c>
      <c r="D72" s="142" t="s">
        <v>193</v>
      </c>
      <c r="E72" s="142" t="s">
        <v>302</v>
      </c>
      <c r="F72" s="142" t="s">
        <v>306</v>
      </c>
    </row>
    <row r="73" spans="1:6" s="138" customFormat="1" ht="12" thickBot="1">
      <c r="A73" s="141">
        <v>1</v>
      </c>
      <c r="B73" s="140">
        <v>2</v>
      </c>
      <c r="C73" s="139">
        <v>3</v>
      </c>
      <c r="D73" s="139">
        <v>3</v>
      </c>
      <c r="E73" s="139">
        <v>3</v>
      </c>
      <c r="F73" s="139">
        <v>3</v>
      </c>
    </row>
    <row r="74" spans="1:6" ht="16.5" thickBot="1">
      <c r="A74" s="137" t="s">
        <v>190</v>
      </c>
      <c r="B74" s="208" t="s">
        <v>189</v>
      </c>
      <c r="C74" s="195">
        <v>261960</v>
      </c>
      <c r="D74" s="195">
        <f>SUM('2014.kvet.3.mell.'!D74)</f>
        <v>200550</v>
      </c>
      <c r="E74" s="195">
        <f>SUM('2014.kvet.3.mell.'!E74)</f>
        <v>13879</v>
      </c>
      <c r="F74" s="195">
        <f>SUM('2014.kvet.3.mell.'!F74)</f>
        <v>7472</v>
      </c>
    </row>
    <row r="75" spans="1:6" ht="15.75">
      <c r="A75" s="135" t="s">
        <v>188</v>
      </c>
      <c r="B75" s="134" t="s">
        <v>187</v>
      </c>
      <c r="C75" s="201">
        <f>SUM('2014.kvet.3.mell.'!C75)</f>
        <v>26930</v>
      </c>
      <c r="D75" s="201">
        <f>SUM('2014.kvet.3.mell.'!D75)</f>
        <v>26930</v>
      </c>
      <c r="E75" s="201">
        <f>SUM('2014.kvet.3.mell.'!E75)</f>
        <v>0</v>
      </c>
      <c r="F75" s="201">
        <f>SUM('2014.kvet.3.mell.'!F75)</f>
        <v>0</v>
      </c>
    </row>
    <row r="76" spans="1:6" ht="15.75">
      <c r="A76" s="128" t="s">
        <v>186</v>
      </c>
      <c r="B76" s="123" t="s">
        <v>185</v>
      </c>
      <c r="C76" s="200">
        <f>SUM('2014.kvet.3.mell.'!C76)</f>
        <v>7538</v>
      </c>
      <c r="D76" s="200">
        <f>SUM('2014.kvet.3.mell.'!D76)</f>
        <v>7538</v>
      </c>
      <c r="E76" s="200">
        <f>SUM('2014.kvet.3.mell.'!E76)</f>
        <v>0</v>
      </c>
      <c r="F76" s="200">
        <f>SUM('2014.kvet.3.mell.'!F76)</f>
        <v>0</v>
      </c>
    </row>
    <row r="77" spans="1:6" ht="15.75">
      <c r="A77" s="128" t="s">
        <v>184</v>
      </c>
      <c r="B77" s="123" t="s">
        <v>183</v>
      </c>
      <c r="C77" s="200">
        <f>SUM('2014.kvet.3.mell.'!C77)</f>
        <v>64767</v>
      </c>
      <c r="D77" s="200">
        <f>SUM('2014.kvet.3.mell.'!D77)</f>
        <v>64767</v>
      </c>
      <c r="E77" s="200">
        <f>SUM('2014.kvet.3.mell.'!E77)</f>
        <v>0</v>
      </c>
      <c r="F77" s="200">
        <f>SUM('2014.kvet.3.mell.'!F77)</f>
        <v>0</v>
      </c>
    </row>
    <row r="78" spans="1:6" ht="15.75">
      <c r="A78" s="128" t="s">
        <v>182</v>
      </c>
      <c r="B78" s="132" t="s">
        <v>181</v>
      </c>
      <c r="C78" s="200">
        <f>SUM('2014.kvet.3.mell.'!C78)</f>
        <v>15492</v>
      </c>
      <c r="D78" s="200">
        <f>SUM('2014.kvet.3.mell.'!D78)</f>
        <v>9320</v>
      </c>
      <c r="E78" s="200">
        <f>SUM('2014.kvet.3.mell.'!E78)</f>
        <v>0</v>
      </c>
      <c r="F78" s="200">
        <f>SUM('2014.kvet.3.mell.'!F78)</f>
        <v>6172</v>
      </c>
    </row>
    <row r="79" spans="1:6" ht="15.75">
      <c r="A79" s="128" t="s">
        <v>180</v>
      </c>
      <c r="B79" s="131" t="s">
        <v>31</v>
      </c>
      <c r="C79" s="200">
        <v>107084</v>
      </c>
      <c r="D79" s="200">
        <f>SUM('2014.kvet.3.mell.'!D79)</f>
        <v>91995</v>
      </c>
      <c r="E79" s="200">
        <f>SUM('2014.kvet.3.mell.'!E79)</f>
        <v>13879</v>
      </c>
      <c r="F79" s="200">
        <f>SUM('2014.kvet.3.mell.'!F79)</f>
        <v>1300</v>
      </c>
    </row>
    <row r="80" spans="1:6" ht="15.75">
      <c r="A80" s="128" t="s">
        <v>179</v>
      </c>
      <c r="B80" s="123" t="s">
        <v>178</v>
      </c>
      <c r="C80" s="200"/>
      <c r="D80" s="200">
        <f>SUM('2014.kvet.3.mell.'!D80)</f>
        <v>0</v>
      </c>
      <c r="E80" s="200">
        <f>SUM('2014.kvet.3.mell.'!E80)</f>
        <v>0</v>
      </c>
      <c r="F80" s="200">
        <f>SUM('2014.kvet.3.mell.'!F80)</f>
        <v>0</v>
      </c>
    </row>
    <row r="81" spans="1:6" ht="15.75">
      <c r="A81" s="128" t="s">
        <v>177</v>
      </c>
      <c r="B81" s="130" t="s">
        <v>176</v>
      </c>
      <c r="C81" s="200">
        <f>SUM('2014.kvet.3.mell.'!C81)</f>
        <v>0</v>
      </c>
      <c r="D81" s="200">
        <f>SUM('2014.kvet.3.mell.'!D81)</f>
        <v>0</v>
      </c>
      <c r="E81" s="200">
        <f>SUM('2014.kvet.3.mell.'!E81)</f>
        <v>0</v>
      </c>
      <c r="F81" s="200">
        <f>SUM('2014.kvet.3.mell.'!F81)</f>
        <v>0</v>
      </c>
    </row>
    <row r="82" spans="1:6" ht="15.75">
      <c r="A82" s="128" t="s">
        <v>175</v>
      </c>
      <c r="B82" s="130" t="s">
        <v>174</v>
      </c>
      <c r="C82" s="200"/>
      <c r="D82" s="200">
        <f>SUM('2014.kvet.3.mell.'!D82)</f>
        <v>64386</v>
      </c>
      <c r="E82" s="200">
        <f>SUM('2014.kvet.3.mell.'!E82)</f>
        <v>13879</v>
      </c>
      <c r="F82" s="200">
        <f>SUM('2014.kvet.3.mell.'!F82)</f>
        <v>0</v>
      </c>
    </row>
    <row r="83" spans="1:6" ht="15.75">
      <c r="A83" s="128" t="s">
        <v>173</v>
      </c>
      <c r="B83" s="129" t="s">
        <v>172</v>
      </c>
      <c r="C83" s="200"/>
      <c r="D83" s="200">
        <f>SUM('2014.kvet.3.mell.'!D83)</f>
        <v>0</v>
      </c>
      <c r="E83" s="200">
        <f>SUM('2014.kvet.3.mell.'!E83)</f>
        <v>0</v>
      </c>
      <c r="F83" s="200">
        <f>SUM('2014.kvet.3.mell.'!F83)</f>
        <v>1300</v>
      </c>
    </row>
    <row r="84" spans="1:6" ht="15.75">
      <c r="A84" s="119" t="s">
        <v>171</v>
      </c>
      <c r="B84" s="127" t="s">
        <v>170</v>
      </c>
      <c r="C84" s="200">
        <f>SUM('2014.kvet.3.mell.'!C84)</f>
        <v>0</v>
      </c>
      <c r="D84" s="200">
        <f>SUM('2014.kvet.3.mell.'!D84)</f>
        <v>0</v>
      </c>
      <c r="E84" s="200">
        <f>SUM('2014.kvet.3.mell.'!E84)</f>
        <v>0</v>
      </c>
      <c r="F84" s="200">
        <f>SUM('2014.kvet.3.mell.'!F84)</f>
        <v>0</v>
      </c>
    </row>
    <row r="85" spans="1:6" ht="15.75">
      <c r="A85" s="128" t="s">
        <v>169</v>
      </c>
      <c r="B85" s="127" t="s">
        <v>168</v>
      </c>
      <c r="C85" s="200">
        <f>SUM('2014.kvet.3.mell.'!C85)</f>
        <v>0</v>
      </c>
      <c r="D85" s="200">
        <f>SUM('2014.kvet.3.mell.'!D85)</f>
        <v>0</v>
      </c>
      <c r="E85" s="200">
        <f>SUM('2014.kvet.3.mell.'!E85)</f>
        <v>0</v>
      </c>
      <c r="F85" s="200">
        <f>SUM('2014.kvet.3.mell.'!F85)</f>
        <v>0</v>
      </c>
    </row>
    <row r="86" spans="1:6" ht="16.5" thickBot="1">
      <c r="A86" s="126" t="s">
        <v>167</v>
      </c>
      <c r="B86" s="125" t="s">
        <v>166</v>
      </c>
      <c r="C86" s="199">
        <f>SUM('2014.kvet.3.mell.'!C86)</f>
        <v>0</v>
      </c>
      <c r="D86" s="199">
        <f>SUM('2014.kvet.3.mell.'!D86)</f>
        <v>0</v>
      </c>
      <c r="E86" s="199">
        <f>SUM('2014.kvet.3.mell.'!E86)</f>
        <v>0</v>
      </c>
      <c r="F86" s="199">
        <f>SUM('2014.kvet.3.mell.'!F86)</f>
        <v>0</v>
      </c>
    </row>
    <row r="87" spans="1:6" ht="16.5" thickBot="1">
      <c r="A87" s="80" t="s">
        <v>165</v>
      </c>
      <c r="B87" s="207" t="s">
        <v>164</v>
      </c>
      <c r="C87" s="195">
        <f>SUM('2014.kvet.3.mell.'!C87)</f>
        <v>10468</v>
      </c>
      <c r="D87" s="195">
        <f>SUM('2014.kvet.3.mell.'!D87)</f>
        <v>0</v>
      </c>
      <c r="E87" s="195">
        <f>SUM('2014.kvet.3.mell.'!E87)</f>
        <v>10468</v>
      </c>
      <c r="F87" s="195">
        <f>SUM('2014.kvet.3.mell.'!F87)</f>
        <v>0</v>
      </c>
    </row>
    <row r="88" spans="1:6" ht="15.75">
      <c r="A88" s="115" t="s">
        <v>163</v>
      </c>
      <c r="B88" s="123" t="s">
        <v>32</v>
      </c>
      <c r="C88" s="201">
        <f>SUM('2014.kvet.3.mell.'!C88)</f>
        <v>127</v>
      </c>
      <c r="D88" s="201">
        <f>SUM('2014.kvet.3.mell.'!D88)</f>
        <v>0</v>
      </c>
      <c r="E88" s="201">
        <f>SUM('2014.kvet.3.mell.'!E88)</f>
        <v>127</v>
      </c>
      <c r="F88" s="201">
        <f>SUM('2014.kvet.3.mell.'!F88)</f>
        <v>0</v>
      </c>
    </row>
    <row r="89" spans="1:6" ht="15.75">
      <c r="A89" s="115" t="s">
        <v>162</v>
      </c>
      <c r="B89" s="111" t="s">
        <v>33</v>
      </c>
      <c r="C89" s="200">
        <f>SUM('2014.kvet.3.mell.'!C89)</f>
        <v>8099</v>
      </c>
      <c r="D89" s="200">
        <f>SUM('2014.kvet.3.mell.'!D89)</f>
        <v>0</v>
      </c>
      <c r="E89" s="200">
        <f>SUM('2014.kvet.3.mell.'!E89)</f>
        <v>8099</v>
      </c>
      <c r="F89" s="200">
        <f>SUM('2014.kvet.3.mell.'!F89)</f>
        <v>0</v>
      </c>
    </row>
    <row r="90" spans="1:6" ht="15.75">
      <c r="A90" s="115" t="s">
        <v>161</v>
      </c>
      <c r="B90" s="95" t="s">
        <v>160</v>
      </c>
      <c r="C90" s="200">
        <f>SUM('2014.kvet.3.mell.'!C90)</f>
        <v>2242</v>
      </c>
      <c r="D90" s="200">
        <f>SUM('2014.kvet.3.mell.'!D90)</f>
        <v>0</v>
      </c>
      <c r="E90" s="200">
        <f>SUM('2014.kvet.3.mell.'!E90)</f>
        <v>2242</v>
      </c>
      <c r="F90" s="200">
        <f>SUM('2014.kvet.3.mell.'!F90)</f>
        <v>0</v>
      </c>
    </row>
    <row r="91" spans="1:6" ht="15.75">
      <c r="A91" s="115" t="s">
        <v>159</v>
      </c>
      <c r="B91" s="95" t="s">
        <v>158</v>
      </c>
      <c r="C91" s="200">
        <f>SUM('2014.kvet.3.mell.'!C91)</f>
        <v>0</v>
      </c>
      <c r="D91" s="200">
        <f>SUM('2014.kvet.3.mell.'!D91)</f>
        <v>0</v>
      </c>
      <c r="E91" s="200">
        <f>SUM('2014.kvet.3.mell.'!E91)</f>
        <v>0</v>
      </c>
      <c r="F91" s="200">
        <f>SUM('2014.kvet.3.mell.'!F91)</f>
        <v>0</v>
      </c>
    </row>
    <row r="92" spans="1:6" ht="15.75">
      <c r="A92" s="115" t="s">
        <v>157</v>
      </c>
      <c r="B92" s="95" t="s">
        <v>156</v>
      </c>
      <c r="C92" s="200">
        <f>SUM('2014.kvet.3.mell.'!C92)</f>
        <v>2242</v>
      </c>
      <c r="D92" s="200">
        <f>SUM('2014.kvet.3.mell.'!D92)</f>
        <v>0</v>
      </c>
      <c r="E92" s="200">
        <f>SUM('2014.kvet.3.mell.'!E92)</f>
        <v>2242</v>
      </c>
      <c r="F92" s="200">
        <f>SUM('2014.kvet.3.mell.'!F92)</f>
        <v>0</v>
      </c>
    </row>
    <row r="93" spans="1:6" ht="15.75">
      <c r="A93" s="115" t="s">
        <v>155</v>
      </c>
      <c r="B93" s="95" t="s">
        <v>154</v>
      </c>
      <c r="C93" s="200">
        <f>SUM('2014.kvet.3.mell.'!C93)</f>
        <v>0</v>
      </c>
      <c r="D93" s="200">
        <f>SUM('2014.kvet.3.mell.'!D93)</f>
        <v>0</v>
      </c>
      <c r="E93" s="200">
        <f>SUM('2014.kvet.3.mell.'!E93)</f>
        <v>0</v>
      </c>
      <c r="F93" s="200">
        <f>SUM('2014.kvet.3.mell.'!F93)</f>
        <v>0</v>
      </c>
    </row>
    <row r="94" spans="1:6" ht="15.75">
      <c r="A94" s="115" t="s">
        <v>153</v>
      </c>
      <c r="B94" s="121" t="s">
        <v>152</v>
      </c>
      <c r="C94" s="200">
        <f>SUM('2014.kvet.3.mell.'!C94)</f>
        <v>0</v>
      </c>
      <c r="D94" s="200">
        <f>SUM('2014.kvet.3.mell.'!D94)</f>
        <v>0</v>
      </c>
      <c r="E94" s="200">
        <f>SUM('2014.kvet.3.mell.'!E94)</f>
        <v>0</v>
      </c>
      <c r="F94" s="200">
        <f>SUM('2014.kvet.3.mell.'!F94)</f>
        <v>0</v>
      </c>
    </row>
    <row r="95" spans="1:6" ht="15.75">
      <c r="A95" s="115" t="s">
        <v>151</v>
      </c>
      <c r="B95" s="121" t="s">
        <v>150</v>
      </c>
      <c r="C95" s="200">
        <f>SUM('2014.kvet.3.mell.'!C95)</f>
        <v>0</v>
      </c>
      <c r="D95" s="200">
        <f>SUM('2014.kvet.3.mell.'!D95)</f>
        <v>0</v>
      </c>
      <c r="E95" s="200">
        <f>SUM('2014.kvet.3.mell.'!E95)</f>
        <v>0</v>
      </c>
      <c r="F95" s="200">
        <f>SUM('2014.kvet.3.mell.'!F95)</f>
        <v>0</v>
      </c>
    </row>
    <row r="96" spans="1:6" ht="15.75">
      <c r="A96" s="115" t="s">
        <v>149</v>
      </c>
      <c r="B96" s="121" t="s">
        <v>148</v>
      </c>
      <c r="C96" s="200">
        <f>SUM('2014.kvet.3.mell.'!C96)</f>
        <v>0</v>
      </c>
      <c r="D96" s="200">
        <f>SUM('2014.kvet.3.mell.'!D96)</f>
        <v>0</v>
      </c>
      <c r="E96" s="200">
        <f>SUM('2014.kvet.3.mell.'!E96)</f>
        <v>0</v>
      </c>
      <c r="F96" s="200">
        <f>SUM('2014.kvet.3.mell.'!F96)</f>
        <v>0</v>
      </c>
    </row>
    <row r="97" spans="1:6" ht="23.25" thickBot="1">
      <c r="A97" s="119" t="s">
        <v>147</v>
      </c>
      <c r="B97" s="118" t="s">
        <v>146</v>
      </c>
      <c r="C97" s="199">
        <f>SUM('2014.kvet.3.mell.'!C97)</f>
        <v>0</v>
      </c>
      <c r="D97" s="199">
        <f>SUM('2014.kvet.3.mell.'!D97)</f>
        <v>0</v>
      </c>
      <c r="E97" s="199">
        <f>SUM('2014.kvet.3.mell.'!E97)</f>
        <v>0</v>
      </c>
      <c r="F97" s="199">
        <f>SUM('2014.kvet.3.mell.'!F97)</f>
        <v>0</v>
      </c>
    </row>
    <row r="98" spans="1:6" ht="16.5" thickBot="1">
      <c r="A98" s="80" t="s">
        <v>145</v>
      </c>
      <c r="B98" s="206" t="s">
        <v>144</v>
      </c>
      <c r="C98" s="195">
        <f>SUM('2014.kvet.3.mell.'!C98)</f>
        <v>0</v>
      </c>
      <c r="D98" s="195">
        <f>SUM('2014.kvet.3.mell.'!D98)</f>
        <v>0</v>
      </c>
      <c r="E98" s="195">
        <f>SUM('2014.kvet.3.mell.'!E98)</f>
        <v>0</v>
      </c>
      <c r="F98" s="195">
        <f>SUM('2014.kvet.3.mell.'!F98)</f>
        <v>0</v>
      </c>
    </row>
    <row r="99" spans="1:6" ht="15.75">
      <c r="A99" s="115" t="s">
        <v>143</v>
      </c>
      <c r="B99" s="114" t="s">
        <v>142</v>
      </c>
      <c r="C99" s="201">
        <f>SUM('2014.kvet.3.mell.'!C99)</f>
        <v>0</v>
      </c>
      <c r="D99" s="201">
        <f>SUM('2014.kvet.3.mell.'!D99)</f>
        <v>0</v>
      </c>
      <c r="E99" s="201">
        <f>SUM('2014.kvet.3.mell.'!E99)</f>
        <v>0</v>
      </c>
      <c r="F99" s="201">
        <f>SUM('2014.kvet.3.mell.'!F99)</f>
        <v>0</v>
      </c>
    </row>
    <row r="100" spans="1:6" ht="16.5" thickBot="1">
      <c r="A100" s="112" t="s">
        <v>141</v>
      </c>
      <c r="B100" s="111" t="s">
        <v>140</v>
      </c>
      <c r="C100" s="199">
        <f>SUM('2014.kvet.3.mell.'!C100)</f>
        <v>0</v>
      </c>
      <c r="D100" s="199">
        <f>SUM('2014.kvet.3.mell.'!D100)</f>
        <v>0</v>
      </c>
      <c r="E100" s="199">
        <f>SUM('2014.kvet.3.mell.'!E100)</f>
        <v>0</v>
      </c>
      <c r="F100" s="199">
        <f>SUM('2014.kvet.3.mell.'!F100)</f>
        <v>0</v>
      </c>
    </row>
    <row r="101" spans="1:6" s="108" customFormat="1" ht="16.5" thickBot="1">
      <c r="A101" s="89" t="s">
        <v>139</v>
      </c>
      <c r="B101" s="204" t="s">
        <v>138</v>
      </c>
      <c r="C101" s="195">
        <f>SUM('2014.kvet.3.mell.'!C101)</f>
        <v>0</v>
      </c>
      <c r="D101" s="195">
        <f>SUM('2014.kvet.3.mell.'!D101)</f>
        <v>0</v>
      </c>
      <c r="E101" s="195">
        <f>SUM('2014.kvet.3.mell.'!E101)</f>
        <v>0</v>
      </c>
      <c r="F101" s="195">
        <f>SUM('2014.kvet.3.mell.'!F101)</f>
        <v>0</v>
      </c>
    </row>
    <row r="102" spans="1:6" ht="16.5" thickBot="1">
      <c r="A102" s="107" t="s">
        <v>137</v>
      </c>
      <c r="B102" s="205" t="s">
        <v>136</v>
      </c>
      <c r="C102" s="195">
        <v>273715</v>
      </c>
      <c r="D102" s="195">
        <f>SUM('2014.kvet.3.mell.'!D102)</f>
        <v>200550</v>
      </c>
      <c r="E102" s="195">
        <f>SUM('2014.kvet.3.mell.'!E102)</f>
        <v>24347</v>
      </c>
      <c r="F102" s="195">
        <f>SUM('2014.kvet.3.mell.'!F102)</f>
        <v>7472</v>
      </c>
    </row>
    <row r="103" spans="1:6" ht="16.5" thickBot="1">
      <c r="A103" s="89" t="s">
        <v>135</v>
      </c>
      <c r="B103" s="204" t="s">
        <v>134</v>
      </c>
      <c r="C103" s="195">
        <f>SUM(C102)</f>
        <v>273715</v>
      </c>
      <c r="D103" s="195">
        <f>SUM('2014.kvet.3.mell.'!D103)</f>
        <v>41436</v>
      </c>
      <c r="E103" s="195">
        <f>SUM('2014.kvet.3.mell.'!E103)</f>
        <v>10614</v>
      </c>
      <c r="F103" s="195">
        <f>SUM('2014.kvet.3.mell.'!F103)</f>
        <v>2783</v>
      </c>
    </row>
    <row r="104" spans="1:6" ht="16.5" thickBot="1">
      <c r="A104" s="102" t="s">
        <v>133</v>
      </c>
      <c r="B104" s="202" t="s">
        <v>132</v>
      </c>
      <c r="C104" s="203">
        <f>SUM('2014.kvet.3.mell.'!C104)</f>
        <v>41436</v>
      </c>
      <c r="D104" s="203">
        <f>SUM('2014.kvet.3.mell.'!D104)</f>
        <v>41436</v>
      </c>
      <c r="E104" s="203">
        <f>SUM('2014.kvet.3.mell.'!E104)</f>
        <v>10614</v>
      </c>
      <c r="F104" s="203">
        <f>SUM('2014.kvet.3.mell.'!F104)</f>
        <v>2783</v>
      </c>
    </row>
    <row r="105" spans="1:6" ht="22.5">
      <c r="A105" s="99" t="s">
        <v>131</v>
      </c>
      <c r="B105" s="98" t="s">
        <v>119</v>
      </c>
      <c r="C105" s="201">
        <f>SUM('2014.kvet.3.mell.'!C105)</f>
        <v>0</v>
      </c>
      <c r="D105" s="201">
        <f>SUM('2014.kvet.3.mell.'!D105)</f>
        <v>0</v>
      </c>
      <c r="E105" s="201">
        <f>SUM('2014.kvet.3.mell.'!E105)</f>
        <v>0</v>
      </c>
      <c r="F105" s="201">
        <f>SUM('2014.kvet.3.mell.'!F105)</f>
        <v>0</v>
      </c>
    </row>
    <row r="106" spans="1:6" ht="22.5">
      <c r="A106" s="96" t="s">
        <v>130</v>
      </c>
      <c r="B106" s="95" t="s">
        <v>129</v>
      </c>
      <c r="C106" s="200">
        <f>SUM('2014.kvet.3.mell.'!C106)</f>
        <v>0</v>
      </c>
      <c r="D106" s="200">
        <f>SUM('2014.kvet.3.mell.'!D106)</f>
        <v>0</v>
      </c>
      <c r="E106" s="200">
        <f>SUM('2014.kvet.3.mell.'!E106)</f>
        <v>0</v>
      </c>
      <c r="F106" s="200">
        <f>SUM('2014.kvet.3.mell.'!F106)</f>
        <v>0</v>
      </c>
    </row>
    <row r="107" spans="1:6" ht="22.5">
      <c r="A107" s="96" t="s">
        <v>128</v>
      </c>
      <c r="B107" s="95" t="s">
        <v>115</v>
      </c>
      <c r="C107" s="200">
        <f>SUM('2014.kvet.3.mell.'!C107)</f>
        <v>0</v>
      </c>
      <c r="D107" s="200">
        <f>SUM('2014.kvet.3.mell.'!D107)</f>
        <v>0</v>
      </c>
      <c r="E107" s="200">
        <f>SUM('2014.kvet.3.mell.'!E107)</f>
        <v>0</v>
      </c>
      <c r="F107" s="200">
        <f>SUM('2014.kvet.3.mell.'!F107)</f>
        <v>0</v>
      </c>
    </row>
    <row r="108" spans="1:6" ht="22.5">
      <c r="A108" s="96" t="s">
        <v>127</v>
      </c>
      <c r="B108" s="95" t="s">
        <v>113</v>
      </c>
      <c r="C108" s="200">
        <f>SUM('2014.kvet.3.mell.'!C108)</f>
        <v>0</v>
      </c>
      <c r="D108" s="200">
        <f>SUM('2014.kvet.3.mell.'!D108)</f>
        <v>0</v>
      </c>
      <c r="E108" s="200">
        <f>SUM('2014.kvet.3.mell.'!E108)</f>
        <v>0</v>
      </c>
      <c r="F108" s="200">
        <f>SUM('2014.kvet.3.mell.'!F108)</f>
        <v>0</v>
      </c>
    </row>
    <row r="109" spans="1:6" ht="22.5">
      <c r="A109" s="96" t="s">
        <v>126</v>
      </c>
      <c r="B109" s="95" t="s">
        <v>111</v>
      </c>
      <c r="C109" s="200">
        <f>SUM('2014.kvet.3.mell.'!C109)</f>
        <v>0</v>
      </c>
      <c r="D109" s="200">
        <f>SUM('2014.kvet.3.mell.'!D109)</f>
        <v>0</v>
      </c>
      <c r="E109" s="200">
        <f>SUM('2014.kvet.3.mell.'!E109)</f>
        <v>0</v>
      </c>
      <c r="F109" s="200">
        <f>SUM('2014.kvet.3.mell.'!F109)</f>
        <v>0</v>
      </c>
    </row>
    <row r="110" spans="1:6" ht="22.5">
      <c r="A110" s="96" t="s">
        <v>125</v>
      </c>
      <c r="B110" s="95" t="s">
        <v>124</v>
      </c>
      <c r="C110" s="200">
        <f>SUM('2014.kvet.3.mell.'!C110)</f>
        <v>0</v>
      </c>
      <c r="D110" s="200">
        <f>SUM('2014.kvet.3.mell.'!D110)</f>
        <v>0</v>
      </c>
      <c r="E110" s="200">
        <f>SUM('2014.kvet.3.mell.'!E110)</f>
        <v>0</v>
      </c>
      <c r="F110" s="200">
        <f>SUM('2014.kvet.3.mell.'!F110)</f>
        <v>0</v>
      </c>
    </row>
    <row r="111" spans="1:6" ht="23.25" thickBot="1">
      <c r="A111" s="93" t="s">
        <v>123</v>
      </c>
      <c r="B111" s="92" t="s">
        <v>107</v>
      </c>
      <c r="C111" s="199">
        <v>41436</v>
      </c>
      <c r="D111" s="199">
        <f>SUM('2014.kvet.3.mell.'!D111)</f>
        <v>28039</v>
      </c>
      <c r="E111" s="199">
        <f>SUM('2014.kvet.3.mell.'!E111)</f>
        <v>10614</v>
      </c>
      <c r="F111" s="199">
        <f>SUM('2014.kvet.3.mell.'!F111)</f>
        <v>2783</v>
      </c>
    </row>
    <row r="112" spans="1:6" ht="16.5" thickBot="1">
      <c r="A112" s="102" t="s">
        <v>122</v>
      </c>
      <c r="B112" s="202" t="s">
        <v>121</v>
      </c>
      <c r="C112" s="195"/>
      <c r="D112" s="195">
        <f>SUM('2014.kvet.3.mell.'!D112)</f>
        <v>0</v>
      </c>
      <c r="E112" s="195">
        <f>SUM('2014.kvet.3.mell.'!E112)</f>
        <v>0</v>
      </c>
      <c r="F112" s="195">
        <f>SUM('2014.kvet.3.mell.'!F112)</f>
        <v>0</v>
      </c>
    </row>
    <row r="113" spans="1:6" ht="12" customHeight="1">
      <c r="A113" s="99" t="s">
        <v>120</v>
      </c>
      <c r="B113" s="98" t="s">
        <v>119</v>
      </c>
      <c r="C113" s="201">
        <f>SUM('2014.kvet.3.mell.'!C113)</f>
        <v>0</v>
      </c>
      <c r="D113" s="201">
        <f>SUM('2014.kvet.3.mell.'!D113)</f>
        <v>0</v>
      </c>
      <c r="E113" s="201">
        <f>SUM('2014.kvet.3.mell.'!E113)</f>
        <v>0</v>
      </c>
      <c r="F113" s="201">
        <f>SUM('2014.kvet.3.mell.'!F113)</f>
        <v>0</v>
      </c>
    </row>
    <row r="114" spans="1:6" ht="12" customHeight="1">
      <c r="A114" s="96" t="s">
        <v>118</v>
      </c>
      <c r="B114" s="95" t="s">
        <v>117</v>
      </c>
      <c r="C114" s="200">
        <f>SUM('2014.kvet.3.mell.'!C114)</f>
        <v>0</v>
      </c>
      <c r="D114" s="200">
        <f>SUM('2014.kvet.3.mell.'!D114)</f>
        <v>0</v>
      </c>
      <c r="E114" s="200">
        <f>SUM('2014.kvet.3.mell.'!E114)</f>
        <v>0</v>
      </c>
      <c r="F114" s="200">
        <f>SUM('2014.kvet.3.mell.'!F114)</f>
        <v>0</v>
      </c>
    </row>
    <row r="115" spans="1:6" ht="12" customHeight="1">
      <c r="A115" s="96" t="s">
        <v>116</v>
      </c>
      <c r="B115" s="95" t="s">
        <v>115</v>
      </c>
      <c r="C115" s="200">
        <f>SUM('2014.kvet.3.mell.'!C115)</f>
        <v>0</v>
      </c>
      <c r="D115" s="200">
        <f>SUM('2014.kvet.3.mell.'!D115)</f>
        <v>0</v>
      </c>
      <c r="E115" s="200">
        <f>SUM('2014.kvet.3.mell.'!E115)</f>
        <v>0</v>
      </c>
      <c r="F115" s="200">
        <f>SUM('2014.kvet.3.mell.'!F115)</f>
        <v>0</v>
      </c>
    </row>
    <row r="116" spans="1:6" ht="12" customHeight="1">
      <c r="A116" s="96" t="s">
        <v>114</v>
      </c>
      <c r="B116" s="95" t="s">
        <v>113</v>
      </c>
      <c r="C116" s="200">
        <f>SUM('2014.kvet.3.mell.'!C116)</f>
        <v>0</v>
      </c>
      <c r="D116" s="200">
        <f>SUM('2014.kvet.3.mell.'!D116)</f>
        <v>0</v>
      </c>
      <c r="E116" s="200">
        <f>SUM('2014.kvet.3.mell.'!E116)</f>
        <v>0</v>
      </c>
      <c r="F116" s="200">
        <f>SUM('2014.kvet.3.mell.'!F116)</f>
        <v>0</v>
      </c>
    </row>
    <row r="117" spans="1:6" ht="12" customHeight="1">
      <c r="A117" s="96" t="s">
        <v>112</v>
      </c>
      <c r="B117" s="95" t="s">
        <v>111</v>
      </c>
      <c r="C117" s="200">
        <f>SUM('2014.kvet.3.mell.'!C117)</f>
        <v>0</v>
      </c>
      <c r="D117" s="200">
        <f>SUM('2014.kvet.3.mell.'!D117)</f>
        <v>0</v>
      </c>
      <c r="E117" s="200">
        <f>SUM('2014.kvet.3.mell.'!E117)</f>
        <v>0</v>
      </c>
      <c r="F117" s="200">
        <f>SUM('2014.kvet.3.mell.'!F117)</f>
        <v>0</v>
      </c>
    </row>
    <row r="118" spans="1:6" ht="12" customHeight="1">
      <c r="A118" s="96" t="s">
        <v>110</v>
      </c>
      <c r="B118" s="95" t="s">
        <v>109</v>
      </c>
      <c r="C118" s="200">
        <f>SUM('2014.kvet.3.mell.'!C118)</f>
        <v>0</v>
      </c>
      <c r="D118" s="200">
        <f>SUM('2014.kvet.3.mell.'!D118)</f>
        <v>0</v>
      </c>
      <c r="E118" s="200">
        <f>SUM('2014.kvet.3.mell.'!E118)</f>
        <v>0</v>
      </c>
      <c r="F118" s="200">
        <f>SUM('2014.kvet.3.mell.'!F118)</f>
        <v>0</v>
      </c>
    </row>
    <row r="119" spans="1:6" ht="12" customHeight="1">
      <c r="A119" s="96" t="s">
        <v>108</v>
      </c>
      <c r="B119" s="95" t="s">
        <v>107</v>
      </c>
      <c r="C119" s="200">
        <f>SUM('2014.kvet.3.mell.'!C119)</f>
        <v>0</v>
      </c>
      <c r="D119" s="200">
        <f>SUM('2014.kvet.3.mell.'!D119)</f>
        <v>0</v>
      </c>
      <c r="E119" s="200">
        <f>SUM('2014.kvet.3.mell.'!E119)</f>
        <v>0</v>
      </c>
      <c r="F119" s="200">
        <f>SUM('2014.kvet.3.mell.'!F119)</f>
        <v>0</v>
      </c>
    </row>
    <row r="120" spans="1:6" ht="12" customHeight="1" thickBot="1">
      <c r="A120" s="93" t="s">
        <v>106</v>
      </c>
      <c r="B120" s="92" t="s">
        <v>105</v>
      </c>
      <c r="C120" s="199">
        <f>SUM('2014.kvet.3.mell.'!C120)</f>
        <v>0</v>
      </c>
      <c r="D120" s="199">
        <f>SUM('2014.kvet.3.mell.'!D120)</f>
        <v>0</v>
      </c>
      <c r="E120" s="199">
        <f>SUM('2014.kvet.3.mell.'!E120)</f>
        <v>0</v>
      </c>
      <c r="F120" s="199">
        <f>SUM('2014.kvet.3.mell.'!F120)</f>
        <v>0</v>
      </c>
    </row>
    <row r="121" spans="1:6" ht="12" customHeight="1" thickBot="1">
      <c r="A121" s="89" t="s">
        <v>104</v>
      </c>
      <c r="B121" s="198" t="s">
        <v>103</v>
      </c>
      <c r="C121" s="195">
        <v>315151</v>
      </c>
      <c r="D121" s="195">
        <f>SUM('2014.kvet.3.mell.'!D121)</f>
        <v>241986</v>
      </c>
      <c r="E121" s="195">
        <f>SUM('2014.kvet.3.mell.'!E121)</f>
        <v>34961</v>
      </c>
      <c r="F121" s="195">
        <f>SUM('2014.kvet.3.mell.'!F121)</f>
        <v>10255</v>
      </c>
    </row>
    <row r="122" spans="1:9" ht="15" customHeight="1" thickBot="1">
      <c r="A122" s="89" t="s">
        <v>102</v>
      </c>
      <c r="B122" s="88" t="s">
        <v>101</v>
      </c>
      <c r="C122" s="197">
        <f>SUM('2014.kvet.3.mell.'!C122)</f>
        <v>0</v>
      </c>
      <c r="D122" s="197">
        <f>SUM('2014.kvet.3.mell.'!D122)</f>
        <v>0</v>
      </c>
      <c r="E122" s="197">
        <f>SUM('2014.kvet.3.mell.'!E122)</f>
        <v>0</v>
      </c>
      <c r="F122" s="197">
        <f>SUM('2014.kvet.3.mell.'!F122)</f>
        <v>0</v>
      </c>
      <c r="G122" s="86"/>
      <c r="H122" s="86"/>
      <c r="I122" s="86"/>
    </row>
    <row r="123" spans="1:6" s="82" customFormat="1" ht="12.75" customHeight="1" thickBot="1">
      <c r="A123" s="85" t="s">
        <v>100</v>
      </c>
      <c r="B123" s="196" t="s">
        <v>99</v>
      </c>
      <c r="C123" s="195">
        <v>315151</v>
      </c>
      <c r="D123" s="195">
        <f>SUM('2014.kvet.3.mell.'!D123)</f>
        <v>241986</v>
      </c>
      <c r="E123" s="195">
        <f>SUM('2014.kvet.3.mell.'!E123)</f>
        <v>34961</v>
      </c>
      <c r="F123" s="195">
        <f>SUM('2014.kvet.3.mell.'!F123)</f>
        <v>10255</v>
      </c>
    </row>
    <row r="124" spans="1:6" ht="7.5" customHeight="1">
      <c r="A124" s="76"/>
      <c r="B124" s="76"/>
      <c r="C124" s="75"/>
      <c r="D124" s="75"/>
      <c r="E124" s="75"/>
      <c r="F124" s="75"/>
    </row>
    <row r="125" spans="1:6" ht="15.75">
      <c r="A125" s="328" t="s">
        <v>98</v>
      </c>
      <c r="B125" s="328"/>
      <c r="C125" s="328"/>
      <c r="D125" s="72"/>
      <c r="E125" s="72"/>
      <c r="F125" s="72"/>
    </row>
    <row r="126" spans="1:6" ht="15" customHeight="1" thickBot="1">
      <c r="A126" s="326" t="s">
        <v>97</v>
      </c>
      <c r="B126" s="326"/>
      <c r="C126" s="81" t="s">
        <v>96</v>
      </c>
      <c r="D126" s="81" t="s">
        <v>96</v>
      </c>
      <c r="E126" s="81" t="s">
        <v>96</v>
      </c>
      <c r="F126" s="81" t="s">
        <v>96</v>
      </c>
    </row>
    <row r="127" spans="1:7" ht="13.5" customHeight="1" thickBot="1">
      <c r="A127" s="80">
        <v>1</v>
      </c>
      <c r="B127" s="79" t="s">
        <v>95</v>
      </c>
      <c r="C127" s="78"/>
      <c r="D127" s="78"/>
      <c r="E127" s="78"/>
      <c r="F127" s="78">
        <f>SUM('2014.kvet.3.mell.'!F127)</f>
        <v>5680</v>
      </c>
      <c r="G127" s="77"/>
    </row>
    <row r="128" spans="1:6" ht="7.5" customHeight="1">
      <c r="A128" s="76"/>
      <c r="B128" s="76"/>
      <c r="C128" s="75"/>
      <c r="D128" s="75"/>
      <c r="E128" s="75"/>
      <c r="F128" s="75"/>
    </row>
  </sheetData>
  <sheetProtection/>
  <mergeCells count="7">
    <mergeCell ref="A126:B126"/>
    <mergeCell ref="A3:B3"/>
    <mergeCell ref="A71:B71"/>
    <mergeCell ref="A125:C125"/>
    <mergeCell ref="A1:F1"/>
    <mergeCell ref="A2:F2"/>
    <mergeCell ref="A70:F70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&amp;C1/2014.(II.18.) önkormányzati rendelet 2.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view="pageLayout" workbookViewId="0" topLeftCell="A103">
      <selection activeCell="A126" sqref="A126:B126"/>
    </sheetView>
  </sheetViews>
  <sheetFormatPr defaultColWidth="9.140625" defaultRowHeight="12.75"/>
  <cols>
    <col min="1" max="1" width="7.7109375" style="74" customWidth="1"/>
    <col min="2" max="2" width="78.57421875" style="74" customWidth="1"/>
    <col min="3" max="6" width="18.57421875" style="73" customWidth="1"/>
    <col min="7" max="16384" width="9.140625" style="72" customWidth="1"/>
  </cols>
  <sheetData>
    <row r="1" spans="1:6" ht="50.25" customHeight="1">
      <c r="A1" s="329" t="s">
        <v>307</v>
      </c>
      <c r="B1" s="329"/>
      <c r="C1" s="329"/>
      <c r="D1" s="329"/>
      <c r="E1" s="329"/>
      <c r="F1" s="329"/>
    </row>
    <row r="2" spans="1:6" ht="36" customHeight="1">
      <c r="A2" s="330" t="s">
        <v>300</v>
      </c>
      <c r="B2" s="330"/>
      <c r="C2" s="330"/>
      <c r="D2" s="330"/>
      <c r="E2" s="330"/>
      <c r="F2" s="330"/>
    </row>
    <row r="3" spans="1:6" ht="16.5" thickBot="1">
      <c r="A3" s="326" t="s">
        <v>299</v>
      </c>
      <c r="B3" s="326"/>
      <c r="C3" s="81"/>
      <c r="D3" s="81"/>
      <c r="E3" s="81"/>
      <c r="F3" s="81" t="s">
        <v>96</v>
      </c>
    </row>
    <row r="4" spans="1:6" ht="24.75" thickBot="1">
      <c r="A4" s="144" t="s">
        <v>298</v>
      </c>
      <c r="B4" s="143" t="s">
        <v>297</v>
      </c>
      <c r="C4" s="142" t="s">
        <v>194</v>
      </c>
      <c r="D4" s="142" t="s">
        <v>193</v>
      </c>
      <c r="E4" s="142" t="s">
        <v>302</v>
      </c>
      <c r="F4" s="142" t="s">
        <v>306</v>
      </c>
    </row>
    <row r="5" spans="1:6" s="138" customFormat="1" ht="12" thickBot="1">
      <c r="A5" s="141">
        <v>1</v>
      </c>
      <c r="B5" s="140">
        <v>2</v>
      </c>
      <c r="C5" s="139">
        <v>3</v>
      </c>
      <c r="D5" s="139">
        <v>3</v>
      </c>
      <c r="E5" s="139">
        <v>3</v>
      </c>
      <c r="F5" s="139">
        <v>3</v>
      </c>
    </row>
    <row r="6" spans="1:6" s="82" customFormat="1" ht="13.5" thickBot="1">
      <c r="A6" s="137" t="s">
        <v>190</v>
      </c>
      <c r="B6" s="183" t="s">
        <v>296</v>
      </c>
      <c r="C6" s="105">
        <f>+C7+C12+C21</f>
        <v>69948</v>
      </c>
      <c r="D6" s="105">
        <v>60036</v>
      </c>
      <c r="E6" s="105">
        <v>1912</v>
      </c>
      <c r="F6" s="105">
        <v>8000</v>
      </c>
    </row>
    <row r="7" spans="1:6" s="82" customFormat="1" ht="13.5" thickBot="1">
      <c r="A7" s="80" t="s">
        <v>165</v>
      </c>
      <c r="B7" s="104" t="s">
        <v>295</v>
      </c>
      <c r="C7" s="170">
        <f>+C8+C9+C10+C11</f>
        <v>28550</v>
      </c>
      <c r="D7" s="170">
        <v>28550</v>
      </c>
      <c r="E7" s="170"/>
      <c r="F7" s="170"/>
    </row>
    <row r="8" spans="1:6" s="82" customFormat="1" ht="12.75">
      <c r="A8" s="128" t="s">
        <v>163</v>
      </c>
      <c r="B8" s="192" t="s">
        <v>294</v>
      </c>
      <c r="C8" s="120">
        <v>28550</v>
      </c>
      <c r="D8" s="120">
        <v>28550</v>
      </c>
      <c r="E8" s="120"/>
      <c r="F8" s="120"/>
    </row>
    <row r="9" spans="1:6" s="82" customFormat="1" ht="12.75">
      <c r="A9" s="128" t="s">
        <v>162</v>
      </c>
      <c r="B9" s="98" t="s">
        <v>293</v>
      </c>
      <c r="C9" s="120"/>
      <c r="D9" s="120"/>
      <c r="E9" s="120"/>
      <c r="F9" s="120"/>
    </row>
    <row r="10" spans="1:6" s="82" customFormat="1" ht="12.75">
      <c r="A10" s="128" t="s">
        <v>161</v>
      </c>
      <c r="B10" s="98" t="s">
        <v>292</v>
      </c>
      <c r="C10" s="120"/>
      <c r="D10" s="120"/>
      <c r="E10" s="120"/>
      <c r="F10" s="120"/>
    </row>
    <row r="11" spans="1:6" s="82" customFormat="1" ht="13.5" thickBot="1">
      <c r="A11" s="128" t="s">
        <v>159</v>
      </c>
      <c r="B11" s="191" t="s">
        <v>291</v>
      </c>
      <c r="C11" s="120"/>
      <c r="D11" s="120"/>
      <c r="E11" s="120"/>
      <c r="F11" s="120"/>
    </row>
    <row r="12" spans="1:6" s="82" customFormat="1" ht="13.5" thickBot="1">
      <c r="A12" s="80" t="s">
        <v>145</v>
      </c>
      <c r="B12" s="183" t="s">
        <v>290</v>
      </c>
      <c r="C12" s="103">
        <f>+C13+C14+C15+C16+C17+C18+C19+C20</f>
        <v>33398</v>
      </c>
      <c r="D12" s="103">
        <v>31486</v>
      </c>
      <c r="E12" s="185">
        <f>SUM(E16:E20)</f>
        <v>1912</v>
      </c>
      <c r="F12" s="103">
        <f>+F13+F14+F15+F16+F17+F18+F19+F20</f>
        <v>0</v>
      </c>
    </row>
    <row r="13" spans="1:6" s="82" customFormat="1" ht="12.75">
      <c r="A13" s="135" t="s">
        <v>143</v>
      </c>
      <c r="B13" s="134" t="s">
        <v>289</v>
      </c>
      <c r="C13" s="133"/>
      <c r="D13" s="133"/>
      <c r="E13" s="133"/>
      <c r="F13" s="133"/>
    </row>
    <row r="14" spans="1:6" s="82" customFormat="1" ht="12.75">
      <c r="A14" s="128" t="s">
        <v>141</v>
      </c>
      <c r="B14" s="123" t="s">
        <v>288</v>
      </c>
      <c r="C14" s="122">
        <v>6355</v>
      </c>
      <c r="D14" s="122">
        <v>6355</v>
      </c>
      <c r="E14" s="122"/>
      <c r="F14" s="122"/>
    </row>
    <row r="15" spans="1:6" s="82" customFormat="1" ht="12.75">
      <c r="A15" s="128" t="s">
        <v>287</v>
      </c>
      <c r="B15" s="123" t="s">
        <v>286</v>
      </c>
      <c r="C15" s="122"/>
      <c r="D15" s="122"/>
      <c r="E15" s="122"/>
      <c r="F15" s="122"/>
    </row>
    <row r="16" spans="1:6" s="82" customFormat="1" ht="12.75">
      <c r="A16" s="128" t="s">
        <v>285</v>
      </c>
      <c r="B16" s="123" t="s">
        <v>284</v>
      </c>
      <c r="C16" s="122">
        <v>16112</v>
      </c>
      <c r="D16" s="122">
        <v>15000</v>
      </c>
      <c r="E16" s="122">
        <v>1112</v>
      </c>
      <c r="F16" s="122"/>
    </row>
    <row r="17" spans="1:6" s="82" customFormat="1" ht="12.75">
      <c r="A17" s="119" t="s">
        <v>283</v>
      </c>
      <c r="B17" s="190" t="s">
        <v>282</v>
      </c>
      <c r="C17" s="189"/>
      <c r="D17" s="189"/>
      <c r="E17" s="189"/>
      <c r="F17" s="189"/>
    </row>
    <row r="18" spans="1:6" s="82" customFormat="1" ht="12.75">
      <c r="A18" s="128" t="s">
        <v>281</v>
      </c>
      <c r="B18" s="123" t="s">
        <v>280</v>
      </c>
      <c r="C18" s="122">
        <v>10431</v>
      </c>
      <c r="D18" s="122">
        <v>10131</v>
      </c>
      <c r="E18" s="122">
        <v>300</v>
      </c>
      <c r="F18" s="122"/>
    </row>
    <row r="19" spans="1:6" s="82" customFormat="1" ht="12.75">
      <c r="A19" s="128" t="s">
        <v>279</v>
      </c>
      <c r="B19" s="123" t="s">
        <v>278</v>
      </c>
      <c r="C19" s="122"/>
      <c r="D19" s="122"/>
      <c r="E19" s="122"/>
      <c r="F19" s="122"/>
    </row>
    <row r="20" spans="1:6" s="82" customFormat="1" ht="13.5" thickBot="1">
      <c r="A20" s="188" t="s">
        <v>277</v>
      </c>
      <c r="B20" s="187" t="s">
        <v>276</v>
      </c>
      <c r="C20" s="186">
        <v>500</v>
      </c>
      <c r="D20" s="186"/>
      <c r="E20" s="186">
        <v>500</v>
      </c>
      <c r="F20" s="186"/>
    </row>
    <row r="21" spans="1:6" s="82" customFormat="1" ht="13.5" thickBot="1">
      <c r="A21" s="80" t="s">
        <v>275</v>
      </c>
      <c r="B21" s="183" t="s">
        <v>274</v>
      </c>
      <c r="C21" s="185">
        <v>8000</v>
      </c>
      <c r="D21" s="185"/>
      <c r="F21" s="185">
        <v>8000</v>
      </c>
    </row>
    <row r="22" spans="1:6" s="82" customFormat="1" ht="13.5" thickBot="1">
      <c r="A22" s="80" t="s">
        <v>137</v>
      </c>
      <c r="B22" s="183" t="s">
        <v>273</v>
      </c>
      <c r="C22" s="103">
        <f>+C23+C24+C25+C26+C27+C28+C29+C30</f>
        <v>160658</v>
      </c>
      <c r="D22" s="103">
        <v>146069</v>
      </c>
      <c r="E22" s="103">
        <v>9437</v>
      </c>
      <c r="F22" s="103">
        <f>+F23+F24+F25+F26+F27+F28+F29+F30</f>
        <v>5152</v>
      </c>
    </row>
    <row r="23" spans="1:6" s="82" customFormat="1" ht="12.75">
      <c r="A23" s="115" t="s">
        <v>272</v>
      </c>
      <c r="B23" s="114" t="s">
        <v>271</v>
      </c>
      <c r="C23" s="113">
        <v>160658</v>
      </c>
      <c r="D23" s="113">
        <v>146069</v>
      </c>
      <c r="E23" s="113">
        <v>9437</v>
      </c>
      <c r="F23" s="113">
        <v>5152</v>
      </c>
    </row>
    <row r="24" spans="1:6" s="82" customFormat="1" ht="12.75">
      <c r="A24" s="128" t="s">
        <v>270</v>
      </c>
      <c r="B24" s="123" t="s">
        <v>269</v>
      </c>
      <c r="C24" s="122"/>
      <c r="D24" s="122"/>
      <c r="E24" s="122"/>
      <c r="F24" s="122"/>
    </row>
    <row r="25" spans="1:6" s="82" customFormat="1" ht="12.75">
      <c r="A25" s="128" t="s">
        <v>268</v>
      </c>
      <c r="B25" s="123" t="s">
        <v>267</v>
      </c>
      <c r="C25" s="122"/>
      <c r="D25" s="122"/>
      <c r="E25" s="122"/>
      <c r="F25" s="122"/>
    </row>
    <row r="26" spans="1:6" s="82" customFormat="1" ht="12.75">
      <c r="A26" s="112" t="s">
        <v>266</v>
      </c>
      <c r="B26" s="123" t="s">
        <v>265</v>
      </c>
      <c r="C26" s="110"/>
      <c r="D26" s="110"/>
      <c r="E26" s="110"/>
      <c r="F26" s="110"/>
    </row>
    <row r="27" spans="1:6" s="82" customFormat="1" ht="12.75">
      <c r="A27" s="112" t="s">
        <v>264</v>
      </c>
      <c r="B27" s="123" t="s">
        <v>263</v>
      </c>
      <c r="C27" s="110"/>
      <c r="D27" s="110"/>
      <c r="E27" s="110"/>
      <c r="F27" s="110"/>
    </row>
    <row r="28" spans="1:6" s="82" customFormat="1" ht="12.75">
      <c r="A28" s="128" t="s">
        <v>262</v>
      </c>
      <c r="B28" s="123" t="s">
        <v>261</v>
      </c>
      <c r="C28" s="122"/>
      <c r="D28" s="122"/>
      <c r="E28" s="122"/>
      <c r="F28" s="122"/>
    </row>
    <row r="29" spans="1:6" s="82" customFormat="1" ht="12.75">
      <c r="A29" s="128" t="s">
        <v>260</v>
      </c>
      <c r="B29" s="123" t="s">
        <v>259</v>
      </c>
      <c r="C29" s="157"/>
      <c r="D29" s="157"/>
      <c r="E29" s="157"/>
      <c r="F29" s="157"/>
    </row>
    <row r="30" spans="1:6" s="82" customFormat="1" ht="13.5" thickBot="1">
      <c r="A30" s="128" t="s">
        <v>258</v>
      </c>
      <c r="B30" s="111" t="s">
        <v>257</v>
      </c>
      <c r="C30" s="157"/>
      <c r="D30" s="157"/>
      <c r="E30" s="157"/>
      <c r="F30" s="157"/>
    </row>
    <row r="31" spans="1:6" s="82" customFormat="1" ht="13.5" thickBot="1">
      <c r="A31" s="184" t="s">
        <v>135</v>
      </c>
      <c r="B31" s="183" t="s">
        <v>256</v>
      </c>
      <c r="C31" s="170">
        <v>419</v>
      </c>
      <c r="D31" s="170">
        <v>419</v>
      </c>
      <c r="E31" s="170"/>
      <c r="F31" s="170">
        <f>+F32+F38</f>
        <v>0</v>
      </c>
    </row>
    <row r="32" spans="1:6" s="82" customFormat="1" ht="12.75">
      <c r="A32" s="182" t="s">
        <v>133</v>
      </c>
      <c r="B32" s="162" t="s">
        <v>255</v>
      </c>
      <c r="C32" s="181"/>
      <c r="D32" s="181"/>
      <c r="E32" s="181"/>
      <c r="F32" s="181">
        <f>+F33+F34+F35+F36+F37</f>
        <v>0</v>
      </c>
    </row>
    <row r="33" spans="1:6" s="82" customFormat="1" ht="12.75">
      <c r="A33" s="179" t="s">
        <v>131</v>
      </c>
      <c r="B33" s="95" t="s">
        <v>252</v>
      </c>
      <c r="C33" s="177"/>
      <c r="D33" s="177"/>
      <c r="E33" s="177"/>
      <c r="F33" s="177"/>
    </row>
    <row r="34" spans="1:6" s="82" customFormat="1" ht="12.75">
      <c r="A34" s="179" t="s">
        <v>130</v>
      </c>
      <c r="B34" s="95" t="s">
        <v>251</v>
      </c>
      <c r="C34" s="177"/>
      <c r="D34" s="177"/>
      <c r="E34" s="177"/>
      <c r="F34" s="177"/>
    </row>
    <row r="35" spans="1:6" s="82" customFormat="1" ht="12.75">
      <c r="A35" s="179" t="s">
        <v>128</v>
      </c>
      <c r="B35" s="95" t="s">
        <v>250</v>
      </c>
      <c r="C35" s="177"/>
      <c r="D35" s="177"/>
      <c r="E35" s="177"/>
      <c r="F35" s="177"/>
    </row>
    <row r="36" spans="1:6" s="82" customFormat="1" ht="12.75">
      <c r="A36" s="179" t="s">
        <v>127</v>
      </c>
      <c r="B36" s="95" t="s">
        <v>249</v>
      </c>
      <c r="C36" s="177"/>
      <c r="D36" s="177"/>
      <c r="E36" s="177"/>
      <c r="F36" s="177"/>
    </row>
    <row r="37" spans="1:6" s="82" customFormat="1" ht="12.75">
      <c r="A37" s="179" t="s">
        <v>126</v>
      </c>
      <c r="B37" s="95" t="s">
        <v>254</v>
      </c>
      <c r="C37" s="177">
        <v>419</v>
      </c>
      <c r="D37" s="177">
        <v>419</v>
      </c>
      <c r="E37" s="177"/>
      <c r="F37" s="177"/>
    </row>
    <row r="38" spans="1:6" s="82" customFormat="1" ht="12.75">
      <c r="A38" s="179" t="s">
        <v>122</v>
      </c>
      <c r="B38" s="159" t="s">
        <v>253</v>
      </c>
      <c r="C38" s="180"/>
      <c r="D38" s="180"/>
      <c r="E38" s="180"/>
      <c r="F38" s="180">
        <f>+F39+F40+F41+F42+F43</f>
        <v>0</v>
      </c>
    </row>
    <row r="39" spans="1:6" s="82" customFormat="1" ht="12.75">
      <c r="A39" s="179" t="s">
        <v>120</v>
      </c>
      <c r="B39" s="95" t="s">
        <v>252</v>
      </c>
      <c r="C39" s="177"/>
      <c r="D39" s="177"/>
      <c r="E39" s="177"/>
      <c r="F39" s="177"/>
    </row>
    <row r="40" spans="1:6" s="82" customFormat="1" ht="12.75">
      <c r="A40" s="179" t="s">
        <v>118</v>
      </c>
      <c r="B40" s="95" t="s">
        <v>251</v>
      </c>
      <c r="C40" s="177"/>
      <c r="D40" s="177"/>
      <c r="E40" s="177"/>
      <c r="F40" s="177"/>
    </row>
    <row r="41" spans="1:6" s="82" customFormat="1" ht="12.75">
      <c r="A41" s="179" t="s">
        <v>116</v>
      </c>
      <c r="B41" s="95" t="s">
        <v>250</v>
      </c>
      <c r="C41" s="177"/>
      <c r="D41" s="177"/>
      <c r="E41" s="177"/>
      <c r="F41" s="177"/>
    </row>
    <row r="42" spans="1:6" s="82" customFormat="1" ht="12.75">
      <c r="A42" s="179" t="s">
        <v>114</v>
      </c>
      <c r="B42" s="178" t="s">
        <v>249</v>
      </c>
      <c r="C42" s="177"/>
      <c r="D42" s="177"/>
      <c r="E42" s="177"/>
      <c r="F42" s="177"/>
    </row>
    <row r="43" spans="1:6" s="82" customFormat="1" ht="13.5" thickBot="1">
      <c r="A43" s="176" t="s">
        <v>112</v>
      </c>
      <c r="B43" s="175" t="s">
        <v>248</v>
      </c>
      <c r="C43" s="174">
        <v>0</v>
      </c>
      <c r="D43" s="174"/>
      <c r="E43" s="174"/>
      <c r="F43" s="174"/>
    </row>
    <row r="44" spans="1:6" s="82" customFormat="1" ht="13.5" thickBot="1">
      <c r="A44" s="80" t="s">
        <v>247</v>
      </c>
      <c r="B44" s="171" t="s">
        <v>246</v>
      </c>
      <c r="C44" s="170">
        <v>0</v>
      </c>
      <c r="D44" s="170"/>
      <c r="E44" s="170"/>
      <c r="F44" s="170">
        <f>+F45+F46</f>
        <v>0</v>
      </c>
    </row>
    <row r="45" spans="1:6" s="82" customFormat="1" ht="12.75">
      <c r="A45" s="115" t="s">
        <v>245</v>
      </c>
      <c r="B45" s="98" t="s">
        <v>244</v>
      </c>
      <c r="C45" s="173"/>
      <c r="D45" s="173"/>
      <c r="E45" s="173"/>
      <c r="F45" s="173"/>
    </row>
    <row r="46" spans="1:6" s="82" customFormat="1" ht="13.5" thickBot="1">
      <c r="A46" s="119" t="s">
        <v>243</v>
      </c>
      <c r="B46" s="155" t="s">
        <v>242</v>
      </c>
      <c r="C46" s="172">
        <v>1748</v>
      </c>
      <c r="D46" s="172">
        <v>1748</v>
      </c>
      <c r="E46" s="172"/>
      <c r="F46" s="172"/>
    </row>
    <row r="47" spans="1:6" s="82" customFormat="1" ht="13.5" thickBot="1">
      <c r="A47" s="80" t="s">
        <v>102</v>
      </c>
      <c r="B47" s="171" t="s">
        <v>241</v>
      </c>
      <c r="C47" s="170">
        <v>1748</v>
      </c>
      <c r="D47" s="170">
        <v>1748</v>
      </c>
      <c r="E47" s="170"/>
      <c r="F47" s="170">
        <f>+F48+F49+F50</f>
        <v>0</v>
      </c>
    </row>
    <row r="48" spans="1:6" s="82" customFormat="1" ht="12.75">
      <c r="A48" s="115" t="s">
        <v>240</v>
      </c>
      <c r="B48" s="98" t="s">
        <v>239</v>
      </c>
      <c r="C48" s="169"/>
      <c r="D48" s="169"/>
      <c r="E48" s="169"/>
      <c r="F48" s="169"/>
    </row>
    <row r="49" spans="1:6" s="82" customFormat="1" ht="12.75">
      <c r="A49" s="128" t="s">
        <v>238</v>
      </c>
      <c r="B49" s="95" t="s">
        <v>237</v>
      </c>
      <c r="C49" s="157"/>
      <c r="D49" s="157"/>
      <c r="E49" s="157"/>
      <c r="F49" s="157"/>
    </row>
    <row r="50" spans="1:6" s="82" customFormat="1" ht="13.5" thickBot="1">
      <c r="A50" s="119" t="s">
        <v>236</v>
      </c>
      <c r="B50" s="155" t="s">
        <v>235</v>
      </c>
      <c r="C50" s="168"/>
      <c r="D50" s="168"/>
      <c r="E50" s="168"/>
      <c r="F50" s="168"/>
    </row>
    <row r="51" spans="1:6" s="82" customFormat="1" ht="13.5" thickBot="1">
      <c r="A51" s="80" t="s">
        <v>234</v>
      </c>
      <c r="B51" s="167" t="s">
        <v>233</v>
      </c>
      <c r="C51" s="166"/>
      <c r="D51" s="166"/>
      <c r="E51" s="166"/>
      <c r="F51" s="166"/>
    </row>
    <row r="52" spans="1:6" s="82" customFormat="1" ht="13.5" thickBot="1">
      <c r="A52" s="80" t="s">
        <v>232</v>
      </c>
      <c r="B52" s="165" t="s">
        <v>231</v>
      </c>
      <c r="C52" s="164">
        <f>+C7+C12+C21+C22+C31+C44+C47+C51</f>
        <v>232773</v>
      </c>
      <c r="D52" s="164">
        <v>208272</v>
      </c>
      <c r="E52" s="164">
        <v>11349</v>
      </c>
      <c r="F52" s="164">
        <f>+F7+F12+F21+F22+F31+F44+F47+F51</f>
        <v>13152</v>
      </c>
    </row>
    <row r="53" spans="1:6" s="82" customFormat="1" ht="13.5" thickBot="1">
      <c r="A53" s="89" t="s">
        <v>230</v>
      </c>
      <c r="B53" s="104" t="s">
        <v>229</v>
      </c>
      <c r="C53" s="83">
        <f>+C54+C60</f>
        <v>34000</v>
      </c>
      <c r="D53" s="83">
        <v>34000</v>
      </c>
      <c r="E53" s="83"/>
      <c r="F53" s="83"/>
    </row>
    <row r="54" spans="1:6" s="82" customFormat="1" ht="12.75">
      <c r="A54" s="163" t="s">
        <v>228</v>
      </c>
      <c r="B54" s="162" t="s">
        <v>227</v>
      </c>
      <c r="C54" s="161">
        <f>+C55+C56+C57+C58+C59</f>
        <v>34000</v>
      </c>
      <c r="D54" s="161">
        <v>34000</v>
      </c>
      <c r="E54" s="161">
        <f>+E55+E56+E57+E58+E59</f>
        <v>0</v>
      </c>
      <c r="F54" s="161">
        <f>+F55+F56+F57+F58+F59</f>
        <v>0</v>
      </c>
    </row>
    <row r="55" spans="1:6" s="82" customFormat="1" ht="15.75" customHeight="1">
      <c r="A55" s="96" t="s">
        <v>226</v>
      </c>
      <c r="B55" s="95" t="s">
        <v>225</v>
      </c>
      <c r="C55" s="157">
        <v>34000</v>
      </c>
      <c r="D55" s="157">
        <v>34000</v>
      </c>
      <c r="E55" s="157"/>
      <c r="F55" s="157"/>
    </row>
    <row r="56" spans="1:6" s="82" customFormat="1" ht="15.75" customHeight="1">
      <c r="A56" s="96" t="s">
        <v>224</v>
      </c>
      <c r="B56" s="95" t="s">
        <v>223</v>
      </c>
      <c r="C56" s="157"/>
      <c r="D56" s="157"/>
      <c r="E56" s="157"/>
      <c r="F56" s="157"/>
    </row>
    <row r="57" spans="1:6" s="82" customFormat="1" ht="15.75" customHeight="1">
      <c r="A57" s="96" t="s">
        <v>222</v>
      </c>
      <c r="B57" s="95" t="s">
        <v>221</v>
      </c>
      <c r="C57" s="157"/>
      <c r="D57" s="157"/>
      <c r="E57" s="157"/>
      <c r="F57" s="157"/>
    </row>
    <row r="58" spans="1:6" s="82" customFormat="1" ht="15.75" customHeight="1">
      <c r="A58" s="96" t="s">
        <v>220</v>
      </c>
      <c r="B58" s="95" t="s">
        <v>219</v>
      </c>
      <c r="C58" s="157"/>
      <c r="D58" s="157"/>
      <c r="E58" s="157"/>
      <c r="F58" s="157"/>
    </row>
    <row r="59" spans="1:6" s="82" customFormat="1" ht="15.75" customHeight="1">
      <c r="A59" s="96" t="s">
        <v>218</v>
      </c>
      <c r="B59" s="95" t="s">
        <v>303</v>
      </c>
      <c r="C59" s="157"/>
      <c r="D59" s="157"/>
      <c r="E59" s="157"/>
      <c r="F59" s="157"/>
    </row>
    <row r="60" spans="1:6" s="82" customFormat="1" ht="15" customHeight="1">
      <c r="A60" s="160" t="s">
        <v>216</v>
      </c>
      <c r="B60" s="159" t="s">
        <v>215</v>
      </c>
      <c r="C60" s="158">
        <f>+C61+C62+C63+C64+C65</f>
        <v>0</v>
      </c>
      <c r="D60" s="158"/>
      <c r="E60" s="158">
        <f>+E61+E62+E63+E64+E65</f>
        <v>0</v>
      </c>
      <c r="F60" s="158">
        <f>+F61+F62+F63+F64+F65</f>
        <v>0</v>
      </c>
    </row>
    <row r="61" spans="1:6" s="82" customFormat="1" ht="15" customHeight="1">
      <c r="A61" s="96" t="s">
        <v>214</v>
      </c>
      <c r="B61" s="95" t="s">
        <v>213</v>
      </c>
      <c r="C61" s="157"/>
      <c r="D61" s="157"/>
      <c r="E61" s="157"/>
      <c r="F61" s="157"/>
    </row>
    <row r="62" spans="1:6" s="82" customFormat="1" ht="15" customHeight="1">
      <c r="A62" s="96" t="s">
        <v>212</v>
      </c>
      <c r="B62" s="95" t="s">
        <v>211</v>
      </c>
      <c r="C62" s="157"/>
      <c r="D62" s="157"/>
      <c r="E62" s="157"/>
      <c r="F62" s="157"/>
    </row>
    <row r="63" spans="1:6" s="82" customFormat="1" ht="15" customHeight="1">
      <c r="A63" s="96" t="s">
        <v>210</v>
      </c>
      <c r="B63" s="95" t="s">
        <v>209</v>
      </c>
      <c r="C63" s="157"/>
      <c r="D63" s="157"/>
      <c r="E63" s="157"/>
      <c r="F63" s="157"/>
    </row>
    <row r="64" spans="1:6" s="82" customFormat="1" ht="15" customHeight="1">
      <c r="A64" s="96" t="s">
        <v>208</v>
      </c>
      <c r="B64" s="95" t="s">
        <v>207</v>
      </c>
      <c r="C64" s="157"/>
      <c r="D64" s="157"/>
      <c r="E64" s="157"/>
      <c r="F64" s="157"/>
    </row>
    <row r="65" spans="1:6" s="82" customFormat="1" ht="15" customHeight="1" thickBot="1">
      <c r="A65" s="156" t="s">
        <v>206</v>
      </c>
      <c r="B65" s="155" t="s">
        <v>205</v>
      </c>
      <c r="C65" s="154"/>
      <c r="D65" s="154"/>
      <c r="E65" s="154"/>
      <c r="F65" s="154"/>
    </row>
    <row r="66" spans="1:6" s="82" customFormat="1" ht="13.5" thickBot="1">
      <c r="A66" s="151" t="s">
        <v>204</v>
      </c>
      <c r="B66" s="88" t="s">
        <v>203</v>
      </c>
      <c r="C66" s="83">
        <f>+C52+C53</f>
        <v>266773</v>
      </c>
      <c r="D66" s="83">
        <v>242272</v>
      </c>
      <c r="E66" s="83">
        <f>+E52+E53</f>
        <v>11349</v>
      </c>
      <c r="F66" s="83">
        <f>+F52+F53</f>
        <v>13152</v>
      </c>
    </row>
    <row r="67" spans="1:6" s="82" customFormat="1" ht="13.5" thickBot="1">
      <c r="A67" s="153" t="s">
        <v>202</v>
      </c>
      <c r="B67" s="84" t="s">
        <v>201</v>
      </c>
      <c r="C67" s="152"/>
      <c r="D67" s="152"/>
      <c r="E67" s="152"/>
      <c r="F67" s="152"/>
    </row>
    <row r="68" spans="1:6" s="82" customFormat="1" ht="13.5" thickBot="1">
      <c r="A68" s="151" t="s">
        <v>200</v>
      </c>
      <c r="B68" s="88" t="s">
        <v>199</v>
      </c>
      <c r="C68" s="150">
        <f>+C66+C67</f>
        <v>266773</v>
      </c>
      <c r="D68" s="150">
        <v>242272</v>
      </c>
      <c r="E68" s="150">
        <f>+E66+E67</f>
        <v>11349</v>
      </c>
      <c r="F68" s="150">
        <f>+F66+F67</f>
        <v>13152</v>
      </c>
    </row>
    <row r="69" spans="1:6" s="82" customFormat="1" ht="126.75" customHeight="1">
      <c r="A69" s="149"/>
      <c r="B69" s="148"/>
      <c r="C69" s="147"/>
      <c r="D69" s="147"/>
      <c r="E69" s="147"/>
      <c r="F69" s="147"/>
    </row>
    <row r="70" spans="1:6" ht="123" customHeight="1">
      <c r="A70" s="330" t="s">
        <v>198</v>
      </c>
      <c r="B70" s="330"/>
      <c r="C70" s="330"/>
      <c r="D70" s="330"/>
      <c r="E70" s="330"/>
      <c r="F70" s="330"/>
    </row>
    <row r="71" spans="1:6" s="145" customFormat="1" ht="16.5" thickBot="1">
      <c r="A71" s="327" t="s">
        <v>197</v>
      </c>
      <c r="B71" s="327"/>
      <c r="C71" s="146" t="s">
        <v>96</v>
      </c>
      <c r="D71" s="146" t="s">
        <v>96</v>
      </c>
      <c r="E71" s="146" t="s">
        <v>96</v>
      </c>
      <c r="F71" s="146" t="s">
        <v>96</v>
      </c>
    </row>
    <row r="72" spans="1:6" ht="24.75" thickBot="1">
      <c r="A72" s="144" t="s">
        <v>196</v>
      </c>
      <c r="B72" s="143" t="s">
        <v>195</v>
      </c>
      <c r="C72" s="142" t="s">
        <v>194</v>
      </c>
      <c r="D72" s="142" t="s">
        <v>193</v>
      </c>
      <c r="E72" s="142" t="s">
        <v>302</v>
      </c>
      <c r="F72" s="142" t="s">
        <v>306</v>
      </c>
    </row>
    <row r="73" spans="1:6" s="138" customFormat="1" ht="12" thickBot="1">
      <c r="A73" s="141">
        <v>1</v>
      </c>
      <c r="B73" s="140">
        <v>2</v>
      </c>
      <c r="C73" s="139">
        <v>3</v>
      </c>
      <c r="D73" s="139">
        <v>3</v>
      </c>
      <c r="E73" s="139">
        <v>3</v>
      </c>
      <c r="F73" s="139">
        <v>3</v>
      </c>
    </row>
    <row r="74" spans="1:6" ht="16.5" thickBot="1">
      <c r="A74" s="137" t="s">
        <v>190</v>
      </c>
      <c r="B74" s="136" t="s">
        <v>189</v>
      </c>
      <c r="C74" s="105">
        <f>+C75+C76+C77+C78+C79</f>
        <v>221811</v>
      </c>
      <c r="D74" s="105">
        <f>+D75+D76+D77+D78+D79</f>
        <v>200550</v>
      </c>
      <c r="E74" s="105">
        <f>+E75+E76+E77+E78+E79</f>
        <v>13879</v>
      </c>
      <c r="F74" s="105">
        <f>+F75+F76+F77+F78+F79</f>
        <v>7472</v>
      </c>
    </row>
    <row r="75" spans="1:6" ht="15.75">
      <c r="A75" s="135" t="s">
        <v>188</v>
      </c>
      <c r="B75" s="134" t="s">
        <v>187</v>
      </c>
      <c r="C75" s="133">
        <v>26930</v>
      </c>
      <c r="D75" s="133">
        <v>26930</v>
      </c>
      <c r="E75" s="133"/>
      <c r="F75" s="133"/>
    </row>
    <row r="76" spans="1:6" ht="15.75">
      <c r="A76" s="128" t="s">
        <v>186</v>
      </c>
      <c r="B76" s="123" t="s">
        <v>185</v>
      </c>
      <c r="C76" s="122">
        <v>7538</v>
      </c>
      <c r="D76" s="122">
        <v>7538</v>
      </c>
      <c r="E76" s="122"/>
      <c r="F76" s="122"/>
    </row>
    <row r="77" spans="1:6" ht="15.75">
      <c r="A77" s="128" t="s">
        <v>184</v>
      </c>
      <c r="B77" s="123" t="s">
        <v>183</v>
      </c>
      <c r="C77" s="110">
        <v>64767</v>
      </c>
      <c r="D77" s="110">
        <v>64767</v>
      </c>
      <c r="E77" s="110"/>
      <c r="F77" s="110"/>
    </row>
    <row r="78" spans="1:6" ht="15.75">
      <c r="A78" s="128" t="s">
        <v>182</v>
      </c>
      <c r="B78" s="132" t="s">
        <v>181</v>
      </c>
      <c r="C78" s="110">
        <v>15492</v>
      </c>
      <c r="D78" s="110">
        <v>9320</v>
      </c>
      <c r="E78" s="110"/>
      <c r="F78" s="110">
        <v>6172</v>
      </c>
    </row>
    <row r="79" spans="1:6" ht="15.75">
      <c r="A79" s="128" t="s">
        <v>180</v>
      </c>
      <c r="B79" s="131" t="s">
        <v>31</v>
      </c>
      <c r="C79" s="110">
        <v>107084</v>
      </c>
      <c r="D79" s="110">
        <v>91995</v>
      </c>
      <c r="E79" s="110">
        <v>13879</v>
      </c>
      <c r="F79" s="110">
        <v>1300</v>
      </c>
    </row>
    <row r="80" spans="1:6" ht="15.75">
      <c r="A80" s="128" t="s">
        <v>179</v>
      </c>
      <c r="B80" s="123" t="s">
        <v>178</v>
      </c>
      <c r="C80" s="110"/>
      <c r="D80" s="110"/>
      <c r="E80" s="110"/>
      <c r="F80" s="110"/>
    </row>
    <row r="81" spans="1:6" ht="15.75">
      <c r="A81" s="128" t="s">
        <v>177</v>
      </c>
      <c r="B81" s="130" t="s">
        <v>176</v>
      </c>
      <c r="C81" s="110"/>
      <c r="D81" s="110"/>
      <c r="E81" s="110"/>
      <c r="F81" s="110"/>
    </row>
    <row r="82" spans="1:6" ht="15.75">
      <c r="A82" s="128" t="s">
        <v>175</v>
      </c>
      <c r="B82" s="130" t="s">
        <v>174</v>
      </c>
      <c r="C82" s="110">
        <v>78265</v>
      </c>
      <c r="D82" s="110">
        <v>64386</v>
      </c>
      <c r="E82" s="110">
        <v>13879</v>
      </c>
      <c r="F82" s="110"/>
    </row>
    <row r="83" spans="1:6" ht="15.75">
      <c r="A83" s="128" t="s">
        <v>173</v>
      </c>
      <c r="B83" s="129" t="s">
        <v>172</v>
      </c>
      <c r="C83" s="110">
        <v>1300</v>
      </c>
      <c r="D83" s="110"/>
      <c r="E83" s="110"/>
      <c r="F83" s="110">
        <v>1300</v>
      </c>
    </row>
    <row r="84" spans="1:6" ht="15.75">
      <c r="A84" s="119" t="s">
        <v>171</v>
      </c>
      <c r="B84" s="127" t="s">
        <v>170</v>
      </c>
      <c r="C84" s="110"/>
      <c r="D84" s="110"/>
      <c r="E84" s="110"/>
      <c r="F84" s="110"/>
    </row>
    <row r="85" spans="1:6" ht="15.75">
      <c r="A85" s="128" t="s">
        <v>169</v>
      </c>
      <c r="B85" s="127" t="s">
        <v>168</v>
      </c>
      <c r="C85" s="110"/>
      <c r="D85" s="110"/>
      <c r="E85" s="110"/>
      <c r="F85" s="110"/>
    </row>
    <row r="86" spans="1:6" ht="16.5" thickBot="1">
      <c r="A86" s="126" t="s">
        <v>167</v>
      </c>
      <c r="B86" s="125" t="s">
        <v>166</v>
      </c>
      <c r="C86" s="124"/>
      <c r="D86" s="124"/>
      <c r="E86" s="124"/>
      <c r="F86" s="124"/>
    </row>
    <row r="87" spans="1:6" ht="16.5" thickBot="1">
      <c r="A87" s="80" t="s">
        <v>165</v>
      </c>
      <c r="B87" s="79" t="s">
        <v>164</v>
      </c>
      <c r="C87" s="103">
        <f>+C88+C89+C90</f>
        <v>10468</v>
      </c>
      <c r="D87" s="103">
        <f>+D88+D89+D90</f>
        <v>0</v>
      </c>
      <c r="E87" s="103">
        <f>+E88+E89+E90</f>
        <v>10468</v>
      </c>
      <c r="F87" s="103">
        <f>+F88+F89+F90</f>
        <v>0</v>
      </c>
    </row>
    <row r="88" spans="1:6" ht="15.75">
      <c r="A88" s="115" t="s">
        <v>163</v>
      </c>
      <c r="B88" s="123" t="s">
        <v>32</v>
      </c>
      <c r="C88" s="113">
        <v>127</v>
      </c>
      <c r="D88" s="113"/>
      <c r="E88" s="113">
        <v>127</v>
      </c>
      <c r="F88" s="113"/>
    </row>
    <row r="89" spans="1:6" ht="15.75">
      <c r="A89" s="115" t="s">
        <v>162</v>
      </c>
      <c r="B89" s="111" t="s">
        <v>33</v>
      </c>
      <c r="C89" s="122">
        <v>8099</v>
      </c>
      <c r="D89" s="122"/>
      <c r="E89" s="122">
        <v>8099</v>
      </c>
      <c r="F89" s="122"/>
    </row>
    <row r="90" spans="1:6" ht="15.75">
      <c r="A90" s="115" t="s">
        <v>161</v>
      </c>
      <c r="B90" s="95" t="s">
        <v>160</v>
      </c>
      <c r="C90" s="120">
        <v>2242</v>
      </c>
      <c r="D90" s="120"/>
      <c r="E90" s="120">
        <v>2242</v>
      </c>
      <c r="F90" s="120">
        <f>SUM(F91:F97)</f>
        <v>0</v>
      </c>
    </row>
    <row r="91" spans="1:6" ht="15.75">
      <c r="A91" s="115" t="s">
        <v>159</v>
      </c>
      <c r="B91" s="95" t="s">
        <v>158</v>
      </c>
      <c r="C91" s="120"/>
      <c r="D91" s="120"/>
      <c r="E91" s="120"/>
      <c r="F91" s="120"/>
    </row>
    <row r="92" spans="1:6" ht="15.75">
      <c r="A92" s="115" t="s">
        <v>157</v>
      </c>
      <c r="B92" s="95" t="s">
        <v>156</v>
      </c>
      <c r="C92" s="120">
        <v>2242</v>
      </c>
      <c r="D92" s="120"/>
      <c r="E92" s="120">
        <v>2242</v>
      </c>
      <c r="F92" s="120"/>
    </row>
    <row r="93" spans="1:6" ht="15.75">
      <c r="A93" s="115" t="s">
        <v>155</v>
      </c>
      <c r="B93" s="95" t="s">
        <v>154</v>
      </c>
      <c r="C93" s="120"/>
      <c r="D93" s="120"/>
      <c r="E93" s="120"/>
      <c r="F93" s="120"/>
    </row>
    <row r="94" spans="1:6" ht="15.75">
      <c r="A94" s="115" t="s">
        <v>153</v>
      </c>
      <c r="B94" s="121" t="s">
        <v>152</v>
      </c>
      <c r="C94" s="120"/>
      <c r="D94" s="120"/>
      <c r="E94" s="120"/>
      <c r="F94" s="120"/>
    </row>
    <row r="95" spans="1:6" ht="15.75">
      <c r="A95" s="115" t="s">
        <v>151</v>
      </c>
      <c r="B95" s="121" t="s">
        <v>150</v>
      </c>
      <c r="C95" s="120"/>
      <c r="D95" s="120"/>
      <c r="E95" s="120"/>
      <c r="F95" s="120"/>
    </row>
    <row r="96" spans="1:6" ht="15.75">
      <c r="A96" s="115" t="s">
        <v>149</v>
      </c>
      <c r="B96" s="121" t="s">
        <v>148</v>
      </c>
      <c r="C96" s="120"/>
      <c r="D96" s="120"/>
      <c r="E96" s="120"/>
      <c r="F96" s="120"/>
    </row>
    <row r="97" spans="1:6" ht="23.25" thickBot="1">
      <c r="A97" s="119" t="s">
        <v>147</v>
      </c>
      <c r="B97" s="118" t="s">
        <v>146</v>
      </c>
      <c r="C97" s="117"/>
      <c r="D97" s="117"/>
      <c r="E97" s="117"/>
      <c r="F97" s="117"/>
    </row>
    <row r="98" spans="1:6" ht="16.5" thickBot="1">
      <c r="A98" s="80" t="s">
        <v>145</v>
      </c>
      <c r="B98" s="116" t="s">
        <v>144</v>
      </c>
      <c r="C98" s="103">
        <f>+C99+C100</f>
        <v>0</v>
      </c>
      <c r="D98" s="103">
        <f>+D99+D100</f>
        <v>0</v>
      </c>
      <c r="E98" s="103">
        <f>+E99+E100</f>
        <v>0</v>
      </c>
      <c r="F98" s="103">
        <f>+F99+F100</f>
        <v>0</v>
      </c>
    </row>
    <row r="99" spans="1:6" ht="15.75">
      <c r="A99" s="115" t="s">
        <v>143</v>
      </c>
      <c r="B99" s="114" t="s">
        <v>142</v>
      </c>
      <c r="C99" s="113"/>
      <c r="D99" s="113"/>
      <c r="E99" s="113"/>
      <c r="F99" s="113"/>
    </row>
    <row r="100" spans="1:6" ht="16.5" thickBot="1">
      <c r="A100" s="112" t="s">
        <v>141</v>
      </c>
      <c r="B100" s="111" t="s">
        <v>140</v>
      </c>
      <c r="C100" s="110"/>
      <c r="D100" s="110"/>
      <c r="E100" s="110"/>
      <c r="F100" s="110"/>
    </row>
    <row r="101" spans="1:6" s="108" customFormat="1" ht="16.5" thickBot="1">
      <c r="A101" s="89" t="s">
        <v>139</v>
      </c>
      <c r="B101" s="104" t="s">
        <v>138</v>
      </c>
      <c r="C101" s="109"/>
      <c r="D101" s="109"/>
      <c r="E101" s="109"/>
      <c r="F101" s="109"/>
    </row>
    <row r="102" spans="1:6" ht="16.5" thickBot="1">
      <c r="A102" s="107" t="s">
        <v>137</v>
      </c>
      <c r="B102" s="106" t="s">
        <v>136</v>
      </c>
      <c r="C102" s="105">
        <f>+C74+C87+C98+C101</f>
        <v>232279</v>
      </c>
      <c r="D102" s="105">
        <f>+D74+D87+D98+D101</f>
        <v>200550</v>
      </c>
      <c r="E102" s="105">
        <f>+E74+E87+E98+E101</f>
        <v>24347</v>
      </c>
      <c r="F102" s="105">
        <f>+F74+F87+F98+F101</f>
        <v>7472</v>
      </c>
    </row>
    <row r="103" spans="1:6" ht="16.5" thickBot="1">
      <c r="A103" s="89" t="s">
        <v>135</v>
      </c>
      <c r="B103" s="104" t="s">
        <v>134</v>
      </c>
      <c r="C103" s="103">
        <v>41436</v>
      </c>
      <c r="D103" s="103">
        <v>41436</v>
      </c>
      <c r="E103" s="103">
        <f>+E104+E112</f>
        <v>10614</v>
      </c>
      <c r="F103" s="103">
        <f>+F104+F112</f>
        <v>2783</v>
      </c>
    </row>
    <row r="104" spans="1:6" ht="16.5" thickBot="1">
      <c r="A104" s="102" t="s">
        <v>133</v>
      </c>
      <c r="B104" s="101" t="s">
        <v>132</v>
      </c>
      <c r="C104" s="100">
        <v>41436</v>
      </c>
      <c r="D104" s="100">
        <v>41436</v>
      </c>
      <c r="E104" s="100">
        <f>+E105+E106+E107+E108+E109+E110+E111</f>
        <v>10614</v>
      </c>
      <c r="F104" s="100">
        <f>+F105+F106+F107+F108+F109+F110+F111</f>
        <v>2783</v>
      </c>
    </row>
    <row r="105" spans="1:6" ht="22.5">
      <c r="A105" s="99" t="s">
        <v>131</v>
      </c>
      <c r="B105" s="98" t="s">
        <v>119</v>
      </c>
      <c r="C105" s="97"/>
      <c r="D105" s="97"/>
      <c r="E105" s="97"/>
      <c r="F105" s="97"/>
    </row>
    <row r="106" spans="1:6" ht="22.5">
      <c r="A106" s="96" t="s">
        <v>130</v>
      </c>
      <c r="B106" s="95" t="s">
        <v>129</v>
      </c>
      <c r="C106" s="94"/>
      <c r="D106" s="94"/>
      <c r="E106" s="94"/>
      <c r="F106" s="94"/>
    </row>
    <row r="107" spans="1:6" ht="22.5">
      <c r="A107" s="96" t="s">
        <v>128</v>
      </c>
      <c r="B107" s="95" t="s">
        <v>115</v>
      </c>
      <c r="C107" s="94"/>
      <c r="D107" s="94"/>
      <c r="E107" s="94"/>
      <c r="F107" s="94"/>
    </row>
    <row r="108" spans="1:6" ht="22.5">
      <c r="A108" s="96" t="s">
        <v>127</v>
      </c>
      <c r="B108" s="95" t="s">
        <v>113</v>
      </c>
      <c r="C108" s="94"/>
      <c r="D108" s="94"/>
      <c r="E108" s="94"/>
      <c r="F108" s="94"/>
    </row>
    <row r="109" spans="1:6" ht="22.5">
      <c r="A109" s="96" t="s">
        <v>126</v>
      </c>
      <c r="B109" s="95" t="s">
        <v>111</v>
      </c>
      <c r="C109" s="94"/>
      <c r="D109" s="94"/>
      <c r="E109" s="94"/>
      <c r="F109" s="94"/>
    </row>
    <row r="110" spans="1:6" ht="22.5">
      <c r="A110" s="96" t="s">
        <v>125</v>
      </c>
      <c r="B110" s="95" t="s">
        <v>124</v>
      </c>
      <c r="C110" s="94"/>
      <c r="D110" s="94"/>
      <c r="E110" s="94"/>
      <c r="F110" s="94"/>
    </row>
    <row r="111" spans="1:6" ht="23.25" thickBot="1">
      <c r="A111" s="93" t="s">
        <v>123</v>
      </c>
      <c r="B111" s="95" t="s">
        <v>305</v>
      </c>
      <c r="C111" s="91">
        <v>41436</v>
      </c>
      <c r="D111" s="91">
        <v>28039</v>
      </c>
      <c r="E111" s="91">
        <v>10614</v>
      </c>
      <c r="F111" s="91">
        <v>2783</v>
      </c>
    </row>
    <row r="112" spans="1:6" ht="16.5" thickBot="1">
      <c r="A112" s="102" t="s">
        <v>122</v>
      </c>
      <c r="B112" s="101" t="s">
        <v>121</v>
      </c>
      <c r="C112" s="100">
        <f>+C113+C114+C115+C116+C117+C118+C119+C120</f>
        <v>0</v>
      </c>
      <c r="D112" s="100">
        <f>+D113+D114+D115+D116+D117+D118+D119+D120</f>
        <v>0</v>
      </c>
      <c r="E112" s="100">
        <f>+E113+E114+E115+E116+E117+E118+E119+E120</f>
        <v>0</v>
      </c>
      <c r="F112" s="100">
        <f>+F113+F114+F115+F116+F117+F118+F119+F120</f>
        <v>0</v>
      </c>
    </row>
    <row r="113" spans="1:6" ht="12" customHeight="1">
      <c r="A113" s="99" t="s">
        <v>120</v>
      </c>
      <c r="B113" s="98" t="s">
        <v>119</v>
      </c>
      <c r="C113" s="97"/>
      <c r="D113" s="97"/>
      <c r="E113" s="97"/>
      <c r="F113" s="97"/>
    </row>
    <row r="114" spans="1:6" ht="12" customHeight="1">
      <c r="A114" s="96" t="s">
        <v>118</v>
      </c>
      <c r="B114" s="95" t="s">
        <v>117</v>
      </c>
      <c r="C114" s="94"/>
      <c r="D114" s="94"/>
      <c r="E114" s="94"/>
      <c r="F114" s="94"/>
    </row>
    <row r="115" spans="1:6" ht="12" customHeight="1">
      <c r="A115" s="96" t="s">
        <v>116</v>
      </c>
      <c r="B115" s="95" t="s">
        <v>115</v>
      </c>
      <c r="C115" s="94"/>
      <c r="D115" s="94"/>
      <c r="E115" s="94"/>
      <c r="F115" s="94"/>
    </row>
    <row r="116" spans="1:6" ht="12" customHeight="1">
      <c r="A116" s="96" t="s">
        <v>114</v>
      </c>
      <c r="B116" s="95" t="s">
        <v>113</v>
      </c>
      <c r="C116" s="94"/>
      <c r="D116" s="94"/>
      <c r="E116" s="94"/>
      <c r="F116" s="94"/>
    </row>
    <row r="117" spans="1:6" ht="12" customHeight="1">
      <c r="A117" s="96" t="s">
        <v>112</v>
      </c>
      <c r="B117" s="95" t="s">
        <v>111</v>
      </c>
      <c r="C117" s="94"/>
      <c r="D117" s="94"/>
      <c r="E117" s="94"/>
      <c r="F117" s="94"/>
    </row>
    <row r="118" spans="1:6" ht="12" customHeight="1">
      <c r="A118" s="96" t="s">
        <v>110</v>
      </c>
      <c r="B118" s="95" t="s">
        <v>109</v>
      </c>
      <c r="C118" s="94"/>
      <c r="D118" s="94"/>
      <c r="E118" s="94"/>
      <c r="F118" s="94"/>
    </row>
    <row r="119" spans="1:6" ht="12" customHeight="1">
      <c r="A119" s="96" t="s">
        <v>108</v>
      </c>
      <c r="B119" s="95" t="s">
        <v>107</v>
      </c>
      <c r="C119" s="94"/>
      <c r="D119" s="94"/>
      <c r="E119" s="94"/>
      <c r="F119" s="94"/>
    </row>
    <row r="120" spans="1:6" ht="12" customHeight="1" thickBot="1">
      <c r="A120" s="93" t="s">
        <v>106</v>
      </c>
      <c r="B120" s="92" t="s">
        <v>105</v>
      </c>
      <c r="C120" s="91"/>
      <c r="D120" s="91"/>
      <c r="E120" s="91"/>
      <c r="F120" s="91"/>
    </row>
    <row r="121" spans="1:6" ht="12" customHeight="1" thickBot="1">
      <c r="A121" s="89" t="s">
        <v>104</v>
      </c>
      <c r="B121" s="88" t="s">
        <v>103</v>
      </c>
      <c r="C121" s="90">
        <f>+C102+C103</f>
        <v>273715</v>
      </c>
      <c r="D121" s="90">
        <f>+D102+D103</f>
        <v>241986</v>
      </c>
      <c r="E121" s="90">
        <f>+E102+E103</f>
        <v>34961</v>
      </c>
      <c r="F121" s="90">
        <f>+F102+F103</f>
        <v>10255</v>
      </c>
    </row>
    <row r="122" spans="1:9" ht="15" customHeight="1" thickBot="1">
      <c r="A122" s="89" t="s">
        <v>102</v>
      </c>
      <c r="B122" s="88" t="s">
        <v>101</v>
      </c>
      <c r="C122" s="87"/>
      <c r="D122" s="87"/>
      <c r="E122" s="87"/>
      <c r="F122" s="87"/>
      <c r="G122" s="86"/>
      <c r="H122" s="86"/>
      <c r="I122" s="86"/>
    </row>
    <row r="123" spans="1:6" s="82" customFormat="1" ht="12.75" customHeight="1" thickBot="1">
      <c r="A123" s="85" t="s">
        <v>100</v>
      </c>
      <c r="B123" s="84" t="s">
        <v>99</v>
      </c>
      <c r="C123" s="83">
        <f>+C121+C122</f>
        <v>273715</v>
      </c>
      <c r="D123" s="83">
        <f>+D121+D122</f>
        <v>241986</v>
      </c>
      <c r="E123" s="83">
        <f>+E121+E122</f>
        <v>34961</v>
      </c>
      <c r="F123" s="83">
        <f>+F121+F122</f>
        <v>10255</v>
      </c>
    </row>
    <row r="124" spans="1:6" ht="7.5" customHeight="1">
      <c r="A124" s="76"/>
      <c r="B124" s="76"/>
      <c r="C124" s="75"/>
      <c r="D124" s="75"/>
      <c r="E124" s="75"/>
      <c r="F124" s="75"/>
    </row>
    <row r="125" spans="1:6" ht="15.75">
      <c r="A125" s="328" t="s">
        <v>98</v>
      </c>
      <c r="B125" s="328"/>
      <c r="C125" s="328"/>
      <c r="D125" s="72"/>
      <c r="E125" s="72"/>
      <c r="F125" s="72"/>
    </row>
    <row r="126" spans="1:6" ht="15" customHeight="1" thickBot="1">
      <c r="A126" s="326" t="s">
        <v>97</v>
      </c>
      <c r="B126" s="326"/>
      <c r="C126" s="81" t="s">
        <v>96</v>
      </c>
      <c r="D126" s="81" t="s">
        <v>96</v>
      </c>
      <c r="E126" s="81" t="s">
        <v>96</v>
      </c>
      <c r="F126" s="81" t="s">
        <v>96</v>
      </c>
    </row>
    <row r="127" spans="1:6" ht="13.5" customHeight="1" thickBot="1">
      <c r="A127" s="80">
        <v>1</v>
      </c>
      <c r="B127" s="79" t="s">
        <v>95</v>
      </c>
      <c r="C127" s="78">
        <f>+C52-C102</f>
        <v>494</v>
      </c>
      <c r="D127" s="78">
        <f>+D52-D102</f>
        <v>7722</v>
      </c>
      <c r="E127" s="78">
        <f>+E52-E102</f>
        <v>-12998</v>
      </c>
      <c r="F127" s="78">
        <f>+F52-F102</f>
        <v>5680</v>
      </c>
    </row>
    <row r="128" spans="1:6" ht="7.5" customHeight="1">
      <c r="A128" s="76"/>
      <c r="B128" s="76"/>
      <c r="C128" s="75"/>
      <c r="D128" s="75"/>
      <c r="E128" s="75"/>
      <c r="F128" s="75"/>
    </row>
  </sheetData>
  <sheetProtection/>
  <mergeCells count="7">
    <mergeCell ref="A126:B126"/>
    <mergeCell ref="A3:B3"/>
    <mergeCell ref="A71:B71"/>
    <mergeCell ref="A125:C125"/>
    <mergeCell ref="A1:F1"/>
    <mergeCell ref="A2:F2"/>
    <mergeCell ref="A70:F70"/>
  </mergeCells>
  <printOptions/>
  <pageMargins left="0.31496062992125984" right="0.31496062992125984" top="0.9448818897637796" bottom="0.9448818897637796" header="0.31496062992125984" footer="0.31496062992125984"/>
  <pageSetup fitToHeight="2" fitToWidth="1" horizontalDpi="600" verticalDpi="600" orientation="portrait" paperSize="9" scale="61" r:id="rId1"/>
  <headerFooter>
    <oddHeader>&amp;C1/2014.(II.18.) önkormányzati rendelet 3.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view="pageLayout" workbookViewId="0" topLeftCell="A102">
      <selection activeCell="E103" sqref="E103"/>
    </sheetView>
  </sheetViews>
  <sheetFormatPr defaultColWidth="9.140625" defaultRowHeight="12.75"/>
  <cols>
    <col min="1" max="1" width="7.7109375" style="74" customWidth="1"/>
    <col min="2" max="2" width="72.28125" style="74" customWidth="1"/>
    <col min="3" max="6" width="14.7109375" style="73" customWidth="1"/>
    <col min="7" max="16384" width="9.140625" style="72" customWidth="1"/>
  </cols>
  <sheetData>
    <row r="1" spans="1:6" ht="62.25" customHeight="1">
      <c r="A1" s="329" t="s">
        <v>301</v>
      </c>
      <c r="B1" s="329"/>
      <c r="C1" s="329"/>
      <c r="D1" s="329"/>
      <c r="E1" s="329"/>
      <c r="F1" s="329"/>
    </row>
    <row r="2" spans="1:6" ht="45.75" customHeight="1">
      <c r="A2" s="330" t="s">
        <v>300</v>
      </c>
      <c r="B2" s="330"/>
      <c r="C2" s="330"/>
      <c r="D2" s="330"/>
      <c r="E2" s="330"/>
      <c r="F2" s="330"/>
    </row>
    <row r="3" spans="1:6" ht="15.75" customHeight="1" thickBot="1">
      <c r="A3" s="326" t="s">
        <v>299</v>
      </c>
      <c r="B3" s="326"/>
      <c r="C3" s="81"/>
      <c r="D3" s="81"/>
      <c r="E3" s="81"/>
      <c r="F3" s="81" t="s">
        <v>96</v>
      </c>
    </row>
    <row r="4" spans="1:6" ht="37.5" customHeight="1" thickBot="1">
      <c r="A4" s="144" t="s">
        <v>298</v>
      </c>
      <c r="B4" s="143" t="s">
        <v>297</v>
      </c>
      <c r="C4" s="142" t="s">
        <v>194</v>
      </c>
      <c r="D4" s="142" t="s">
        <v>193</v>
      </c>
      <c r="E4" s="142" t="s">
        <v>192</v>
      </c>
      <c r="F4" s="142" t="s">
        <v>191</v>
      </c>
    </row>
    <row r="5" spans="1:6" s="138" customFormat="1" ht="12" customHeight="1" thickBot="1">
      <c r="A5" s="141">
        <v>1</v>
      </c>
      <c r="B5" s="140">
        <v>2</v>
      </c>
      <c r="C5" s="139">
        <v>3</v>
      </c>
      <c r="D5" s="139">
        <v>3</v>
      </c>
      <c r="E5" s="139">
        <v>3</v>
      </c>
      <c r="F5" s="139">
        <v>3</v>
      </c>
    </row>
    <row r="6" spans="1:6" s="82" customFormat="1" ht="12" customHeight="1" thickBot="1">
      <c r="A6" s="137" t="s">
        <v>190</v>
      </c>
      <c r="B6" s="183" t="s">
        <v>296</v>
      </c>
      <c r="C6" s="105">
        <f>+C7+C12+C21</f>
        <v>0</v>
      </c>
      <c r="D6" s="105">
        <f>+D7+D12+D21</f>
        <v>0</v>
      </c>
      <c r="E6" s="105"/>
      <c r="F6" s="105">
        <f>+F7+F12+F21</f>
        <v>0</v>
      </c>
    </row>
    <row r="7" spans="1:6" s="82" customFormat="1" ht="12" customHeight="1" thickBot="1">
      <c r="A7" s="80" t="s">
        <v>165</v>
      </c>
      <c r="B7" s="104" t="s">
        <v>295</v>
      </c>
      <c r="C7" s="170">
        <f>+C8+C9+C10+C11</f>
        <v>0</v>
      </c>
      <c r="D7" s="170">
        <f>+D8+D9+D10+D11</f>
        <v>0</v>
      </c>
      <c r="E7" s="170"/>
      <c r="F7" s="170">
        <f>+F8+F9+F10+F11</f>
        <v>0</v>
      </c>
    </row>
    <row r="8" spans="1:6" s="82" customFormat="1" ht="12" customHeight="1">
      <c r="A8" s="128" t="s">
        <v>163</v>
      </c>
      <c r="B8" s="192" t="s">
        <v>294</v>
      </c>
      <c r="C8" s="120"/>
      <c r="D8" s="120"/>
      <c r="E8" s="120"/>
      <c r="F8" s="120"/>
    </row>
    <row r="9" spans="1:6" s="82" customFormat="1" ht="12" customHeight="1">
      <c r="A9" s="128" t="s">
        <v>162</v>
      </c>
      <c r="B9" s="98" t="s">
        <v>293</v>
      </c>
      <c r="C9" s="120"/>
      <c r="D9" s="120"/>
      <c r="E9" s="120"/>
      <c r="F9" s="120"/>
    </row>
    <row r="10" spans="1:6" s="82" customFormat="1" ht="12" customHeight="1">
      <c r="A10" s="128" t="s">
        <v>161</v>
      </c>
      <c r="B10" s="98" t="s">
        <v>292</v>
      </c>
      <c r="C10" s="120"/>
      <c r="D10" s="120"/>
      <c r="E10" s="120"/>
      <c r="F10" s="120"/>
    </row>
    <row r="11" spans="1:6" s="82" customFormat="1" ht="12" customHeight="1" thickBot="1">
      <c r="A11" s="128" t="s">
        <v>159</v>
      </c>
      <c r="B11" s="191" t="s">
        <v>291</v>
      </c>
      <c r="C11" s="120"/>
      <c r="D11" s="120"/>
      <c r="E11" s="120"/>
      <c r="F11" s="120"/>
    </row>
    <row r="12" spans="1:6" s="82" customFormat="1" ht="12" customHeight="1" thickBot="1">
      <c r="A12" s="80" t="s">
        <v>145</v>
      </c>
      <c r="B12" s="183" t="s">
        <v>290</v>
      </c>
      <c r="C12" s="103">
        <f>+C13+C14+C15+C16+C17+C18+C19+C20</f>
        <v>0</v>
      </c>
      <c r="D12" s="103">
        <f>+D13+D14+D15+D16+D17+D18+D19+D20</f>
        <v>0</v>
      </c>
      <c r="E12" s="103"/>
      <c r="F12" s="103">
        <f>+F13+F14+F15+F16+F17+F18+F19+F20</f>
        <v>0</v>
      </c>
    </row>
    <row r="13" spans="1:6" s="82" customFormat="1" ht="12" customHeight="1">
      <c r="A13" s="135" t="s">
        <v>143</v>
      </c>
      <c r="B13" s="134" t="s">
        <v>289</v>
      </c>
      <c r="C13" s="133"/>
      <c r="D13" s="133"/>
      <c r="E13" s="133"/>
      <c r="F13" s="133"/>
    </row>
    <row r="14" spans="1:6" s="82" customFormat="1" ht="12" customHeight="1">
      <c r="A14" s="128" t="s">
        <v>141</v>
      </c>
      <c r="B14" s="123" t="s">
        <v>288</v>
      </c>
      <c r="C14" s="122"/>
      <c r="D14" s="122"/>
      <c r="E14" s="122"/>
      <c r="F14" s="122"/>
    </row>
    <row r="15" spans="1:6" s="82" customFormat="1" ht="12" customHeight="1">
      <c r="A15" s="128" t="s">
        <v>287</v>
      </c>
      <c r="B15" s="123" t="s">
        <v>286</v>
      </c>
      <c r="C15" s="122"/>
      <c r="D15" s="122"/>
      <c r="E15" s="122"/>
      <c r="F15" s="122"/>
    </row>
    <row r="16" spans="1:6" s="82" customFormat="1" ht="12" customHeight="1">
      <c r="A16" s="128" t="s">
        <v>285</v>
      </c>
      <c r="B16" s="123" t="s">
        <v>284</v>
      </c>
      <c r="C16" s="122"/>
      <c r="D16" s="122"/>
      <c r="E16" s="122"/>
      <c r="F16" s="122"/>
    </row>
    <row r="17" spans="1:6" s="82" customFormat="1" ht="12" customHeight="1">
      <c r="A17" s="119" t="s">
        <v>283</v>
      </c>
      <c r="B17" s="190" t="s">
        <v>282</v>
      </c>
      <c r="C17" s="189"/>
      <c r="D17" s="189"/>
      <c r="E17" s="189"/>
      <c r="F17" s="189"/>
    </row>
    <row r="18" spans="1:6" s="82" customFormat="1" ht="12" customHeight="1">
      <c r="A18" s="128" t="s">
        <v>281</v>
      </c>
      <c r="B18" s="123" t="s">
        <v>280</v>
      </c>
      <c r="C18" s="122"/>
      <c r="D18" s="122"/>
      <c r="E18" s="122"/>
      <c r="F18" s="122"/>
    </row>
    <row r="19" spans="1:6" s="82" customFormat="1" ht="12" customHeight="1">
      <c r="A19" s="128" t="s">
        <v>279</v>
      </c>
      <c r="B19" s="123" t="s">
        <v>278</v>
      </c>
      <c r="C19" s="122"/>
      <c r="D19" s="122"/>
      <c r="E19" s="122"/>
      <c r="F19" s="122"/>
    </row>
    <row r="20" spans="1:6" s="82" customFormat="1" ht="12" customHeight="1" thickBot="1">
      <c r="A20" s="188" t="s">
        <v>277</v>
      </c>
      <c r="B20" s="187" t="s">
        <v>276</v>
      </c>
      <c r="C20" s="186"/>
      <c r="D20" s="186"/>
      <c r="E20" s="186"/>
      <c r="F20" s="186"/>
    </row>
    <row r="21" spans="1:6" s="82" customFormat="1" ht="12" customHeight="1" thickBot="1">
      <c r="A21" s="80" t="s">
        <v>275</v>
      </c>
      <c r="B21" s="183" t="s">
        <v>274</v>
      </c>
      <c r="C21" s="185"/>
      <c r="D21" s="185"/>
      <c r="E21" s="185"/>
      <c r="F21" s="185"/>
    </row>
    <row r="22" spans="1:6" s="82" customFormat="1" ht="12" customHeight="1" thickBot="1">
      <c r="A22" s="80" t="s">
        <v>137</v>
      </c>
      <c r="B22" s="183" t="s">
        <v>273</v>
      </c>
      <c r="C22" s="103">
        <f>+C23+C24+C25+C26+C27+C28+C29+C30</f>
        <v>0</v>
      </c>
      <c r="D22" s="103">
        <f>+D23+D24+D25+D26+D27+D28+D29+D30</f>
        <v>0</v>
      </c>
      <c r="E22" s="103"/>
      <c r="F22" s="103">
        <f>+F23+F24+F25+F26+F27+F28+F29+F30</f>
        <v>0</v>
      </c>
    </row>
    <row r="23" spans="1:6" s="82" customFormat="1" ht="12" customHeight="1">
      <c r="A23" s="115" t="s">
        <v>272</v>
      </c>
      <c r="B23" s="114" t="s">
        <v>271</v>
      </c>
      <c r="C23" s="113"/>
      <c r="D23" s="113"/>
      <c r="E23" s="113"/>
      <c r="F23" s="113"/>
    </row>
    <row r="24" spans="1:6" s="82" customFormat="1" ht="12" customHeight="1">
      <c r="A24" s="128" t="s">
        <v>270</v>
      </c>
      <c r="B24" s="123" t="s">
        <v>269</v>
      </c>
      <c r="C24" s="122"/>
      <c r="D24" s="122"/>
      <c r="E24" s="122"/>
      <c r="F24" s="122"/>
    </row>
    <row r="25" spans="1:6" s="82" customFormat="1" ht="12" customHeight="1">
      <c r="A25" s="128" t="s">
        <v>268</v>
      </c>
      <c r="B25" s="123" t="s">
        <v>267</v>
      </c>
      <c r="C25" s="122"/>
      <c r="D25" s="122"/>
      <c r="E25" s="122"/>
      <c r="F25" s="122"/>
    </row>
    <row r="26" spans="1:6" s="82" customFormat="1" ht="12" customHeight="1">
      <c r="A26" s="112" t="s">
        <v>266</v>
      </c>
      <c r="B26" s="123" t="s">
        <v>265</v>
      </c>
      <c r="C26" s="110"/>
      <c r="D26" s="110"/>
      <c r="E26" s="110"/>
      <c r="F26" s="110"/>
    </row>
    <row r="27" spans="1:6" s="82" customFormat="1" ht="12" customHeight="1">
      <c r="A27" s="112" t="s">
        <v>264</v>
      </c>
      <c r="B27" s="123" t="s">
        <v>263</v>
      </c>
      <c r="C27" s="110"/>
      <c r="D27" s="110"/>
      <c r="E27" s="110"/>
      <c r="F27" s="110"/>
    </row>
    <row r="28" spans="1:6" s="82" customFormat="1" ht="12" customHeight="1">
      <c r="A28" s="128" t="s">
        <v>262</v>
      </c>
      <c r="B28" s="123" t="s">
        <v>261</v>
      </c>
      <c r="C28" s="122"/>
      <c r="D28" s="122"/>
      <c r="E28" s="122"/>
      <c r="F28" s="122"/>
    </row>
    <row r="29" spans="1:6" s="82" customFormat="1" ht="12" customHeight="1">
      <c r="A29" s="128" t="s">
        <v>260</v>
      </c>
      <c r="B29" s="123" t="s">
        <v>259</v>
      </c>
      <c r="C29" s="157"/>
      <c r="D29" s="157"/>
      <c r="E29" s="157"/>
      <c r="F29" s="157"/>
    </row>
    <row r="30" spans="1:6" s="82" customFormat="1" ht="12" customHeight="1" thickBot="1">
      <c r="A30" s="128" t="s">
        <v>258</v>
      </c>
      <c r="B30" s="111" t="s">
        <v>257</v>
      </c>
      <c r="C30" s="157"/>
      <c r="D30" s="157"/>
      <c r="E30" s="157"/>
      <c r="F30" s="157"/>
    </row>
    <row r="31" spans="1:6" s="82" customFormat="1" ht="12" customHeight="1" thickBot="1">
      <c r="A31" s="184" t="s">
        <v>135</v>
      </c>
      <c r="B31" s="183" t="s">
        <v>256</v>
      </c>
      <c r="C31" s="170">
        <f>+C32+C38</f>
        <v>0</v>
      </c>
      <c r="D31" s="170">
        <f>+D32+D38</f>
        <v>0</v>
      </c>
      <c r="E31" s="170"/>
      <c r="F31" s="170">
        <f>+F32+F38</f>
        <v>0</v>
      </c>
    </row>
    <row r="32" spans="1:6" s="82" customFormat="1" ht="12" customHeight="1">
      <c r="A32" s="182" t="s">
        <v>133</v>
      </c>
      <c r="B32" s="162" t="s">
        <v>255</v>
      </c>
      <c r="C32" s="181">
        <f>+C33+C34+C35+C36+C37</f>
        <v>0</v>
      </c>
      <c r="D32" s="181">
        <f>+D33+D34+D35+D36+D37</f>
        <v>0</v>
      </c>
      <c r="E32" s="181"/>
      <c r="F32" s="181">
        <f>+F33+F34+F35+F36+F37</f>
        <v>0</v>
      </c>
    </row>
    <row r="33" spans="1:6" s="82" customFormat="1" ht="12" customHeight="1">
      <c r="A33" s="179" t="s">
        <v>131</v>
      </c>
      <c r="B33" s="95" t="s">
        <v>252</v>
      </c>
      <c r="C33" s="177"/>
      <c r="D33" s="177"/>
      <c r="E33" s="177"/>
      <c r="F33" s="177"/>
    </row>
    <row r="34" spans="1:6" s="82" customFormat="1" ht="12" customHeight="1">
      <c r="A34" s="179" t="s">
        <v>130</v>
      </c>
      <c r="B34" s="95" t="s">
        <v>251</v>
      </c>
      <c r="C34" s="177"/>
      <c r="D34" s="177"/>
      <c r="E34" s="177"/>
      <c r="F34" s="177"/>
    </row>
    <row r="35" spans="1:6" s="82" customFormat="1" ht="12" customHeight="1">
      <c r="A35" s="179" t="s">
        <v>128</v>
      </c>
      <c r="B35" s="95" t="s">
        <v>250</v>
      </c>
      <c r="C35" s="177"/>
      <c r="D35" s="177"/>
      <c r="E35" s="177"/>
      <c r="F35" s="177"/>
    </row>
    <row r="36" spans="1:6" s="82" customFormat="1" ht="12" customHeight="1">
      <c r="A36" s="179" t="s">
        <v>127</v>
      </c>
      <c r="B36" s="95" t="s">
        <v>249</v>
      </c>
      <c r="C36" s="177"/>
      <c r="D36" s="177"/>
      <c r="E36" s="177"/>
      <c r="F36" s="177"/>
    </row>
    <row r="37" spans="1:6" s="82" customFormat="1" ht="12" customHeight="1">
      <c r="A37" s="179" t="s">
        <v>126</v>
      </c>
      <c r="B37" s="95" t="s">
        <v>254</v>
      </c>
      <c r="C37" s="177"/>
      <c r="D37" s="177"/>
      <c r="E37" s="177"/>
      <c r="F37" s="177"/>
    </row>
    <row r="38" spans="1:6" s="82" customFormat="1" ht="12" customHeight="1">
      <c r="A38" s="179" t="s">
        <v>122</v>
      </c>
      <c r="B38" s="159" t="s">
        <v>253</v>
      </c>
      <c r="C38" s="180">
        <f>+C39+C40+C41+C42+C43</f>
        <v>0</v>
      </c>
      <c r="D38" s="180">
        <f>+D39+D40+D41+D42+D43</f>
        <v>0</v>
      </c>
      <c r="E38" s="180"/>
      <c r="F38" s="180">
        <f>+F39+F40+F41+F42+F43</f>
        <v>0</v>
      </c>
    </row>
    <row r="39" spans="1:6" s="82" customFormat="1" ht="12" customHeight="1">
      <c r="A39" s="179" t="s">
        <v>120</v>
      </c>
      <c r="B39" s="95" t="s">
        <v>252</v>
      </c>
      <c r="C39" s="177"/>
      <c r="D39" s="177"/>
      <c r="E39" s="177"/>
      <c r="F39" s="177"/>
    </row>
    <row r="40" spans="1:6" s="82" customFormat="1" ht="12" customHeight="1">
      <c r="A40" s="179" t="s">
        <v>118</v>
      </c>
      <c r="B40" s="95" t="s">
        <v>251</v>
      </c>
      <c r="C40" s="177"/>
      <c r="D40" s="177"/>
      <c r="E40" s="177"/>
      <c r="F40" s="177"/>
    </row>
    <row r="41" spans="1:6" s="82" customFormat="1" ht="12" customHeight="1">
      <c r="A41" s="179" t="s">
        <v>116</v>
      </c>
      <c r="B41" s="95" t="s">
        <v>250</v>
      </c>
      <c r="C41" s="177"/>
      <c r="D41" s="177"/>
      <c r="E41" s="177"/>
      <c r="F41" s="177"/>
    </row>
    <row r="42" spans="1:6" s="82" customFormat="1" ht="12" customHeight="1">
      <c r="A42" s="179" t="s">
        <v>114</v>
      </c>
      <c r="B42" s="178" t="s">
        <v>249</v>
      </c>
      <c r="C42" s="177"/>
      <c r="D42" s="177"/>
      <c r="E42" s="177"/>
      <c r="F42" s="177"/>
    </row>
    <row r="43" spans="1:6" s="82" customFormat="1" ht="12" customHeight="1" thickBot="1">
      <c r="A43" s="176" t="s">
        <v>112</v>
      </c>
      <c r="B43" s="175" t="s">
        <v>248</v>
      </c>
      <c r="C43" s="174"/>
      <c r="D43" s="174"/>
      <c r="E43" s="174"/>
      <c r="F43" s="174"/>
    </row>
    <row r="44" spans="1:6" s="82" customFormat="1" ht="12" customHeight="1" thickBot="1">
      <c r="A44" s="80" t="s">
        <v>247</v>
      </c>
      <c r="B44" s="171" t="s">
        <v>246</v>
      </c>
      <c r="C44" s="170">
        <f>+C45+C46</f>
        <v>0</v>
      </c>
      <c r="D44" s="170">
        <f>+D45+D46</f>
        <v>0</v>
      </c>
      <c r="E44" s="170"/>
      <c r="F44" s="170">
        <f>+F45+F46</f>
        <v>0</v>
      </c>
    </row>
    <row r="45" spans="1:6" s="82" customFormat="1" ht="12" customHeight="1">
      <c r="A45" s="115" t="s">
        <v>245</v>
      </c>
      <c r="B45" s="98" t="s">
        <v>244</v>
      </c>
      <c r="C45" s="173"/>
      <c r="D45" s="173"/>
      <c r="E45" s="173"/>
      <c r="F45" s="173"/>
    </row>
    <row r="46" spans="1:6" s="82" customFormat="1" ht="12" customHeight="1" thickBot="1">
      <c r="A46" s="119" t="s">
        <v>243</v>
      </c>
      <c r="B46" s="155" t="s">
        <v>242</v>
      </c>
      <c r="C46" s="172"/>
      <c r="D46" s="172"/>
      <c r="E46" s="172"/>
      <c r="F46" s="172"/>
    </row>
    <row r="47" spans="1:6" s="82" customFormat="1" ht="12" customHeight="1" thickBot="1">
      <c r="A47" s="80" t="s">
        <v>102</v>
      </c>
      <c r="B47" s="171" t="s">
        <v>241</v>
      </c>
      <c r="C47" s="170">
        <f>+C48+C49+C50</f>
        <v>0</v>
      </c>
      <c r="D47" s="170">
        <f>+D48+D49+D50</f>
        <v>0</v>
      </c>
      <c r="E47" s="170"/>
      <c r="F47" s="170">
        <f>+F48+F49+F50</f>
        <v>0</v>
      </c>
    </row>
    <row r="48" spans="1:6" s="82" customFormat="1" ht="12" customHeight="1">
      <c r="A48" s="115" t="s">
        <v>240</v>
      </c>
      <c r="B48" s="98" t="s">
        <v>239</v>
      </c>
      <c r="C48" s="169"/>
      <c r="D48" s="169"/>
      <c r="E48" s="169"/>
      <c r="F48" s="169"/>
    </row>
    <row r="49" spans="1:6" s="82" customFormat="1" ht="12" customHeight="1">
      <c r="A49" s="128" t="s">
        <v>238</v>
      </c>
      <c r="B49" s="95" t="s">
        <v>237</v>
      </c>
      <c r="C49" s="157"/>
      <c r="D49" s="157"/>
      <c r="E49" s="157"/>
      <c r="F49" s="157"/>
    </row>
    <row r="50" spans="1:6" s="82" customFormat="1" ht="12" customHeight="1" thickBot="1">
      <c r="A50" s="119" t="s">
        <v>236</v>
      </c>
      <c r="B50" s="155" t="s">
        <v>235</v>
      </c>
      <c r="C50" s="168"/>
      <c r="D50" s="168"/>
      <c r="E50" s="168"/>
      <c r="F50" s="168"/>
    </row>
    <row r="51" spans="1:6" s="82" customFormat="1" ht="17.25" customHeight="1" thickBot="1">
      <c r="A51" s="80" t="s">
        <v>234</v>
      </c>
      <c r="B51" s="167" t="s">
        <v>233</v>
      </c>
      <c r="C51" s="166"/>
      <c r="D51" s="166"/>
      <c r="E51" s="166"/>
      <c r="F51" s="166"/>
    </row>
    <row r="52" spans="1:6" s="82" customFormat="1" ht="12" customHeight="1" thickBot="1">
      <c r="A52" s="80" t="s">
        <v>232</v>
      </c>
      <c r="B52" s="165" t="s">
        <v>231</v>
      </c>
      <c r="C52" s="164">
        <f>+C7+C12+C21+C22+C31+C44+C47+C51</f>
        <v>0</v>
      </c>
      <c r="D52" s="164">
        <f>+D7+D12+D21+D22+D31+D44+D47+D51</f>
        <v>0</v>
      </c>
      <c r="E52" s="164"/>
      <c r="F52" s="164">
        <f>+F7+F12+F21+F22+F31+F44+F47+F51</f>
        <v>0</v>
      </c>
    </row>
    <row r="53" spans="1:6" s="82" customFormat="1" ht="12" customHeight="1" thickBot="1">
      <c r="A53" s="89" t="s">
        <v>230</v>
      </c>
      <c r="B53" s="104" t="s">
        <v>229</v>
      </c>
      <c r="C53" s="83">
        <v>27833</v>
      </c>
      <c r="D53" s="83">
        <v>25050</v>
      </c>
      <c r="E53" s="83"/>
      <c r="F53" s="83">
        <v>2783</v>
      </c>
    </row>
    <row r="54" spans="1:6" s="82" customFormat="1" ht="12" customHeight="1">
      <c r="A54" s="163" t="s">
        <v>228</v>
      </c>
      <c r="B54" s="162" t="s">
        <v>227</v>
      </c>
      <c r="C54" s="161">
        <v>27833</v>
      </c>
      <c r="D54" s="161">
        <v>25050</v>
      </c>
      <c r="E54" s="161"/>
      <c r="F54" s="161">
        <v>2783</v>
      </c>
    </row>
    <row r="55" spans="1:6" s="82" customFormat="1" ht="12" customHeight="1">
      <c r="A55" s="96" t="s">
        <v>226</v>
      </c>
      <c r="B55" s="95" t="s">
        <v>225</v>
      </c>
      <c r="C55" s="157"/>
      <c r="D55" s="157"/>
      <c r="E55" s="157"/>
      <c r="F55" s="157"/>
    </row>
    <row r="56" spans="1:6" s="82" customFormat="1" ht="12" customHeight="1">
      <c r="A56" s="96" t="s">
        <v>224</v>
      </c>
      <c r="B56" s="95" t="s">
        <v>223</v>
      </c>
      <c r="C56" s="157"/>
      <c r="D56" s="157"/>
      <c r="E56" s="157"/>
      <c r="F56" s="157"/>
    </row>
    <row r="57" spans="1:6" s="82" customFormat="1" ht="12" customHeight="1">
      <c r="A57" s="96" t="s">
        <v>222</v>
      </c>
      <c r="B57" s="95" t="s">
        <v>221</v>
      </c>
      <c r="C57" s="157"/>
      <c r="D57" s="157"/>
      <c r="E57" s="157"/>
      <c r="F57" s="157"/>
    </row>
    <row r="58" spans="1:6" s="82" customFormat="1" ht="12" customHeight="1">
      <c r="A58" s="96" t="s">
        <v>220</v>
      </c>
      <c r="B58" s="95" t="s">
        <v>219</v>
      </c>
      <c r="C58" s="157"/>
      <c r="D58" s="157"/>
      <c r="E58" s="157"/>
      <c r="F58" s="157"/>
    </row>
    <row r="59" spans="1:6" s="82" customFormat="1" ht="12" customHeight="1">
      <c r="A59" s="96" t="s">
        <v>218</v>
      </c>
      <c r="B59" s="95" t="s">
        <v>217</v>
      </c>
      <c r="C59" s="157">
        <v>27833</v>
      </c>
      <c r="D59" s="157">
        <v>25050</v>
      </c>
      <c r="E59" s="157"/>
      <c r="F59" s="157">
        <v>2783</v>
      </c>
    </row>
    <row r="60" spans="1:6" s="82" customFormat="1" ht="12" customHeight="1">
      <c r="A60" s="160" t="s">
        <v>216</v>
      </c>
      <c r="B60" s="159" t="s">
        <v>215</v>
      </c>
      <c r="C60" s="158">
        <f>+C61+C62+C63+C64+C65</f>
        <v>0</v>
      </c>
      <c r="D60" s="158">
        <f>+D61+D62+D63+D64+D65</f>
        <v>0</v>
      </c>
      <c r="E60" s="158"/>
      <c r="F60" s="158">
        <f>+F61+F62+F63+F64+F65</f>
        <v>0</v>
      </c>
    </row>
    <row r="61" spans="1:6" s="82" customFormat="1" ht="12" customHeight="1">
      <c r="A61" s="96" t="s">
        <v>214</v>
      </c>
      <c r="B61" s="95" t="s">
        <v>213</v>
      </c>
      <c r="C61" s="157"/>
      <c r="D61" s="157"/>
      <c r="E61" s="157"/>
      <c r="F61" s="157"/>
    </row>
    <row r="62" spans="1:6" s="82" customFormat="1" ht="12" customHeight="1">
      <c r="A62" s="96" t="s">
        <v>212</v>
      </c>
      <c r="B62" s="95" t="s">
        <v>211</v>
      </c>
      <c r="C62" s="157"/>
      <c r="D62" s="157"/>
      <c r="E62" s="157"/>
      <c r="F62" s="157"/>
    </row>
    <row r="63" spans="1:6" s="82" customFormat="1" ht="12" customHeight="1">
      <c r="A63" s="96" t="s">
        <v>210</v>
      </c>
      <c r="B63" s="95" t="s">
        <v>209</v>
      </c>
      <c r="C63" s="157"/>
      <c r="D63" s="157"/>
      <c r="E63" s="157"/>
      <c r="F63" s="157"/>
    </row>
    <row r="64" spans="1:6" s="82" customFormat="1" ht="12" customHeight="1">
      <c r="A64" s="96" t="s">
        <v>208</v>
      </c>
      <c r="B64" s="95" t="s">
        <v>207</v>
      </c>
      <c r="C64" s="157"/>
      <c r="D64" s="157"/>
      <c r="E64" s="157"/>
      <c r="F64" s="157"/>
    </row>
    <row r="65" spans="1:6" s="82" customFormat="1" ht="12" customHeight="1" thickBot="1">
      <c r="A65" s="156" t="s">
        <v>206</v>
      </c>
      <c r="B65" s="155" t="s">
        <v>205</v>
      </c>
      <c r="C65" s="154"/>
      <c r="D65" s="154"/>
      <c r="E65" s="154"/>
      <c r="F65" s="154"/>
    </row>
    <row r="66" spans="1:6" s="82" customFormat="1" ht="12" customHeight="1" thickBot="1">
      <c r="A66" s="151" t="s">
        <v>204</v>
      </c>
      <c r="B66" s="88" t="s">
        <v>203</v>
      </c>
      <c r="C66" s="83">
        <f>+C52+C53</f>
        <v>27833</v>
      </c>
      <c r="D66" s="83">
        <f>+D52+D53</f>
        <v>25050</v>
      </c>
      <c r="E66" s="83"/>
      <c r="F66" s="83">
        <v>2783</v>
      </c>
    </row>
    <row r="67" spans="1:6" s="82" customFormat="1" ht="13.5" customHeight="1" thickBot="1">
      <c r="A67" s="153" t="s">
        <v>202</v>
      </c>
      <c r="B67" s="84" t="s">
        <v>201</v>
      </c>
      <c r="C67" s="152"/>
      <c r="D67" s="152"/>
      <c r="E67" s="152"/>
      <c r="F67" s="152"/>
    </row>
    <row r="68" spans="1:6" s="82" customFormat="1" ht="12" customHeight="1" thickBot="1">
      <c r="A68" s="151" t="s">
        <v>200</v>
      </c>
      <c r="B68" s="88" t="s">
        <v>199</v>
      </c>
      <c r="C68" s="150">
        <f>+C66+C67</f>
        <v>27833</v>
      </c>
      <c r="D68" s="150">
        <f>+D66+D67</f>
        <v>25050</v>
      </c>
      <c r="E68" s="150"/>
      <c r="F68" s="150">
        <v>2783</v>
      </c>
    </row>
    <row r="69" spans="1:6" s="82" customFormat="1" ht="102" customHeight="1">
      <c r="A69" s="149"/>
      <c r="B69" s="148"/>
      <c r="C69" s="147"/>
      <c r="D69" s="147"/>
      <c r="E69" s="147"/>
      <c r="F69" s="147"/>
    </row>
    <row r="70" spans="1:6" ht="51.75" customHeight="1">
      <c r="A70" s="330" t="s">
        <v>198</v>
      </c>
      <c r="B70" s="330"/>
      <c r="C70" s="330"/>
      <c r="D70" s="330"/>
      <c r="E70" s="330"/>
      <c r="F70" s="330"/>
    </row>
    <row r="71" spans="1:6" s="145" customFormat="1" ht="16.5" customHeight="1" thickBot="1">
      <c r="A71" s="327" t="s">
        <v>197</v>
      </c>
      <c r="B71" s="327"/>
      <c r="D71" s="146"/>
      <c r="E71" s="146"/>
      <c r="F71" s="146" t="s">
        <v>96</v>
      </c>
    </row>
    <row r="72" spans="1:6" ht="37.5" customHeight="1" thickBot="1">
      <c r="A72" s="144" t="s">
        <v>196</v>
      </c>
      <c r="B72" s="143" t="s">
        <v>195</v>
      </c>
      <c r="C72" s="142" t="s">
        <v>194</v>
      </c>
      <c r="D72" s="142" t="s">
        <v>193</v>
      </c>
      <c r="E72" s="142" t="s">
        <v>192</v>
      </c>
      <c r="F72" s="142" t="s">
        <v>191</v>
      </c>
    </row>
    <row r="73" spans="1:6" s="138" customFormat="1" ht="12" customHeight="1" thickBot="1">
      <c r="A73" s="141">
        <v>1</v>
      </c>
      <c r="B73" s="140">
        <v>2</v>
      </c>
      <c r="C73" s="139">
        <v>3</v>
      </c>
      <c r="D73" s="139">
        <v>3</v>
      </c>
      <c r="E73" s="139">
        <v>3</v>
      </c>
      <c r="F73" s="139">
        <v>3</v>
      </c>
    </row>
    <row r="74" spans="1:6" ht="12" customHeight="1" thickBot="1">
      <c r="A74" s="137" t="s">
        <v>190</v>
      </c>
      <c r="B74" s="136" t="s">
        <v>189</v>
      </c>
      <c r="C74" s="105">
        <f>+C75+C76+C77+C78+C79</f>
        <v>26673</v>
      </c>
      <c r="D74" s="105">
        <v>24006</v>
      </c>
      <c r="E74" s="105"/>
      <c r="F74" s="105">
        <v>2667</v>
      </c>
    </row>
    <row r="75" spans="1:6" ht="12" customHeight="1">
      <c r="A75" s="135" t="s">
        <v>188</v>
      </c>
      <c r="B75" s="134" t="s">
        <v>187</v>
      </c>
      <c r="C75" s="133">
        <v>18958</v>
      </c>
      <c r="D75" s="133">
        <v>17062</v>
      </c>
      <c r="E75" s="133"/>
      <c r="F75" s="133">
        <v>1896</v>
      </c>
    </row>
    <row r="76" spans="1:6" ht="12" customHeight="1">
      <c r="A76" s="128" t="s">
        <v>186</v>
      </c>
      <c r="B76" s="123" t="s">
        <v>185</v>
      </c>
      <c r="C76" s="122">
        <v>5168</v>
      </c>
      <c r="D76" s="122">
        <v>4652</v>
      </c>
      <c r="E76" s="122"/>
      <c r="F76" s="122">
        <v>516</v>
      </c>
    </row>
    <row r="77" spans="1:6" ht="12" customHeight="1">
      <c r="A77" s="128" t="s">
        <v>184</v>
      </c>
      <c r="B77" s="123" t="s">
        <v>183</v>
      </c>
      <c r="C77" s="110">
        <v>2547</v>
      </c>
      <c r="D77" s="110">
        <v>2292</v>
      </c>
      <c r="E77" s="110"/>
      <c r="F77" s="110">
        <v>255</v>
      </c>
    </row>
    <row r="78" spans="1:6" ht="12" customHeight="1">
      <c r="A78" s="128" t="s">
        <v>182</v>
      </c>
      <c r="B78" s="132" t="s">
        <v>181</v>
      </c>
      <c r="C78" s="110"/>
      <c r="D78" s="110"/>
      <c r="E78" s="110"/>
      <c r="F78" s="110"/>
    </row>
    <row r="79" spans="1:6" ht="12" customHeight="1">
      <c r="A79" s="128" t="s">
        <v>180</v>
      </c>
      <c r="B79" s="131" t="s">
        <v>31</v>
      </c>
      <c r="C79" s="110"/>
      <c r="D79" s="110"/>
      <c r="E79" s="110"/>
      <c r="F79" s="110"/>
    </row>
    <row r="80" spans="1:6" ht="12" customHeight="1">
      <c r="A80" s="128" t="s">
        <v>179</v>
      </c>
      <c r="B80" s="123" t="s">
        <v>178</v>
      </c>
      <c r="C80" s="110"/>
      <c r="D80" s="110"/>
      <c r="E80" s="110"/>
      <c r="F80" s="110"/>
    </row>
    <row r="81" spans="1:6" ht="12" customHeight="1">
      <c r="A81" s="128" t="s">
        <v>177</v>
      </c>
      <c r="B81" s="130" t="s">
        <v>176</v>
      </c>
      <c r="C81" s="110"/>
      <c r="D81" s="110"/>
      <c r="E81" s="110"/>
      <c r="F81" s="110"/>
    </row>
    <row r="82" spans="1:6" ht="12" customHeight="1">
      <c r="A82" s="128" t="s">
        <v>175</v>
      </c>
      <c r="B82" s="130" t="s">
        <v>174</v>
      </c>
      <c r="C82" s="110"/>
      <c r="D82" s="110"/>
      <c r="E82" s="110"/>
      <c r="F82" s="110"/>
    </row>
    <row r="83" spans="1:6" ht="12" customHeight="1">
      <c r="A83" s="128" t="s">
        <v>173</v>
      </c>
      <c r="B83" s="129" t="s">
        <v>172</v>
      </c>
      <c r="C83" s="110"/>
      <c r="D83" s="110"/>
      <c r="E83" s="110"/>
      <c r="F83" s="110"/>
    </row>
    <row r="84" spans="1:6" ht="12" customHeight="1">
      <c r="A84" s="119" t="s">
        <v>171</v>
      </c>
      <c r="B84" s="127" t="s">
        <v>170</v>
      </c>
      <c r="C84" s="110"/>
      <c r="D84" s="110"/>
      <c r="E84" s="110"/>
      <c r="F84" s="110"/>
    </row>
    <row r="85" spans="1:6" ht="12" customHeight="1">
      <c r="A85" s="128" t="s">
        <v>169</v>
      </c>
      <c r="B85" s="127" t="s">
        <v>168</v>
      </c>
      <c r="C85" s="110"/>
      <c r="D85" s="110"/>
      <c r="E85" s="110"/>
      <c r="F85" s="110"/>
    </row>
    <row r="86" spans="1:6" ht="12" customHeight="1" thickBot="1">
      <c r="A86" s="126" t="s">
        <v>167</v>
      </c>
      <c r="B86" s="125" t="s">
        <v>166</v>
      </c>
      <c r="C86" s="124"/>
      <c r="D86" s="124"/>
      <c r="E86" s="124"/>
      <c r="F86" s="124"/>
    </row>
    <row r="87" spans="1:6" ht="12" customHeight="1" thickBot="1">
      <c r="A87" s="80" t="s">
        <v>165</v>
      </c>
      <c r="B87" s="79" t="s">
        <v>164</v>
      </c>
      <c r="C87" s="103">
        <f>+C88+C89+C90</f>
        <v>1160</v>
      </c>
      <c r="D87" s="103">
        <v>1044</v>
      </c>
      <c r="E87" s="103"/>
      <c r="F87" s="103">
        <v>116</v>
      </c>
    </row>
    <row r="88" spans="1:6" ht="12" customHeight="1">
      <c r="A88" s="115" t="s">
        <v>163</v>
      </c>
      <c r="B88" s="123" t="s">
        <v>32</v>
      </c>
      <c r="C88" s="113">
        <v>1160</v>
      </c>
      <c r="D88" s="113">
        <v>1044</v>
      </c>
      <c r="E88" s="113"/>
      <c r="F88" s="113">
        <v>116</v>
      </c>
    </row>
    <row r="89" spans="1:6" ht="12" customHeight="1">
      <c r="A89" s="115" t="s">
        <v>162</v>
      </c>
      <c r="B89" s="111" t="s">
        <v>33</v>
      </c>
      <c r="C89" s="122"/>
      <c r="D89" s="122"/>
      <c r="E89" s="122"/>
      <c r="F89" s="122"/>
    </row>
    <row r="90" spans="1:6" ht="12" customHeight="1">
      <c r="A90" s="115" t="s">
        <v>161</v>
      </c>
      <c r="B90" s="95" t="s">
        <v>160</v>
      </c>
      <c r="C90" s="120"/>
      <c r="D90" s="120"/>
      <c r="E90" s="120"/>
      <c r="F90" s="120"/>
    </row>
    <row r="91" spans="1:6" ht="12" customHeight="1">
      <c r="A91" s="115" t="s">
        <v>159</v>
      </c>
      <c r="B91" s="95" t="s">
        <v>158</v>
      </c>
      <c r="C91" s="120"/>
      <c r="D91" s="120"/>
      <c r="E91" s="120"/>
      <c r="F91" s="120"/>
    </row>
    <row r="92" spans="1:6" ht="12" customHeight="1">
      <c r="A92" s="115" t="s">
        <v>157</v>
      </c>
      <c r="B92" s="95" t="s">
        <v>156</v>
      </c>
      <c r="C92" s="120"/>
      <c r="D92" s="120"/>
      <c r="E92" s="120"/>
      <c r="F92" s="120"/>
    </row>
    <row r="93" spans="1:6" ht="15.75">
      <c r="A93" s="115" t="s">
        <v>155</v>
      </c>
      <c r="B93" s="95" t="s">
        <v>154</v>
      </c>
      <c r="C93" s="120"/>
      <c r="D93" s="120"/>
      <c r="E93" s="120"/>
      <c r="F93" s="120"/>
    </row>
    <row r="94" spans="1:6" ht="12" customHeight="1">
      <c r="A94" s="115" t="s">
        <v>153</v>
      </c>
      <c r="B94" s="121" t="s">
        <v>152</v>
      </c>
      <c r="C94" s="120"/>
      <c r="D94" s="120"/>
      <c r="E94" s="120"/>
      <c r="F94" s="120"/>
    </row>
    <row r="95" spans="1:6" ht="12" customHeight="1">
      <c r="A95" s="115" t="s">
        <v>151</v>
      </c>
      <c r="B95" s="121" t="s">
        <v>150</v>
      </c>
      <c r="C95" s="120"/>
      <c r="D95" s="120"/>
      <c r="E95" s="120"/>
      <c r="F95" s="120"/>
    </row>
    <row r="96" spans="1:6" ht="12" customHeight="1">
      <c r="A96" s="115" t="s">
        <v>149</v>
      </c>
      <c r="B96" s="121" t="s">
        <v>148</v>
      </c>
      <c r="C96" s="120"/>
      <c r="D96" s="120"/>
      <c r="E96" s="120"/>
      <c r="F96" s="120"/>
    </row>
    <row r="97" spans="1:6" ht="24" customHeight="1" thickBot="1">
      <c r="A97" s="119" t="s">
        <v>147</v>
      </c>
      <c r="B97" s="118" t="s">
        <v>146</v>
      </c>
      <c r="C97" s="117"/>
      <c r="D97" s="117"/>
      <c r="E97" s="117"/>
      <c r="F97" s="117"/>
    </row>
    <row r="98" spans="1:6" ht="12" customHeight="1" thickBot="1">
      <c r="A98" s="80" t="s">
        <v>145</v>
      </c>
      <c r="B98" s="116" t="s">
        <v>144</v>
      </c>
      <c r="C98" s="103">
        <f>+C99+C100</f>
        <v>0</v>
      </c>
      <c r="D98" s="103">
        <f>+D99+D100</f>
        <v>0</v>
      </c>
      <c r="E98" s="103"/>
      <c r="F98" s="103">
        <f>+F99+F100</f>
        <v>0</v>
      </c>
    </row>
    <row r="99" spans="1:6" ht="12" customHeight="1">
      <c r="A99" s="115" t="s">
        <v>143</v>
      </c>
      <c r="B99" s="114" t="s">
        <v>142</v>
      </c>
      <c r="C99" s="113"/>
      <c r="D99" s="113"/>
      <c r="E99" s="113"/>
      <c r="F99" s="113"/>
    </row>
    <row r="100" spans="1:6" ht="12" customHeight="1" thickBot="1">
      <c r="A100" s="112" t="s">
        <v>141</v>
      </c>
      <c r="B100" s="111" t="s">
        <v>140</v>
      </c>
      <c r="C100" s="110"/>
      <c r="D100" s="110"/>
      <c r="E100" s="110"/>
      <c r="F100" s="110"/>
    </row>
    <row r="101" spans="1:6" s="108" customFormat="1" ht="12" customHeight="1" thickBot="1">
      <c r="A101" s="89" t="s">
        <v>139</v>
      </c>
      <c r="B101" s="104" t="s">
        <v>138</v>
      </c>
      <c r="C101" s="109"/>
      <c r="D101" s="109"/>
      <c r="E101" s="109"/>
      <c r="F101" s="109"/>
    </row>
    <row r="102" spans="1:6" ht="12" customHeight="1" thickBot="1">
      <c r="A102" s="107" t="s">
        <v>137</v>
      </c>
      <c r="B102" s="106" t="s">
        <v>136</v>
      </c>
      <c r="C102" s="105">
        <v>27833</v>
      </c>
      <c r="D102" s="105">
        <v>25050</v>
      </c>
      <c r="E102" s="105"/>
      <c r="F102" s="105">
        <f>+F74+F87+F98+F101</f>
        <v>2783</v>
      </c>
    </row>
    <row r="103" spans="1:6" ht="12" customHeight="1" thickBot="1">
      <c r="A103" s="89" t="s">
        <v>135</v>
      </c>
      <c r="B103" s="104" t="s">
        <v>134</v>
      </c>
      <c r="C103" s="103">
        <f>+C104+C112</f>
        <v>0</v>
      </c>
      <c r="D103" s="103">
        <f>+D104+D112</f>
        <v>0</v>
      </c>
      <c r="E103" s="103"/>
      <c r="F103" s="103">
        <f>+F104+F112</f>
        <v>0</v>
      </c>
    </row>
    <row r="104" spans="1:6" ht="12" customHeight="1" thickBot="1">
      <c r="A104" s="102" t="s">
        <v>133</v>
      </c>
      <c r="B104" s="101" t="s">
        <v>132</v>
      </c>
      <c r="C104" s="100">
        <f>+C105+C106+C107+C108+C109+C110+C111</f>
        <v>0</v>
      </c>
      <c r="D104" s="100">
        <f>+D105+D106+D107+D108+D109+D110+D111</f>
        <v>0</v>
      </c>
      <c r="E104" s="100"/>
      <c r="F104" s="100">
        <f>+F105+F106+F107+F108+F109+F110+F111</f>
        <v>0</v>
      </c>
    </row>
    <row r="105" spans="1:6" ht="12" customHeight="1">
      <c r="A105" s="99" t="s">
        <v>131</v>
      </c>
      <c r="B105" s="98" t="s">
        <v>119</v>
      </c>
      <c r="C105" s="97"/>
      <c r="D105" s="97"/>
      <c r="E105" s="97"/>
      <c r="F105" s="97"/>
    </row>
    <row r="106" spans="1:6" ht="12" customHeight="1">
      <c r="A106" s="96" t="s">
        <v>130</v>
      </c>
      <c r="B106" s="95" t="s">
        <v>129</v>
      </c>
      <c r="C106" s="94"/>
      <c r="D106" s="94"/>
      <c r="E106" s="94"/>
      <c r="F106" s="94"/>
    </row>
    <row r="107" spans="1:6" ht="12" customHeight="1">
      <c r="A107" s="96" t="s">
        <v>128</v>
      </c>
      <c r="B107" s="95" t="s">
        <v>115</v>
      </c>
      <c r="C107" s="94"/>
      <c r="D107" s="94"/>
      <c r="E107" s="94"/>
      <c r="F107" s="94"/>
    </row>
    <row r="108" spans="1:6" ht="12" customHeight="1">
      <c r="A108" s="96" t="s">
        <v>127</v>
      </c>
      <c r="B108" s="95" t="s">
        <v>113</v>
      </c>
      <c r="C108" s="94"/>
      <c r="D108" s="94"/>
      <c r="E108" s="94"/>
      <c r="F108" s="94"/>
    </row>
    <row r="109" spans="1:6" ht="12" customHeight="1">
      <c r="A109" s="96" t="s">
        <v>126</v>
      </c>
      <c r="B109" s="95" t="s">
        <v>111</v>
      </c>
      <c r="C109" s="94"/>
      <c r="D109" s="94"/>
      <c r="E109" s="94"/>
      <c r="F109" s="94"/>
    </row>
    <row r="110" spans="1:6" ht="12" customHeight="1">
      <c r="A110" s="96" t="s">
        <v>125</v>
      </c>
      <c r="B110" s="95" t="s">
        <v>124</v>
      </c>
      <c r="C110" s="94"/>
      <c r="D110" s="94"/>
      <c r="E110" s="94"/>
      <c r="F110" s="94"/>
    </row>
    <row r="111" spans="1:6" ht="12" customHeight="1" thickBot="1">
      <c r="A111" s="93" t="s">
        <v>123</v>
      </c>
      <c r="B111" s="92" t="s">
        <v>107</v>
      </c>
      <c r="C111" s="91"/>
      <c r="D111" s="91"/>
      <c r="E111" s="91"/>
      <c r="F111" s="91"/>
    </row>
    <row r="112" spans="1:6" ht="12" customHeight="1" thickBot="1">
      <c r="A112" s="102" t="s">
        <v>122</v>
      </c>
      <c r="B112" s="101" t="s">
        <v>121</v>
      </c>
      <c r="C112" s="100">
        <f>+C113+C114+C115+C116+C117+C118+C119+C120</f>
        <v>0</v>
      </c>
      <c r="D112" s="100">
        <f>+D113+D114+D115+D116+D117+D118+D119+D120</f>
        <v>0</v>
      </c>
      <c r="E112" s="100"/>
      <c r="F112" s="100">
        <f>+F113+F114+F115+F116+F117+F118+F119+F120</f>
        <v>0</v>
      </c>
    </row>
    <row r="113" spans="1:6" ht="12" customHeight="1">
      <c r="A113" s="99" t="s">
        <v>120</v>
      </c>
      <c r="B113" s="98" t="s">
        <v>119</v>
      </c>
      <c r="C113" s="97"/>
      <c r="D113" s="97"/>
      <c r="E113" s="97"/>
      <c r="F113" s="97"/>
    </row>
    <row r="114" spans="1:6" ht="12" customHeight="1">
      <c r="A114" s="96" t="s">
        <v>118</v>
      </c>
      <c r="B114" s="95" t="s">
        <v>117</v>
      </c>
      <c r="C114" s="94"/>
      <c r="D114" s="94"/>
      <c r="E114" s="94"/>
      <c r="F114" s="94"/>
    </row>
    <row r="115" spans="1:6" ht="12" customHeight="1">
      <c r="A115" s="96" t="s">
        <v>116</v>
      </c>
      <c r="B115" s="95" t="s">
        <v>115</v>
      </c>
      <c r="C115" s="94"/>
      <c r="D115" s="94"/>
      <c r="E115" s="94"/>
      <c r="F115" s="94"/>
    </row>
    <row r="116" spans="1:6" ht="12" customHeight="1">
      <c r="A116" s="96" t="s">
        <v>114</v>
      </c>
      <c r="B116" s="95" t="s">
        <v>113</v>
      </c>
      <c r="C116" s="94"/>
      <c r="D116" s="94"/>
      <c r="E116" s="94"/>
      <c r="F116" s="94"/>
    </row>
    <row r="117" spans="1:6" ht="12" customHeight="1">
      <c r="A117" s="96" t="s">
        <v>112</v>
      </c>
      <c r="B117" s="95" t="s">
        <v>111</v>
      </c>
      <c r="C117" s="94"/>
      <c r="D117" s="94"/>
      <c r="E117" s="94"/>
      <c r="F117" s="94"/>
    </row>
    <row r="118" spans="1:6" ht="12" customHeight="1">
      <c r="A118" s="96" t="s">
        <v>110</v>
      </c>
      <c r="B118" s="95" t="s">
        <v>109</v>
      </c>
      <c r="C118" s="94"/>
      <c r="D118" s="94"/>
      <c r="E118" s="94"/>
      <c r="F118" s="94"/>
    </row>
    <row r="119" spans="1:6" ht="12" customHeight="1">
      <c r="A119" s="96" t="s">
        <v>108</v>
      </c>
      <c r="B119" s="95" t="s">
        <v>107</v>
      </c>
      <c r="C119" s="94"/>
      <c r="D119" s="94"/>
      <c r="E119" s="94"/>
      <c r="F119" s="94"/>
    </row>
    <row r="120" spans="1:6" ht="12" customHeight="1" thickBot="1">
      <c r="A120" s="93" t="s">
        <v>106</v>
      </c>
      <c r="B120" s="92" t="s">
        <v>105</v>
      </c>
      <c r="C120" s="91"/>
      <c r="D120" s="91"/>
      <c r="E120" s="91"/>
      <c r="F120" s="91"/>
    </row>
    <row r="121" spans="1:6" ht="12" customHeight="1" thickBot="1">
      <c r="A121" s="89" t="s">
        <v>104</v>
      </c>
      <c r="B121" s="88" t="s">
        <v>103</v>
      </c>
      <c r="C121" s="90">
        <f>+C102+C103</f>
        <v>27833</v>
      </c>
      <c r="D121" s="90">
        <f>+D102+D103</f>
        <v>25050</v>
      </c>
      <c r="E121" s="90"/>
      <c r="F121" s="90">
        <f>+F102+F103</f>
        <v>2783</v>
      </c>
    </row>
    <row r="122" spans="1:9" ht="15" customHeight="1" thickBot="1">
      <c r="A122" s="89" t="s">
        <v>102</v>
      </c>
      <c r="B122" s="88" t="s">
        <v>101</v>
      </c>
      <c r="C122" s="87"/>
      <c r="D122" s="87"/>
      <c r="E122" s="87"/>
      <c r="F122" s="87"/>
      <c r="G122" s="86"/>
      <c r="H122" s="86"/>
      <c r="I122" s="86"/>
    </row>
    <row r="123" spans="1:6" s="82" customFormat="1" ht="12.75" customHeight="1" thickBot="1">
      <c r="A123" s="85" t="s">
        <v>100</v>
      </c>
      <c r="B123" s="84" t="s">
        <v>99</v>
      </c>
      <c r="C123" s="83">
        <f>+C121+C122</f>
        <v>27833</v>
      </c>
      <c r="D123" s="83">
        <f>+D121+D122</f>
        <v>25050</v>
      </c>
      <c r="E123" s="83"/>
      <c r="F123" s="83">
        <f>+F121+F122</f>
        <v>2783</v>
      </c>
    </row>
    <row r="124" spans="1:6" ht="7.5" customHeight="1">
      <c r="A124" s="76"/>
      <c r="B124" s="76"/>
      <c r="C124" s="75"/>
      <c r="D124" s="75"/>
      <c r="E124" s="75"/>
      <c r="F124" s="75"/>
    </row>
    <row r="125" spans="1:6" ht="15.75">
      <c r="A125" s="328" t="s">
        <v>98</v>
      </c>
      <c r="B125" s="328"/>
      <c r="C125" s="328"/>
      <c r="D125" s="72"/>
      <c r="E125" s="72"/>
      <c r="F125" s="72"/>
    </row>
    <row r="126" spans="1:6" ht="15" customHeight="1" thickBot="1">
      <c r="A126" s="326" t="s">
        <v>97</v>
      </c>
      <c r="B126" s="326"/>
      <c r="C126" s="81" t="s">
        <v>96</v>
      </c>
      <c r="D126" s="81" t="s">
        <v>96</v>
      </c>
      <c r="E126" s="81"/>
      <c r="F126" s="81" t="s">
        <v>96</v>
      </c>
    </row>
    <row r="127" spans="1:7" ht="13.5" customHeight="1" thickBot="1">
      <c r="A127" s="80">
        <v>1</v>
      </c>
      <c r="B127" s="79" t="s">
        <v>95</v>
      </c>
      <c r="C127" s="78">
        <f>+C52-C102</f>
        <v>-27833</v>
      </c>
      <c r="D127" s="78">
        <f>+D52-D102</f>
        <v>-25050</v>
      </c>
      <c r="E127" s="78"/>
      <c r="F127" s="78">
        <f>+F52-F102</f>
        <v>-2783</v>
      </c>
      <c r="G127" s="77"/>
    </row>
    <row r="128" spans="1:6" ht="7.5" customHeight="1">
      <c r="A128" s="76"/>
      <c r="B128" s="76"/>
      <c r="C128" s="75"/>
      <c r="D128" s="75"/>
      <c r="E128" s="75"/>
      <c r="F128" s="75"/>
    </row>
  </sheetData>
  <sheetProtection/>
  <mergeCells count="7">
    <mergeCell ref="A125:C125"/>
    <mergeCell ref="A126:B126"/>
    <mergeCell ref="A3:B3"/>
    <mergeCell ref="A71:B71"/>
    <mergeCell ref="A1:F1"/>
    <mergeCell ref="A2:F2"/>
    <mergeCell ref="A70:F70"/>
  </mergeCells>
  <printOptions/>
  <pageMargins left="0.31496062992125984" right="0.31496062992125984" top="1.141732283464567" bottom="1.141732283464567" header="0.31496062992125984" footer="0.31496062992125984"/>
  <pageSetup fitToHeight="2" horizontalDpi="600" verticalDpi="600" orientation="portrait" paperSize="9" scale="67" r:id="rId1"/>
  <headerFooter>
    <oddHeader>&amp;C1/2014.(II.18.) önkormányzati rendelet 4. sz. melléklete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view="pageLayout" workbookViewId="0" topLeftCell="A104">
      <selection activeCell="E77" sqref="E77"/>
    </sheetView>
  </sheetViews>
  <sheetFormatPr defaultColWidth="9.140625" defaultRowHeight="12.75"/>
  <cols>
    <col min="1" max="1" width="7.7109375" style="74" customWidth="1"/>
    <col min="2" max="2" width="78.57421875" style="74" customWidth="1"/>
    <col min="3" max="5" width="18.57421875" style="73" customWidth="1"/>
    <col min="6" max="16384" width="9.140625" style="72" customWidth="1"/>
  </cols>
  <sheetData>
    <row r="1" spans="1:5" ht="37.5" customHeight="1">
      <c r="A1" s="329" t="s">
        <v>304</v>
      </c>
      <c r="B1" s="329"/>
      <c r="C1" s="329"/>
      <c r="D1" s="329"/>
      <c r="E1" s="329"/>
    </row>
    <row r="2" spans="1:5" ht="35.25" customHeight="1">
      <c r="A2" s="330" t="s">
        <v>300</v>
      </c>
      <c r="B2" s="330"/>
      <c r="C2" s="330"/>
      <c r="D2" s="330"/>
      <c r="E2" s="330"/>
    </row>
    <row r="3" spans="1:5" ht="16.5" thickBot="1">
      <c r="A3" s="326" t="s">
        <v>299</v>
      </c>
      <c r="B3" s="326"/>
      <c r="C3" s="81"/>
      <c r="D3" s="81"/>
      <c r="E3" s="81" t="s">
        <v>96</v>
      </c>
    </row>
    <row r="4" spans="1:5" ht="24.75" thickBot="1">
      <c r="A4" s="144" t="s">
        <v>298</v>
      </c>
      <c r="B4" s="143" t="s">
        <v>297</v>
      </c>
      <c r="C4" s="142" t="s">
        <v>194</v>
      </c>
      <c r="D4" s="142" t="s">
        <v>193</v>
      </c>
      <c r="E4" s="142" t="s">
        <v>302</v>
      </c>
    </row>
    <row r="5" spans="1:5" s="138" customFormat="1" ht="12" thickBot="1">
      <c r="A5" s="141">
        <v>1</v>
      </c>
      <c r="B5" s="140">
        <v>2</v>
      </c>
      <c r="C5" s="139">
        <v>3</v>
      </c>
      <c r="D5" s="139">
        <v>3</v>
      </c>
      <c r="E5" s="139">
        <v>3</v>
      </c>
    </row>
    <row r="6" spans="1:5" s="82" customFormat="1" ht="13.5" thickBot="1">
      <c r="A6" s="137" t="s">
        <v>190</v>
      </c>
      <c r="B6" s="183" t="s">
        <v>296</v>
      </c>
      <c r="C6" s="105">
        <f>+C7+C12+C21</f>
        <v>120</v>
      </c>
      <c r="D6" s="105">
        <f>+D7+D12+D21</f>
        <v>0</v>
      </c>
      <c r="E6" s="105">
        <f>+E7+E12+E21</f>
        <v>120</v>
      </c>
    </row>
    <row r="7" spans="1:5" s="82" customFormat="1" ht="13.5" thickBot="1">
      <c r="A7" s="80" t="s">
        <v>165</v>
      </c>
      <c r="B7" s="104" t="s">
        <v>295</v>
      </c>
      <c r="C7" s="170"/>
      <c r="D7" s="170">
        <f>+D8+D9+D10+D11</f>
        <v>0</v>
      </c>
      <c r="E7" s="170">
        <f>+E8+E9+E10+E11</f>
        <v>0</v>
      </c>
    </row>
    <row r="8" spans="1:5" s="82" customFormat="1" ht="12.75">
      <c r="A8" s="128" t="s">
        <v>163</v>
      </c>
      <c r="B8" s="192" t="s">
        <v>294</v>
      </c>
      <c r="C8" s="120"/>
      <c r="D8" s="120"/>
      <c r="E8" s="120"/>
    </row>
    <row r="9" spans="1:5" s="82" customFormat="1" ht="12.75">
      <c r="A9" s="128" t="s">
        <v>162</v>
      </c>
      <c r="B9" s="98" t="s">
        <v>293</v>
      </c>
      <c r="C9" s="120"/>
      <c r="D9" s="120"/>
      <c r="E9" s="120"/>
    </row>
    <row r="10" spans="1:5" s="82" customFormat="1" ht="12.75">
      <c r="A10" s="128" t="s">
        <v>161</v>
      </c>
      <c r="B10" s="98" t="s">
        <v>292</v>
      </c>
      <c r="C10" s="120"/>
      <c r="D10" s="120"/>
      <c r="E10" s="120"/>
    </row>
    <row r="11" spans="1:5" s="82" customFormat="1" ht="13.5" thickBot="1">
      <c r="A11" s="128" t="s">
        <v>159</v>
      </c>
      <c r="B11" s="191" t="s">
        <v>291</v>
      </c>
      <c r="C11" s="120"/>
      <c r="D11" s="120"/>
      <c r="E11" s="120"/>
    </row>
    <row r="12" spans="1:5" s="82" customFormat="1" ht="13.5" thickBot="1">
      <c r="A12" s="80" t="s">
        <v>145</v>
      </c>
      <c r="B12" s="183" t="s">
        <v>290</v>
      </c>
      <c r="C12" s="103">
        <f>+C13+C14+C15+C16+C17+C18+C19+C20</f>
        <v>120</v>
      </c>
      <c r="D12" s="103">
        <f>+D13+D14+D15+D16+D17+D18+D19+D20</f>
        <v>0</v>
      </c>
      <c r="E12" s="103">
        <f>+E13+E14+E15+E16+E17+E18+E19+E20</f>
        <v>120</v>
      </c>
    </row>
    <row r="13" spans="1:5" s="82" customFormat="1" ht="12.75">
      <c r="A13" s="135" t="s">
        <v>143</v>
      </c>
      <c r="B13" s="134" t="s">
        <v>289</v>
      </c>
      <c r="C13" s="133"/>
      <c r="D13" s="133"/>
      <c r="E13" s="133"/>
    </row>
    <row r="14" spans="1:5" s="82" customFormat="1" ht="12.75">
      <c r="A14" s="128" t="s">
        <v>141</v>
      </c>
      <c r="B14" s="123" t="s">
        <v>288</v>
      </c>
      <c r="C14" s="122"/>
      <c r="D14" s="122"/>
      <c r="E14" s="122"/>
    </row>
    <row r="15" spans="1:5" s="82" customFormat="1" ht="12.75">
      <c r="A15" s="128" t="s">
        <v>287</v>
      </c>
      <c r="B15" s="123" t="s">
        <v>286</v>
      </c>
      <c r="C15" s="122">
        <v>120</v>
      </c>
      <c r="D15" s="122"/>
      <c r="E15" s="122">
        <v>120</v>
      </c>
    </row>
    <row r="16" spans="1:5" s="82" customFormat="1" ht="12.75">
      <c r="A16" s="128" t="s">
        <v>285</v>
      </c>
      <c r="B16" s="123" t="s">
        <v>284</v>
      </c>
      <c r="C16" s="122"/>
      <c r="D16" s="122"/>
      <c r="E16" s="122"/>
    </row>
    <row r="17" spans="1:5" s="82" customFormat="1" ht="12.75">
      <c r="A17" s="119" t="s">
        <v>283</v>
      </c>
      <c r="B17" s="190" t="s">
        <v>282</v>
      </c>
      <c r="C17" s="189"/>
      <c r="D17" s="189"/>
      <c r="E17" s="189"/>
    </row>
    <row r="18" spans="1:5" s="82" customFormat="1" ht="12.75">
      <c r="A18" s="128" t="s">
        <v>281</v>
      </c>
      <c r="B18" s="123" t="s">
        <v>280</v>
      </c>
      <c r="C18" s="122"/>
      <c r="D18" s="122"/>
      <c r="E18" s="122"/>
    </row>
    <row r="19" spans="1:5" s="82" customFormat="1" ht="12.75">
      <c r="A19" s="128" t="s">
        <v>279</v>
      </c>
      <c r="B19" s="123" t="s">
        <v>278</v>
      </c>
      <c r="C19" s="122"/>
      <c r="D19" s="122"/>
      <c r="E19" s="122"/>
    </row>
    <row r="20" spans="1:5" s="82" customFormat="1" ht="13.5" thickBot="1">
      <c r="A20" s="188" t="s">
        <v>277</v>
      </c>
      <c r="B20" s="187" t="s">
        <v>276</v>
      </c>
      <c r="C20" s="186"/>
      <c r="D20" s="186"/>
      <c r="E20" s="186"/>
    </row>
    <row r="21" spans="1:5" s="82" customFormat="1" ht="13.5" thickBot="1">
      <c r="A21" s="80" t="s">
        <v>275</v>
      </c>
      <c r="B21" s="183" t="s">
        <v>274</v>
      </c>
      <c r="C21" s="185"/>
      <c r="D21" s="185"/>
      <c r="E21" s="185"/>
    </row>
    <row r="22" spans="1:5" s="82" customFormat="1" ht="13.5" thickBot="1">
      <c r="A22" s="80" t="s">
        <v>137</v>
      </c>
      <c r="B22" s="183" t="s">
        <v>273</v>
      </c>
      <c r="C22" s="103">
        <f>+C23+C24+C25+C26+C27+C28+C29+C30</f>
        <v>0</v>
      </c>
      <c r="D22" s="103">
        <f>+D23+D24+D25+D26+D27+D28+D29+D30</f>
        <v>0</v>
      </c>
      <c r="E22" s="103">
        <f>+E23+E24+E25+E26+E27+E28+E29+E30</f>
        <v>0</v>
      </c>
    </row>
    <row r="23" spans="1:5" s="82" customFormat="1" ht="12.75">
      <c r="A23" s="115" t="s">
        <v>272</v>
      </c>
      <c r="B23" s="114" t="s">
        <v>271</v>
      </c>
      <c r="C23" s="113"/>
      <c r="D23" s="113"/>
      <c r="E23" s="113"/>
    </row>
    <row r="24" spans="1:5" s="82" customFormat="1" ht="12.75">
      <c r="A24" s="128" t="s">
        <v>270</v>
      </c>
      <c r="B24" s="123" t="s">
        <v>269</v>
      </c>
      <c r="C24" s="122"/>
      <c r="D24" s="122"/>
      <c r="E24" s="122"/>
    </row>
    <row r="25" spans="1:5" s="82" customFormat="1" ht="12.75">
      <c r="A25" s="128" t="s">
        <v>268</v>
      </c>
      <c r="B25" s="123" t="s">
        <v>267</v>
      </c>
      <c r="C25" s="122"/>
      <c r="D25" s="122"/>
      <c r="E25" s="122"/>
    </row>
    <row r="26" spans="1:5" s="82" customFormat="1" ht="12.75">
      <c r="A26" s="112" t="s">
        <v>266</v>
      </c>
      <c r="B26" s="123" t="s">
        <v>265</v>
      </c>
      <c r="C26" s="110"/>
      <c r="D26" s="110"/>
      <c r="E26" s="110"/>
    </row>
    <row r="27" spans="1:5" s="82" customFormat="1" ht="12.75">
      <c r="A27" s="112" t="s">
        <v>264</v>
      </c>
      <c r="B27" s="123" t="s">
        <v>263</v>
      </c>
      <c r="C27" s="110"/>
      <c r="D27" s="110"/>
      <c r="E27" s="110"/>
    </row>
    <row r="28" spans="1:5" s="82" customFormat="1" ht="12.75">
      <c r="A28" s="128" t="s">
        <v>262</v>
      </c>
      <c r="B28" s="123" t="s">
        <v>261</v>
      </c>
      <c r="C28" s="122"/>
      <c r="D28" s="122"/>
      <c r="E28" s="122"/>
    </row>
    <row r="29" spans="1:5" s="82" customFormat="1" ht="12.75">
      <c r="A29" s="128" t="s">
        <v>260</v>
      </c>
      <c r="B29" s="123" t="s">
        <v>259</v>
      </c>
      <c r="C29" s="157"/>
      <c r="D29" s="157"/>
      <c r="E29" s="157"/>
    </row>
    <row r="30" spans="1:5" s="82" customFormat="1" ht="13.5" thickBot="1">
      <c r="A30" s="128" t="s">
        <v>258</v>
      </c>
      <c r="B30" s="111" t="s">
        <v>257</v>
      </c>
      <c r="C30" s="157"/>
      <c r="D30" s="157"/>
      <c r="E30" s="157"/>
    </row>
    <row r="31" spans="1:5" s="82" customFormat="1" ht="13.5" thickBot="1">
      <c r="A31" s="184" t="s">
        <v>135</v>
      </c>
      <c r="B31" s="183" t="s">
        <v>256</v>
      </c>
      <c r="C31" s="170">
        <f>+C32+C38</f>
        <v>6822</v>
      </c>
      <c r="D31" s="170">
        <f>+D32+D38</f>
        <v>0</v>
      </c>
      <c r="E31" s="170">
        <f>+E32+E38</f>
        <v>6822</v>
      </c>
    </row>
    <row r="32" spans="1:5" s="82" customFormat="1" ht="12.75">
      <c r="A32" s="182" t="s">
        <v>133</v>
      </c>
      <c r="B32" s="162" t="s">
        <v>255</v>
      </c>
      <c r="C32" s="181">
        <f>+C33+C34+C35+C36+C37</f>
        <v>6822</v>
      </c>
      <c r="D32" s="181">
        <f>+D33+D34+D35+D36+D37</f>
        <v>0</v>
      </c>
      <c r="E32" s="181">
        <f>+E33+E34+E35+E36+E37</f>
        <v>6822</v>
      </c>
    </row>
    <row r="33" spans="1:5" s="82" customFormat="1" ht="12.75">
      <c r="A33" s="179" t="s">
        <v>131</v>
      </c>
      <c r="B33" s="95" t="s">
        <v>252</v>
      </c>
      <c r="C33" s="177"/>
      <c r="D33" s="177"/>
      <c r="E33" s="177"/>
    </row>
    <row r="34" spans="1:5" s="82" customFormat="1" ht="12.75">
      <c r="A34" s="179" t="s">
        <v>130</v>
      </c>
      <c r="B34" s="95" t="s">
        <v>251</v>
      </c>
      <c r="C34" s="177"/>
      <c r="D34" s="177"/>
      <c r="E34" s="177"/>
    </row>
    <row r="35" spans="1:5" s="82" customFormat="1" ht="12.75">
      <c r="A35" s="179" t="s">
        <v>128</v>
      </c>
      <c r="B35" s="95" t="s">
        <v>250</v>
      </c>
      <c r="C35" s="177"/>
      <c r="D35" s="177"/>
      <c r="E35" s="177"/>
    </row>
    <row r="36" spans="1:5" s="82" customFormat="1" ht="12.75">
      <c r="A36" s="179" t="s">
        <v>127</v>
      </c>
      <c r="B36" s="95" t="s">
        <v>249</v>
      </c>
      <c r="C36" s="177">
        <v>6822</v>
      </c>
      <c r="D36" s="177"/>
      <c r="E36" s="177">
        <v>6822</v>
      </c>
    </row>
    <row r="37" spans="1:5" s="82" customFormat="1" ht="12.75">
      <c r="A37" s="179" t="s">
        <v>126</v>
      </c>
      <c r="B37" s="95" t="s">
        <v>254</v>
      </c>
      <c r="C37" s="177"/>
      <c r="D37" s="177"/>
      <c r="E37" s="177"/>
    </row>
    <row r="38" spans="1:5" s="82" customFormat="1" ht="12.75">
      <c r="A38" s="179" t="s">
        <v>122</v>
      </c>
      <c r="B38" s="159" t="s">
        <v>253</v>
      </c>
      <c r="C38" s="180">
        <f>+C39+C40+C41+C42+C43</f>
        <v>0</v>
      </c>
      <c r="D38" s="180">
        <f>+D39+D40+D41+D42+D43</f>
        <v>0</v>
      </c>
      <c r="E38" s="180">
        <f>+E39+E40+E41+E42+E43</f>
        <v>0</v>
      </c>
    </row>
    <row r="39" spans="1:5" s="82" customFormat="1" ht="12.75">
      <c r="A39" s="179" t="s">
        <v>120</v>
      </c>
      <c r="B39" s="95" t="s">
        <v>252</v>
      </c>
      <c r="C39" s="177"/>
      <c r="D39" s="177"/>
      <c r="E39" s="177"/>
    </row>
    <row r="40" spans="1:5" s="82" customFormat="1" ht="12.75">
      <c r="A40" s="179" t="s">
        <v>118</v>
      </c>
      <c r="B40" s="95" t="s">
        <v>251</v>
      </c>
      <c r="C40" s="177"/>
      <c r="D40" s="177"/>
      <c r="E40" s="177"/>
    </row>
    <row r="41" spans="1:5" s="82" customFormat="1" ht="12.75">
      <c r="A41" s="179" t="s">
        <v>116</v>
      </c>
      <c r="B41" s="95" t="s">
        <v>250</v>
      </c>
      <c r="C41" s="177"/>
      <c r="D41" s="177"/>
      <c r="E41" s="177"/>
    </row>
    <row r="42" spans="1:5" s="82" customFormat="1" ht="12.75">
      <c r="A42" s="179" t="s">
        <v>114</v>
      </c>
      <c r="B42" s="178" t="s">
        <v>249</v>
      </c>
      <c r="C42" s="177"/>
      <c r="D42" s="177"/>
      <c r="E42" s="177"/>
    </row>
    <row r="43" spans="1:5" s="82" customFormat="1" ht="13.5" thickBot="1">
      <c r="A43" s="176" t="s">
        <v>112</v>
      </c>
      <c r="B43" s="175" t="s">
        <v>248</v>
      </c>
      <c r="C43" s="174"/>
      <c r="D43" s="174"/>
      <c r="E43" s="174"/>
    </row>
    <row r="44" spans="1:5" s="82" customFormat="1" ht="13.5" thickBot="1">
      <c r="A44" s="80" t="s">
        <v>247</v>
      </c>
      <c r="B44" s="171" t="s">
        <v>246</v>
      </c>
      <c r="C44" s="170">
        <f>+C45+C46</f>
        <v>0</v>
      </c>
      <c r="D44" s="170">
        <f>+D45+D46</f>
        <v>0</v>
      </c>
      <c r="E44" s="170">
        <f>+E45+E46</f>
        <v>0</v>
      </c>
    </row>
    <row r="45" spans="1:5" s="82" customFormat="1" ht="12.75">
      <c r="A45" s="115" t="s">
        <v>245</v>
      </c>
      <c r="B45" s="98" t="s">
        <v>244</v>
      </c>
      <c r="C45" s="173"/>
      <c r="D45" s="173"/>
      <c r="E45" s="173"/>
    </row>
    <row r="46" spans="1:5" s="82" customFormat="1" ht="13.5" thickBot="1">
      <c r="A46" s="119" t="s">
        <v>243</v>
      </c>
      <c r="B46" s="155" t="s">
        <v>242</v>
      </c>
      <c r="C46" s="172"/>
      <c r="D46" s="172"/>
      <c r="E46" s="172"/>
    </row>
    <row r="47" spans="1:5" s="82" customFormat="1" ht="13.5" thickBot="1">
      <c r="A47" s="80" t="s">
        <v>102</v>
      </c>
      <c r="B47" s="171" t="s">
        <v>241</v>
      </c>
      <c r="C47" s="170">
        <f>+C48+C49+C50</f>
        <v>0</v>
      </c>
      <c r="D47" s="170">
        <f>+D48+D49+D50</f>
        <v>0</v>
      </c>
      <c r="E47" s="170">
        <f>+E48+E49+E50</f>
        <v>0</v>
      </c>
    </row>
    <row r="48" spans="1:5" s="82" customFormat="1" ht="12.75">
      <c r="A48" s="115" t="s">
        <v>240</v>
      </c>
      <c r="B48" s="98" t="s">
        <v>239</v>
      </c>
      <c r="C48" s="169"/>
      <c r="D48" s="169"/>
      <c r="E48" s="169"/>
    </row>
    <row r="49" spans="1:5" s="82" customFormat="1" ht="12.75">
      <c r="A49" s="128" t="s">
        <v>238</v>
      </c>
      <c r="B49" s="95" t="s">
        <v>237</v>
      </c>
      <c r="C49" s="157"/>
      <c r="D49" s="157"/>
      <c r="E49" s="157"/>
    </row>
    <row r="50" spans="1:5" s="82" customFormat="1" ht="13.5" thickBot="1">
      <c r="A50" s="119" t="s">
        <v>236</v>
      </c>
      <c r="B50" s="155" t="s">
        <v>235</v>
      </c>
      <c r="C50" s="168"/>
      <c r="D50" s="168"/>
      <c r="E50" s="168"/>
    </row>
    <row r="51" spans="1:5" s="82" customFormat="1" ht="13.5" thickBot="1">
      <c r="A51" s="80" t="s">
        <v>234</v>
      </c>
      <c r="B51" s="167" t="s">
        <v>233</v>
      </c>
      <c r="C51" s="166"/>
      <c r="D51" s="166"/>
      <c r="E51" s="166"/>
    </row>
    <row r="52" spans="1:5" s="82" customFormat="1" ht="13.5" thickBot="1">
      <c r="A52" s="80" t="s">
        <v>232</v>
      </c>
      <c r="B52" s="165" t="s">
        <v>231</v>
      </c>
      <c r="C52" s="164">
        <f>+C7+C12+C21+C22+C31+C44+C47+C51</f>
        <v>6942</v>
      </c>
      <c r="D52" s="164">
        <f>+D7+D12+D21+D22+D31+D44+D47+D51</f>
        <v>0</v>
      </c>
      <c r="E52" s="164">
        <f>+E7+E12+E21+E22+E31+E44+E47+E51</f>
        <v>6942</v>
      </c>
    </row>
    <row r="53" spans="1:5" s="82" customFormat="1" ht="13.5" thickBot="1">
      <c r="A53" s="89" t="s">
        <v>230</v>
      </c>
      <c r="B53" s="104" t="s">
        <v>229</v>
      </c>
      <c r="C53" s="83">
        <f>+C54+C60</f>
        <v>13603</v>
      </c>
      <c r="D53" s="83">
        <f>+D54+D60</f>
        <v>2989</v>
      </c>
      <c r="E53" s="83">
        <f>+E54+E60</f>
        <v>10014</v>
      </c>
    </row>
    <row r="54" spans="1:5" s="82" customFormat="1" ht="12.75">
      <c r="A54" s="163" t="s">
        <v>228</v>
      </c>
      <c r="B54" s="162" t="s">
        <v>227</v>
      </c>
      <c r="C54" s="161">
        <f>+C55+C56+C57+C58+C59</f>
        <v>0</v>
      </c>
      <c r="D54" s="161">
        <f>+D55+D56+D57+D58+D59</f>
        <v>0</v>
      </c>
      <c r="E54" s="161">
        <f>+E55+E56+E57+E58+E59</f>
        <v>0</v>
      </c>
    </row>
    <row r="55" spans="1:5" s="82" customFormat="1" ht="16.5" customHeight="1">
      <c r="A55" s="96" t="s">
        <v>226</v>
      </c>
      <c r="B55" s="95" t="s">
        <v>225</v>
      </c>
      <c r="C55" s="157"/>
      <c r="D55" s="157"/>
      <c r="E55" s="157"/>
    </row>
    <row r="56" spans="1:5" s="82" customFormat="1" ht="16.5" customHeight="1">
      <c r="A56" s="96" t="s">
        <v>224</v>
      </c>
      <c r="B56" s="95" t="s">
        <v>223</v>
      </c>
      <c r="C56" s="157"/>
      <c r="D56" s="157"/>
      <c r="E56" s="157"/>
    </row>
    <row r="57" spans="1:5" s="82" customFormat="1" ht="16.5" customHeight="1">
      <c r="A57" s="96" t="s">
        <v>222</v>
      </c>
      <c r="B57" s="95" t="s">
        <v>221</v>
      </c>
      <c r="C57" s="157"/>
      <c r="D57" s="157"/>
      <c r="E57" s="157"/>
    </row>
    <row r="58" spans="1:5" s="82" customFormat="1" ht="16.5" customHeight="1">
      <c r="A58" s="96" t="s">
        <v>220</v>
      </c>
      <c r="B58" s="95" t="s">
        <v>219</v>
      </c>
      <c r="C58" s="157"/>
      <c r="D58" s="157"/>
      <c r="E58" s="157"/>
    </row>
    <row r="59" spans="1:5" s="82" customFormat="1" ht="16.5" customHeight="1">
      <c r="A59" s="96" t="s">
        <v>218</v>
      </c>
      <c r="B59" s="95" t="s">
        <v>303</v>
      </c>
      <c r="C59" s="157"/>
      <c r="D59" s="157"/>
      <c r="E59" s="157"/>
    </row>
    <row r="60" spans="1:5" s="82" customFormat="1" ht="12.75">
      <c r="A60" s="160" t="s">
        <v>216</v>
      </c>
      <c r="B60" s="159" t="s">
        <v>215</v>
      </c>
      <c r="C60" s="158">
        <f>+C61+C62+C63+C64+C65</f>
        <v>13603</v>
      </c>
      <c r="D60" s="158">
        <v>2989</v>
      </c>
      <c r="E60" s="158">
        <v>10014</v>
      </c>
    </row>
    <row r="61" spans="1:5" s="82" customFormat="1" ht="16.5" customHeight="1">
      <c r="A61" s="96" t="s">
        <v>214</v>
      </c>
      <c r="B61" s="95" t="s">
        <v>213</v>
      </c>
      <c r="C61" s="157"/>
      <c r="D61" s="157"/>
      <c r="E61" s="157"/>
    </row>
    <row r="62" spans="1:5" s="82" customFormat="1" ht="16.5" customHeight="1">
      <c r="A62" s="96" t="s">
        <v>212</v>
      </c>
      <c r="B62" s="95" t="s">
        <v>211</v>
      </c>
      <c r="C62" s="157"/>
      <c r="D62" s="157"/>
      <c r="E62" s="157"/>
    </row>
    <row r="63" spans="1:5" s="82" customFormat="1" ht="16.5" customHeight="1">
      <c r="A63" s="96" t="s">
        <v>210</v>
      </c>
      <c r="B63" s="95" t="s">
        <v>209</v>
      </c>
      <c r="C63" s="157"/>
      <c r="D63" s="157"/>
      <c r="E63" s="157"/>
    </row>
    <row r="64" spans="1:5" s="82" customFormat="1" ht="16.5" customHeight="1">
      <c r="A64" s="96" t="s">
        <v>208</v>
      </c>
      <c r="B64" s="95" t="s">
        <v>207</v>
      </c>
      <c r="C64" s="157"/>
      <c r="D64" s="157"/>
      <c r="E64" s="157"/>
    </row>
    <row r="65" spans="1:5" s="82" customFormat="1" ht="16.5" customHeight="1" thickBot="1">
      <c r="A65" s="156" t="s">
        <v>206</v>
      </c>
      <c r="B65" s="155" t="s">
        <v>205</v>
      </c>
      <c r="C65" s="154">
        <v>13603</v>
      </c>
      <c r="D65" s="154"/>
      <c r="E65" s="154"/>
    </row>
    <row r="66" spans="1:5" s="82" customFormat="1" ht="13.5" thickBot="1">
      <c r="A66" s="151" t="s">
        <v>204</v>
      </c>
      <c r="B66" s="88" t="s">
        <v>203</v>
      </c>
      <c r="C66" s="83">
        <f>+C52+C53</f>
        <v>20545</v>
      </c>
      <c r="D66" s="83">
        <f>+D52+D53</f>
        <v>2989</v>
      </c>
      <c r="E66" s="83">
        <v>17556</v>
      </c>
    </row>
    <row r="67" spans="1:5" s="82" customFormat="1" ht="13.5" thickBot="1">
      <c r="A67" s="153" t="s">
        <v>202</v>
      </c>
      <c r="B67" s="84" t="s">
        <v>201</v>
      </c>
      <c r="C67" s="152"/>
      <c r="D67" s="152"/>
      <c r="E67" s="152"/>
    </row>
    <row r="68" spans="1:5" s="82" customFormat="1" ht="13.5" thickBot="1">
      <c r="A68" s="151" t="s">
        <v>200</v>
      </c>
      <c r="B68" s="88" t="s">
        <v>199</v>
      </c>
      <c r="C68" s="150">
        <f>+C66+C67</f>
        <v>20545</v>
      </c>
      <c r="D68" s="150">
        <f>+D66+D67</f>
        <v>2989</v>
      </c>
      <c r="E68" s="150">
        <f>+E66+E67</f>
        <v>17556</v>
      </c>
    </row>
    <row r="69" spans="1:5" s="82" customFormat="1" ht="168.75" customHeight="1">
      <c r="A69" s="149"/>
      <c r="B69" s="148"/>
      <c r="C69" s="147"/>
      <c r="D69" s="147"/>
      <c r="E69" s="147"/>
    </row>
    <row r="70" spans="1:5" ht="15.75">
      <c r="A70" s="330" t="s">
        <v>198</v>
      </c>
      <c r="B70" s="330"/>
      <c r="C70" s="330"/>
      <c r="D70" s="330"/>
      <c r="E70" s="330"/>
    </row>
    <row r="71" spans="1:5" s="145" customFormat="1" ht="16.5" thickBot="1">
      <c r="A71" s="327" t="s">
        <v>197</v>
      </c>
      <c r="B71" s="327"/>
      <c r="C71" s="146"/>
      <c r="D71" s="146"/>
      <c r="E71" s="146" t="s">
        <v>96</v>
      </c>
    </row>
    <row r="72" spans="1:5" ht="24.75" thickBot="1">
      <c r="A72" s="144" t="s">
        <v>196</v>
      </c>
      <c r="B72" s="143" t="s">
        <v>195</v>
      </c>
      <c r="C72" s="142" t="s">
        <v>194</v>
      </c>
      <c r="D72" s="142" t="s">
        <v>193</v>
      </c>
      <c r="E72" s="142" t="s">
        <v>302</v>
      </c>
    </row>
    <row r="73" spans="1:5" s="138" customFormat="1" ht="12" thickBot="1">
      <c r="A73" s="141">
        <v>1</v>
      </c>
      <c r="B73" s="140">
        <v>2</v>
      </c>
      <c r="C73" s="194">
        <v>3</v>
      </c>
      <c r="D73" s="194">
        <v>3</v>
      </c>
      <c r="E73" s="194">
        <v>3</v>
      </c>
    </row>
    <row r="74" spans="1:5" ht="16.5" thickBot="1">
      <c r="A74" s="137" t="s">
        <v>190</v>
      </c>
      <c r="B74" s="136" t="s">
        <v>189</v>
      </c>
      <c r="C74" s="105">
        <f>+C75+C76+C77+C78+C79</f>
        <v>13476</v>
      </c>
      <c r="D74" s="105">
        <f>+D75+D76+D77+D78+D79</f>
        <v>2989</v>
      </c>
      <c r="E74" s="105">
        <f>+E75+E76+E77+E78+E79</f>
        <v>10487</v>
      </c>
    </row>
    <row r="75" spans="1:5" ht="15.75">
      <c r="A75" s="135" t="s">
        <v>188</v>
      </c>
      <c r="B75" s="134" t="s">
        <v>187</v>
      </c>
      <c r="C75" s="133">
        <v>2653</v>
      </c>
      <c r="D75" s="133"/>
      <c r="E75" s="133">
        <v>2653</v>
      </c>
    </row>
    <row r="76" spans="1:5" ht="15.75">
      <c r="A76" s="128" t="s">
        <v>186</v>
      </c>
      <c r="B76" s="123" t="s">
        <v>185</v>
      </c>
      <c r="C76" s="122">
        <v>750</v>
      </c>
      <c r="D76" s="122"/>
      <c r="E76" s="122">
        <v>750</v>
      </c>
    </row>
    <row r="77" spans="1:5" ht="15.75">
      <c r="A77" s="128" t="s">
        <v>184</v>
      </c>
      <c r="B77" s="123" t="s">
        <v>183</v>
      </c>
      <c r="C77" s="110">
        <v>10073</v>
      </c>
      <c r="D77" s="110">
        <v>2989</v>
      </c>
      <c r="E77" s="110">
        <v>7084</v>
      </c>
    </row>
    <row r="78" spans="1:5" ht="15.75">
      <c r="A78" s="128" t="s">
        <v>182</v>
      </c>
      <c r="B78" s="132" t="s">
        <v>181</v>
      </c>
      <c r="C78" s="110"/>
      <c r="D78" s="110"/>
      <c r="E78" s="110"/>
    </row>
    <row r="79" spans="1:5" ht="15.75">
      <c r="A79" s="128" t="s">
        <v>180</v>
      </c>
      <c r="B79" s="131" t="s">
        <v>31</v>
      </c>
      <c r="C79" s="110"/>
      <c r="D79" s="110"/>
      <c r="E79" s="110"/>
    </row>
    <row r="80" spans="1:5" ht="15.75">
      <c r="A80" s="128" t="s">
        <v>179</v>
      </c>
      <c r="B80" s="123" t="s">
        <v>178</v>
      </c>
      <c r="C80" s="110"/>
      <c r="D80" s="110"/>
      <c r="E80" s="110"/>
    </row>
    <row r="81" spans="1:5" ht="15.75">
      <c r="A81" s="128" t="s">
        <v>177</v>
      </c>
      <c r="B81" s="130" t="s">
        <v>176</v>
      </c>
      <c r="C81" s="110"/>
      <c r="D81" s="110"/>
      <c r="E81" s="110"/>
    </row>
    <row r="82" spans="1:5" ht="15.75">
      <c r="A82" s="128" t="s">
        <v>175</v>
      </c>
      <c r="B82" s="130" t="s">
        <v>174</v>
      </c>
      <c r="C82" s="110"/>
      <c r="D82" s="110"/>
      <c r="E82" s="110"/>
    </row>
    <row r="83" spans="1:5" ht="15.75">
      <c r="A83" s="128" t="s">
        <v>173</v>
      </c>
      <c r="B83" s="129" t="s">
        <v>172</v>
      </c>
      <c r="C83" s="110"/>
      <c r="D83" s="110"/>
      <c r="E83" s="110"/>
    </row>
    <row r="84" spans="1:5" ht="15.75">
      <c r="A84" s="119" t="s">
        <v>171</v>
      </c>
      <c r="B84" s="127" t="s">
        <v>170</v>
      </c>
      <c r="C84" s="110"/>
      <c r="D84" s="110"/>
      <c r="E84" s="110"/>
    </row>
    <row r="85" spans="1:5" ht="15.75">
      <c r="A85" s="128" t="s">
        <v>169</v>
      </c>
      <c r="B85" s="127" t="s">
        <v>168</v>
      </c>
      <c r="C85" s="110"/>
      <c r="D85" s="110"/>
      <c r="E85" s="110"/>
    </row>
    <row r="86" spans="1:5" ht="16.5" thickBot="1">
      <c r="A86" s="126" t="s">
        <v>167</v>
      </c>
      <c r="B86" s="125" t="s">
        <v>166</v>
      </c>
      <c r="C86" s="124"/>
      <c r="D86" s="124"/>
      <c r="E86" s="124"/>
    </row>
    <row r="87" spans="1:5" ht="16.5" thickBot="1">
      <c r="A87" s="80" t="s">
        <v>165</v>
      </c>
      <c r="B87" s="79" t="s">
        <v>164</v>
      </c>
      <c r="C87" s="103">
        <f>+C88+C89+C90</f>
        <v>127</v>
      </c>
      <c r="D87" s="103">
        <f>+D88+D89+D90</f>
        <v>0</v>
      </c>
      <c r="E87" s="103">
        <f>+E88+E89+E90</f>
        <v>127</v>
      </c>
    </row>
    <row r="88" spans="1:5" ht="15.75">
      <c r="A88" s="115" t="s">
        <v>163</v>
      </c>
      <c r="B88" s="123" t="s">
        <v>32</v>
      </c>
      <c r="C88" s="113">
        <v>127</v>
      </c>
      <c r="D88" s="113"/>
      <c r="E88" s="113">
        <v>127</v>
      </c>
    </row>
    <row r="89" spans="1:5" ht="15.75">
      <c r="A89" s="115" t="s">
        <v>162</v>
      </c>
      <c r="B89" s="111" t="s">
        <v>33</v>
      </c>
      <c r="C89" s="122"/>
      <c r="D89" s="122"/>
      <c r="E89" s="122"/>
    </row>
    <row r="90" spans="1:5" ht="15.75">
      <c r="A90" s="115" t="s">
        <v>161</v>
      </c>
      <c r="B90" s="95" t="s">
        <v>160</v>
      </c>
      <c r="C90" s="120"/>
      <c r="D90" s="120"/>
      <c r="E90" s="120"/>
    </row>
    <row r="91" spans="1:5" ht="15.75">
      <c r="A91" s="115" t="s">
        <v>159</v>
      </c>
      <c r="B91" s="95" t="s">
        <v>158</v>
      </c>
      <c r="C91" s="120"/>
      <c r="D91" s="120"/>
      <c r="E91" s="120"/>
    </row>
    <row r="92" spans="1:5" ht="15.75">
      <c r="A92" s="115" t="s">
        <v>157</v>
      </c>
      <c r="B92" s="95" t="s">
        <v>156</v>
      </c>
      <c r="C92" s="120"/>
      <c r="D92" s="120"/>
      <c r="E92" s="120"/>
    </row>
    <row r="93" spans="1:5" ht="15.75">
      <c r="A93" s="115" t="s">
        <v>155</v>
      </c>
      <c r="B93" s="95" t="s">
        <v>154</v>
      </c>
      <c r="C93" s="120"/>
      <c r="D93" s="120"/>
      <c r="E93" s="120"/>
    </row>
    <row r="94" spans="1:5" ht="15.75">
      <c r="A94" s="115" t="s">
        <v>153</v>
      </c>
      <c r="B94" s="121" t="s">
        <v>152</v>
      </c>
      <c r="C94" s="120"/>
      <c r="D94" s="120"/>
      <c r="E94" s="120"/>
    </row>
    <row r="95" spans="1:5" ht="15.75">
      <c r="A95" s="115" t="s">
        <v>151</v>
      </c>
      <c r="B95" s="121" t="s">
        <v>150</v>
      </c>
      <c r="C95" s="120"/>
      <c r="D95" s="120"/>
      <c r="E95" s="120"/>
    </row>
    <row r="96" spans="1:5" ht="15.75">
      <c r="A96" s="115" t="s">
        <v>149</v>
      </c>
      <c r="B96" s="121" t="s">
        <v>148</v>
      </c>
      <c r="C96" s="120"/>
      <c r="D96" s="120"/>
      <c r="E96" s="120"/>
    </row>
    <row r="97" spans="1:5" ht="23.25" thickBot="1">
      <c r="A97" s="119" t="s">
        <v>147</v>
      </c>
      <c r="B97" s="118" t="s">
        <v>146</v>
      </c>
      <c r="C97" s="117"/>
      <c r="D97" s="117"/>
      <c r="E97" s="117"/>
    </row>
    <row r="98" spans="1:5" ht="16.5" thickBot="1">
      <c r="A98" s="80" t="s">
        <v>145</v>
      </c>
      <c r="B98" s="116" t="s">
        <v>144</v>
      </c>
      <c r="C98" s="103">
        <f>+C99+C100</f>
        <v>0</v>
      </c>
      <c r="D98" s="103">
        <f>+D99+D100</f>
        <v>0</v>
      </c>
      <c r="E98" s="103">
        <f>+E99+E100</f>
        <v>0</v>
      </c>
    </row>
    <row r="99" spans="1:5" ht="15.75">
      <c r="A99" s="115" t="s">
        <v>143</v>
      </c>
      <c r="B99" s="114" t="s">
        <v>142</v>
      </c>
      <c r="C99" s="113"/>
      <c r="D99" s="113"/>
      <c r="E99" s="113"/>
    </row>
    <row r="100" spans="1:5" ht="16.5" thickBot="1">
      <c r="A100" s="112" t="s">
        <v>141</v>
      </c>
      <c r="B100" s="111" t="s">
        <v>140</v>
      </c>
      <c r="C100" s="110"/>
      <c r="D100" s="110"/>
      <c r="E100" s="110"/>
    </row>
    <row r="101" spans="1:5" s="108" customFormat="1" ht="16.5" thickBot="1">
      <c r="A101" s="89" t="s">
        <v>139</v>
      </c>
      <c r="B101" s="104" t="s">
        <v>138</v>
      </c>
      <c r="C101" s="109"/>
      <c r="D101" s="109"/>
      <c r="E101" s="109"/>
    </row>
    <row r="102" spans="1:5" ht="16.5" thickBot="1">
      <c r="A102" s="107" t="s">
        <v>137</v>
      </c>
      <c r="B102" s="106" t="s">
        <v>136</v>
      </c>
      <c r="C102" s="105">
        <f>+C74+C87+C98+C101</f>
        <v>13603</v>
      </c>
      <c r="D102" s="105">
        <f>+D74+D87+D98+D101</f>
        <v>2989</v>
      </c>
      <c r="E102" s="105">
        <f>+E74+E87+E98+E101</f>
        <v>10614</v>
      </c>
    </row>
    <row r="103" spans="1:5" ht="16.5" thickBot="1">
      <c r="A103" s="89" t="s">
        <v>135</v>
      </c>
      <c r="B103" s="104" t="s">
        <v>134</v>
      </c>
      <c r="C103" s="103">
        <f>+C104+C112</f>
        <v>0</v>
      </c>
      <c r="D103" s="103">
        <f>+D104+D112</f>
        <v>0</v>
      </c>
      <c r="E103" s="103">
        <f>+E104+E112</f>
        <v>0</v>
      </c>
    </row>
    <row r="104" spans="1:5" ht="16.5" thickBot="1">
      <c r="A104" s="102" t="s">
        <v>133</v>
      </c>
      <c r="B104" s="101" t="s">
        <v>132</v>
      </c>
      <c r="C104" s="100">
        <f>+C105+C106+C107+C108+C109+C110+C111</f>
        <v>0</v>
      </c>
      <c r="D104" s="100">
        <f>+D105+D106+D107+D108+D109+D110+D111</f>
        <v>0</v>
      </c>
      <c r="E104" s="100">
        <f>+E105+E106+E107+E108+E109+E110+E111</f>
        <v>0</v>
      </c>
    </row>
    <row r="105" spans="1:5" ht="22.5">
      <c r="A105" s="99" t="s">
        <v>131</v>
      </c>
      <c r="B105" s="98" t="s">
        <v>119</v>
      </c>
      <c r="C105" s="97"/>
      <c r="D105" s="97"/>
      <c r="E105" s="97"/>
    </row>
    <row r="106" spans="1:5" ht="22.5">
      <c r="A106" s="96" t="s">
        <v>130</v>
      </c>
      <c r="B106" s="95" t="s">
        <v>129</v>
      </c>
      <c r="C106" s="94"/>
      <c r="D106" s="94"/>
      <c r="E106" s="94"/>
    </row>
    <row r="107" spans="1:5" ht="22.5">
      <c r="A107" s="96" t="s">
        <v>128</v>
      </c>
      <c r="B107" s="95" t="s">
        <v>115</v>
      </c>
      <c r="C107" s="94"/>
      <c r="D107" s="94"/>
      <c r="E107" s="94"/>
    </row>
    <row r="108" spans="1:5" ht="22.5">
      <c r="A108" s="96" t="s">
        <v>127</v>
      </c>
      <c r="B108" s="95" t="s">
        <v>113</v>
      </c>
      <c r="C108" s="94"/>
      <c r="D108" s="94"/>
      <c r="E108" s="94"/>
    </row>
    <row r="109" spans="1:5" ht="22.5">
      <c r="A109" s="96" t="s">
        <v>126</v>
      </c>
      <c r="B109" s="95" t="s">
        <v>111</v>
      </c>
      <c r="C109" s="94"/>
      <c r="D109" s="94"/>
      <c r="E109" s="94"/>
    </row>
    <row r="110" spans="1:5" ht="22.5">
      <c r="A110" s="96" t="s">
        <v>125</v>
      </c>
      <c r="B110" s="95" t="s">
        <v>124</v>
      </c>
      <c r="C110" s="94"/>
      <c r="D110" s="94"/>
      <c r="E110" s="94"/>
    </row>
    <row r="111" spans="1:5" ht="23.25" thickBot="1">
      <c r="A111" s="93" t="s">
        <v>123</v>
      </c>
      <c r="B111" s="92" t="s">
        <v>107</v>
      </c>
      <c r="C111" s="91"/>
      <c r="D111" s="91"/>
      <c r="E111" s="91"/>
    </row>
    <row r="112" spans="1:5" ht="16.5" thickBot="1">
      <c r="A112" s="102" t="s">
        <v>122</v>
      </c>
      <c r="B112" s="101" t="s">
        <v>121</v>
      </c>
      <c r="C112" s="100">
        <f>+C113+C114+C115+C116+C117+C118+C119+C120</f>
        <v>0</v>
      </c>
      <c r="D112" s="100">
        <f>+D113+D114+D115+D116+D117+D118+D119+D120</f>
        <v>0</v>
      </c>
      <c r="E112" s="100">
        <f>+E113+E114+E115+E116+E117+E118+E119+E120</f>
        <v>0</v>
      </c>
    </row>
    <row r="113" spans="1:5" ht="12" customHeight="1">
      <c r="A113" s="99" t="s">
        <v>120</v>
      </c>
      <c r="B113" s="98" t="s">
        <v>119</v>
      </c>
      <c r="C113" s="97"/>
      <c r="D113" s="97"/>
      <c r="E113" s="97"/>
    </row>
    <row r="114" spans="1:5" ht="12" customHeight="1">
      <c r="A114" s="96" t="s">
        <v>118</v>
      </c>
      <c r="B114" s="95" t="s">
        <v>117</v>
      </c>
      <c r="C114" s="94"/>
      <c r="D114" s="94"/>
      <c r="E114" s="94"/>
    </row>
    <row r="115" spans="1:5" ht="12" customHeight="1">
      <c r="A115" s="96" t="s">
        <v>116</v>
      </c>
      <c r="B115" s="95" t="s">
        <v>115</v>
      </c>
      <c r="C115" s="94"/>
      <c r="D115" s="94"/>
      <c r="E115" s="94"/>
    </row>
    <row r="116" spans="1:5" ht="12" customHeight="1">
      <c r="A116" s="96" t="s">
        <v>114</v>
      </c>
      <c r="B116" s="95" t="s">
        <v>113</v>
      </c>
      <c r="C116" s="94"/>
      <c r="D116" s="94"/>
      <c r="E116" s="94"/>
    </row>
    <row r="117" spans="1:5" ht="12" customHeight="1">
      <c r="A117" s="96" t="s">
        <v>112</v>
      </c>
      <c r="B117" s="95" t="s">
        <v>111</v>
      </c>
      <c r="C117" s="94"/>
      <c r="D117" s="94"/>
      <c r="E117" s="94"/>
    </row>
    <row r="118" spans="1:5" ht="12" customHeight="1">
      <c r="A118" s="96" t="s">
        <v>110</v>
      </c>
      <c r="B118" s="95" t="s">
        <v>109</v>
      </c>
      <c r="C118" s="94"/>
      <c r="D118" s="94"/>
      <c r="E118" s="94"/>
    </row>
    <row r="119" spans="1:5" ht="12" customHeight="1">
      <c r="A119" s="96" t="s">
        <v>108</v>
      </c>
      <c r="B119" s="95" t="s">
        <v>107</v>
      </c>
      <c r="C119" s="94"/>
      <c r="D119" s="94"/>
      <c r="E119" s="94"/>
    </row>
    <row r="120" spans="1:5" ht="12" customHeight="1" thickBot="1">
      <c r="A120" s="93" t="s">
        <v>106</v>
      </c>
      <c r="B120" s="92" t="s">
        <v>105</v>
      </c>
      <c r="C120" s="91"/>
      <c r="D120" s="91"/>
      <c r="E120" s="91"/>
    </row>
    <row r="121" spans="1:5" ht="12" customHeight="1" thickBot="1">
      <c r="A121" s="89" t="s">
        <v>104</v>
      </c>
      <c r="B121" s="88" t="s">
        <v>103</v>
      </c>
      <c r="C121" s="90">
        <f>+C102+C103</f>
        <v>13603</v>
      </c>
      <c r="D121" s="90">
        <f>+D102+D103</f>
        <v>2989</v>
      </c>
      <c r="E121" s="90">
        <f>+E102+E103</f>
        <v>10614</v>
      </c>
    </row>
    <row r="122" spans="1:9" ht="15" customHeight="1" thickBot="1">
      <c r="A122" s="89" t="s">
        <v>102</v>
      </c>
      <c r="B122" s="88" t="s">
        <v>101</v>
      </c>
      <c r="C122" s="87"/>
      <c r="D122" s="87"/>
      <c r="E122" s="87"/>
      <c r="F122" s="193"/>
      <c r="G122" s="86"/>
      <c r="H122" s="86"/>
      <c r="I122" s="86"/>
    </row>
    <row r="123" spans="1:5" s="82" customFormat="1" ht="12.75" customHeight="1" thickBot="1">
      <c r="A123" s="85" t="s">
        <v>100</v>
      </c>
      <c r="B123" s="84" t="s">
        <v>99</v>
      </c>
      <c r="C123" s="83">
        <f>+C121+C122</f>
        <v>13603</v>
      </c>
      <c r="D123" s="83">
        <f>+D121+D122</f>
        <v>2989</v>
      </c>
      <c r="E123" s="83">
        <f>+E121+E122</f>
        <v>10614</v>
      </c>
    </row>
    <row r="124" spans="1:5" ht="7.5" customHeight="1">
      <c r="A124" s="76"/>
      <c r="B124" s="76"/>
      <c r="C124" s="75"/>
      <c r="D124" s="75"/>
      <c r="E124" s="75"/>
    </row>
    <row r="125" spans="1:5" ht="15.75">
      <c r="A125" s="328" t="s">
        <v>98</v>
      </c>
      <c r="B125" s="328"/>
      <c r="C125" s="328"/>
      <c r="D125" s="72"/>
      <c r="E125" s="72"/>
    </row>
    <row r="126" spans="1:5" ht="15" customHeight="1" thickBot="1">
      <c r="A126" s="326" t="s">
        <v>97</v>
      </c>
      <c r="B126" s="326"/>
      <c r="C126" s="81" t="s">
        <v>96</v>
      </c>
      <c r="D126" s="81" t="s">
        <v>96</v>
      </c>
      <c r="E126" s="81" t="s">
        <v>96</v>
      </c>
    </row>
    <row r="127" spans="1:5" ht="13.5" customHeight="1" thickBot="1">
      <c r="A127" s="80">
        <v>1</v>
      </c>
      <c r="B127" s="79" t="s">
        <v>95</v>
      </c>
      <c r="C127" s="78">
        <f>+C52-C102</f>
        <v>-6661</v>
      </c>
      <c r="D127" s="78">
        <f>+D52-D102</f>
        <v>-2989</v>
      </c>
      <c r="E127" s="78">
        <f>+E52-E102</f>
        <v>-3672</v>
      </c>
    </row>
    <row r="128" spans="1:5" ht="7.5" customHeight="1">
      <c r="A128" s="76"/>
      <c r="B128" s="76"/>
      <c r="C128" s="75"/>
      <c r="D128" s="75"/>
      <c r="E128" s="75"/>
    </row>
  </sheetData>
  <sheetProtection/>
  <mergeCells count="7">
    <mergeCell ref="A126:B126"/>
    <mergeCell ref="A3:B3"/>
    <mergeCell ref="A71:B71"/>
    <mergeCell ref="A125:C125"/>
    <mergeCell ref="A1:E1"/>
    <mergeCell ref="A2:E2"/>
    <mergeCell ref="A70:E70"/>
  </mergeCells>
  <printOptions/>
  <pageMargins left="0.31496062992125984" right="0.31496062992125984" top="0.5241666666666667" bottom="0.35433070866141736" header="0.31496062992125984" footer="0.31496062992125984"/>
  <pageSetup fitToHeight="2" fitToWidth="1" horizontalDpi="600" verticalDpi="600" orientation="portrait" paperSize="9" scale="70" r:id="rId1"/>
  <headerFooter>
    <oddHeader>&amp;C1/2014.(II.18.) önkormányzati rendelet 5. sz. melléklete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1.57421875" style="0" customWidth="1"/>
    <col min="2" max="2" width="9.7109375" style="0" customWidth="1"/>
    <col min="3" max="3" width="9.00390625" style="0" customWidth="1"/>
    <col min="4" max="4" width="14.00390625" style="0" customWidth="1"/>
    <col min="5" max="5" width="14.421875" style="0" customWidth="1"/>
    <col min="6" max="6" width="13.421875" style="0" customWidth="1"/>
  </cols>
  <sheetData>
    <row r="1" spans="4:6" ht="12.75">
      <c r="D1" t="s">
        <v>94</v>
      </c>
      <c r="E1" s="1"/>
      <c r="F1" s="58"/>
    </row>
    <row r="2" spans="1:5" ht="15.75">
      <c r="A2" s="331" t="s">
        <v>14</v>
      </c>
      <c r="B2" s="331"/>
      <c r="C2" s="331"/>
      <c r="D2" s="331"/>
      <c r="E2" s="331"/>
    </row>
    <row r="3" spans="1:5" ht="15.75">
      <c r="A3" s="331" t="s">
        <v>73</v>
      </c>
      <c r="B3" s="331"/>
      <c r="C3" s="331"/>
      <c r="D3" s="331"/>
      <c r="E3" s="331"/>
    </row>
    <row r="4" spans="1:5" ht="15">
      <c r="A4" s="13"/>
      <c r="B4" s="13"/>
      <c r="C4" s="13"/>
      <c r="D4" s="13"/>
      <c r="E4" s="13"/>
    </row>
    <row r="5" spans="1:6" ht="32.25" customHeight="1">
      <c r="A5" s="332" t="s">
        <v>78</v>
      </c>
      <c r="B5" s="337" t="s">
        <v>15</v>
      </c>
      <c r="C5" s="337" t="s">
        <v>16</v>
      </c>
      <c r="D5" s="335" t="s">
        <v>25</v>
      </c>
      <c r="E5" s="335" t="s">
        <v>17</v>
      </c>
      <c r="F5" s="336"/>
    </row>
    <row r="6" spans="1:6" ht="31.5" customHeight="1">
      <c r="A6" s="333"/>
      <c r="B6" s="339"/>
      <c r="C6" s="339"/>
      <c r="D6" s="339"/>
      <c r="E6" s="44" t="s">
        <v>24</v>
      </c>
      <c r="F6" s="44" t="s">
        <v>23</v>
      </c>
    </row>
    <row r="7" spans="1:6" ht="33" customHeight="1">
      <c r="A7" s="334"/>
      <c r="B7" s="337" t="s">
        <v>18</v>
      </c>
      <c r="C7" s="337"/>
      <c r="D7" s="337"/>
      <c r="E7" s="337"/>
      <c r="F7" s="338"/>
    </row>
    <row r="8" spans="1:6" ht="15">
      <c r="A8" s="14" t="s">
        <v>74</v>
      </c>
      <c r="B8" s="59">
        <v>7</v>
      </c>
      <c r="C8" s="59"/>
      <c r="D8" s="60"/>
      <c r="E8" s="59"/>
      <c r="F8" s="59">
        <v>7</v>
      </c>
    </row>
    <row r="9" spans="1:6" ht="15">
      <c r="A9" s="14" t="s">
        <v>9</v>
      </c>
      <c r="B9" s="61">
        <v>3</v>
      </c>
      <c r="C9" s="61"/>
      <c r="D9" s="62">
        <v>5</v>
      </c>
      <c r="E9" s="61"/>
      <c r="F9" s="63"/>
    </row>
    <row r="10" spans="1:6" ht="15">
      <c r="A10" s="14" t="s">
        <v>19</v>
      </c>
      <c r="B10" s="61">
        <v>1</v>
      </c>
      <c r="C10" s="61"/>
      <c r="D10" s="62"/>
      <c r="E10" s="61"/>
      <c r="F10" s="63"/>
    </row>
    <row r="11" spans="1:6" ht="15">
      <c r="A11" s="14" t="s">
        <v>75</v>
      </c>
      <c r="B11" s="61"/>
      <c r="C11" s="61">
        <v>1</v>
      </c>
      <c r="D11" s="62"/>
      <c r="E11" s="61"/>
      <c r="F11" s="63"/>
    </row>
    <row r="12" spans="1:6" ht="15">
      <c r="A12" s="14" t="s">
        <v>76</v>
      </c>
      <c r="B12" s="61">
        <v>5</v>
      </c>
      <c r="C12" s="61"/>
      <c r="D12" s="62"/>
      <c r="E12" s="61"/>
      <c r="F12" s="63"/>
    </row>
    <row r="13" spans="1:6" ht="15">
      <c r="A13" s="14" t="s">
        <v>77</v>
      </c>
      <c r="B13" s="61">
        <v>1</v>
      </c>
      <c r="C13" s="61"/>
      <c r="D13" s="62"/>
      <c r="E13" s="61"/>
      <c r="F13" s="63"/>
    </row>
    <row r="14" spans="1:6" ht="15">
      <c r="A14" s="14" t="s">
        <v>29</v>
      </c>
      <c r="B14" s="61">
        <v>2</v>
      </c>
      <c r="C14" s="61"/>
      <c r="D14" s="62">
        <v>1</v>
      </c>
      <c r="E14" s="61"/>
      <c r="F14" s="63"/>
    </row>
    <row r="15" spans="1:6" ht="15">
      <c r="A15" s="14"/>
      <c r="B15" s="61"/>
      <c r="C15" s="61"/>
      <c r="D15" s="62"/>
      <c r="E15" s="61"/>
      <c r="F15" s="63"/>
    </row>
    <row r="16" spans="1:6" ht="15.75">
      <c r="A16" s="15" t="s">
        <v>2</v>
      </c>
      <c r="B16" s="64">
        <f>SUM(B8:B15)</f>
        <v>19</v>
      </c>
      <c r="C16" s="64">
        <f>SUM(C8:C15)</f>
        <v>1</v>
      </c>
      <c r="D16" s="64">
        <f>SUM(D8:D15)</f>
        <v>6</v>
      </c>
      <c r="E16" s="64">
        <f>SUM(E8:E15)</f>
        <v>0</v>
      </c>
      <c r="F16" s="64">
        <f>SUM(F8:F15)</f>
        <v>7</v>
      </c>
    </row>
    <row r="17" spans="2:6" ht="12.75">
      <c r="B17" s="45"/>
      <c r="C17" s="45"/>
      <c r="D17" s="45"/>
      <c r="E17" s="45"/>
      <c r="F17" s="45"/>
    </row>
    <row r="18" spans="1:6" ht="15.75">
      <c r="A18" s="16" t="s">
        <v>20</v>
      </c>
      <c r="B18" s="46">
        <f>SUM(B16:F16)</f>
        <v>33</v>
      </c>
      <c r="C18" s="47" t="s">
        <v>21</v>
      </c>
      <c r="D18" s="47"/>
      <c r="E18" s="48"/>
      <c r="F18" s="45"/>
    </row>
    <row r="19" spans="1:2" ht="12.75">
      <c r="A19" s="3"/>
      <c r="B19" s="3"/>
    </row>
  </sheetData>
  <sheetProtection/>
  <mergeCells count="8">
    <mergeCell ref="A2:E2"/>
    <mergeCell ref="A3:E3"/>
    <mergeCell ref="A5:A7"/>
    <mergeCell ref="E5:F5"/>
    <mergeCell ref="B7:F7"/>
    <mergeCell ref="B5:B6"/>
    <mergeCell ref="C5:C6"/>
    <mergeCell ref="D5:D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421875" style="0" customWidth="1"/>
    <col min="2" max="2" width="42.8515625" style="0" customWidth="1"/>
    <col min="3" max="3" width="11.00390625" style="0" bestFit="1" customWidth="1"/>
    <col min="4" max="4" width="12.8515625" style="0" bestFit="1" customWidth="1"/>
  </cols>
  <sheetData>
    <row r="1" spans="2:4" ht="12.75">
      <c r="B1" t="s">
        <v>93</v>
      </c>
      <c r="D1" s="8"/>
    </row>
    <row r="2" spans="1:4" ht="27" customHeight="1">
      <c r="A2" s="340" t="s">
        <v>72</v>
      </c>
      <c r="B2" s="340"/>
      <c r="C2" s="340"/>
      <c r="D2" s="340"/>
    </row>
    <row r="3" spans="1:3" ht="12.75">
      <c r="A3" s="340"/>
      <c r="B3" s="340"/>
      <c r="C3" s="340"/>
    </row>
    <row r="5" spans="1:4" ht="25.5">
      <c r="A5" s="9" t="s">
        <v>7</v>
      </c>
      <c r="B5" s="10" t="s">
        <v>8</v>
      </c>
      <c r="C5" s="10"/>
      <c r="D5" s="2"/>
    </row>
    <row r="6" spans="1:4" ht="12.75">
      <c r="A6" s="3" t="s">
        <v>30</v>
      </c>
      <c r="C6" s="11"/>
      <c r="D6" s="4">
        <f>SUM(C7:C8)</f>
        <v>1160</v>
      </c>
    </row>
    <row r="7" spans="1:4" ht="12.75">
      <c r="A7" s="3"/>
      <c r="B7" s="7" t="s">
        <v>79</v>
      </c>
      <c r="C7" s="11">
        <v>978</v>
      </c>
      <c r="D7" s="2"/>
    </row>
    <row r="8" spans="1:4" ht="12.75">
      <c r="A8" s="3"/>
      <c r="B8" s="7" t="s">
        <v>80</v>
      </c>
      <c r="C8" s="11">
        <v>182</v>
      </c>
      <c r="D8" s="2"/>
    </row>
    <row r="9" spans="1:4" ht="12.75">
      <c r="A9" s="3"/>
      <c r="C9" s="11"/>
      <c r="D9" s="2"/>
    </row>
    <row r="10" spans="1:4" ht="12.75">
      <c r="A10" s="3" t="s">
        <v>81</v>
      </c>
      <c r="C10" s="11"/>
      <c r="D10" s="4">
        <f>SUM(C11:C11)</f>
        <v>127</v>
      </c>
    </row>
    <row r="11" spans="1:4" ht="12.75">
      <c r="A11" s="3"/>
      <c r="B11" t="s">
        <v>26</v>
      </c>
      <c r="C11" s="11">
        <v>127</v>
      </c>
      <c r="D11" s="2"/>
    </row>
    <row r="12" spans="3:4" ht="12.75">
      <c r="C12" s="11"/>
      <c r="D12" s="4"/>
    </row>
    <row r="13" spans="1:4" ht="12.75">
      <c r="A13" s="3" t="s">
        <v>82</v>
      </c>
      <c r="C13" s="11"/>
      <c r="D13" s="4">
        <f>SUM(C15:C16)</f>
        <v>7210</v>
      </c>
    </row>
    <row r="14" spans="1:4" ht="12.75">
      <c r="A14" s="3"/>
      <c r="C14" s="11"/>
      <c r="D14" s="4"/>
    </row>
    <row r="15" spans="1:4" ht="12.75">
      <c r="A15" s="7" t="s">
        <v>27</v>
      </c>
      <c r="B15" t="s">
        <v>28</v>
      </c>
      <c r="C15" s="11">
        <v>7210</v>
      </c>
      <c r="D15" s="4"/>
    </row>
    <row r="16" spans="1:4" ht="12.75">
      <c r="A16" s="7"/>
      <c r="C16" s="11"/>
      <c r="D16" s="4"/>
    </row>
    <row r="17" spans="1:4" ht="12.75">
      <c r="A17" s="3" t="s">
        <v>84</v>
      </c>
      <c r="C17" s="11"/>
      <c r="D17" s="4">
        <f>SUM(C18)</f>
        <v>127</v>
      </c>
    </row>
    <row r="18" spans="2:3" ht="12.75">
      <c r="B18" s="7" t="s">
        <v>83</v>
      </c>
      <c r="C18" s="11">
        <v>127</v>
      </c>
    </row>
    <row r="19" spans="2:3" ht="12.75">
      <c r="B19" s="7"/>
      <c r="C19" s="11"/>
    </row>
    <row r="20" spans="1:4" ht="12.75">
      <c r="A20" s="3" t="s">
        <v>85</v>
      </c>
      <c r="B20" s="7"/>
      <c r="C20" s="11"/>
      <c r="D20" s="65">
        <f>SUM(C21)</f>
        <v>889</v>
      </c>
    </row>
    <row r="21" spans="2:3" ht="12.75">
      <c r="B21" s="7" t="s">
        <v>86</v>
      </c>
      <c r="C21" s="11">
        <v>889</v>
      </c>
    </row>
    <row r="22" ht="12.75">
      <c r="C22" s="12"/>
    </row>
    <row r="23" spans="1:4" ht="12.75">
      <c r="A23" s="66" t="s">
        <v>10</v>
      </c>
      <c r="B23" s="57"/>
      <c r="C23" s="67"/>
      <c r="D23" s="67">
        <f>SUM(D6:D21)</f>
        <v>9513</v>
      </c>
    </row>
    <row r="24" spans="1:4" ht="12.75">
      <c r="A24" s="3"/>
      <c r="C24" s="5"/>
      <c r="D24" s="5"/>
    </row>
    <row r="25" ht="12.75">
      <c r="A25" s="3" t="s">
        <v>11</v>
      </c>
    </row>
    <row r="26" spans="2:3" ht="12.75">
      <c r="B26" t="s">
        <v>12</v>
      </c>
      <c r="C26" s="12">
        <v>1000</v>
      </c>
    </row>
    <row r="27" spans="2:3" ht="12.75">
      <c r="B27" s="7" t="s">
        <v>22</v>
      </c>
      <c r="C27" s="12">
        <v>1242</v>
      </c>
    </row>
    <row r="28" ht="12.75">
      <c r="C28" s="12"/>
    </row>
    <row r="29" spans="1:4" ht="12.75">
      <c r="A29" s="66" t="s">
        <v>87</v>
      </c>
      <c r="B29" s="57"/>
      <c r="C29" s="67"/>
      <c r="D29" s="68">
        <f>SUM(C26:C27)</f>
        <v>2242</v>
      </c>
    </row>
    <row r="30" spans="1:4" ht="12.75">
      <c r="A30" s="3"/>
      <c r="C30" s="5"/>
      <c r="D30" s="6"/>
    </row>
    <row r="31" spans="1:4" ht="13.5">
      <c r="A31" s="69" t="s">
        <v>88</v>
      </c>
      <c r="B31" s="69"/>
      <c r="C31" s="70"/>
      <c r="D31" s="70">
        <f>SUM(D23:D29)</f>
        <v>11755</v>
      </c>
    </row>
  </sheetData>
  <sheetProtection/>
  <mergeCells count="2">
    <mergeCell ref="A2:D2"/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J14" sqref="J13:J14"/>
    </sheetView>
  </sheetViews>
  <sheetFormatPr defaultColWidth="9.140625" defaultRowHeight="12.75"/>
  <cols>
    <col min="1" max="1" width="55.57421875" style="221" customWidth="1"/>
    <col min="2" max="2" width="9.140625" style="221" customWidth="1"/>
    <col min="3" max="3" width="13.00390625" style="221" customWidth="1"/>
    <col min="4" max="4" width="12.00390625" style="221" customWidth="1"/>
    <col min="5" max="5" width="9.140625" style="221" customWidth="1"/>
    <col min="6" max="7" width="10.00390625" style="221" bestFit="1" customWidth="1"/>
    <col min="8" max="16384" width="9.140625" style="221" customWidth="1"/>
  </cols>
  <sheetData>
    <row r="1" ht="12.75">
      <c r="A1" s="221" t="s">
        <v>317</v>
      </c>
    </row>
    <row r="3" spans="1:4" ht="30" customHeight="1">
      <c r="A3" s="341" t="s">
        <v>316</v>
      </c>
      <c r="B3" s="341"/>
      <c r="C3" s="341"/>
      <c r="D3" s="341"/>
    </row>
    <row r="4" spans="1:4" ht="13.5" thickBot="1">
      <c r="A4" s="229"/>
      <c r="B4" s="229"/>
      <c r="C4" s="229"/>
      <c r="D4" s="229"/>
    </row>
    <row r="5" ht="13.5" thickTop="1"/>
    <row r="7" ht="12.75">
      <c r="D7" s="221" t="s">
        <v>315</v>
      </c>
    </row>
    <row r="8" spans="1:4" s="227" customFormat="1" ht="12.75">
      <c r="A8" s="228" t="s">
        <v>314</v>
      </c>
      <c r="B8" s="228" t="s">
        <v>313</v>
      </c>
      <c r="C8" s="228" t="s">
        <v>312</v>
      </c>
      <c r="D8" s="228" t="s">
        <v>311</v>
      </c>
    </row>
    <row r="9" spans="1:7" ht="38.25" customHeight="1">
      <c r="A9" s="226" t="s">
        <v>310</v>
      </c>
      <c r="B9" s="224">
        <v>0</v>
      </c>
      <c r="C9" s="223">
        <v>6822</v>
      </c>
      <c r="D9" s="223">
        <v>6822</v>
      </c>
      <c r="G9" s="222"/>
    </row>
    <row r="10" spans="1:7" ht="31.5" customHeight="1">
      <c r="A10" s="225" t="s">
        <v>309</v>
      </c>
      <c r="B10" s="224"/>
      <c r="C10" s="223">
        <f>SUM(C9:C9)</f>
        <v>6822</v>
      </c>
      <c r="D10" s="223">
        <f>SUM(D9:D9)</f>
        <v>6822</v>
      </c>
      <c r="G10" s="222"/>
    </row>
  </sheetData>
  <sheetProtection/>
  <mergeCells count="1">
    <mergeCell ref="A3:D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2" r:id="rId1"/>
  <headerFooter alignWithMargins="0">
    <oddHeader xml:space="preserve">&amp;R&amp;"Arial,Félkövér"&amp;8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view="pageLayout" workbookViewId="0" topLeftCell="A20">
      <selection activeCell="C2" sqref="C2"/>
    </sheetView>
  </sheetViews>
  <sheetFormatPr defaultColWidth="9.140625" defaultRowHeight="12.75"/>
  <cols>
    <col min="1" max="1" width="42.140625" style="0" customWidth="1"/>
    <col min="2" max="2" width="11.7109375" style="0" customWidth="1"/>
    <col min="3" max="3" width="12.421875" style="0" customWidth="1"/>
    <col min="4" max="4" width="15.28125" style="0" customWidth="1"/>
  </cols>
  <sheetData>
    <row r="1" spans="1:4" ht="17.25" customHeight="1">
      <c r="A1" s="342" t="s">
        <v>367</v>
      </c>
      <c r="B1" s="342"/>
      <c r="C1" s="342"/>
      <c r="D1" s="342"/>
    </row>
    <row r="2" spans="1:4" ht="12.75">
      <c r="A2" s="263"/>
      <c r="B2" s="263"/>
      <c r="C2" s="263"/>
      <c r="D2" s="264"/>
    </row>
    <row r="3" spans="1:4" ht="25.5">
      <c r="A3" s="265" t="s">
        <v>364</v>
      </c>
      <c r="B3" s="266" t="s">
        <v>368</v>
      </c>
      <c r="C3" s="266" t="s">
        <v>369</v>
      </c>
      <c r="D3" s="267" t="s">
        <v>370</v>
      </c>
    </row>
    <row r="4" spans="1:4" ht="12.75">
      <c r="A4" s="268" t="s">
        <v>371</v>
      </c>
      <c r="B4" s="268">
        <v>7.24</v>
      </c>
      <c r="C4" s="269">
        <v>4580000</v>
      </c>
      <c r="D4" s="269">
        <f>B4*C4</f>
        <v>33159200</v>
      </c>
    </row>
    <row r="5" spans="1:4" ht="12.75">
      <c r="A5" s="268" t="s">
        <v>372</v>
      </c>
      <c r="B5" s="268">
        <v>22261</v>
      </c>
      <c r="C5" s="270"/>
      <c r="D5" s="269">
        <v>4961750</v>
      </c>
    </row>
    <row r="6" spans="1:4" ht="12.75">
      <c r="A6" s="268" t="s">
        <v>373</v>
      </c>
      <c r="B6" s="268">
        <v>16.5</v>
      </c>
      <c r="C6" s="270"/>
      <c r="D6" s="269">
        <v>5154240</v>
      </c>
    </row>
    <row r="7" spans="1:4" ht="12.75">
      <c r="A7" s="268" t="s">
        <v>374</v>
      </c>
      <c r="B7" s="268">
        <v>13683</v>
      </c>
      <c r="C7" s="270"/>
      <c r="D7" s="269">
        <v>2324127</v>
      </c>
    </row>
    <row r="8" spans="1:4" ht="12.75">
      <c r="A8" s="268" t="s">
        <v>375</v>
      </c>
      <c r="B8" s="268">
        <v>10.8</v>
      </c>
      <c r="C8" s="270"/>
      <c r="D8" s="269">
        <v>3915750</v>
      </c>
    </row>
    <row r="9" spans="1:4" ht="12.75">
      <c r="A9" s="268" t="s">
        <v>376</v>
      </c>
      <c r="B9" s="268">
        <v>2622</v>
      </c>
      <c r="C9" s="269">
        <v>2700</v>
      </c>
      <c r="D9" s="269">
        <v>6756888</v>
      </c>
    </row>
    <row r="10" spans="1:4" ht="12.75">
      <c r="A10" s="343" t="s">
        <v>377</v>
      </c>
      <c r="B10" s="344"/>
      <c r="C10" s="344"/>
      <c r="D10" s="344"/>
    </row>
    <row r="11" spans="1:4" ht="12.75">
      <c r="A11" s="271" t="s">
        <v>2</v>
      </c>
      <c r="B11" s="272"/>
      <c r="C11" s="272"/>
      <c r="D11" s="273">
        <f>SUM(D4:D10)</f>
        <v>56271955</v>
      </c>
    </row>
    <row r="12" spans="1:4" ht="12.75">
      <c r="A12" s="271"/>
      <c r="B12" s="274"/>
      <c r="C12" s="274"/>
      <c r="D12" s="273"/>
    </row>
    <row r="13" spans="1:4" ht="12.75">
      <c r="A13" s="271" t="s">
        <v>378</v>
      </c>
      <c r="B13" s="274">
        <v>2622</v>
      </c>
      <c r="C13" s="274">
        <v>1140</v>
      </c>
      <c r="D13" s="273">
        <f>B13*C13</f>
        <v>2989080</v>
      </c>
    </row>
    <row r="14" spans="1:4" ht="12.75">
      <c r="A14" s="275"/>
      <c r="B14" s="268"/>
      <c r="C14" s="268"/>
      <c r="D14" s="269"/>
    </row>
    <row r="15" spans="1:4" ht="12.75">
      <c r="A15" s="268" t="s">
        <v>379</v>
      </c>
      <c r="B15" s="268">
        <v>8.7</v>
      </c>
      <c r="C15" s="269">
        <v>4012000</v>
      </c>
      <c r="D15" s="269">
        <v>23269600</v>
      </c>
    </row>
    <row r="16" spans="1:4" ht="12.75">
      <c r="A16" s="268" t="s">
        <v>380</v>
      </c>
      <c r="B16" s="268">
        <v>9.7</v>
      </c>
      <c r="C16" s="269">
        <v>4012000</v>
      </c>
      <c r="D16" s="269">
        <v>12972133</v>
      </c>
    </row>
    <row r="17" spans="1:4" ht="12.75">
      <c r="A17" s="268" t="s">
        <v>381</v>
      </c>
      <c r="B17" s="268">
        <v>7</v>
      </c>
      <c r="C17" s="269">
        <v>1800000</v>
      </c>
      <c r="D17" s="269">
        <v>8400000</v>
      </c>
    </row>
    <row r="18" spans="1:4" ht="12.75">
      <c r="A18" s="268" t="s">
        <v>382</v>
      </c>
      <c r="B18" s="268">
        <v>7</v>
      </c>
      <c r="C18" s="269">
        <v>1800000</v>
      </c>
      <c r="D18" s="269">
        <v>4200000</v>
      </c>
    </row>
    <row r="19" spans="1:4" ht="12.75">
      <c r="A19" s="268" t="s">
        <v>383</v>
      </c>
      <c r="B19" s="268">
        <v>101</v>
      </c>
      <c r="C19" s="269">
        <v>56000</v>
      </c>
      <c r="D19" s="269">
        <v>3770666</v>
      </c>
    </row>
    <row r="20" spans="1:4" ht="12.75">
      <c r="A20" s="268" t="s">
        <v>384</v>
      </c>
      <c r="B20" s="268">
        <v>111</v>
      </c>
      <c r="C20" s="269">
        <v>56000</v>
      </c>
      <c r="D20" s="269">
        <v>2072000</v>
      </c>
    </row>
    <row r="21" spans="1:4" ht="12.75">
      <c r="A21" s="268" t="s">
        <v>385</v>
      </c>
      <c r="B21" s="268">
        <v>5</v>
      </c>
      <c r="C21" s="269">
        <v>181000</v>
      </c>
      <c r="D21" s="269">
        <v>603333</v>
      </c>
    </row>
    <row r="22" spans="1:4" ht="12.75">
      <c r="A22" s="268" t="s">
        <v>386</v>
      </c>
      <c r="B22" s="268">
        <v>5</v>
      </c>
      <c r="C22" s="269">
        <v>181000</v>
      </c>
      <c r="D22" s="269">
        <v>301667</v>
      </c>
    </row>
    <row r="23" spans="1:4" ht="12.75">
      <c r="A23" s="268" t="s">
        <v>387</v>
      </c>
      <c r="B23" s="268">
        <v>9.7</v>
      </c>
      <c r="C23" s="269">
        <v>34400</v>
      </c>
      <c r="D23" s="269">
        <v>333680</v>
      </c>
    </row>
    <row r="24" spans="1:4" ht="12.75">
      <c r="A24" s="271" t="s">
        <v>2</v>
      </c>
      <c r="B24" s="272"/>
      <c r="C24" s="272"/>
      <c r="D24" s="273">
        <f>SUM(D15:D23)</f>
        <v>55923079</v>
      </c>
    </row>
    <row r="25" spans="1:4" ht="12.75">
      <c r="A25" s="268"/>
      <c r="B25" s="268"/>
      <c r="C25" s="268"/>
      <c r="D25" s="269"/>
    </row>
    <row r="26" spans="1:4" ht="12.75">
      <c r="A26" s="268" t="s">
        <v>388</v>
      </c>
      <c r="B26" s="276"/>
      <c r="C26" s="276"/>
      <c r="D26" s="269">
        <v>1847283</v>
      </c>
    </row>
    <row r="27" spans="1:4" ht="12.75">
      <c r="A27" s="268" t="s">
        <v>389</v>
      </c>
      <c r="B27" s="268">
        <v>0.607</v>
      </c>
      <c r="C27" s="277">
        <v>1975000</v>
      </c>
      <c r="D27" s="269">
        <f>B27*C27</f>
        <v>1198825</v>
      </c>
    </row>
    <row r="28" spans="1:4" ht="12.75">
      <c r="A28" s="268" t="s">
        <v>390</v>
      </c>
      <c r="B28" s="268">
        <v>3035</v>
      </c>
      <c r="C28" s="269">
        <v>300</v>
      </c>
      <c r="D28" s="269">
        <f aca="true" t="shared" si="0" ref="D28:D38">B28*C28</f>
        <v>910500</v>
      </c>
    </row>
    <row r="29" spans="1:4" ht="12.75">
      <c r="A29" s="268" t="s">
        <v>391</v>
      </c>
      <c r="B29" s="268">
        <v>0.607</v>
      </c>
      <c r="C29" s="269">
        <v>1975000</v>
      </c>
      <c r="D29" s="269">
        <f t="shared" si="0"/>
        <v>1198825</v>
      </c>
    </row>
    <row r="30" spans="1:4" ht="12.75">
      <c r="A30" s="268" t="s">
        <v>392</v>
      </c>
      <c r="B30" s="268">
        <v>582</v>
      </c>
      <c r="C30" s="269">
        <v>1200</v>
      </c>
      <c r="D30" s="269">
        <f t="shared" si="0"/>
        <v>698400</v>
      </c>
    </row>
    <row r="31" spans="1:4" ht="12.75">
      <c r="A31" s="268" t="s">
        <v>393</v>
      </c>
      <c r="B31" s="268">
        <v>48</v>
      </c>
      <c r="C31" s="269">
        <v>55360</v>
      </c>
      <c r="D31" s="269">
        <f t="shared" si="0"/>
        <v>2657280</v>
      </c>
    </row>
    <row r="32" spans="1:4" ht="12.75">
      <c r="A32" s="268" t="s">
        <v>394</v>
      </c>
      <c r="B32" s="268">
        <v>48</v>
      </c>
      <c r="C32" s="269">
        <v>5536</v>
      </c>
      <c r="D32" s="269">
        <f t="shared" si="0"/>
        <v>265728</v>
      </c>
    </row>
    <row r="33" spans="1:4" ht="12.75">
      <c r="A33" s="268" t="s">
        <v>395</v>
      </c>
      <c r="B33" s="268">
        <v>18</v>
      </c>
      <c r="C33" s="269">
        <v>145000</v>
      </c>
      <c r="D33" s="269">
        <f t="shared" si="0"/>
        <v>2610000</v>
      </c>
    </row>
    <row r="34" spans="1:4" ht="12.75">
      <c r="A34" s="268" t="s">
        <v>396</v>
      </c>
      <c r="B34" s="268">
        <v>18</v>
      </c>
      <c r="C34" s="269">
        <v>43500</v>
      </c>
      <c r="D34" s="269">
        <f t="shared" si="0"/>
        <v>783000</v>
      </c>
    </row>
    <row r="35" spans="1:4" ht="12.75">
      <c r="A35" s="271" t="s">
        <v>2</v>
      </c>
      <c r="B35" s="272"/>
      <c r="C35" s="278"/>
      <c r="D35" s="273">
        <f>SUM(D26:D34)</f>
        <v>12169841</v>
      </c>
    </row>
    <row r="36" spans="1:4" ht="12.75">
      <c r="A36" s="268"/>
      <c r="B36" s="268"/>
      <c r="C36" s="269"/>
      <c r="D36" s="269"/>
    </row>
    <row r="37" spans="1:4" ht="12.75">
      <c r="A37" s="268" t="s">
        <v>397</v>
      </c>
      <c r="B37" s="268">
        <v>18</v>
      </c>
      <c r="C37" s="269">
        <v>494100</v>
      </c>
      <c r="D37" s="269">
        <f t="shared" si="0"/>
        <v>8893800</v>
      </c>
    </row>
    <row r="38" spans="1:4" ht="12.75">
      <c r="A38" s="268" t="s">
        <v>398</v>
      </c>
      <c r="B38" s="268">
        <v>1</v>
      </c>
      <c r="C38" s="269">
        <v>543510</v>
      </c>
      <c r="D38" s="269">
        <f t="shared" si="0"/>
        <v>543510</v>
      </c>
    </row>
    <row r="39" spans="1:4" ht="12.75">
      <c r="A39" s="271" t="s">
        <v>2</v>
      </c>
      <c r="B39" s="272"/>
      <c r="C39" s="272"/>
      <c r="D39" s="273">
        <f>SUM(D37:D38)</f>
        <v>9437310</v>
      </c>
    </row>
    <row r="40" spans="1:4" ht="12.75">
      <c r="A40" s="271"/>
      <c r="B40" s="271"/>
      <c r="C40" s="271"/>
      <c r="D40" s="273"/>
    </row>
    <row r="41" spans="1:4" ht="12.75">
      <c r="A41" s="271" t="s">
        <v>399</v>
      </c>
      <c r="B41" s="271">
        <v>4.87</v>
      </c>
      <c r="C41" s="273">
        <v>1632000</v>
      </c>
      <c r="D41" s="273">
        <f>B41*C41</f>
        <v>7947840</v>
      </c>
    </row>
    <row r="42" spans="1:4" ht="12.75">
      <c r="A42" s="271" t="s">
        <v>400</v>
      </c>
      <c r="B42" s="279" t="s">
        <v>401</v>
      </c>
      <c r="C42" s="278"/>
      <c r="D42" s="280">
        <v>6601494</v>
      </c>
    </row>
    <row r="43" spans="1:4" ht="12.75">
      <c r="A43" s="268"/>
      <c r="B43" s="268"/>
      <c r="C43" s="269"/>
      <c r="D43" s="269"/>
    </row>
    <row r="44" spans="1:4" ht="12.75">
      <c r="A44" s="271" t="s">
        <v>88</v>
      </c>
      <c r="B44" s="272"/>
      <c r="C44" s="272"/>
      <c r="D44" s="273">
        <f>SUM(D11,D13,D24,D35,D39,D41:D42)</f>
        <v>151340599</v>
      </c>
    </row>
  </sheetData>
  <sheetProtection/>
  <mergeCells count="2">
    <mergeCell ref="A1:D1"/>
    <mergeCell ref="A10:D10"/>
  </mergeCells>
  <printOptions/>
  <pageMargins left="0.7" right="1.2083333333333333" top="0.75" bottom="0.75" header="0.3" footer="0.3"/>
  <pageSetup horizontalDpi="300" verticalDpi="300" orientation="portrait" paperSize="9" r:id="rId1"/>
  <headerFooter>
    <oddHeader>&amp;C1/2014./II.18./ önkormányzati rendelet 9. sz.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Táplánszentkereszti Önkormányzati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2014-03-04T13:05:35Z</cp:lastPrinted>
  <dcterms:created xsi:type="dcterms:W3CDTF">2007-03-28T06:16:33Z</dcterms:created>
  <dcterms:modified xsi:type="dcterms:W3CDTF">2014-03-04T13:07:01Z</dcterms:modified>
  <cp:category/>
  <cp:version/>
  <cp:contentType/>
  <cp:contentStatus/>
</cp:coreProperties>
</file>