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sz tájéloztató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5" i="1" l="1"/>
  <c r="E33" i="1" s="1"/>
  <c r="E37" i="1" s="1"/>
  <c r="E39" i="1" s="1"/>
  <c r="D35" i="1"/>
  <c r="F33" i="1"/>
  <c r="F37" i="1" s="1"/>
  <c r="F39" i="1" s="1"/>
  <c r="D33" i="1"/>
  <c r="D37" i="1" s="1"/>
  <c r="D39" i="1" s="1"/>
  <c r="C33" i="1"/>
  <c r="C37" i="1" s="1"/>
  <c r="C39" i="1" s="1"/>
  <c r="F30" i="1"/>
  <c r="E30" i="1"/>
  <c r="D30" i="1"/>
  <c r="C30" i="1"/>
  <c r="F29" i="1"/>
  <c r="F13" i="1"/>
  <c r="E13" i="1"/>
  <c r="D13" i="1"/>
  <c r="C13" i="1"/>
  <c r="F12" i="1"/>
  <c r="F24" i="1" s="1"/>
  <c r="F26" i="1" s="1"/>
  <c r="F40" i="1" s="1"/>
  <c r="E12" i="1"/>
  <c r="E24" i="1" s="1"/>
  <c r="E26" i="1" s="1"/>
  <c r="E40" i="1" s="1"/>
  <c r="D12" i="1"/>
  <c r="D24" i="1" s="1"/>
  <c r="D26" i="1" s="1"/>
  <c r="C12" i="1"/>
  <c r="C24" i="1" s="1"/>
  <c r="C26" i="1" s="1"/>
  <c r="A1" i="1"/>
  <c r="D40" i="1" l="1"/>
</calcChain>
</file>

<file path=xl/sharedStrings.xml><?xml version="1.0" encoding="utf-8"?>
<sst xmlns="http://schemas.openxmlformats.org/spreadsheetml/2006/main" count="78" uniqueCount="67">
  <si>
    <t>Tiszavasvári Város Önkormányzata
2020. ÉVI KÖLTSÉGVETÉSI ÉVET KÖVETŐ 3 ÉV TERVEZETT BEVÉTELEI, KIADÁSAI</t>
  </si>
  <si>
    <t>B E V É T E L E K</t>
  </si>
  <si>
    <t>1. sz. táblázat</t>
  </si>
  <si>
    <t>Forintban!</t>
  </si>
  <si>
    <t>Sor-
szám</t>
  </si>
  <si>
    <t>Bevételi jogcím</t>
  </si>
  <si>
    <t>2019. évi</t>
  </si>
  <si>
    <t>2021. évi</t>
  </si>
  <si>
    <t>2022. évi</t>
  </si>
  <si>
    <t>2023. évi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</si>
  <si>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</si>
  <si>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</si>
  <si>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</si>
  <si>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</si>
  <si>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</si>
  <si>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</si>
  <si>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</si>
  <si>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</si>
  <si>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</si>
  <si>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</si>
  <si>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</si>
  <si>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</si>
  <si>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(4.1.+4.4.+4.5.+4.6.+.4.7)</t>
  </si>
  <si>
    <t>4.1.</t>
  </si>
  <si>
    <t>Helyi adók  (4.1.1.+...+4.1.2.)</t>
  </si>
  <si>
    <t>4.2.</t>
  </si>
  <si>
    <t>- Vagyoni típusú adók</t>
  </si>
  <si>
    <t>4.3.</t>
  </si>
  <si>
    <t>- Értékesítési és forgalmi adók</t>
  </si>
  <si>
    <t>4.4.</t>
  </si>
  <si>
    <t>Jövedelemadó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</si>
  <si>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</si>
  <si>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</si>
  <si>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</si>
  <si>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</si>
  <si>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</si>
  <si>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</si>
  <si>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</si>
  <si>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</si>
  <si>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</si>
  <si>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</si>
  <si>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</si>
  <si>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</si>
  <si>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</si>
  <si>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</si>
  <si>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</si>
  <si>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</si>
  <si>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</si>
  <si>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</si>
  <si>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</si>
  <si>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</si>
  <si>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</si>
  <si>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2. sz. táblázat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</si>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</sst>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Protection="1"/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49" fontId="10" fillId="0" borderId="7" xfId="1" applyNumberFormat="1" applyFont="1" applyFill="1" applyBorder="1" applyAlignment="1" applyProtection="1">
      <alignment horizontal="left" vertical="center" wrapText="1" indent="1"/>
    </xf>
    <xf numFmtId="0" fontId="14" fillId="0" borderId="8" xfId="0" applyFont="1" applyBorder="1" applyAlignment="1" applyProtection="1">
      <alignment horizontal="left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10" xfId="1" applyNumberFormat="1" applyFont="1" applyFill="1" applyBorder="1" applyAlignment="1" applyProtection="1">
      <alignment horizontal="left" vertical="center" wrapText="1" indent="1"/>
    </xf>
    <xf numFmtId="0" fontId="14" fillId="0" borderId="11" xfId="0" applyFont="1" applyBorder="1" applyAlignment="1" applyProtection="1">
      <alignment horizontal="left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quotePrefix="1" applyFont="1" applyBorder="1" applyAlignment="1" applyProtection="1">
      <alignment horizontal="left" wrapText="1" inden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3" xfId="1" applyNumberFormat="1" applyFont="1" applyFill="1" applyBorder="1" applyAlignment="1" applyProtection="1">
      <alignment horizontal="left" vertical="center" wrapText="1" indent="1"/>
    </xf>
    <xf numFmtId="0" fontId="14" fillId="0" borderId="14" xfId="0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Protection="1"/>
    <xf numFmtId="164" fontId="1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6" xfId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vertical="center" wrapTex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0" fontId="10" fillId="0" borderId="16" xfId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</xf>
    <xf numFmtId="164" fontId="13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1" applyNumberFormat="1" applyFont="1" applyFill="1" applyBorder="1" applyAlignment="1" applyProtection="1">
      <alignment horizontal="left"/>
    </xf>
    <xf numFmtId="0" fontId="8" fillId="0" borderId="17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17" xfId="0" quotePrefix="1" applyNumberFormat="1" applyFont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6" fillId="0" borderId="21" xfId="0" applyFont="1" applyBorder="1" applyAlignment="1" applyProtection="1">
      <alignment horizontal="left" vertical="center" wrapText="1" indent="1"/>
    </xf>
    <xf numFmtId="164" fontId="16" fillId="0" borderId="17" xfId="0" quotePrefix="1" applyNumberFormat="1" applyFont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tabSelected="1" zoomScaleNormal="100" workbookViewId="0">
      <selection activeCell="E14" sqref="E14"/>
    </sheetView>
  </sheetViews>
  <sheetFormatPr defaultRowHeight="15.75" x14ac:dyDescent="0.25"/>
  <cols>
    <col min="1" max="1" width="9" style="3" customWidth="1"/>
    <col min="2" max="2" width="66.33203125" style="3" bestFit="1" customWidth="1"/>
    <col min="3" max="3" width="15.5" style="4" hidden="1" customWidth="1"/>
    <col min="4" max="6" width="15.5" style="3" customWidth="1"/>
    <col min="7" max="16384" width="9.33203125" style="2"/>
  </cols>
  <sheetData>
    <row r="1" spans="1:6" x14ac:dyDescent="0.25">
      <c r="A1" s="1" t="str">
        <f>CONCATENATE("8. számú tájékoztató tábla ",[1]ALAPADATOK!A7," ",[1]ALAPADATOK!B7," ",[1]ALAPADATOK!C7," ",[1]ALAPADATOK!D7," ",[1]ALAPADATOK!E7," ",[1]ALAPADATOK!F7," ",[1]ALAPADATOK!G7," ",[1]ALAPADATOK!H7)</f>
        <v>8. számú tájékoztató tábla a 3 / 2020. ( II.17. ) önkormányzati határozathoz</v>
      </c>
      <c r="B1" s="1"/>
      <c r="C1" s="1"/>
      <c r="D1" s="1"/>
      <c r="E1" s="1"/>
      <c r="F1" s="1"/>
    </row>
    <row r="3" spans="1:6" ht="35.25" customHeight="1" x14ac:dyDescent="0.25">
      <c r="A3" s="5" t="s">
        <v>0</v>
      </c>
      <c r="B3" s="5"/>
      <c r="C3" s="5"/>
      <c r="D3" s="5"/>
      <c r="E3" s="5"/>
      <c r="F3" s="5"/>
    </row>
    <row r="5" spans="1:6" ht="15.95" customHeight="1" x14ac:dyDescent="0.25">
      <c r="A5" s="6" t="s">
        <v>1</v>
      </c>
      <c r="B5" s="6"/>
      <c r="C5" s="6"/>
      <c r="D5" s="6"/>
      <c r="E5" s="6"/>
      <c r="F5" s="2"/>
    </row>
    <row r="6" spans="1:6" ht="15.95" customHeight="1" thickBot="1" x14ac:dyDescent="0.3">
      <c r="A6" s="7" t="s">
        <v>2</v>
      </c>
      <c r="B6" s="7"/>
      <c r="D6" s="8"/>
      <c r="E6" s="9"/>
      <c r="F6" s="9" t="s">
        <v>3</v>
      </c>
    </row>
    <row r="7" spans="1:6" ht="38.1" customHeight="1" thickBot="1" x14ac:dyDescent="0.3">
      <c r="A7" s="10" t="s">
        <v>4</v>
      </c>
      <c r="B7" s="11" t="s">
        <v>5</v>
      </c>
      <c r="C7" s="12" t="s">
        <v>6</v>
      </c>
      <c r="D7" s="12" t="s">
        <v>7</v>
      </c>
      <c r="E7" s="12" t="s">
        <v>8</v>
      </c>
      <c r="F7" s="12" t="s">
        <v>9</v>
      </c>
    </row>
    <row r="8" spans="1:6" s="18" customFormat="1" ht="12" customHeight="1" thickBot="1" x14ac:dyDescent="0.25">
      <c r="A8" s="13" t="s">
        <v>10</v>
      </c>
      <c r="B8" s="14" t="s">
        <v>11</v>
      </c>
      <c r="C8" s="15" t="s">
        <v>12</v>
      </c>
      <c r="D8" s="16" t="s">
        <v>12</v>
      </c>
      <c r="E8" s="17" t="s">
        <v>13</v>
      </c>
      <c r="F8" s="17" t="s">
        <v>14</v>
      </c>
    </row>
    <row r="9" spans="1:6" s="22" customFormat="1" ht="12" customHeight="1" thickBot="1" x14ac:dyDescent="0.25">
      <c r="A9" s="19" t="s">
        <v>15</v>
      </c>
      <c r="B9" s="20" t="s">
        <v>16</v>
      </c>
      <c r="C9" s="21">
        <v>1350000000</v>
      </c>
      <c r="D9" s="21">
        <v>1450000000</v>
      </c>
      <c r="E9" s="21">
        <v>1460000000</v>
      </c>
      <c r="F9" s="21">
        <v>1470000000</v>
      </c>
    </row>
    <row r="10" spans="1:6" s="22" customFormat="1" ht="12" customHeight="1" thickBot="1" x14ac:dyDescent="0.25">
      <c r="A10" s="19" t="s">
        <v>17</v>
      </c>
      <c r="B10" s="23" t="s">
        <v>18</v>
      </c>
      <c r="C10" s="21">
        <v>181000000</v>
      </c>
      <c r="D10" s="21">
        <v>200000000</v>
      </c>
      <c r="E10" s="21">
        <v>200000000</v>
      </c>
      <c r="F10" s="21">
        <v>200000000</v>
      </c>
    </row>
    <row r="11" spans="1:6" s="22" customFormat="1" ht="12" customHeight="1" thickBot="1" x14ac:dyDescent="0.25">
      <c r="A11" s="19" t="s">
        <v>19</v>
      </c>
      <c r="B11" s="20" t="s">
        <v>20</v>
      </c>
      <c r="C11" s="21">
        <v>300000000</v>
      </c>
      <c r="D11" s="21">
        <v>50000000</v>
      </c>
      <c r="E11" s="21">
        <v>60000000</v>
      </c>
      <c r="F11" s="21">
        <v>70000000</v>
      </c>
    </row>
    <row r="12" spans="1:6" s="22" customFormat="1" ht="12" customHeight="1" thickBot="1" x14ac:dyDescent="0.25">
      <c r="A12" s="19" t="s">
        <v>21</v>
      </c>
      <c r="B12" s="20" t="s">
        <v>22</v>
      </c>
      <c r="C12" s="24">
        <f>SUM(C17:C19)+C13</f>
        <v>353500000</v>
      </c>
      <c r="D12" s="24">
        <f>D13+D16+D17+D18+D19</f>
        <v>541000000</v>
      </c>
      <c r="E12" s="24">
        <f t="shared" ref="E12:F12" si="0">E13+E16+E17+E18+E19</f>
        <v>562000000</v>
      </c>
      <c r="F12" s="24">
        <f t="shared" si="0"/>
        <v>582000000</v>
      </c>
    </row>
    <row r="13" spans="1:6" s="22" customFormat="1" ht="12" customHeight="1" x14ac:dyDescent="0.2">
      <c r="A13" s="25" t="s">
        <v>23</v>
      </c>
      <c r="B13" s="26" t="s">
        <v>24</v>
      </c>
      <c r="C13" s="27">
        <f>SUM(C14:C16)</f>
        <v>310000000</v>
      </c>
      <c r="D13" s="27">
        <f>D14+D15</f>
        <v>490000000</v>
      </c>
      <c r="E13" s="27">
        <f t="shared" ref="E13:F13" si="1">E14+E15</f>
        <v>510000000</v>
      </c>
      <c r="F13" s="27">
        <f t="shared" si="1"/>
        <v>530000000</v>
      </c>
    </row>
    <row r="14" spans="1:6" s="22" customFormat="1" ht="12" customHeight="1" x14ac:dyDescent="0.2">
      <c r="A14" s="28" t="s">
        <v>25</v>
      </c>
      <c r="B14" s="29" t="s">
        <v>26</v>
      </c>
      <c r="C14" s="30">
        <v>78000000</v>
      </c>
      <c r="D14" s="30">
        <v>90000000</v>
      </c>
      <c r="E14" s="30">
        <v>90000000</v>
      </c>
      <c r="F14" s="30">
        <v>90000000</v>
      </c>
    </row>
    <row r="15" spans="1:6" s="22" customFormat="1" ht="12" customHeight="1" x14ac:dyDescent="0.2">
      <c r="A15" s="28" t="s">
        <v>27</v>
      </c>
      <c r="B15" s="31" t="s">
        <v>28</v>
      </c>
      <c r="C15" s="30">
        <v>232000000</v>
      </c>
      <c r="D15" s="30">
        <v>400000000</v>
      </c>
      <c r="E15" s="30">
        <v>420000000</v>
      </c>
      <c r="F15" s="30">
        <v>440000000</v>
      </c>
    </row>
    <row r="16" spans="1:6" s="22" customFormat="1" ht="12" customHeight="1" x14ac:dyDescent="0.2">
      <c r="A16" s="28" t="s">
        <v>29</v>
      </c>
      <c r="B16" s="29" t="s">
        <v>30</v>
      </c>
      <c r="C16" s="32"/>
      <c r="D16" s="32"/>
      <c r="E16" s="32"/>
      <c r="F16" s="32"/>
    </row>
    <row r="17" spans="1:11" s="22" customFormat="1" ht="12" customHeight="1" x14ac:dyDescent="0.2">
      <c r="A17" s="28" t="s">
        <v>31</v>
      </c>
      <c r="B17" s="29" t="s">
        <v>32</v>
      </c>
      <c r="C17" s="30">
        <v>28000000</v>
      </c>
      <c r="D17" s="30">
        <v>35000000</v>
      </c>
      <c r="E17" s="30">
        <v>35000000</v>
      </c>
      <c r="F17" s="30">
        <v>35000000</v>
      </c>
    </row>
    <row r="18" spans="1:11" s="22" customFormat="1" ht="12" customHeight="1" x14ac:dyDescent="0.2">
      <c r="A18" s="28" t="s">
        <v>33</v>
      </c>
      <c r="B18" s="29" t="s">
        <v>34</v>
      </c>
      <c r="C18" s="30">
        <v>4500000</v>
      </c>
      <c r="D18" s="30"/>
      <c r="E18" s="30"/>
      <c r="F18" s="30"/>
    </row>
    <row r="19" spans="1:11" s="22" customFormat="1" ht="12" customHeight="1" thickBot="1" x14ac:dyDescent="0.25">
      <c r="A19" s="33" t="s">
        <v>35</v>
      </c>
      <c r="B19" s="34" t="s">
        <v>36</v>
      </c>
      <c r="C19" s="35">
        <v>11000000</v>
      </c>
      <c r="D19" s="35">
        <v>16000000</v>
      </c>
      <c r="E19" s="35">
        <v>17000000</v>
      </c>
      <c r="F19" s="35">
        <v>17000000</v>
      </c>
    </row>
    <row r="20" spans="1:11" s="22" customFormat="1" ht="12" customHeight="1" thickBot="1" x14ac:dyDescent="0.25">
      <c r="A20" s="19" t="s">
        <v>37</v>
      </c>
      <c r="B20" s="20" t="s">
        <v>38</v>
      </c>
      <c r="C20" s="21">
        <v>440000000</v>
      </c>
      <c r="D20" s="21">
        <v>340000000</v>
      </c>
      <c r="E20" s="21">
        <v>340000000</v>
      </c>
      <c r="F20" s="21">
        <v>350000000</v>
      </c>
    </row>
    <row r="21" spans="1:11" s="22" customFormat="1" ht="12" customHeight="1" thickBot="1" x14ac:dyDescent="0.25">
      <c r="A21" s="19" t="s">
        <v>39</v>
      </c>
      <c r="B21" s="20" t="s">
        <v>40</v>
      </c>
      <c r="C21" s="21">
        <v>6000000</v>
      </c>
      <c r="D21" s="21">
        <v>10000000</v>
      </c>
      <c r="E21" s="21">
        <v>10000000</v>
      </c>
      <c r="F21" s="21">
        <v>10000000</v>
      </c>
    </row>
    <row r="22" spans="1:11" s="22" customFormat="1" ht="12" customHeight="1" thickBot="1" x14ac:dyDescent="0.25">
      <c r="A22" s="19" t="s">
        <v>41</v>
      </c>
      <c r="B22" s="20" t="s">
        <v>42</v>
      </c>
      <c r="C22" s="21">
        <v>2000000</v>
      </c>
      <c r="D22" s="21">
        <v>800000</v>
      </c>
      <c r="E22" s="21">
        <v>700000</v>
      </c>
      <c r="F22" s="21">
        <v>500000</v>
      </c>
    </row>
    <row r="23" spans="1:11" s="22" customFormat="1" ht="12" customHeight="1" thickBot="1" x14ac:dyDescent="0.25">
      <c r="A23" s="19" t="s">
        <v>43</v>
      </c>
      <c r="B23" s="23" t="s">
        <v>44</v>
      </c>
      <c r="C23" s="21"/>
      <c r="D23" s="21"/>
      <c r="E23" s="21"/>
      <c r="F23" s="21"/>
    </row>
    <row r="24" spans="1:11" s="22" customFormat="1" ht="12" customHeight="1" thickBot="1" x14ac:dyDescent="0.25">
      <c r="A24" s="19" t="s">
        <v>45</v>
      </c>
      <c r="B24" s="20" t="s">
        <v>46</v>
      </c>
      <c r="C24" s="24">
        <f>+C9+C10+C11+C12+C20+C21+C22+C23</f>
        <v>2632500000</v>
      </c>
      <c r="D24" s="24">
        <f>SUM(D9:D12)+SUM(D20:D23)</f>
        <v>2591800000</v>
      </c>
      <c r="E24" s="24">
        <f t="shared" ref="E24:F24" si="2">SUM(E9:E12)+SUM(E20:E23)</f>
        <v>2632700000</v>
      </c>
      <c r="F24" s="24">
        <f t="shared" si="2"/>
        <v>2682500000</v>
      </c>
      <c r="H24" s="36"/>
      <c r="I24" s="36"/>
      <c r="J24" s="36"/>
      <c r="K24" s="36"/>
    </row>
    <row r="25" spans="1:11" s="22" customFormat="1" ht="12" customHeight="1" thickBot="1" x14ac:dyDescent="0.25">
      <c r="A25" s="19" t="s">
        <v>47</v>
      </c>
      <c r="B25" s="20" t="s">
        <v>48</v>
      </c>
      <c r="C25" s="37">
        <v>400000000</v>
      </c>
      <c r="D25" s="37">
        <v>1500000000</v>
      </c>
      <c r="E25" s="37">
        <v>1500000000</v>
      </c>
      <c r="F25" s="37">
        <v>1500000000</v>
      </c>
      <c r="H25" s="36"/>
      <c r="I25" s="36"/>
      <c r="J25" s="36"/>
      <c r="K25" s="36"/>
    </row>
    <row r="26" spans="1:11" s="22" customFormat="1" ht="12" customHeight="1" thickBot="1" x14ac:dyDescent="0.25">
      <c r="A26" s="19" t="s">
        <v>49</v>
      </c>
      <c r="B26" s="20" t="s">
        <v>50</v>
      </c>
      <c r="C26" s="24">
        <f>+C24+C25</f>
        <v>3032500000</v>
      </c>
      <c r="D26" s="24">
        <f>D24+D25</f>
        <v>4091800000</v>
      </c>
      <c r="E26" s="24">
        <f t="shared" ref="E26:F26" si="3">E24+E25</f>
        <v>4132700000</v>
      </c>
      <c r="F26" s="24">
        <f t="shared" si="3"/>
        <v>4182500000</v>
      </c>
      <c r="H26" s="36"/>
      <c r="I26" s="36"/>
      <c r="J26" s="36"/>
      <c r="K26" s="36"/>
    </row>
    <row r="27" spans="1:11" s="22" customFormat="1" ht="12" customHeight="1" x14ac:dyDescent="0.2">
      <c r="A27" s="38"/>
      <c r="B27" s="39"/>
      <c r="C27" s="40"/>
      <c r="D27" s="41"/>
      <c r="E27" s="42"/>
      <c r="F27" s="42"/>
      <c r="H27" s="36"/>
      <c r="I27" s="36"/>
      <c r="J27" s="43"/>
      <c r="K27" s="36"/>
    </row>
    <row r="28" spans="1:11" s="22" customFormat="1" ht="12" customHeight="1" x14ac:dyDescent="0.2">
      <c r="A28" s="6" t="s">
        <v>51</v>
      </c>
      <c r="B28" s="6"/>
      <c r="C28" s="6"/>
      <c r="D28" s="6"/>
      <c r="E28" s="6"/>
      <c r="H28" s="36"/>
      <c r="I28" s="36"/>
      <c r="J28" s="36"/>
      <c r="K28" s="36"/>
    </row>
    <row r="29" spans="1:11" s="22" customFormat="1" ht="12" customHeight="1" thickBot="1" x14ac:dyDescent="0.25">
      <c r="A29" s="44" t="s">
        <v>52</v>
      </c>
      <c r="B29" s="44"/>
      <c r="C29" s="4"/>
      <c r="D29" s="8"/>
      <c r="E29" s="9"/>
      <c r="F29" s="9" t="str">
        <f>F6</f>
        <v>Forintban!</v>
      </c>
      <c r="H29" s="36"/>
      <c r="I29" s="36"/>
      <c r="J29" s="36"/>
      <c r="K29" s="36"/>
    </row>
    <row r="30" spans="1:11" s="22" customFormat="1" ht="24" customHeight="1" thickBot="1" x14ac:dyDescent="0.25">
      <c r="A30" s="10" t="s">
        <v>53</v>
      </c>
      <c r="B30" s="45" t="s">
        <v>54</v>
      </c>
      <c r="C30" s="45" t="str">
        <f>+C7</f>
        <v>2019. évi</v>
      </c>
      <c r="D30" s="45" t="str">
        <f>+D7</f>
        <v>2021. évi</v>
      </c>
      <c r="E30" s="46" t="str">
        <f>+E7</f>
        <v>2022. évi</v>
      </c>
      <c r="F30" s="46" t="str">
        <f>+F7</f>
        <v>2023. évi</v>
      </c>
      <c r="H30" s="36"/>
      <c r="I30" s="36"/>
      <c r="J30" s="36"/>
      <c r="K30" s="36"/>
    </row>
    <row r="31" spans="1:11" s="22" customFormat="1" ht="12" customHeight="1" thickBot="1" x14ac:dyDescent="0.25">
      <c r="A31" s="47" t="s">
        <v>10</v>
      </c>
      <c r="B31" s="16" t="s">
        <v>11</v>
      </c>
      <c r="C31" s="16" t="s">
        <v>12</v>
      </c>
      <c r="D31" s="16" t="s">
        <v>12</v>
      </c>
      <c r="E31" s="17" t="s">
        <v>13</v>
      </c>
      <c r="F31" s="17" t="s">
        <v>14</v>
      </c>
    </row>
    <row r="32" spans="1:11" s="22" customFormat="1" ht="15" customHeight="1" thickBot="1" x14ac:dyDescent="0.25">
      <c r="A32" s="19" t="s">
        <v>15</v>
      </c>
      <c r="B32" s="48" t="s">
        <v>55</v>
      </c>
      <c r="C32" s="49">
        <v>2420500000</v>
      </c>
      <c r="D32" s="49">
        <v>2800000000</v>
      </c>
      <c r="E32" s="49">
        <v>2850000000</v>
      </c>
      <c r="F32" s="49">
        <v>2900000000</v>
      </c>
    </row>
    <row r="33" spans="1:7" ht="12" customHeight="1" thickBot="1" x14ac:dyDescent="0.3">
      <c r="A33" s="50" t="s">
        <v>17</v>
      </c>
      <c r="B33" s="51" t="s">
        <v>56</v>
      </c>
      <c r="C33" s="52">
        <f>+C34+C35+C36</f>
        <v>457000000</v>
      </c>
      <c r="D33" s="52">
        <f>D34+D35+D36</f>
        <v>591800000</v>
      </c>
      <c r="E33" s="52">
        <f t="shared" ref="E33:F33" si="4">E34+E35+E36</f>
        <v>582700000</v>
      </c>
      <c r="F33" s="52">
        <f t="shared" si="4"/>
        <v>582500000</v>
      </c>
    </row>
    <row r="34" spans="1:7" ht="12" customHeight="1" x14ac:dyDescent="0.25">
      <c r="A34" s="25" t="s">
        <v>57</v>
      </c>
      <c r="B34" s="53" t="s">
        <v>58</v>
      </c>
      <c r="C34" s="54">
        <v>145000000</v>
      </c>
      <c r="D34" s="54">
        <v>385000000</v>
      </c>
      <c r="E34" s="54">
        <v>400000000</v>
      </c>
      <c r="F34" s="54">
        <v>400000000</v>
      </c>
    </row>
    <row r="35" spans="1:7" ht="12" customHeight="1" x14ac:dyDescent="0.25">
      <c r="A35" s="25" t="s">
        <v>59</v>
      </c>
      <c r="B35" s="55" t="s">
        <v>60</v>
      </c>
      <c r="C35" s="56">
        <v>292000000</v>
      </c>
      <c r="D35" s="56">
        <f>100000000-3200000+100000000</f>
        <v>196800000</v>
      </c>
      <c r="E35" s="56">
        <f>100000000-4300000+77000000</f>
        <v>172700000</v>
      </c>
      <c r="F35" s="56">
        <v>172500000</v>
      </c>
    </row>
    <row r="36" spans="1:7" ht="12" customHeight="1" thickBot="1" x14ac:dyDescent="0.3">
      <c r="A36" s="25" t="s">
        <v>61</v>
      </c>
      <c r="B36" s="57" t="s">
        <v>62</v>
      </c>
      <c r="C36" s="56">
        <v>20000000</v>
      </c>
      <c r="D36" s="56">
        <v>10000000</v>
      </c>
      <c r="E36" s="56">
        <v>10000000</v>
      </c>
      <c r="F36" s="56">
        <v>10000000</v>
      </c>
    </row>
    <row r="37" spans="1:7" ht="12" customHeight="1" thickBot="1" x14ac:dyDescent="0.3">
      <c r="A37" s="19" t="s">
        <v>19</v>
      </c>
      <c r="B37" s="58" t="s">
        <v>63</v>
      </c>
      <c r="C37" s="59">
        <f>+C32+C33</f>
        <v>2877500000</v>
      </c>
      <c r="D37" s="59">
        <f>D32+D33</f>
        <v>3391800000</v>
      </c>
      <c r="E37" s="59">
        <f t="shared" ref="E37:F37" si="5">E32+E33</f>
        <v>3432700000</v>
      </c>
      <c r="F37" s="59">
        <f t="shared" si="5"/>
        <v>3482500000</v>
      </c>
    </row>
    <row r="38" spans="1:7" ht="15" customHeight="1" thickBot="1" x14ac:dyDescent="0.3">
      <c r="A38" s="19" t="s">
        <v>64</v>
      </c>
      <c r="B38" s="58" t="s">
        <v>65</v>
      </c>
      <c r="C38" s="60">
        <v>155000000</v>
      </c>
      <c r="D38" s="60">
        <v>700000000</v>
      </c>
      <c r="E38" s="60">
        <v>700000000</v>
      </c>
      <c r="F38" s="60">
        <v>700000000</v>
      </c>
    </row>
    <row r="39" spans="1:7" s="22" customFormat="1" ht="12.95" customHeight="1" thickBot="1" x14ac:dyDescent="0.25">
      <c r="A39" s="61" t="s">
        <v>37</v>
      </c>
      <c r="B39" s="62" t="s">
        <v>66</v>
      </c>
      <c r="C39" s="63">
        <f>+C37+C38</f>
        <v>3032500000</v>
      </c>
      <c r="D39" s="63">
        <f>D37+D38</f>
        <v>4091800000</v>
      </c>
      <c r="E39" s="63">
        <f t="shared" ref="E39:F39" si="6">E37+E38</f>
        <v>4132700000</v>
      </c>
      <c r="F39" s="63">
        <f t="shared" si="6"/>
        <v>4182500000</v>
      </c>
    </row>
    <row r="40" spans="1:7" x14ac:dyDescent="0.25">
      <c r="C40" s="3"/>
      <c r="D40" s="64">
        <f>D26-D39</f>
        <v>0</v>
      </c>
      <c r="E40" s="64">
        <f t="shared" ref="E40:F40" si="7">E26-E39</f>
        <v>0</v>
      </c>
      <c r="F40" s="64">
        <f t="shared" si="7"/>
        <v>0</v>
      </c>
    </row>
    <row r="41" spans="1:7" x14ac:dyDescent="0.25">
      <c r="C41" s="3"/>
    </row>
    <row r="42" spans="1:7" x14ac:dyDescent="0.25">
      <c r="C42" s="3"/>
    </row>
    <row r="43" spans="1:7" ht="16.5" customHeight="1" x14ac:dyDescent="0.25">
      <c r="C43" s="3"/>
    </row>
    <row r="44" spans="1:7" x14ac:dyDescent="0.25">
      <c r="C44" s="3"/>
    </row>
    <row r="45" spans="1:7" x14ac:dyDescent="0.25">
      <c r="C45" s="3"/>
    </row>
    <row r="46" spans="1:7" s="3" customFormat="1" x14ac:dyDescent="0.25">
      <c r="G46" s="2"/>
    </row>
    <row r="47" spans="1:7" s="3" customFormat="1" x14ac:dyDescent="0.25">
      <c r="G47" s="2"/>
    </row>
    <row r="48" spans="1:7" s="3" customFormat="1" x14ac:dyDescent="0.25">
      <c r="G48" s="2"/>
    </row>
    <row r="49" spans="7:7" s="3" customFormat="1" x14ac:dyDescent="0.25">
      <c r="G49" s="2"/>
    </row>
    <row r="50" spans="7:7" s="3" customFormat="1" x14ac:dyDescent="0.25">
      <c r="G50" s="2"/>
    </row>
    <row r="51" spans="7:7" s="3" customFormat="1" x14ac:dyDescent="0.25">
      <c r="G51" s="2"/>
    </row>
    <row r="52" spans="7:7" s="3" customFormat="1" x14ac:dyDescent="0.25">
      <c r="G52" s="2"/>
    </row>
  </sheetData>
  <mergeCells count="6">
    <mergeCell ref="A1:F1"/>
    <mergeCell ref="A3:F3"/>
    <mergeCell ref="A5:E5"/>
    <mergeCell ref="A6:B6"/>
    <mergeCell ref="A28:E28"/>
    <mergeCell ref="A29:B29"/>
  </mergeCells>
  <pageMargins left="0.7" right="0.7" top="0.75" bottom="0.75" header="0.3" footer="0.3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 tájéloztató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2020-02-17T08:06:11Z</dcterms:created>
  <dcterms:modified xsi:type="dcterms:W3CDTF">2020-02-17T08:06:12Z</dcterms:modified>
</cp:coreProperties>
</file>