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7\RENDELETEK\8-zárszámadás\1-zárszámadás\"/>
    </mc:Choice>
  </mc:AlternateContent>
  <bookViews>
    <workbookView xWindow="120" yWindow="75" windowWidth="19020" windowHeight="909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Munka1!$A$1:$P$53</definedName>
  </definedNames>
  <calcPr calcId="162913"/>
</workbook>
</file>

<file path=xl/calcChain.xml><?xml version="1.0" encoding="utf-8"?>
<calcChain xmlns="http://schemas.openxmlformats.org/spreadsheetml/2006/main">
  <c r="D53" i="1" l="1"/>
  <c r="N40" i="1"/>
  <c r="L40" i="1"/>
  <c r="P21" i="1"/>
  <c r="P22" i="1"/>
  <c r="P24" i="1"/>
  <c r="P25" i="1"/>
  <c r="P26" i="1"/>
  <c r="P42" i="1"/>
  <c r="P43" i="1"/>
  <c r="P46" i="1"/>
  <c r="P50" i="1"/>
  <c r="P14" i="1"/>
  <c r="P15" i="1"/>
  <c r="G35" i="1"/>
  <c r="H35" i="1"/>
  <c r="H43" i="1"/>
  <c r="H44" i="1"/>
  <c r="H47" i="1"/>
  <c r="F9" i="1"/>
  <c r="H8" i="1"/>
  <c r="M49" i="1"/>
  <c r="N49" i="1"/>
  <c r="P49" i="1" s="1"/>
  <c r="L49" i="1"/>
  <c r="P16" i="1"/>
  <c r="M18" i="1"/>
  <c r="N18" i="1"/>
  <c r="L18" i="1"/>
  <c r="L6" i="1"/>
  <c r="E28" i="1"/>
  <c r="H20" i="1"/>
  <c r="D9" i="1"/>
  <c r="O40" i="1"/>
  <c r="L10" i="1"/>
  <c r="H39" i="1"/>
  <c r="E38" i="1"/>
  <c r="E2" i="1"/>
  <c r="F28" i="1"/>
  <c r="F38" i="1"/>
  <c r="F2" i="1"/>
  <c r="D2" i="1"/>
  <c r="P4" i="1"/>
  <c r="P5" i="1"/>
  <c r="N6" i="1"/>
  <c r="M6" i="1"/>
  <c r="P8" i="1"/>
  <c r="P9" i="1"/>
  <c r="N10" i="1"/>
  <c r="M10" i="1"/>
  <c r="M40" i="1" s="1"/>
  <c r="P11" i="1"/>
  <c r="P3" i="1"/>
  <c r="H3" i="1"/>
  <c r="E9" i="1"/>
  <c r="H10" i="1"/>
  <c r="H11" i="1"/>
  <c r="H12" i="1"/>
  <c r="F13" i="1"/>
  <c r="E13" i="1"/>
  <c r="H15" i="1"/>
  <c r="H16" i="1"/>
  <c r="H17" i="1"/>
  <c r="H18" i="1"/>
  <c r="H19" i="1"/>
  <c r="H21" i="1"/>
  <c r="H23" i="1"/>
  <c r="F24" i="1"/>
  <c r="E24" i="1"/>
  <c r="H27" i="1"/>
  <c r="H31" i="1"/>
  <c r="F35" i="1"/>
  <c r="F53" i="1" s="1"/>
  <c r="E35" i="1"/>
  <c r="E53" i="1" s="1"/>
  <c r="D38" i="1"/>
  <c r="D28" i="1"/>
  <c r="D24" i="1"/>
  <c r="D13" i="1"/>
  <c r="E44" i="1"/>
  <c r="F44" i="1"/>
  <c r="D44" i="1"/>
  <c r="E48" i="1"/>
  <c r="F48" i="1"/>
  <c r="D48" i="1"/>
  <c r="D35" i="1"/>
  <c r="G2" i="1"/>
  <c r="G9" i="1"/>
  <c r="P18" i="1" l="1"/>
  <c r="P10" i="1"/>
  <c r="P6" i="1"/>
  <c r="H28" i="1"/>
  <c r="H13" i="1"/>
  <c r="H9" i="1"/>
  <c r="H38" i="1"/>
  <c r="H24" i="1"/>
  <c r="H2" i="1"/>
  <c r="P40" i="1" l="1"/>
  <c r="H53" i="1"/>
</calcChain>
</file>

<file path=xl/sharedStrings.xml><?xml version="1.0" encoding="utf-8"?>
<sst xmlns="http://schemas.openxmlformats.org/spreadsheetml/2006/main" count="163" uniqueCount="150">
  <si>
    <t>Működési célú támogatások államháztartáson belülről</t>
  </si>
  <si>
    <t xml:space="preserve">Önkormányzatok működési támogatásai </t>
  </si>
  <si>
    <t>Elvonások és befizetések bevételei</t>
  </si>
  <si>
    <t>Működési célú garancia- és kezességvállalásból származó megtérülések államháztartáson belülről</t>
  </si>
  <si>
    <t xml:space="preserve">Működési célú visszatérítendő támogatások, kölcsönök visszatérülése államháztartáson belülről </t>
  </si>
  <si>
    <t xml:space="preserve">Működési célú visszatérítendő támogatások, kölcsönök igénybevétele államháztartáson belülről </t>
  </si>
  <si>
    <t>Egyéb működési célú támogatások bevételei államháztartáson belülről</t>
  </si>
  <si>
    <t>Közhatalmi bevételek</t>
  </si>
  <si>
    <t>Gépjárműadó</t>
  </si>
  <si>
    <t>Egyéb közhatalmi bevételek (igazgatási, szolgáltatási díj, birság)</t>
  </si>
  <si>
    <t>Működési bevételek</t>
  </si>
  <si>
    <t>Áru- és készletértékesítés ellenértéke</t>
  </si>
  <si>
    <t xml:space="preserve">Szolgáltatások ellenértéke </t>
  </si>
  <si>
    <t xml:space="preserve">Közvetített szolgáltatások értéke </t>
  </si>
  <si>
    <t xml:space="preserve">Tulajdonosi bevételek </t>
  </si>
  <si>
    <t>Ellátási díjak</t>
  </si>
  <si>
    <t>Kiszámlázott általános forgalmi adó</t>
  </si>
  <si>
    <t>Általános forgalmi adó visszatérítése</t>
  </si>
  <si>
    <t xml:space="preserve">Kamatbevételek </t>
  </si>
  <si>
    <t xml:space="preserve">Egyéb pénzügyi műveletek bevételei </t>
  </si>
  <si>
    <t xml:space="preserve">Egyéb működési bevételek </t>
  </si>
  <si>
    <t>Működési célú átvett pénzeszközök</t>
  </si>
  <si>
    <t>Működési célú garancia- és kezességvállalásból származó megtérülések államháztartáson kívülről</t>
  </si>
  <si>
    <t xml:space="preserve">Működési célú visszatérítendő támogatások, kölcsönök visszatérülése államháztartáson kívülről </t>
  </si>
  <si>
    <t>Egyéb működési célú átvett pénzeszközök</t>
  </si>
  <si>
    <t>Finanszírozási bevételek</t>
  </si>
  <si>
    <t>Hitel és kölcsönfelvétel ÁH-n kívülről</t>
  </si>
  <si>
    <t>Belföldi értékpapírok bevételei</t>
  </si>
  <si>
    <t>Maradvány igénybevétele</t>
  </si>
  <si>
    <t>Központi, irányítószervi támogatás</t>
  </si>
  <si>
    <t>Felhalmozási költségvetés</t>
  </si>
  <si>
    <t>Felhalmozási bevételek</t>
  </si>
  <si>
    <t xml:space="preserve">Ingatlanok értékesítése 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</si>
  <si>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</si>
  <si>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</si>
  <si>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</si>
  <si>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</si>
  <si>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 xml:space="preserve">Felhalmozási célú visszatérítendő támogatások, kölcsönök visszatérülése államháztartáson belülről </t>
  </si>
  <si>
    <t xml:space="preserve">Felhalmozási célú visszatérítendő támogatások, kölcsönök igénybevétele államháztartáson belülről </t>
  </si>
  <si>
    <t xml:space="preserve">Egyéb felhalmozási célú támogatások bevételei államháztartáson belülről </t>
  </si>
  <si>
    <t>Felhalmozási célú átvett pénzeszközök</t>
  </si>
  <si>
    <t>Felhalmozási célú garancia- és kezességvállalásból származó megtérülések államháztartáson kívülről</t>
  </si>
  <si>
    <t xml:space="preserve">Felhalmozási célú visszatérítendő támogatások, kölcsönök visszatérülése államháztartáson kívülről </t>
  </si>
  <si>
    <t>Egyéb felhalmozási célú átvett pénzeszközök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</si>
  <si>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</si>
  <si>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</si>
  <si>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</si>
  <si>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</si>
  <si>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</si>
  <si>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</si>
  <si>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</si>
  <si>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</si>
  <si>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</si>
  <si>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</si>
  <si>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</si>
  <si>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</si>
  <si>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</si>
  <si>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</si>
  <si>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</si>
  <si>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</si>
  <si>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</si>
  <si>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</si>
  <si>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</si>
  <si>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</si>
  <si>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</si>
  <si>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</si>
  <si>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</si>
  <si>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</si>
  <si>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</si>
  <si>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</si>
  <si>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</si>
  <si>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</si>
  <si>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</si>
  <si>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</si>
  <si>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</si>
  <si>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</si>
  <si>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</si>
  <si>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</si>
  <si>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</si>
  <si>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</si>
  <si>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</si>
  <si>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</si>
  <si>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</si>
  <si>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</si>
  <si>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</si>
  <si>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</si>
  <si>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</si>
  <si>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</si>
  <si>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</si>
  <si>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</si>
  <si>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</si>
  <si>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</si>
  <si>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</si>
  <si>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</si>
  <si>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</si>
  <si>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Működési költségvetés</t>
  </si>
  <si>
    <t>Személyi juttatások</t>
  </si>
  <si>
    <t>Munkaadókat terhelő járulékok és szociális hozzájárulási adó</t>
  </si>
  <si>
    <t>Dologi kiadások</t>
  </si>
  <si>
    <t>Ellátottak pénzbeli juttatásai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</si>
  <si>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</si>
  <si>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</si>
  <si>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</si>
  <si>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</si>
  <si>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</si>
  <si>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</si>
  <si>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</si>
  <si>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</si>
  <si>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</si>
  <si>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Egyéb működési célú támogatások államháztartáson kívülre </t>
  </si>
  <si>
    <t>Működési célú tartalék</t>
  </si>
  <si>
    <t>Finanszírozási kiadások</t>
  </si>
  <si>
    <t>Hitel és kölcsöntörlesztés ÁH-n kívülre</t>
  </si>
  <si>
    <t>Belföldi értékpapírok kiadása</t>
  </si>
  <si>
    <t>Központi, irányítószervi támogatás folyósítása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</si>
  <si>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</si>
  <si>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</si>
  <si>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</si>
  <si>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</si>
  <si>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</si>
  <si>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</si>
  <si>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</si>
  <si>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</si>
  <si>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</si>
  <si>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>Lakástámogatás</t>
  </si>
  <si>
    <t xml:space="preserve">Egyéb felhalmozási célú támogatások államháztartáson kívülre </t>
  </si>
  <si>
    <t>Felhalmozási célú tartalék</t>
  </si>
  <si>
    <t>Hitel és kölcsöntörlesztés ÁH-n kívülről</t>
  </si>
  <si>
    <t>Belföldi értékpapírok kiadásai</t>
  </si>
  <si>
    <t>Összesen: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</si>
  <si>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</si>
  <si>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</si>
  <si>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</si>
  <si>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</si>
  <si>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</si>
  <si>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</si>
  <si>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</si>
  <si>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</si>
  <si>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</si>
  <si>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Eredeti előirányzat</t>
  </si>
  <si>
    <t>Módosított előirányzat</t>
  </si>
  <si>
    <t>Teljesítés</t>
  </si>
  <si>
    <t>Önként vállalt feladatok</t>
  </si>
  <si>
    <t>Teljesítés %-a</t>
  </si>
  <si>
    <t>Megnevezés</t>
  </si>
  <si>
    <t>52.</t>
  </si>
  <si>
    <t>Összesen</t>
  </si>
  <si>
    <t>Állalmháztartáson belüli megelőlegezések</t>
  </si>
  <si>
    <t>Helyi adók</t>
  </si>
  <si>
    <t>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</si>
</sst>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164" fontId="4" fillId="0" borderId="1" xfId="1" applyNumberFormat="1" applyFont="1" applyBorder="1"/>
    <xf numFmtId="164" fontId="3" fillId="0" borderId="1" xfId="1" applyNumberFormat="1" applyFont="1" applyBorder="1"/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2" fontId="4" fillId="0" borderId="1" xfId="0" applyNumberFormat="1" applyFont="1" applyBorder="1"/>
    <xf numFmtId="43" fontId="3" fillId="0" borderId="1" xfId="1" applyFont="1" applyBorder="1"/>
    <xf numFmtId="43" fontId="3" fillId="0" borderId="0" xfId="1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43" fontId="4" fillId="0" borderId="1" xfId="1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view="pageLayout" zoomScaleNormal="100" workbookViewId="0">
      <selection activeCell="L46" sqref="L46"/>
    </sheetView>
  </sheetViews>
  <sheetFormatPr defaultRowHeight="11.25" x14ac:dyDescent="0.2"/>
  <cols>
    <col min="1" max="1" width="2.7109375" style="2" customWidth="1"/>
    <col min="2" max="2" width="7.28515625" style="2" customWidth="1"/>
    <col min="3" max="3" width="47.5703125" style="2" customWidth="1"/>
    <col min="4" max="7" width="9.42578125" style="2" customWidth="1"/>
    <col min="8" max="8" width="8.140625" style="2" customWidth="1"/>
    <col min="9" max="9" width="4.7109375" style="2" customWidth="1"/>
    <col min="10" max="10" width="4" style="2" customWidth="1"/>
    <col min="11" max="11" width="63.28515625" style="19" customWidth="1"/>
    <col min="12" max="14" width="9.42578125" style="2" customWidth="1"/>
    <col min="15" max="15" width="8.42578125" style="2" customWidth="1"/>
    <col min="16" max="16" width="8.42578125" style="14" customWidth="1"/>
    <col min="17" max="16384" width="9.140625" style="2"/>
  </cols>
  <sheetData>
    <row r="1" spans="1:16" ht="36" customHeight="1" x14ac:dyDescent="0.2">
      <c r="A1" s="1"/>
      <c r="B1" s="1"/>
      <c r="C1" s="16" t="s">
        <v>144</v>
      </c>
      <c r="D1" s="16" t="s">
        <v>139</v>
      </c>
      <c r="E1" s="16" t="s">
        <v>140</v>
      </c>
      <c r="F1" s="16" t="s">
        <v>141</v>
      </c>
      <c r="G1" s="16" t="s">
        <v>142</v>
      </c>
      <c r="H1" s="16" t="s">
        <v>143</v>
      </c>
      <c r="I1" s="16"/>
      <c r="J1" s="15"/>
      <c r="K1" s="16" t="s">
        <v>144</v>
      </c>
      <c r="L1" s="16" t="s">
        <v>139</v>
      </c>
      <c r="M1" s="16" t="s">
        <v>140</v>
      </c>
      <c r="N1" s="16" t="s">
        <v>141</v>
      </c>
      <c r="O1" s="16" t="s">
        <v>142</v>
      </c>
      <c r="P1" s="23" t="s">
        <v>143</v>
      </c>
    </row>
    <row r="2" spans="1:16" ht="23.25" customHeight="1" x14ac:dyDescent="0.2">
      <c r="A2" s="1" t="s">
        <v>44</v>
      </c>
      <c r="B2" s="24" t="s">
        <v>0</v>
      </c>
      <c r="C2" s="24"/>
      <c r="D2" s="4">
        <f>SUM(D3:D8)</f>
        <v>286794</v>
      </c>
      <c r="E2" s="4">
        <f>SUM(E3:E8)</f>
        <v>462609</v>
      </c>
      <c r="F2" s="4">
        <f>SUM(F3:F8)</f>
        <v>459177</v>
      </c>
      <c r="G2" s="4">
        <f>SUM(G3:G8)</f>
        <v>0</v>
      </c>
      <c r="H2" s="12">
        <f>F2/E2%</f>
        <v>99.258120788830311</v>
      </c>
      <c r="I2" s="24" t="s">
        <v>95</v>
      </c>
      <c r="J2" s="24"/>
      <c r="K2" s="24"/>
      <c r="L2" s="5"/>
      <c r="M2" s="5"/>
      <c r="N2" s="5"/>
      <c r="O2" s="5"/>
      <c r="P2" s="13"/>
    </row>
    <row r="3" spans="1:16" ht="23.25" customHeight="1" x14ac:dyDescent="0.2">
      <c r="A3" s="1" t="s">
        <v>45</v>
      </c>
      <c r="B3" s="3"/>
      <c r="C3" s="6" t="s">
        <v>1</v>
      </c>
      <c r="D3" s="5">
        <v>273080</v>
      </c>
      <c r="E3" s="5">
        <v>313712</v>
      </c>
      <c r="F3" s="5">
        <v>313712</v>
      </c>
      <c r="G3" s="5"/>
      <c r="H3" s="12">
        <f>F3/E3%</f>
        <v>100</v>
      </c>
      <c r="I3" s="10"/>
      <c r="J3" s="24" t="s">
        <v>96</v>
      </c>
      <c r="K3" s="24"/>
      <c r="L3" s="4">
        <v>67201</v>
      </c>
      <c r="M3" s="4">
        <v>177502</v>
      </c>
      <c r="N3" s="4">
        <v>158913</v>
      </c>
      <c r="O3" s="5"/>
      <c r="P3" s="13">
        <f t="shared" ref="P3:P15" si="0">N3/M3%</f>
        <v>89.527441944316124</v>
      </c>
    </row>
    <row r="4" spans="1:16" ht="18.75" customHeight="1" x14ac:dyDescent="0.2">
      <c r="A4" s="1" t="s">
        <v>46</v>
      </c>
      <c r="B4" s="3"/>
      <c r="C4" s="7" t="s">
        <v>2</v>
      </c>
      <c r="D4" s="5"/>
      <c r="E4" s="5"/>
      <c r="F4" s="5"/>
      <c r="G4" s="5"/>
      <c r="H4" s="12"/>
      <c r="I4" s="10"/>
      <c r="J4" s="24" t="s">
        <v>97</v>
      </c>
      <c r="K4" s="24"/>
      <c r="L4" s="5">
        <v>17872</v>
      </c>
      <c r="M4" s="5">
        <v>31351</v>
      </c>
      <c r="N4" s="5">
        <v>31343</v>
      </c>
      <c r="O4" s="5"/>
      <c r="P4" s="13">
        <f t="shared" si="0"/>
        <v>99.974482472648404</v>
      </c>
    </row>
    <row r="5" spans="1:16" ht="23.25" customHeight="1" x14ac:dyDescent="0.2">
      <c r="A5" s="1" t="s">
        <v>47</v>
      </c>
      <c r="B5" s="3"/>
      <c r="C5" s="7" t="s">
        <v>3</v>
      </c>
      <c r="D5" s="5"/>
      <c r="E5" s="5"/>
      <c r="F5" s="5"/>
      <c r="G5" s="5"/>
      <c r="H5" s="12"/>
      <c r="I5" s="10"/>
      <c r="J5" s="24" t="s">
        <v>98</v>
      </c>
      <c r="K5" s="24"/>
      <c r="L5" s="5">
        <v>174540</v>
      </c>
      <c r="M5" s="5">
        <v>202683</v>
      </c>
      <c r="N5" s="5">
        <v>174324</v>
      </c>
      <c r="O5" s="5"/>
      <c r="P5" s="13">
        <f t="shared" si="0"/>
        <v>86.008199997039711</v>
      </c>
    </row>
    <row r="6" spans="1:16" ht="23.25" customHeight="1" x14ac:dyDescent="0.2">
      <c r="A6" s="1" t="s">
        <v>48</v>
      </c>
      <c r="B6" s="3"/>
      <c r="C6" s="7" t="s">
        <v>4</v>
      </c>
      <c r="D6" s="5"/>
      <c r="E6" s="5"/>
      <c r="F6" s="5"/>
      <c r="G6" s="5"/>
      <c r="H6" s="12"/>
      <c r="I6" s="10"/>
      <c r="J6" s="24" t="s">
        <v>99</v>
      </c>
      <c r="K6" s="24"/>
      <c r="L6" s="4">
        <f>SUM(L7:L9)</f>
        <v>10048</v>
      </c>
      <c r="M6" s="4">
        <f>SUM(M7:M9)</f>
        <v>13465</v>
      </c>
      <c r="N6" s="4">
        <f>SUM(N7:N9)</f>
        <v>10276</v>
      </c>
      <c r="O6" s="5"/>
      <c r="P6" s="13">
        <f t="shared" si="0"/>
        <v>76.316375789082798</v>
      </c>
    </row>
    <row r="7" spans="1:16" ht="28.5" customHeight="1" x14ac:dyDescent="0.2">
      <c r="A7" s="1" t="s">
        <v>49</v>
      </c>
      <c r="B7" s="3"/>
      <c r="C7" s="7" t="s">
        <v>5</v>
      </c>
      <c r="D7" s="5"/>
      <c r="E7" s="5"/>
      <c r="F7" s="5"/>
      <c r="G7" s="5"/>
      <c r="H7" s="12"/>
      <c r="I7" s="10"/>
      <c r="J7" s="3"/>
      <c r="K7" s="7" t="s">
        <v>100</v>
      </c>
      <c r="L7" s="5"/>
      <c r="M7" s="5"/>
      <c r="N7" s="5"/>
      <c r="O7" s="5"/>
      <c r="P7" s="13"/>
    </row>
    <row r="8" spans="1:16" ht="18" customHeight="1" x14ac:dyDescent="0.2">
      <c r="A8" s="1" t="s">
        <v>50</v>
      </c>
      <c r="B8" s="3"/>
      <c r="C8" s="7" t="s">
        <v>6</v>
      </c>
      <c r="D8" s="5">
        <v>13714</v>
      </c>
      <c r="E8" s="5">
        <v>148897</v>
      </c>
      <c r="F8" s="5">
        <v>145465</v>
      </c>
      <c r="G8" s="5"/>
      <c r="H8" s="12">
        <f t="shared" ref="H8" si="1">F8/E8%</f>
        <v>97.695050941254692</v>
      </c>
      <c r="I8" s="10"/>
      <c r="J8" s="3"/>
      <c r="K8" s="7" t="s">
        <v>101</v>
      </c>
      <c r="L8" s="5"/>
      <c r="M8" s="5">
        <v>5547</v>
      </c>
      <c r="N8" s="5">
        <v>5547</v>
      </c>
      <c r="O8" s="5"/>
      <c r="P8" s="13">
        <f t="shared" si="0"/>
        <v>100</v>
      </c>
    </row>
    <row r="9" spans="1:16" ht="23.25" customHeight="1" x14ac:dyDescent="0.2">
      <c r="A9" s="1" t="s">
        <v>51</v>
      </c>
      <c r="B9" s="24" t="s">
        <v>7</v>
      </c>
      <c r="C9" s="24"/>
      <c r="D9" s="4">
        <f>SUM(D10:D12)</f>
        <v>100080</v>
      </c>
      <c r="E9" s="4">
        <f>SUM(E10:E12)</f>
        <v>113732</v>
      </c>
      <c r="F9" s="4">
        <f>SUM(F10:F12)</f>
        <v>103216</v>
      </c>
      <c r="G9" s="4">
        <f>SUM(G10:G12)</f>
        <v>0</v>
      </c>
      <c r="H9" s="12">
        <f>F9/E9%</f>
        <v>90.75370168466219</v>
      </c>
      <c r="I9" s="10"/>
      <c r="J9" s="3"/>
      <c r="K9" s="7" t="s">
        <v>102</v>
      </c>
      <c r="L9" s="5">
        <v>10048</v>
      </c>
      <c r="M9" s="5">
        <v>7918</v>
      </c>
      <c r="N9" s="5">
        <v>4729</v>
      </c>
      <c r="O9" s="5"/>
      <c r="P9" s="13">
        <f t="shared" si="0"/>
        <v>59.724677948977011</v>
      </c>
    </row>
    <row r="10" spans="1:16" ht="23.25" customHeight="1" x14ac:dyDescent="0.2">
      <c r="A10" s="1" t="s">
        <v>52</v>
      </c>
      <c r="B10" s="3"/>
      <c r="C10" s="7" t="s">
        <v>148</v>
      </c>
      <c r="D10" s="5">
        <v>80580</v>
      </c>
      <c r="E10" s="5">
        <v>94048</v>
      </c>
      <c r="F10" s="5">
        <v>90100</v>
      </c>
      <c r="G10" s="5"/>
      <c r="H10" s="12">
        <f>F10/E10%</f>
        <v>95.80214358625382</v>
      </c>
      <c r="I10" s="10"/>
      <c r="J10" s="24" t="s">
        <v>103</v>
      </c>
      <c r="K10" s="24"/>
      <c r="L10" s="4">
        <f>SUM(L11:L16)</f>
        <v>32206</v>
      </c>
      <c r="M10" s="4">
        <f>SUM(M11:M16)</f>
        <v>37265</v>
      </c>
      <c r="N10" s="4">
        <f>SUM(N11:N16)</f>
        <v>37201</v>
      </c>
      <c r="O10" s="5"/>
      <c r="P10" s="13">
        <f t="shared" si="0"/>
        <v>99.828257077686843</v>
      </c>
    </row>
    <row r="11" spans="1:16" ht="23.25" customHeight="1" x14ac:dyDescent="0.2">
      <c r="A11" s="1" t="s">
        <v>53</v>
      </c>
      <c r="B11" s="3"/>
      <c r="C11" s="7" t="s">
        <v>8</v>
      </c>
      <c r="D11" s="5">
        <v>14500</v>
      </c>
      <c r="E11" s="5">
        <v>14595</v>
      </c>
      <c r="F11" s="5">
        <v>11877</v>
      </c>
      <c r="G11" s="5"/>
      <c r="H11" s="12">
        <f>F11/E11%</f>
        <v>81.377183967112032</v>
      </c>
      <c r="I11" s="10"/>
      <c r="J11" s="3"/>
      <c r="K11" s="7" t="s">
        <v>104</v>
      </c>
      <c r="L11" s="5"/>
      <c r="M11" s="5">
        <v>616</v>
      </c>
      <c r="N11" s="5">
        <v>616</v>
      </c>
      <c r="O11" s="5"/>
      <c r="P11" s="13">
        <f t="shared" si="0"/>
        <v>100</v>
      </c>
    </row>
    <row r="12" spans="1:16" ht="23.25" customHeight="1" x14ac:dyDescent="0.2">
      <c r="A12" s="1" t="s">
        <v>54</v>
      </c>
      <c r="B12" s="3"/>
      <c r="C12" s="7" t="s">
        <v>9</v>
      </c>
      <c r="D12" s="5">
        <v>5000</v>
      </c>
      <c r="E12" s="5">
        <v>5089</v>
      </c>
      <c r="F12" s="5">
        <v>1239</v>
      </c>
      <c r="G12" s="5"/>
      <c r="H12" s="12">
        <f>F12/E12%</f>
        <v>24.346629986244842</v>
      </c>
      <c r="I12" s="10"/>
      <c r="J12" s="3"/>
      <c r="K12" s="7" t="s">
        <v>105</v>
      </c>
      <c r="L12" s="5"/>
      <c r="M12" s="5"/>
      <c r="N12" s="5"/>
      <c r="O12" s="5"/>
      <c r="P12" s="13"/>
    </row>
    <row r="13" spans="1:16" ht="23.25" customHeight="1" x14ac:dyDescent="0.2">
      <c r="A13" s="1" t="s">
        <v>55</v>
      </c>
      <c r="B13" s="24" t="s">
        <v>10</v>
      </c>
      <c r="C13" s="24"/>
      <c r="D13" s="4">
        <f>SUM(D14:D23)</f>
        <v>22699</v>
      </c>
      <c r="E13" s="4">
        <f>SUM(E14:E23)</f>
        <v>41185</v>
      </c>
      <c r="F13" s="4">
        <f>SUM(F14:F23)</f>
        <v>36775</v>
      </c>
      <c r="G13" s="5"/>
      <c r="H13" s="12">
        <f>F13/E13%</f>
        <v>89.292218040548732</v>
      </c>
      <c r="I13" s="10"/>
      <c r="J13" s="3"/>
      <c r="K13" s="7" t="s">
        <v>106</v>
      </c>
      <c r="L13" s="5"/>
      <c r="M13" s="5"/>
      <c r="N13" s="5"/>
      <c r="O13" s="5"/>
      <c r="P13" s="13"/>
    </row>
    <row r="14" spans="1:16" ht="17.25" customHeight="1" x14ac:dyDescent="0.2">
      <c r="A14" s="1" t="s">
        <v>56</v>
      </c>
      <c r="B14" s="3"/>
      <c r="C14" s="7" t="s">
        <v>11</v>
      </c>
      <c r="D14" s="5"/>
      <c r="E14" s="5">
        <v>3441</v>
      </c>
      <c r="F14" s="5">
        <v>3441</v>
      </c>
      <c r="G14" s="5"/>
      <c r="H14" s="12"/>
      <c r="I14" s="10"/>
      <c r="J14" s="3"/>
      <c r="K14" s="7" t="s">
        <v>107</v>
      </c>
      <c r="L14" s="5">
        <v>27206</v>
      </c>
      <c r="M14" s="5">
        <v>28029</v>
      </c>
      <c r="N14" s="5">
        <v>28029</v>
      </c>
      <c r="O14" s="5"/>
      <c r="P14" s="13">
        <f t="shared" si="0"/>
        <v>99.999999999999986</v>
      </c>
    </row>
    <row r="15" spans="1:16" ht="17.25" customHeight="1" x14ac:dyDescent="0.2">
      <c r="A15" s="1" t="s">
        <v>57</v>
      </c>
      <c r="B15" s="3"/>
      <c r="C15" s="7" t="s">
        <v>12</v>
      </c>
      <c r="D15" s="5">
        <v>8447</v>
      </c>
      <c r="E15" s="5">
        <v>10623</v>
      </c>
      <c r="F15" s="5">
        <v>10623</v>
      </c>
      <c r="G15" s="5"/>
      <c r="H15" s="12">
        <f t="shared" ref="H15:H21" si="2">F15/E15%</f>
        <v>100</v>
      </c>
      <c r="I15" s="10"/>
      <c r="J15" s="3"/>
      <c r="K15" s="7" t="s">
        <v>108</v>
      </c>
      <c r="L15" s="5"/>
      <c r="M15" s="5">
        <v>3620</v>
      </c>
      <c r="N15" s="5">
        <v>3620</v>
      </c>
      <c r="O15" s="5"/>
      <c r="P15" s="13">
        <f t="shared" si="0"/>
        <v>99.999999999999986</v>
      </c>
    </row>
    <row r="16" spans="1:16" ht="17.25" customHeight="1" x14ac:dyDescent="0.2">
      <c r="A16" s="1" t="s">
        <v>58</v>
      </c>
      <c r="B16" s="3"/>
      <c r="C16" s="8" t="s">
        <v>13</v>
      </c>
      <c r="D16" s="5">
        <v>2800</v>
      </c>
      <c r="E16" s="5">
        <v>4182</v>
      </c>
      <c r="F16" s="5">
        <v>4181</v>
      </c>
      <c r="G16" s="5"/>
      <c r="H16" s="12">
        <f t="shared" si="2"/>
        <v>99.976087996174073</v>
      </c>
      <c r="I16" s="10"/>
      <c r="J16" s="3"/>
      <c r="K16" s="7" t="s">
        <v>109</v>
      </c>
      <c r="L16" s="5">
        <v>5000</v>
      </c>
      <c r="M16" s="5">
        <v>5000</v>
      </c>
      <c r="N16" s="5">
        <v>4936</v>
      </c>
      <c r="O16" s="5"/>
      <c r="P16" s="13">
        <f>N16/M16%</f>
        <v>98.72</v>
      </c>
    </row>
    <row r="17" spans="1:16" ht="17.25" customHeight="1" x14ac:dyDescent="0.2">
      <c r="A17" s="1" t="s">
        <v>59</v>
      </c>
      <c r="B17" s="3"/>
      <c r="C17" s="8" t="s">
        <v>14</v>
      </c>
      <c r="D17" s="5">
        <v>2500</v>
      </c>
      <c r="E17" s="5">
        <v>2500</v>
      </c>
      <c r="F17" s="5">
        <v>1687</v>
      </c>
      <c r="G17" s="5"/>
      <c r="H17" s="12">
        <f t="shared" si="2"/>
        <v>67.48</v>
      </c>
      <c r="I17" s="10"/>
      <c r="J17" s="3"/>
      <c r="K17" s="3" t="s">
        <v>110</v>
      </c>
      <c r="L17" s="5"/>
      <c r="M17" s="5"/>
      <c r="N17" s="5"/>
      <c r="O17" s="5"/>
      <c r="P17" s="13"/>
    </row>
    <row r="18" spans="1:16" ht="17.25" customHeight="1" x14ac:dyDescent="0.2">
      <c r="A18" s="1" t="s">
        <v>60</v>
      </c>
      <c r="B18" s="3"/>
      <c r="C18" s="8" t="s">
        <v>15</v>
      </c>
      <c r="D18" s="5">
        <v>4938</v>
      </c>
      <c r="E18" s="5">
        <v>4951</v>
      </c>
      <c r="F18" s="5">
        <v>4951</v>
      </c>
      <c r="G18" s="5"/>
      <c r="H18" s="12">
        <f t="shared" si="2"/>
        <v>100</v>
      </c>
      <c r="I18" s="10"/>
      <c r="J18" s="24" t="s">
        <v>111</v>
      </c>
      <c r="K18" s="24"/>
      <c r="L18" s="4">
        <f>SUM(L19:L22)</f>
        <v>133760</v>
      </c>
      <c r="M18" s="4">
        <f>SUM(M19:M22)</f>
        <v>146596</v>
      </c>
      <c r="N18" s="4">
        <f>SUM(N19:N22)</f>
        <v>145463</v>
      </c>
      <c r="O18" s="4"/>
      <c r="P18" s="13">
        <f t="shared" ref="P18:P50" si="3">N18/M18%</f>
        <v>99.227127616033172</v>
      </c>
    </row>
    <row r="19" spans="1:16" ht="17.25" customHeight="1" x14ac:dyDescent="0.2">
      <c r="A19" s="1" t="s">
        <v>61</v>
      </c>
      <c r="B19" s="3"/>
      <c r="C19" s="8" t="s">
        <v>16</v>
      </c>
      <c r="D19" s="5">
        <v>2764</v>
      </c>
      <c r="E19" s="5">
        <v>3693</v>
      </c>
      <c r="F19" s="5">
        <v>3693</v>
      </c>
      <c r="G19" s="5"/>
      <c r="H19" s="12">
        <f t="shared" si="2"/>
        <v>100</v>
      </c>
      <c r="I19" s="10"/>
      <c r="J19" s="3"/>
      <c r="K19" s="9" t="s">
        <v>112</v>
      </c>
      <c r="L19" s="5"/>
      <c r="M19" s="5"/>
      <c r="N19" s="5"/>
      <c r="O19" s="5"/>
      <c r="P19" s="13"/>
    </row>
    <row r="20" spans="1:16" ht="17.25" customHeight="1" x14ac:dyDescent="0.2">
      <c r="A20" s="1" t="s">
        <v>62</v>
      </c>
      <c r="B20" s="3"/>
      <c r="C20" s="8" t="s">
        <v>17</v>
      </c>
      <c r="D20" s="5"/>
      <c r="E20" s="5">
        <v>710</v>
      </c>
      <c r="F20" s="5">
        <v>710</v>
      </c>
      <c r="G20" s="5"/>
      <c r="H20" s="12">
        <f t="shared" si="2"/>
        <v>100</v>
      </c>
      <c r="I20" s="10"/>
      <c r="J20" s="3"/>
      <c r="K20" s="9" t="s">
        <v>113</v>
      </c>
      <c r="L20" s="5"/>
      <c r="M20" s="5"/>
      <c r="N20" s="5"/>
      <c r="O20" s="5"/>
      <c r="P20" s="13"/>
    </row>
    <row r="21" spans="1:16" ht="17.25" customHeight="1" x14ac:dyDescent="0.2">
      <c r="A21" s="1" t="s">
        <v>63</v>
      </c>
      <c r="B21" s="3"/>
      <c r="C21" s="7" t="s">
        <v>18</v>
      </c>
      <c r="D21" s="5">
        <v>100</v>
      </c>
      <c r="E21" s="5">
        <v>100</v>
      </c>
      <c r="F21" s="5">
        <v>28</v>
      </c>
      <c r="G21" s="5"/>
      <c r="H21" s="12">
        <f t="shared" si="2"/>
        <v>28</v>
      </c>
      <c r="I21" s="10"/>
      <c r="J21" s="3"/>
      <c r="K21" s="9" t="s">
        <v>114</v>
      </c>
      <c r="L21" s="5">
        <v>133760</v>
      </c>
      <c r="M21" s="5">
        <v>136524</v>
      </c>
      <c r="N21" s="5">
        <v>135391</v>
      </c>
      <c r="O21" s="5"/>
      <c r="P21" s="13">
        <f t="shared" si="3"/>
        <v>99.170109284814387</v>
      </c>
    </row>
    <row r="22" spans="1:16" ht="17.25" customHeight="1" x14ac:dyDescent="0.2">
      <c r="A22" s="1" t="s">
        <v>64</v>
      </c>
      <c r="B22" s="3"/>
      <c r="C22" s="7" t="s">
        <v>19</v>
      </c>
      <c r="D22" s="5"/>
      <c r="E22" s="5"/>
      <c r="F22" s="5"/>
      <c r="G22" s="5"/>
      <c r="H22" s="12"/>
      <c r="I22" s="10"/>
      <c r="J22" s="3"/>
      <c r="K22" s="9" t="s">
        <v>149</v>
      </c>
      <c r="L22" s="5">
        <v>0</v>
      </c>
      <c r="M22" s="5">
        <v>10072</v>
      </c>
      <c r="N22" s="5">
        <v>10072</v>
      </c>
      <c r="O22" s="5"/>
      <c r="P22" s="13">
        <f t="shared" si="3"/>
        <v>100</v>
      </c>
    </row>
    <row r="23" spans="1:16" ht="17.25" customHeight="1" x14ac:dyDescent="0.2">
      <c r="A23" s="1" t="s">
        <v>65</v>
      </c>
      <c r="B23" s="3"/>
      <c r="C23" s="7" t="s">
        <v>20</v>
      </c>
      <c r="D23" s="5">
        <v>1150</v>
      </c>
      <c r="E23" s="5">
        <v>10985</v>
      </c>
      <c r="F23" s="5">
        <v>7461</v>
      </c>
      <c r="G23" s="5"/>
      <c r="H23" s="12">
        <f>F23/E23%</f>
        <v>67.919890760127444</v>
      </c>
      <c r="I23" s="24" t="s">
        <v>30</v>
      </c>
      <c r="J23" s="24"/>
      <c r="K23" s="24"/>
      <c r="L23" s="5"/>
      <c r="M23" s="5"/>
      <c r="N23" s="5"/>
      <c r="O23" s="5"/>
      <c r="P23" s="13"/>
    </row>
    <row r="24" spans="1:16" ht="23.25" customHeight="1" x14ac:dyDescent="0.2">
      <c r="A24" s="1" t="s">
        <v>66</v>
      </c>
      <c r="B24" s="24" t="s">
        <v>21</v>
      </c>
      <c r="C24" s="24"/>
      <c r="D24" s="4">
        <f>SUM(D25:D27)</f>
        <v>0</v>
      </c>
      <c r="E24" s="4">
        <f>SUM(E25:E27)</f>
        <v>1555</v>
      </c>
      <c r="F24" s="4">
        <f>SUM(F25:F27)</f>
        <v>1555</v>
      </c>
      <c r="G24" s="5"/>
      <c r="H24" s="12">
        <f>F24/E24%</f>
        <v>100</v>
      </c>
      <c r="I24" s="10"/>
      <c r="J24" s="24" t="s">
        <v>115</v>
      </c>
      <c r="K24" s="24"/>
      <c r="L24" s="4">
        <v>31500</v>
      </c>
      <c r="M24" s="4">
        <v>41477</v>
      </c>
      <c r="N24" s="4">
        <v>34703</v>
      </c>
      <c r="O24" s="4"/>
      <c r="P24" s="13">
        <f t="shared" si="3"/>
        <v>83.668056995443266</v>
      </c>
    </row>
    <row r="25" spans="1:16" ht="23.25" customHeight="1" x14ac:dyDescent="0.2">
      <c r="A25" s="1" t="s">
        <v>67</v>
      </c>
      <c r="B25" s="3"/>
      <c r="C25" s="7" t="s">
        <v>22</v>
      </c>
      <c r="D25" s="5"/>
      <c r="E25" s="5"/>
      <c r="F25" s="5"/>
      <c r="G25" s="5"/>
      <c r="H25" s="12"/>
      <c r="I25" s="10"/>
      <c r="J25" s="24" t="s">
        <v>116</v>
      </c>
      <c r="K25" s="24"/>
      <c r="L25" s="4"/>
      <c r="M25" s="4">
        <v>33054</v>
      </c>
      <c r="N25" s="4">
        <v>6897</v>
      </c>
      <c r="O25" s="4"/>
      <c r="P25" s="13">
        <f t="shared" si="3"/>
        <v>20.86585587220911</v>
      </c>
    </row>
    <row r="26" spans="1:16" ht="23.25" customHeight="1" x14ac:dyDescent="0.2">
      <c r="A26" s="1" t="s">
        <v>68</v>
      </c>
      <c r="B26" s="3"/>
      <c r="C26" s="7" t="s">
        <v>23</v>
      </c>
      <c r="D26" s="5"/>
      <c r="E26" s="5"/>
      <c r="F26" s="5"/>
      <c r="G26" s="5"/>
      <c r="H26" s="12"/>
      <c r="I26" s="10"/>
      <c r="J26" s="24" t="s">
        <v>117</v>
      </c>
      <c r="K26" s="24"/>
      <c r="L26" s="5"/>
      <c r="M26" s="5">
        <v>4115</v>
      </c>
      <c r="N26" s="5">
        <v>4115</v>
      </c>
      <c r="O26" s="5"/>
      <c r="P26" s="13">
        <f t="shared" si="3"/>
        <v>100</v>
      </c>
    </row>
    <row r="27" spans="1:16" ht="19.5" customHeight="1" x14ac:dyDescent="0.2">
      <c r="A27" s="1" t="s">
        <v>69</v>
      </c>
      <c r="B27" s="3"/>
      <c r="C27" s="7" t="s">
        <v>24</v>
      </c>
      <c r="D27" s="5">
        <v>0</v>
      </c>
      <c r="E27" s="5">
        <v>1555</v>
      </c>
      <c r="F27" s="5">
        <v>1555</v>
      </c>
      <c r="G27" s="5"/>
      <c r="H27" s="12">
        <f>F27/E27%</f>
        <v>100</v>
      </c>
      <c r="I27" s="10"/>
      <c r="J27" s="3"/>
      <c r="K27" s="7" t="s">
        <v>118</v>
      </c>
      <c r="L27" s="5"/>
      <c r="M27" s="5"/>
      <c r="N27" s="5"/>
      <c r="O27" s="5"/>
      <c r="P27" s="13"/>
    </row>
    <row r="28" spans="1:16" ht="23.25" customHeight="1" x14ac:dyDescent="0.2">
      <c r="A28" s="1" t="s">
        <v>70</v>
      </c>
      <c r="B28" s="24" t="s">
        <v>25</v>
      </c>
      <c r="C28" s="24"/>
      <c r="D28" s="4">
        <f>SUM(D29:D34)</f>
        <v>52654</v>
      </c>
      <c r="E28" s="4">
        <f>SUM(E29:E34)</f>
        <v>43171</v>
      </c>
      <c r="F28" s="4">
        <f>SUM(F29:F34)</f>
        <v>67199</v>
      </c>
      <c r="G28" s="5"/>
      <c r="H28" s="12">
        <f>F28/E28%</f>
        <v>155.65773320052813</v>
      </c>
      <c r="I28" s="10"/>
      <c r="J28" s="3"/>
      <c r="K28" s="7" t="s">
        <v>119</v>
      </c>
      <c r="L28" s="5"/>
      <c r="M28" s="5"/>
      <c r="N28" s="5"/>
      <c r="O28" s="5"/>
      <c r="P28" s="13"/>
    </row>
    <row r="29" spans="1:16" ht="13.5" customHeight="1" x14ac:dyDescent="0.2">
      <c r="A29" s="1" t="s">
        <v>71</v>
      </c>
      <c r="B29" s="10"/>
      <c r="C29" s="9" t="s">
        <v>26</v>
      </c>
      <c r="D29" s="5"/>
      <c r="E29" s="5"/>
      <c r="F29" s="5"/>
      <c r="G29" s="5"/>
      <c r="H29" s="12"/>
      <c r="I29" s="10"/>
      <c r="J29" s="3"/>
      <c r="K29" s="7" t="s">
        <v>120</v>
      </c>
      <c r="L29" s="5"/>
      <c r="M29" s="5"/>
      <c r="N29" s="5"/>
      <c r="O29" s="5"/>
      <c r="P29" s="13"/>
    </row>
    <row r="30" spans="1:16" ht="13.5" customHeight="1" x14ac:dyDescent="0.2">
      <c r="A30" s="1" t="s">
        <v>72</v>
      </c>
      <c r="B30" s="10"/>
      <c r="C30" s="9" t="s">
        <v>27</v>
      </c>
      <c r="D30" s="5"/>
      <c r="E30" s="5"/>
      <c r="F30" s="5">
        <v>15000</v>
      </c>
      <c r="G30" s="5"/>
      <c r="H30" s="12"/>
      <c r="I30" s="10"/>
      <c r="J30" s="3"/>
      <c r="K30" s="7" t="s">
        <v>121</v>
      </c>
      <c r="L30" s="5"/>
      <c r="M30" s="5"/>
      <c r="N30" s="5"/>
      <c r="O30" s="5"/>
      <c r="P30" s="13"/>
    </row>
    <row r="31" spans="1:16" ht="13.5" customHeight="1" x14ac:dyDescent="0.2">
      <c r="A31" s="1" t="s">
        <v>73</v>
      </c>
      <c r="B31" s="10"/>
      <c r="C31" s="9" t="s">
        <v>28</v>
      </c>
      <c r="D31" s="5">
        <v>52654</v>
      </c>
      <c r="E31" s="5">
        <v>43171</v>
      </c>
      <c r="F31" s="5">
        <v>43171</v>
      </c>
      <c r="G31" s="5"/>
      <c r="H31" s="12">
        <f>F31/E31%</f>
        <v>100</v>
      </c>
      <c r="I31" s="10"/>
      <c r="J31" s="3"/>
      <c r="K31" s="7" t="s">
        <v>122</v>
      </c>
      <c r="L31" s="5"/>
      <c r="M31" s="5"/>
      <c r="N31" s="5"/>
      <c r="O31" s="5"/>
      <c r="P31" s="13"/>
    </row>
    <row r="32" spans="1:16" ht="13.5" customHeight="1" x14ac:dyDescent="0.2">
      <c r="A32" s="1" t="s">
        <v>74</v>
      </c>
      <c r="B32" s="10"/>
      <c r="C32" s="7" t="s">
        <v>29</v>
      </c>
      <c r="D32" s="5"/>
      <c r="E32" s="5"/>
      <c r="F32" s="5"/>
      <c r="G32" s="5"/>
      <c r="H32" s="12"/>
      <c r="I32" s="10"/>
      <c r="J32" s="3"/>
      <c r="K32" s="7" t="s">
        <v>123</v>
      </c>
      <c r="L32" s="5"/>
      <c r="M32" s="5"/>
      <c r="N32" s="5"/>
      <c r="O32" s="5"/>
      <c r="P32" s="13"/>
    </row>
    <row r="33" spans="1:16" ht="13.5" customHeight="1" x14ac:dyDescent="0.2">
      <c r="A33" s="1" t="s">
        <v>75</v>
      </c>
      <c r="B33" s="1"/>
      <c r="C33" s="10" t="s">
        <v>147</v>
      </c>
      <c r="D33" s="5"/>
      <c r="E33" s="5"/>
      <c r="F33" s="5">
        <v>9028</v>
      </c>
      <c r="G33" s="5"/>
      <c r="H33" s="12"/>
      <c r="I33" s="10"/>
      <c r="J33" s="3"/>
      <c r="K33" s="7" t="s">
        <v>124</v>
      </c>
      <c r="L33" s="5"/>
      <c r="M33" s="5"/>
      <c r="N33" s="5"/>
      <c r="O33" s="5"/>
      <c r="P33" s="13"/>
    </row>
    <row r="34" spans="1:16" ht="13.5" customHeight="1" x14ac:dyDescent="0.2">
      <c r="A34" s="1" t="s">
        <v>76</v>
      </c>
      <c r="B34" s="24"/>
      <c r="C34" s="24"/>
      <c r="D34" s="5"/>
      <c r="E34" s="5"/>
      <c r="F34" s="5"/>
      <c r="G34" s="5"/>
      <c r="H34" s="12"/>
      <c r="I34" s="10"/>
      <c r="J34" s="3"/>
      <c r="K34" s="7" t="s">
        <v>125</v>
      </c>
      <c r="L34" s="5"/>
      <c r="M34" s="5"/>
      <c r="N34" s="5"/>
      <c r="O34" s="5"/>
      <c r="P34" s="13"/>
    </row>
    <row r="35" spans="1:16" ht="23.25" customHeight="1" x14ac:dyDescent="0.2">
      <c r="A35" s="1" t="s">
        <v>77</v>
      </c>
      <c r="B35" s="24" t="s">
        <v>31</v>
      </c>
      <c r="C35" s="25"/>
      <c r="D35" s="4">
        <f>SUM(D36:D37)</f>
        <v>4900</v>
      </c>
      <c r="E35" s="4">
        <f>SUM(E36:E37)</f>
        <v>5010</v>
      </c>
      <c r="F35" s="4">
        <f>SUM(F36:F37)</f>
        <v>4410</v>
      </c>
      <c r="G35" s="4">
        <f t="shared" ref="G35:H35" si="4">SUM(G36:G37)</f>
        <v>0</v>
      </c>
      <c r="H35" s="4">
        <f t="shared" si="4"/>
        <v>0</v>
      </c>
      <c r="I35" s="4"/>
      <c r="J35" s="3"/>
      <c r="K35" s="3" t="s">
        <v>126</v>
      </c>
      <c r="L35" s="5"/>
      <c r="M35" s="5"/>
      <c r="N35" s="5"/>
      <c r="O35" s="5"/>
      <c r="P35" s="13"/>
    </row>
    <row r="36" spans="1:16" ht="23.25" customHeight="1" x14ac:dyDescent="0.2">
      <c r="A36" s="1" t="s">
        <v>78</v>
      </c>
      <c r="B36" s="3"/>
      <c r="C36" s="7" t="s">
        <v>32</v>
      </c>
      <c r="D36" s="5">
        <v>4900</v>
      </c>
      <c r="E36" s="5">
        <v>4900</v>
      </c>
      <c r="F36" s="5">
        <v>4300</v>
      </c>
      <c r="G36" s="5"/>
      <c r="H36" s="12">
        <v>0</v>
      </c>
      <c r="I36" s="10"/>
      <c r="J36" s="24" t="s">
        <v>111</v>
      </c>
      <c r="K36" s="24"/>
      <c r="L36" s="5"/>
      <c r="M36" s="5"/>
      <c r="N36" s="5"/>
      <c r="O36" s="5"/>
      <c r="P36" s="13"/>
    </row>
    <row r="37" spans="1:16" ht="23.25" customHeight="1" x14ac:dyDescent="0.2">
      <c r="A37" s="1" t="s">
        <v>79</v>
      </c>
      <c r="B37" s="3"/>
      <c r="C37" s="7" t="s">
        <v>33</v>
      </c>
      <c r="D37" s="5"/>
      <c r="E37" s="5">
        <v>110</v>
      </c>
      <c r="F37" s="5">
        <v>110</v>
      </c>
      <c r="G37" s="5"/>
      <c r="H37" s="12"/>
      <c r="I37" s="10"/>
      <c r="J37" s="3"/>
      <c r="K37" s="9" t="s">
        <v>127</v>
      </c>
      <c r="L37" s="5"/>
      <c r="M37" s="5"/>
      <c r="N37" s="5"/>
      <c r="O37" s="5"/>
      <c r="P37" s="13"/>
    </row>
    <row r="38" spans="1:16" ht="23.25" customHeight="1" x14ac:dyDescent="0.2">
      <c r="A38" s="1" t="s">
        <v>80</v>
      </c>
      <c r="B38" s="24" t="s">
        <v>34</v>
      </c>
      <c r="C38" s="25"/>
      <c r="D38" s="4">
        <f>SUM(D39:D43)</f>
        <v>0</v>
      </c>
      <c r="E38" s="4">
        <f>SUM(E39:E43)</f>
        <v>20116</v>
      </c>
      <c r="F38" s="4">
        <f>SUM(F39:F43)</f>
        <v>19543</v>
      </c>
      <c r="G38" s="5"/>
      <c r="H38" s="12">
        <f>F38/E38%</f>
        <v>97.151521177172398</v>
      </c>
      <c r="I38" s="10"/>
      <c r="J38" s="3"/>
      <c r="K38" s="9" t="s">
        <v>128</v>
      </c>
      <c r="L38" s="5"/>
      <c r="M38" s="5"/>
      <c r="N38" s="5"/>
      <c r="O38" s="5"/>
      <c r="P38" s="13"/>
    </row>
    <row r="39" spans="1:16" ht="23.25" customHeight="1" x14ac:dyDescent="0.2">
      <c r="A39" s="1" t="s">
        <v>81</v>
      </c>
      <c r="B39" s="3"/>
      <c r="C39" s="7" t="s">
        <v>35</v>
      </c>
      <c r="D39" s="5"/>
      <c r="E39" s="5">
        <v>17257</v>
      </c>
      <c r="F39" s="5">
        <v>17257</v>
      </c>
      <c r="G39" s="5"/>
      <c r="H39" s="12">
        <f>F39/E39%</f>
        <v>100</v>
      </c>
      <c r="I39" s="10"/>
      <c r="J39" s="3"/>
      <c r="K39" s="7" t="s">
        <v>114</v>
      </c>
      <c r="L39" s="5"/>
      <c r="M39" s="5"/>
      <c r="N39" s="5"/>
      <c r="O39" s="5"/>
      <c r="P39" s="13"/>
    </row>
    <row r="40" spans="1:16" ht="23.25" customHeight="1" x14ac:dyDescent="0.2">
      <c r="A40" s="1" t="s">
        <v>82</v>
      </c>
      <c r="B40" s="3"/>
      <c r="C40" s="7" t="s">
        <v>36</v>
      </c>
      <c r="D40" s="5"/>
      <c r="E40" s="5"/>
      <c r="F40" s="5"/>
      <c r="G40" s="5"/>
      <c r="H40" s="12"/>
      <c r="I40" s="11"/>
      <c r="J40" s="1"/>
      <c r="K40" s="18" t="s">
        <v>129</v>
      </c>
      <c r="L40" s="4">
        <f>SUM(L26,L25,L24,L18,L10,L6,L5,L4,L3)</f>
        <v>467127</v>
      </c>
      <c r="M40" s="4">
        <f t="shared" ref="M40:N40" si="5">SUM(M26,M25,M24,M18,M10,M6,M5,M4,M3)</f>
        <v>687508</v>
      </c>
      <c r="N40" s="4">
        <f t="shared" si="5"/>
        <v>603235</v>
      </c>
      <c r="O40" s="4">
        <f>SUM(O3,O6,O4,O5,O10,O24,O25,O39)</f>
        <v>0</v>
      </c>
      <c r="P40" s="13">
        <f t="shared" si="3"/>
        <v>87.742251726525367</v>
      </c>
    </row>
    <row r="41" spans="1:16" ht="20.25" customHeight="1" x14ac:dyDescent="0.2">
      <c r="A41" s="1" t="s">
        <v>83</v>
      </c>
      <c r="B41" s="3"/>
      <c r="C41" s="7" t="s">
        <v>37</v>
      </c>
      <c r="D41" s="5"/>
      <c r="E41" s="5"/>
      <c r="F41" s="5"/>
      <c r="G41" s="5"/>
      <c r="H41" s="12"/>
      <c r="I41" s="1"/>
      <c r="J41" s="1"/>
      <c r="K41" s="15"/>
      <c r="L41" s="5"/>
      <c r="M41" s="5"/>
      <c r="N41" s="5"/>
      <c r="O41" s="5"/>
      <c r="P41" s="13"/>
    </row>
    <row r="42" spans="1:16" ht="23.25" customHeight="1" x14ac:dyDescent="0.2">
      <c r="A42" s="1" t="s">
        <v>84</v>
      </c>
      <c r="B42" s="3"/>
      <c r="C42" s="7" t="s">
        <v>38</v>
      </c>
      <c r="D42" s="5"/>
      <c r="E42" s="5"/>
      <c r="F42" s="5"/>
      <c r="G42" s="5"/>
      <c r="H42" s="12"/>
      <c r="I42" s="11"/>
      <c r="J42" s="11"/>
      <c r="K42" s="17" t="s">
        <v>130</v>
      </c>
      <c r="L42" s="5">
        <v>12</v>
      </c>
      <c r="M42" s="5">
        <v>12</v>
      </c>
      <c r="N42" s="5">
        <v>12</v>
      </c>
      <c r="O42" s="5"/>
      <c r="P42" s="13">
        <f t="shared" si="3"/>
        <v>100</v>
      </c>
    </row>
    <row r="43" spans="1:16" ht="23.25" customHeight="1" x14ac:dyDescent="0.2">
      <c r="A43" s="1" t="s">
        <v>85</v>
      </c>
      <c r="B43" s="3"/>
      <c r="C43" s="7" t="s">
        <v>39</v>
      </c>
      <c r="D43" s="5"/>
      <c r="E43" s="5">
        <v>2859</v>
      </c>
      <c r="F43" s="5">
        <v>2286</v>
      </c>
      <c r="G43" s="5"/>
      <c r="H43" s="12">
        <f t="shared" ref="H43:H47" si="6">F43/E43%</f>
        <v>79.958027282266528</v>
      </c>
      <c r="I43" s="11"/>
      <c r="J43" s="11"/>
      <c r="K43" s="17" t="s">
        <v>131</v>
      </c>
      <c r="L43" s="5">
        <v>28</v>
      </c>
      <c r="M43" s="5">
        <v>28</v>
      </c>
      <c r="N43" s="5">
        <v>28</v>
      </c>
      <c r="O43" s="5"/>
      <c r="P43" s="13">
        <f t="shared" si="3"/>
        <v>99.999999999999986</v>
      </c>
    </row>
    <row r="44" spans="1:16" ht="23.25" customHeight="1" x14ac:dyDescent="0.2">
      <c r="A44" s="1" t="s">
        <v>86</v>
      </c>
      <c r="B44" s="24" t="s">
        <v>40</v>
      </c>
      <c r="C44" s="25"/>
      <c r="D44" s="4">
        <f>SUM(D45:D47)</f>
        <v>0</v>
      </c>
      <c r="E44" s="4">
        <f>SUM(E45:E47)</f>
        <v>130</v>
      </c>
      <c r="F44" s="4">
        <f>SUM(F45:F47)</f>
        <v>0</v>
      </c>
      <c r="G44" s="5"/>
      <c r="H44" s="12">
        <f t="shared" si="6"/>
        <v>0</v>
      </c>
      <c r="I44" s="11"/>
      <c r="J44" s="11"/>
      <c r="K44" s="17" t="s">
        <v>132</v>
      </c>
      <c r="L44" s="5"/>
      <c r="M44" s="5"/>
      <c r="N44" s="5"/>
      <c r="O44" s="5"/>
      <c r="P44" s="13"/>
    </row>
    <row r="45" spans="1:16" ht="23.25" customHeight="1" x14ac:dyDescent="0.2">
      <c r="A45" s="1" t="s">
        <v>87</v>
      </c>
      <c r="B45" s="3"/>
      <c r="C45" s="7" t="s">
        <v>41</v>
      </c>
      <c r="D45" s="5"/>
      <c r="E45" s="5"/>
      <c r="F45" s="5"/>
      <c r="G45" s="5"/>
      <c r="H45" s="12"/>
      <c r="I45" s="11"/>
      <c r="J45" s="11"/>
      <c r="K45" s="17" t="s">
        <v>133</v>
      </c>
      <c r="L45" s="5"/>
      <c r="M45" s="5"/>
      <c r="N45" s="5"/>
      <c r="O45" s="5"/>
      <c r="P45" s="13"/>
    </row>
    <row r="46" spans="1:16" ht="23.25" customHeight="1" x14ac:dyDescent="0.2">
      <c r="A46" s="1" t="s">
        <v>88</v>
      </c>
      <c r="B46" s="3"/>
      <c r="C46" s="7" t="s">
        <v>42</v>
      </c>
      <c r="D46" s="5"/>
      <c r="E46" s="5"/>
      <c r="F46" s="5"/>
      <c r="G46" s="5"/>
      <c r="H46" s="12"/>
      <c r="I46" s="11"/>
      <c r="J46" s="11"/>
      <c r="K46" s="17" t="s">
        <v>134</v>
      </c>
      <c r="L46" s="5">
        <v>14</v>
      </c>
      <c r="M46" s="5">
        <v>14</v>
      </c>
      <c r="N46" s="5">
        <v>14</v>
      </c>
      <c r="O46" s="5"/>
      <c r="P46" s="13">
        <f t="shared" si="3"/>
        <v>99.999999999999986</v>
      </c>
    </row>
    <row r="47" spans="1:16" ht="18.75" customHeight="1" x14ac:dyDescent="0.2">
      <c r="A47" s="1" t="s">
        <v>89</v>
      </c>
      <c r="B47" s="3"/>
      <c r="C47" s="7" t="s">
        <v>43</v>
      </c>
      <c r="D47" s="5"/>
      <c r="E47" s="5">
        <v>130</v>
      </c>
      <c r="F47" s="5"/>
      <c r="G47" s="5"/>
      <c r="H47" s="12">
        <f t="shared" si="6"/>
        <v>0</v>
      </c>
      <c r="I47" s="11"/>
      <c r="J47" s="11"/>
      <c r="K47" s="17" t="s">
        <v>135</v>
      </c>
      <c r="L47" s="5"/>
      <c r="M47" s="5"/>
      <c r="N47" s="5"/>
      <c r="O47" s="5"/>
      <c r="P47" s="13"/>
    </row>
    <row r="48" spans="1:16" ht="23.25" customHeight="1" x14ac:dyDescent="0.2">
      <c r="A48" s="1" t="s">
        <v>90</v>
      </c>
      <c r="B48" s="24" t="s">
        <v>25</v>
      </c>
      <c r="C48" s="25"/>
      <c r="D48" s="4">
        <f>SUM(D49:D52)</f>
        <v>0</v>
      </c>
      <c r="E48" s="4">
        <f>SUM(E49:E52)</f>
        <v>0</v>
      </c>
      <c r="F48" s="4">
        <f>SUM(F49:F52)</f>
        <v>0</v>
      </c>
      <c r="G48" s="5"/>
      <c r="H48" s="12"/>
      <c r="I48" s="11"/>
      <c r="J48" s="11"/>
      <c r="K48" s="18" t="s">
        <v>136</v>
      </c>
      <c r="L48" s="5"/>
      <c r="M48" s="5"/>
      <c r="N48" s="5"/>
      <c r="O48" s="5"/>
      <c r="P48" s="13"/>
    </row>
    <row r="49" spans="1:16" ht="18" customHeight="1" x14ac:dyDescent="0.2">
      <c r="A49" s="1" t="s">
        <v>91</v>
      </c>
      <c r="B49" s="1"/>
      <c r="C49" s="9" t="s">
        <v>26</v>
      </c>
      <c r="D49" s="5"/>
      <c r="E49" s="5"/>
      <c r="F49" s="5"/>
      <c r="G49" s="5"/>
      <c r="H49" s="12"/>
      <c r="I49" s="11"/>
      <c r="J49" s="11"/>
      <c r="K49" s="18" t="s">
        <v>137</v>
      </c>
      <c r="L49" s="5">
        <f>SUM(L46,L42:L43)</f>
        <v>54</v>
      </c>
      <c r="M49" s="5">
        <f>SUM(M46,M42:M43)</f>
        <v>54</v>
      </c>
      <c r="N49" s="5">
        <f>SUM(N46,N42:N43)</f>
        <v>54</v>
      </c>
      <c r="O49" s="5"/>
      <c r="P49" s="13">
        <f t="shared" si="3"/>
        <v>100</v>
      </c>
    </row>
    <row r="50" spans="1:16" ht="18" customHeight="1" x14ac:dyDescent="0.2">
      <c r="A50" s="1" t="s">
        <v>92</v>
      </c>
      <c r="B50" s="1"/>
      <c r="C50" s="9" t="s">
        <v>27</v>
      </c>
      <c r="D50" s="5"/>
      <c r="E50" s="5"/>
      <c r="F50" s="5"/>
      <c r="G50" s="5"/>
      <c r="H50" s="12"/>
      <c r="I50" s="11"/>
      <c r="J50" s="11"/>
      <c r="K50" s="18" t="s">
        <v>138</v>
      </c>
      <c r="L50" s="5">
        <v>100</v>
      </c>
      <c r="M50" s="5">
        <v>100</v>
      </c>
      <c r="N50" s="5">
        <v>80</v>
      </c>
      <c r="O50" s="5"/>
      <c r="P50" s="13">
        <f t="shared" si="3"/>
        <v>80</v>
      </c>
    </row>
    <row r="51" spans="1:16" ht="13.5" customHeight="1" x14ac:dyDescent="0.2">
      <c r="A51" s="1" t="s">
        <v>93</v>
      </c>
      <c r="B51" s="10"/>
      <c r="C51" s="9" t="s">
        <v>28</v>
      </c>
      <c r="D51" s="5"/>
      <c r="E51" s="5"/>
      <c r="F51" s="5"/>
      <c r="G51" s="5"/>
      <c r="H51" s="12"/>
      <c r="I51" s="1"/>
      <c r="J51" s="1"/>
      <c r="K51" s="15"/>
      <c r="L51" s="5"/>
      <c r="M51" s="5"/>
      <c r="N51" s="5"/>
      <c r="O51" s="5"/>
      <c r="P51" s="13"/>
    </row>
    <row r="52" spans="1:16" ht="13.5" customHeight="1" x14ac:dyDescent="0.2">
      <c r="A52" s="1" t="s">
        <v>94</v>
      </c>
      <c r="B52" s="10"/>
      <c r="C52" s="7" t="s">
        <v>29</v>
      </c>
      <c r="D52" s="5"/>
      <c r="E52" s="5"/>
      <c r="F52" s="5"/>
      <c r="G52" s="5"/>
      <c r="H52" s="12"/>
      <c r="I52" s="1"/>
      <c r="J52" s="1"/>
      <c r="K52" s="15"/>
      <c r="L52" s="5"/>
      <c r="M52" s="5"/>
      <c r="N52" s="5"/>
      <c r="O52" s="5"/>
      <c r="P52" s="13"/>
    </row>
    <row r="53" spans="1:16" s="22" customFormat="1" x14ac:dyDescent="0.2">
      <c r="A53" s="20" t="s">
        <v>145</v>
      </c>
      <c r="B53" s="20"/>
      <c r="C53" s="20" t="s">
        <v>146</v>
      </c>
      <c r="D53" s="21">
        <f>SUM(D48,D44,D38,D35,D28,D24,D13,D9,D2)</f>
        <v>467127</v>
      </c>
      <c r="E53" s="21">
        <f t="shared" ref="E53:F53" si="7">SUM(E48,E44,E38,E35,E28,E24,E13,E9,E2)</f>
        <v>687508</v>
      </c>
      <c r="F53" s="21">
        <f t="shared" si="7"/>
        <v>691875</v>
      </c>
      <c r="G53" s="20"/>
      <c r="H53" s="12">
        <f>F53/E53%</f>
        <v>100.63519260866782</v>
      </c>
      <c r="I53" s="20"/>
      <c r="J53" s="20"/>
      <c r="K53" s="16"/>
      <c r="L53" s="20"/>
      <c r="M53" s="20"/>
      <c r="N53" s="20"/>
      <c r="O53" s="20"/>
      <c r="P53" s="13"/>
    </row>
  </sheetData>
  <mergeCells count="22">
    <mergeCell ref="J25:K25"/>
    <mergeCell ref="B48:C48"/>
    <mergeCell ref="B28:C28"/>
    <mergeCell ref="B34:C34"/>
    <mergeCell ref="J10:K10"/>
    <mergeCell ref="B2:C2"/>
    <mergeCell ref="B9:C9"/>
    <mergeCell ref="B13:C13"/>
    <mergeCell ref="B24:C24"/>
    <mergeCell ref="I2:K2"/>
    <mergeCell ref="J3:K3"/>
    <mergeCell ref="J4:K4"/>
    <mergeCell ref="J5:K5"/>
    <mergeCell ref="J6:K6"/>
    <mergeCell ref="J18:K18"/>
    <mergeCell ref="I23:K23"/>
    <mergeCell ref="J24:K24"/>
    <mergeCell ref="J26:K26"/>
    <mergeCell ref="J36:K36"/>
    <mergeCell ref="B35:C35"/>
    <mergeCell ref="B38:C38"/>
    <mergeCell ref="B44:C4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0" fitToHeight="2" orientation="landscape" r:id="rId1"/>
  <headerFooter alignWithMargins="0">
    <oddHeader>&amp;C1. melléklet az Önkormányzat 8/2017.(V.31.) önkormányzati rendeletéhez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skatalin</dc:creator>
  <cp:lastModifiedBy>user</cp:lastModifiedBy>
  <cp:lastPrinted>2017-05-30T09:24:24Z</cp:lastPrinted>
  <dcterms:created xsi:type="dcterms:W3CDTF">2015-04-17T08:53:58Z</dcterms:created>
  <dcterms:modified xsi:type="dcterms:W3CDTF">2017-06-01T11:16:07Z</dcterms:modified>
</cp:coreProperties>
</file>