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512" i="1"/>
  <c r="H276"/>
  <c r="F276"/>
  <c r="H209"/>
  <c r="F209"/>
  <c r="F517" s="1"/>
  <c r="H517" l="1"/>
  <c r="F515"/>
  <c r="H398"/>
  <c r="F398"/>
  <c r="F382"/>
  <c r="H520"/>
  <c r="F520"/>
  <c r="H449"/>
  <c r="H115"/>
  <c r="H75"/>
  <c r="H522"/>
  <c r="H521"/>
  <c r="H515"/>
  <c r="H478" l="1"/>
  <c r="F478"/>
  <c r="H352"/>
  <c r="F6" l="1"/>
  <c r="F17" s="1"/>
  <c r="H335"/>
  <c r="H336" s="1"/>
  <c r="F335"/>
  <c r="F336" s="1"/>
  <c r="H321"/>
  <c r="H322" s="1"/>
  <c r="F321"/>
  <c r="F322" s="1"/>
  <c r="F75"/>
  <c r="H63"/>
  <c r="F63"/>
  <c r="H59"/>
  <c r="F59"/>
  <c r="H70"/>
  <c r="F70"/>
  <c r="F454"/>
  <c r="F449"/>
  <c r="H483"/>
  <c r="H518" s="1"/>
  <c r="H519" s="1"/>
  <c r="F483"/>
  <c r="F518" s="1"/>
  <c r="F519" s="1"/>
  <c r="H454"/>
  <c r="F413"/>
  <c r="F414" s="1"/>
  <c r="H402"/>
  <c r="F402"/>
  <c r="F391"/>
  <c r="H382"/>
  <c r="H391" s="1"/>
  <c r="H373"/>
  <c r="F373"/>
  <c r="H363"/>
  <c r="F363"/>
  <c r="F352"/>
  <c r="F311"/>
  <c r="H306"/>
  <c r="F306"/>
  <c r="F249"/>
  <c r="F171"/>
  <c r="F161"/>
  <c r="H183"/>
  <c r="H184" s="1"/>
  <c r="F183"/>
  <c r="F184" s="1"/>
  <c r="F115"/>
  <c r="F111"/>
  <c r="H111"/>
  <c r="H116" s="1"/>
  <c r="F95"/>
  <c r="H249"/>
  <c r="H241"/>
  <c r="H226"/>
  <c r="H222"/>
  <c r="F222"/>
  <c r="H171"/>
  <c r="H161"/>
  <c r="H133"/>
  <c r="H129"/>
  <c r="F133"/>
  <c r="F129"/>
  <c r="F46" l="1"/>
  <c r="F524" s="1"/>
  <c r="H513"/>
  <c r="H71"/>
  <c r="H76" s="1"/>
  <c r="F116"/>
  <c r="F513"/>
  <c r="F162"/>
  <c r="F173" s="1"/>
  <c r="H162"/>
  <c r="H173" s="1"/>
  <c r="H312"/>
  <c r="H307"/>
  <c r="H479"/>
  <c r="H484" s="1"/>
  <c r="F312"/>
  <c r="F71"/>
  <c r="F76" s="1"/>
  <c r="F479"/>
  <c r="F484" s="1"/>
  <c r="F307"/>
  <c r="H242"/>
  <c r="H254" s="1"/>
  <c r="H86" l="1"/>
  <c r="H510" s="1"/>
  <c r="H95"/>
  <c r="F86"/>
  <c r="F510" s="1"/>
  <c r="F522"/>
  <c r="F521"/>
  <c r="F496"/>
  <c r="F504" s="1"/>
  <c r="F428"/>
  <c r="F429" s="1"/>
  <c r="F290"/>
  <c r="F291" s="1"/>
  <c r="F272"/>
  <c r="F277" s="1"/>
  <c r="F241"/>
  <c r="F205"/>
  <c r="F90"/>
  <c r="H496"/>
  <c r="H514" s="1"/>
  <c r="H90"/>
  <c r="H511" s="1"/>
  <c r="F512" l="1"/>
  <c r="F210"/>
  <c r="F96"/>
  <c r="F97" s="1"/>
  <c r="H96"/>
  <c r="H97" s="1"/>
  <c r="F226"/>
  <c r="F242" s="1"/>
  <c r="F254" s="1"/>
  <c r="F514"/>
  <c r="F511" l="1"/>
  <c r="F516" s="1"/>
  <c r="F523" s="1"/>
  <c r="H504"/>
  <c r="H428" l="1"/>
  <c r="H413"/>
  <c r="H414" s="1"/>
  <c r="H429" l="1"/>
  <c r="H290"/>
  <c r="H291" s="1"/>
  <c r="H272"/>
  <c r="H277" s="1"/>
  <c r="H205"/>
  <c r="H210" s="1"/>
  <c r="H516" l="1"/>
  <c r="H523" s="1"/>
  <c r="H6"/>
  <c r="H17" s="1"/>
  <c r="H46" s="1"/>
  <c r="H524" s="1"/>
</calcChain>
</file>

<file path=xl/sharedStrings.xml><?xml version="1.0" encoding="utf-8"?>
<sst xmlns="http://schemas.openxmlformats.org/spreadsheetml/2006/main" count="397" uniqueCount="193">
  <si>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</si>
  <si>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</si>
  <si>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</si>
  <si>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</si>
  <si>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</si>
  <si>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</si>
  <si>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</si>
  <si>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</si>
  <si>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</si>
  <si>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Vásárolt termékek és szolgáltatások ÁFA-ja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</si>
  <si>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</si>
  <si>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</si>
  <si>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</si>
  <si>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</si>
  <si>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</si>
  <si>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 xml:space="preserve">bázis </t>
  </si>
  <si>
    <t>Működési tartalékok</t>
  </si>
  <si>
    <t>Felhalmozási tartalék</t>
  </si>
  <si>
    <t>bázis</t>
  </si>
  <si>
    <t>beszerzések,szolgáltatások forg.adója</t>
  </si>
  <si>
    <t>Egyéb kommunikációs szolgáltatások</t>
  </si>
  <si>
    <t xml:space="preserve">Támogatásértékű működési kiadás helyi önk. </t>
  </si>
  <si>
    <t>Felújítási kiadások összesen:</t>
  </si>
  <si>
    <t>Beruházási kiadások összesen:</t>
  </si>
  <si>
    <t>Társadalom,szoc.pol.,egyéb juttatások</t>
  </si>
  <si>
    <t>Karbantartási, kisjavítási szolgáltatások</t>
  </si>
  <si>
    <t>Szociális hozzájárulási adó</t>
  </si>
  <si>
    <t>bér 27 %-a</t>
  </si>
  <si>
    <t>Önkormányzati hivatal működésének támogatása</t>
  </si>
  <si>
    <t>Foglalkoztatást helyettesítő támogatás</t>
  </si>
  <si>
    <t>Könyvtári, közművelődési feladatok</t>
  </si>
  <si>
    <t>Kistérségi Társulás (házi gondozás)</t>
  </si>
  <si>
    <t>6.számú melléklet</t>
  </si>
  <si>
    <t>Kistelepülések szociális feladatainak támogatása</t>
  </si>
  <si>
    <t>Üdülőhelyi feladatok támogatása</t>
  </si>
  <si>
    <t xml:space="preserve">szennyvizhálózat felújítás bázis </t>
  </si>
  <si>
    <t>Intézményi Társulásnak és Közös Önkormányzati Hivatalnak átadott</t>
  </si>
  <si>
    <t>Közös Önkormányzati Hivatal</t>
  </si>
  <si>
    <t>045160 Közutak, hidak, alagutak üzemeltetése, fenntartása</t>
  </si>
  <si>
    <t>Ingatlanok felújítása</t>
  </si>
  <si>
    <t>Felújítási célú előzetesen felszámított ÁFA</t>
  </si>
  <si>
    <t>041233 Hosszabb időtartamú közfoglalkoztatás</t>
  </si>
  <si>
    <t>Törvény szerinti illetmények, munkabérek</t>
  </si>
  <si>
    <t>bér 27%-a</t>
  </si>
  <si>
    <t>Munkáltatót terhelő SZJA</t>
  </si>
  <si>
    <t>Üzemeltetési anyagok beszerzése</t>
  </si>
  <si>
    <t>Működési célú előzetesen felszámított ÁFA</t>
  </si>
  <si>
    <t>beszerzések, szolg. felszám. forg.adója bázis</t>
  </si>
  <si>
    <t>Működési kiadások összese:</t>
  </si>
  <si>
    <t>011130 Önkormányzatok és önkormányzati hivatalok jogalkotó és általános igazgatási tevékenysége</t>
  </si>
  <si>
    <t>Választott tisztségviselők juttatásai</t>
  </si>
  <si>
    <t>polgármester 12 hó*</t>
  </si>
  <si>
    <t>képviselők 12 hó*</t>
  </si>
  <si>
    <t xml:space="preserve">bér 27 %-a </t>
  </si>
  <si>
    <t>Szakmai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</si>
  <si>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</si>
  <si>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</si>
  <si>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</si>
  <si>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</si>
  <si>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</si>
  <si>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</si>
  <si>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postaktg.</t>
  </si>
  <si>
    <t>Egyéb szolgáltatások</t>
  </si>
  <si>
    <t>Kiküldetések kiadásai</t>
  </si>
  <si>
    <t>Egyéb pénzügyi műveletek kiadásai</t>
  </si>
  <si>
    <t>Egyéb dologi kiadások</t>
  </si>
  <si>
    <t>Bérleti és lízing díjak</t>
  </si>
  <si>
    <t>CKÖ iroda bérleti díjak</t>
  </si>
  <si>
    <t>Egyéb külső személyi juttatások</t>
  </si>
  <si>
    <t>Dologi és folyó kiadások összesen:</t>
  </si>
  <si>
    <t>Ingatlanok beszerzése, létesítése</t>
  </si>
  <si>
    <t>Informatikai eszközök beszerzése, létesítése</t>
  </si>
  <si>
    <t>Egyéb tárgyi eszközök beszerzése, létesítése</t>
  </si>
  <si>
    <t>066020 Város-, községgazdálkodási  egyéb szolgáltatások</t>
  </si>
  <si>
    <t>beszerz., szolg. felszám.forg.adója bázis</t>
  </si>
  <si>
    <t>Beruházási célú előzetesen felszámított ÁFA</t>
  </si>
  <si>
    <t>013320 Köztemető-fenntartás és - működtetés</t>
  </si>
  <si>
    <t>áramdíj, bázis</t>
  </si>
  <si>
    <t>018010 Önkormányzatok elszámolásai a központi költségvetéssel</t>
  </si>
  <si>
    <t>Elvonások és befizetések</t>
  </si>
  <si>
    <t>064010 Közvilágítás</t>
  </si>
  <si>
    <t>072111 Háziorvosi alapellátás</t>
  </si>
  <si>
    <t>072312 Fogorvosi ügyeleti ellátás</t>
  </si>
  <si>
    <t>beszerzések, szolg. felszám.forg.adója bázis</t>
  </si>
  <si>
    <t>Működési kiadások mindösszesen:</t>
  </si>
  <si>
    <t>107051 Szociális étkeztetés</t>
  </si>
  <si>
    <t>Műk. c. tám. nyújtása egyéb vállalkozásnak</t>
  </si>
  <si>
    <t>105010 Munkanélküli aktív korúak ellátásai</t>
  </si>
  <si>
    <t>Munkanélküliséggel kapcsolatos ellátások</t>
  </si>
  <si>
    <t>Egyéb nem intézményi ellátások</t>
  </si>
  <si>
    <t>Rendszeres szociális segély</t>
  </si>
  <si>
    <t>106020 Lakásfenntartással, lakhatással összefüggő ellátások</t>
  </si>
  <si>
    <t>Lakhatással kapcsolatos ellátások</t>
  </si>
  <si>
    <t>Lakásfenntartási támogatás</t>
  </si>
  <si>
    <t>107060 Egyéb szociális pénzbeli ellátások, támogatások</t>
  </si>
  <si>
    <t>Betegséggel kapcsolatos ellátások</t>
  </si>
  <si>
    <t>Helyi megállapítású közgyógyellátás</t>
  </si>
  <si>
    <t>Köztemetés</t>
  </si>
  <si>
    <t>Működési c. kölcsön nyújtása háztartásnak</t>
  </si>
  <si>
    <t>104052 Családtámogatások</t>
  </si>
  <si>
    <t>Családi támogatások</t>
  </si>
  <si>
    <t>Pénzbeli és természetbeni gyermekvédelmi támogatás</t>
  </si>
  <si>
    <t>Óvodáztatási támogatás</t>
  </si>
  <si>
    <t>052080 Szennyvízcsatorna építése, fenntartása, üzemeltetése</t>
  </si>
  <si>
    <t>Műk. c. egyéb támogatások egyéb vállalkozásnak</t>
  </si>
  <si>
    <t>051040 Nem veszélyes hulladék kezelése, ártalmatlanítása</t>
  </si>
  <si>
    <t>082092 Közművelődés-hagyományos közösségi kulturális értékek gondozása</t>
  </si>
  <si>
    <t>telefondíj</t>
  </si>
  <si>
    <t>karbantartás szükség szerint</t>
  </si>
  <si>
    <t>Egyéb jogviszonyban nem saját dolgozó</t>
  </si>
  <si>
    <t>041232 Start-munka program - Téli közfoglalkoztatás</t>
  </si>
  <si>
    <t>Működési célú előzetesen felszám. ÁFA</t>
  </si>
  <si>
    <t>Kiadások összesen:</t>
  </si>
  <si>
    <t>072112 Háziorvosi ügyeleti ellátás</t>
  </si>
  <si>
    <t>Települési önkormányzatok működésének támogatása</t>
  </si>
  <si>
    <t>Egyéb önkormányzati feladatok támogatása</t>
  </si>
  <si>
    <t>Települési önkorm. szoc.feladatainak egyéb tám.</t>
  </si>
  <si>
    <t>közmunkaprogram támogatás</t>
  </si>
  <si>
    <t>Termőföld bérbeadásából származó jöv.ut. SZJA</t>
  </si>
  <si>
    <t>Vagyoni típusú adók</t>
  </si>
  <si>
    <t>magánszemélyek kommunális adója</t>
  </si>
  <si>
    <t>Gépjárműadók</t>
  </si>
  <si>
    <t>helyi önkormányzatot megillető rész</t>
  </si>
  <si>
    <t>Egyéb áruhasználati és szolgáltatási adók</t>
  </si>
  <si>
    <t>Szolgáltatások ellenértéke</t>
  </si>
  <si>
    <t>bérbeadásból származó bevétel</t>
  </si>
  <si>
    <t>Tulajdonosi bevételek</t>
  </si>
  <si>
    <t>Kamatbevételek</t>
  </si>
  <si>
    <t>elhelyezett betét után</t>
  </si>
  <si>
    <t>késedelmi pótlékok</t>
  </si>
  <si>
    <t>Egyéb működési bevételek</t>
  </si>
  <si>
    <t>kártérítés,költségek visszatérítései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</si>
  <si>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</si>
  <si>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</si>
  <si>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</si>
  <si>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</si>
  <si>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Irodaszer,nyomtatvány</t>
  </si>
  <si>
    <t xml:space="preserve">tisztítószer, kisértékű eszközök, egyéb anyag </t>
  </si>
  <si>
    <t xml:space="preserve">telefondíj </t>
  </si>
  <si>
    <t>pm.költségtérítés</t>
  </si>
  <si>
    <t xml:space="preserve">beszerzések, szolg. felszám.forg.a. </t>
  </si>
  <si>
    <t xml:space="preserve">bankszámlához kapcsolódó jut. </t>
  </si>
  <si>
    <t>Működési célú támogatások non-profit szerveknek</t>
  </si>
  <si>
    <t>047410 Ár- és belvízvédelemmel összefüggő tevékenységek</t>
  </si>
  <si>
    <t xml:space="preserve">beszerzések, szolg. felszám.forg.adója  </t>
  </si>
  <si>
    <t xml:space="preserve">kaszálásokhoz </t>
  </si>
  <si>
    <t xml:space="preserve">berendezések karbantartása szükség szerint </t>
  </si>
  <si>
    <t>áramdíj</t>
  </si>
  <si>
    <t xml:space="preserve">beszerz., szolg. felszám.forg.adója </t>
  </si>
  <si>
    <t xml:space="preserve">tisztítószer,karbantart.-,egyéb any.   </t>
  </si>
  <si>
    <t xml:space="preserve">ügyeleti díj </t>
  </si>
  <si>
    <t xml:space="preserve">rezsi támogatás </t>
  </si>
  <si>
    <t xml:space="preserve">Irodaszer,nyomtatvány,stb.  </t>
  </si>
  <si>
    <t>tisztítószer,kisértékű eszközök, egyéb any.</t>
  </si>
  <si>
    <t xml:space="preserve">beszerzések, szolg. felszám.forg.adója </t>
  </si>
  <si>
    <t>Intézményi Társulás</t>
  </si>
  <si>
    <t>Működési célú egyéb támogatások</t>
  </si>
  <si>
    <t xml:space="preserve">Kölcsönök nyújtása </t>
  </si>
  <si>
    <t>Tájház pályázati önrész</t>
  </si>
  <si>
    <t>Egyes jöv.pótló támogatások kiegészítése</t>
  </si>
  <si>
    <t>Felhalmozási c. kölcsön nyújtása háztartásnak</t>
  </si>
  <si>
    <t>Bókaháza Község Önkormányzatának 2016. évi költségvetése</t>
  </si>
  <si>
    <t xml:space="preserve">2015. évi várható teljesítés </t>
  </si>
  <si>
    <t xml:space="preserve">2016. évi terv </t>
  </si>
  <si>
    <t>Működési és kiegészítő támogatások</t>
  </si>
  <si>
    <t>Rászoruló gyermekek szünidei étkeztetésének tám.</t>
  </si>
  <si>
    <t>Egyéb működési támogatás központi kezelésű ei.</t>
  </si>
  <si>
    <t>ÁHT-n belüli megelőlegezések</t>
  </si>
  <si>
    <t>Egyéb működési célú támogatás fejezettől</t>
  </si>
  <si>
    <t>Egyéb működési célú tám. elk.áll.alapoktól</t>
  </si>
  <si>
    <t>talajterhelési díj,idegenforgalmi adó</t>
  </si>
  <si>
    <t>munkaruha,  eszközök,benzin</t>
  </si>
  <si>
    <t>Foglalkoztatottak egyéb személyi juttatásai</t>
  </si>
  <si>
    <t>Tevékenységet segítő szolgáltatások</t>
  </si>
  <si>
    <t>szakmai, egyéb</t>
  </si>
  <si>
    <t>biztosítási díjak</t>
  </si>
  <si>
    <t>Reklám és propaganda kiadások</t>
  </si>
  <si>
    <t>hirdetési díjak</t>
  </si>
  <si>
    <t>Kistérségi Társulás (belső ellenőrzés)</t>
  </si>
  <si>
    <t>áht-n belüli megelőlegezés, előző évi elszámolás</t>
  </si>
  <si>
    <t>Zalaegerszegi Mentőállomás</t>
  </si>
  <si>
    <t>BURSA ösztöndíj támogatás</t>
  </si>
  <si>
    <t>Fogorvosi eszközökhöz</t>
  </si>
  <si>
    <t>Települési támogatás</t>
  </si>
  <si>
    <t>Önkormányzati segély</t>
  </si>
  <si>
    <t xml:space="preserve">Önkormányzat saját hat. adott természetbeni </t>
  </si>
  <si>
    <t>Önkormányzat rendeletében megáll.juttatás</t>
  </si>
  <si>
    <t>Táppénz hozzájárulás</t>
  </si>
  <si>
    <t>egyéb</t>
  </si>
  <si>
    <t>biztosítás, egyéb</t>
  </si>
  <si>
    <t>Újfalusi patak tervezési díj</t>
  </si>
  <si>
    <t>ravatalozó felújítási terve</t>
  </si>
  <si>
    <t>Településfejéesztési pályázati önrész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</si>
</sst>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0" fontId="2" fillId="0" borderId="1" xfId="0" applyFont="1" applyFill="1" applyBorder="1" applyAlignment="1"/>
    <xf numFmtId="3" fontId="1" fillId="0" borderId="1" xfId="0" applyNumberFormat="1" applyFont="1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2" fillId="0" borderId="5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3" fontId="1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6" fillId="0" borderId="5" xfId="0" applyFont="1" applyFill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3" fontId="0" fillId="0" borderId="6" xfId="0" applyNumberFormat="1" applyFont="1" applyBorder="1" applyAlignment="1">
      <alignment horizontal="right"/>
    </xf>
    <xf numFmtId="0" fontId="6" fillId="0" borderId="1" xfId="0" applyFont="1" applyFill="1" applyBorder="1" applyAlignment="1"/>
    <xf numFmtId="0" fontId="0" fillId="0" borderId="1" xfId="0" applyBorder="1" applyAlignment="1"/>
    <xf numFmtId="3" fontId="0" fillId="0" borderId="1" xfId="0" applyNumberFormat="1" applyFont="1" applyBorder="1" applyAlignment="1"/>
    <xf numFmtId="3" fontId="0" fillId="0" borderId="1" xfId="0" applyNumberFormat="1" applyBorder="1" applyAlignment="1">
      <alignment horizontal="right"/>
    </xf>
    <xf numFmtId="0" fontId="0" fillId="0" borderId="1" xfId="0" applyFill="1" applyBorder="1" applyAlignment="1"/>
    <xf numFmtId="3" fontId="4" fillId="0" borderId="29" xfId="0" applyNumberFormat="1" applyFont="1" applyBorder="1" applyAlignment="1"/>
    <xf numFmtId="0" fontId="4" fillId="0" borderId="29" xfId="0" applyFont="1" applyBorder="1" applyAlignment="1"/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/>
    <xf numFmtId="3" fontId="0" fillId="0" borderId="1" xfId="0" applyNumberFormat="1" applyBorder="1" applyAlignment="1"/>
    <xf numFmtId="0" fontId="0" fillId="0" borderId="4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1" fillId="0" borderId="11" xfId="0" applyFont="1" applyBorder="1" applyAlignment="1"/>
    <xf numFmtId="0" fontId="0" fillId="0" borderId="4" xfId="0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2" fillId="0" borderId="6" xfId="0" applyFont="1" applyFill="1" applyBorder="1" applyAlignment="1"/>
    <xf numFmtId="0" fontId="0" fillId="0" borderId="6" xfId="0" applyFill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21" xfId="0" applyFont="1" applyFill="1" applyBorder="1" applyAlignment="1"/>
    <xf numFmtId="3" fontId="1" fillId="0" borderId="21" xfId="0" applyNumberFormat="1" applyFont="1" applyBorder="1" applyAlignment="1"/>
    <xf numFmtId="0" fontId="1" fillId="0" borderId="21" xfId="0" applyFont="1" applyBorder="1" applyAlignment="1"/>
    <xf numFmtId="0" fontId="2" fillId="0" borderId="3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3" fillId="0" borderId="4" xfId="0" applyFont="1" applyFill="1" applyBorder="1" applyAlignment="1"/>
    <xf numFmtId="3" fontId="1" fillId="0" borderId="4" xfId="0" applyNumberFormat="1" applyFont="1" applyBorder="1" applyAlignment="1"/>
    <xf numFmtId="3" fontId="1" fillId="0" borderId="6" xfId="0" applyNumberFormat="1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4" fillId="0" borderId="0" xfId="0" applyFont="1" applyAlignment="1">
      <alignment horizontal="left"/>
    </xf>
    <xf numFmtId="0" fontId="0" fillId="0" borderId="0" xfId="0" applyFill="1" applyBorder="1" applyAlignment="1"/>
    <xf numFmtId="3" fontId="0" fillId="0" borderId="7" xfId="0" applyNumberFormat="1" applyBorder="1" applyAlignment="1"/>
    <xf numFmtId="3" fontId="1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3" fontId="4" fillId="0" borderId="11" xfId="0" applyNumberFormat="1" applyFont="1" applyBorder="1" applyAlignment="1"/>
    <xf numFmtId="0" fontId="4" fillId="0" borderId="11" xfId="0" applyFont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2" fillId="0" borderId="30" xfId="0" applyFont="1" applyFill="1" applyBorder="1" applyAlignment="1"/>
    <xf numFmtId="0" fontId="0" fillId="0" borderId="30" xfId="0" applyBorder="1" applyAlignment="1"/>
    <xf numFmtId="3" fontId="1" fillId="0" borderId="30" xfId="0" applyNumberFormat="1" applyFont="1" applyBorder="1" applyAlignment="1"/>
    <xf numFmtId="0" fontId="1" fillId="0" borderId="30" xfId="0" applyFont="1" applyBorder="1" applyAlignme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4" xfId="0" applyFont="1" applyBorder="1" applyAlignment="1"/>
    <xf numFmtId="0" fontId="5" fillId="0" borderId="21" xfId="0" applyFont="1" applyFill="1" applyBorder="1" applyAlignment="1"/>
    <xf numFmtId="3" fontId="4" fillId="0" borderId="21" xfId="0" applyNumberFormat="1" applyFont="1" applyBorder="1" applyAlignment="1"/>
    <xf numFmtId="0" fontId="4" fillId="0" borderId="21" xfId="0" applyFont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1" xfId="0" applyFont="1" applyBorder="1" applyAlignment="1"/>
    <xf numFmtId="3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9" xfId="0" applyFont="1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3" fontId="4" fillId="0" borderId="1" xfId="0" applyNumberFormat="1" applyFont="1" applyBorder="1" applyAlignment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28" xfId="0" applyFont="1" applyBorder="1" applyAlignment="1"/>
    <xf numFmtId="0" fontId="8" fillId="0" borderId="9" xfId="0" applyFont="1" applyFill="1" applyBorder="1" applyAlignment="1"/>
    <xf numFmtId="0" fontId="8" fillId="0" borderId="10" xfId="0" applyFont="1" applyBorder="1" applyAlignment="1"/>
    <xf numFmtId="0" fontId="8" fillId="0" borderId="28" xfId="0" applyFont="1" applyBorder="1" applyAlignment="1"/>
    <xf numFmtId="3" fontId="0" fillId="0" borderId="27" xfId="0" applyNumberFormat="1" applyFont="1" applyBorder="1" applyAlignment="1">
      <alignment horizontal="right"/>
    </xf>
    <xf numFmtId="0" fontId="0" fillId="0" borderId="28" xfId="0" applyFont="1" applyBorder="1" applyAlignment="1">
      <alignment horizontal="right"/>
    </xf>
    <xf numFmtId="0" fontId="8" fillId="0" borderId="0" xfId="0" applyFont="1" applyFill="1" applyBorder="1" applyAlignment="1"/>
    <xf numFmtId="3" fontId="1" fillId="0" borderId="20" xfId="0" applyNumberFormat="1" applyFont="1" applyBorder="1" applyAlignment="1">
      <alignment horizontal="right"/>
    </xf>
    <xf numFmtId="0" fontId="0" fillId="0" borderId="19" xfId="0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0" fillId="0" borderId="8" xfId="0" applyFill="1" applyBorder="1" applyAlignment="1"/>
    <xf numFmtId="0" fontId="0" fillId="0" borderId="8" xfId="0" applyFont="1" applyFill="1" applyBorder="1" applyAlignment="1"/>
    <xf numFmtId="3" fontId="0" fillId="0" borderId="7" xfId="0" applyNumberFormat="1" applyBorder="1" applyAlignment="1">
      <alignment horizontal="right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3" fillId="0" borderId="1" xfId="0" applyFont="1" applyFill="1" applyBorder="1" applyAlignment="1"/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Fill="1" applyBorder="1" applyAlignment="1"/>
    <xf numFmtId="3" fontId="1" fillId="0" borderId="39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0" fillId="0" borderId="1" xfId="0" applyFont="1" applyFill="1" applyBorder="1" applyAlignment="1"/>
    <xf numFmtId="3" fontId="1" fillId="0" borderId="38" xfId="0" applyNumberFormat="1" applyFont="1" applyBorder="1" applyAlignment="1"/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2" fillId="0" borderId="33" xfId="0" applyFont="1" applyFill="1" applyBorder="1" applyAlignment="1"/>
    <xf numFmtId="0" fontId="2" fillId="0" borderId="31" xfId="0" applyFont="1" applyFill="1" applyBorder="1" applyAlignment="1"/>
    <xf numFmtId="0" fontId="2" fillId="0" borderId="1" xfId="0" applyFont="1" applyBorder="1" applyAlignment="1">
      <alignment vertical="center"/>
    </xf>
    <xf numFmtId="3" fontId="1" fillId="0" borderId="35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3" fontId="1" fillId="0" borderId="36" xfId="0" applyNumberFormat="1" applyFont="1" applyBorder="1" applyAlignment="1"/>
    <xf numFmtId="3" fontId="1" fillId="0" borderId="37" xfId="0" applyNumberFormat="1" applyFont="1" applyBorder="1" applyAlignment="1"/>
    <xf numFmtId="3" fontId="1" fillId="0" borderId="12" xfId="0" applyNumberFormat="1" applyFont="1" applyBorder="1" applyAlignment="1"/>
    <xf numFmtId="3" fontId="1" fillId="0" borderId="35" xfId="0" applyNumberFormat="1" applyFont="1" applyBorder="1" applyAlignment="1"/>
    <xf numFmtId="0" fontId="1" fillId="0" borderId="35" xfId="0" applyFont="1" applyBorder="1" applyAlignment="1"/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3" fontId="0" fillId="0" borderId="28" xfId="0" applyNumberFormat="1" applyFont="1" applyBorder="1" applyAlignment="1">
      <alignment horizontal="right"/>
    </xf>
    <xf numFmtId="3" fontId="1" fillId="0" borderId="27" xfId="0" applyNumberFormat="1" applyFont="1" applyBorder="1" applyAlignment="1"/>
    <xf numFmtId="3" fontId="1" fillId="0" borderId="28" xfId="0" applyNumberFormat="1" applyFont="1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/>
    <xf numFmtId="0" fontId="2" fillId="0" borderId="29" xfId="0" applyFont="1" applyFill="1" applyBorder="1" applyAlignment="1"/>
    <xf numFmtId="3" fontId="1" fillId="0" borderId="29" xfId="0" applyNumberFormat="1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0" fillId="0" borderId="28" xfId="0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5" xfId="0" applyNumberFormat="1" applyFont="1" applyBorder="1" applyAlignment="1"/>
    <xf numFmtId="0" fontId="0" fillId="0" borderId="10" xfId="0" applyBorder="1" applyAlignment="1"/>
    <xf numFmtId="0" fontId="0" fillId="0" borderId="28" xfId="0" applyBorder="1" applyAlignment="1"/>
    <xf numFmtId="0" fontId="3" fillId="0" borderId="6" xfId="0" applyFont="1" applyFill="1" applyBorder="1" applyAlignment="1"/>
    <xf numFmtId="3" fontId="0" fillId="0" borderId="1" xfId="0" applyNumberFormat="1" applyFill="1" applyBorder="1" applyAlignment="1"/>
    <xf numFmtId="0" fontId="1" fillId="0" borderId="1" xfId="0" applyFont="1" applyBorder="1" applyAlignment="1"/>
    <xf numFmtId="0" fontId="3" fillId="0" borderId="4" xfId="0" applyFont="1" applyBorder="1" applyAlignment="1"/>
    <xf numFmtId="3" fontId="1" fillId="0" borderId="1" xfId="0" applyNumberFormat="1" applyFont="1" applyFill="1" applyBorder="1" applyAlignment="1"/>
    <xf numFmtId="0" fontId="2" fillId="0" borderId="34" xfId="0" applyFont="1" applyFill="1" applyBorder="1" applyAlignment="1"/>
    <xf numFmtId="0" fontId="2" fillId="0" borderId="25" xfId="0" applyFont="1" applyFill="1" applyBorder="1" applyAlignment="1"/>
    <xf numFmtId="3" fontId="1" fillId="0" borderId="38" xfId="0" applyNumberFormat="1" applyFont="1" applyBorder="1" applyAlignment="1">
      <alignment horizontal="right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Font="1" applyBorder="1" applyAlignment="1">
      <alignment horizontal="right"/>
    </xf>
    <xf numFmtId="3" fontId="0" fillId="0" borderId="15" xfId="0" applyNumberFormat="1" applyBorder="1" applyAlignment="1"/>
    <xf numFmtId="0" fontId="0" fillId="0" borderId="0" xfId="0" applyFont="1" applyBorder="1" applyAlignment="1"/>
    <xf numFmtId="0" fontId="1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0" borderId="3" xfId="0" applyFont="1" applyFill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6" xfId="0" applyFont="1" applyFill="1" applyBorder="1" applyAlignment="1"/>
    <xf numFmtId="3" fontId="4" fillId="0" borderId="38" xfId="0" applyNumberFormat="1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4" fillId="0" borderId="27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0" fontId="2" fillId="0" borderId="24" xfId="0" applyFont="1" applyFill="1" applyBorder="1" applyAlignment="1"/>
    <xf numFmtId="0" fontId="2" fillId="0" borderId="24" xfId="0" applyFont="1" applyBorder="1" applyAlignment="1"/>
    <xf numFmtId="0" fontId="2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5" fillId="0" borderId="27" xfId="0" applyFont="1" applyFill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0" fontId="2" fillId="0" borderId="2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5" fillId="0" borderId="34" xfId="0" applyFont="1" applyFill="1" applyBorder="1" applyAlignment="1"/>
    <xf numFmtId="0" fontId="5" fillId="0" borderId="25" xfId="0" applyFont="1" applyFill="1" applyBorder="1" applyAlignment="1"/>
    <xf numFmtId="0" fontId="3" fillId="0" borderId="32" xfId="0" applyFont="1" applyFill="1" applyBorder="1" applyAlignment="1"/>
    <xf numFmtId="0" fontId="0" fillId="0" borderId="32" xfId="0" applyBorder="1" applyAlignment="1"/>
    <xf numFmtId="3" fontId="4" fillId="0" borderId="29" xfId="0" applyNumberFormat="1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6" fillId="0" borderId="24" xfId="0" applyFont="1" applyFill="1" applyBorder="1" applyAlignment="1"/>
    <xf numFmtId="0" fontId="6" fillId="0" borderId="24" xfId="0" applyFont="1" applyBorder="1" applyAlignment="1"/>
    <xf numFmtId="0" fontId="6" fillId="0" borderId="17" xfId="0" applyFont="1" applyBorder="1" applyAlignment="1"/>
    <xf numFmtId="3" fontId="9" fillId="0" borderId="20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5" fillId="0" borderId="3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3" fontId="9" fillId="0" borderId="16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/>
    </xf>
    <xf numFmtId="3" fontId="4" fillId="0" borderId="40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4"/>
  <sheetViews>
    <sheetView tabSelected="1" topLeftCell="A502" zoomScaleNormal="100" workbookViewId="0">
      <selection activeCell="H164" sqref="H164:I164"/>
    </sheetView>
  </sheetViews>
  <sheetFormatPr defaultRowHeight="15"/>
  <sheetData>
    <row r="1" spans="1:11" s="1" customFormat="1">
      <c r="H1" s="1" t="s">
        <v>32</v>
      </c>
    </row>
    <row r="2" spans="1:11">
      <c r="A2" s="216" t="s">
        <v>161</v>
      </c>
      <c r="B2" s="216"/>
      <c r="C2" s="216"/>
      <c r="D2" s="216"/>
      <c r="E2" s="216"/>
      <c r="F2" s="216"/>
      <c r="G2" s="216"/>
      <c r="H2" s="216"/>
      <c r="I2" s="216"/>
    </row>
    <row r="4" spans="1:11" ht="15" customHeight="1">
      <c r="A4" s="67" t="s">
        <v>0</v>
      </c>
      <c r="B4" s="67"/>
      <c r="C4" s="67"/>
      <c r="D4" s="67"/>
      <c r="E4" s="67"/>
      <c r="F4" s="53" t="s">
        <v>162</v>
      </c>
      <c r="G4" s="53"/>
      <c r="H4" s="53" t="s">
        <v>163</v>
      </c>
      <c r="I4" s="53"/>
    </row>
    <row r="5" spans="1:11">
      <c r="A5" s="68"/>
      <c r="B5" s="68"/>
      <c r="C5" s="68"/>
      <c r="D5" s="68"/>
      <c r="E5" s="68"/>
      <c r="F5" s="54"/>
      <c r="G5" s="54"/>
      <c r="H5" s="54"/>
      <c r="I5" s="54"/>
    </row>
    <row r="6" spans="1:11">
      <c r="A6" s="118" t="s">
        <v>1</v>
      </c>
      <c r="B6" s="118"/>
      <c r="C6" s="118"/>
      <c r="D6" s="118"/>
      <c r="E6" s="118"/>
      <c r="F6" s="21">
        <f>SUM(F7:G16)</f>
        <v>11560449</v>
      </c>
      <c r="G6" s="21"/>
      <c r="H6" s="21">
        <f>SUM(H7:I16)</f>
        <v>12407046</v>
      </c>
      <c r="I6" s="21"/>
    </row>
    <row r="7" spans="1:11" s="1" customFormat="1">
      <c r="A7" s="206" t="s">
        <v>114</v>
      </c>
      <c r="B7" s="23"/>
      <c r="C7" s="23"/>
      <c r="D7" s="23"/>
      <c r="E7" s="24"/>
      <c r="F7" s="25">
        <v>3475847</v>
      </c>
      <c r="G7" s="26"/>
      <c r="H7" s="25">
        <v>3476260</v>
      </c>
      <c r="I7" s="26"/>
    </row>
    <row r="8" spans="1:11" s="1" customFormat="1">
      <c r="A8" s="206" t="s">
        <v>28</v>
      </c>
      <c r="B8" s="23"/>
      <c r="C8" s="23"/>
      <c r="D8" s="23"/>
      <c r="E8" s="24"/>
      <c r="F8" s="25"/>
      <c r="G8" s="26"/>
      <c r="H8" s="25"/>
      <c r="I8" s="26"/>
    </row>
    <row r="9" spans="1:11" s="1" customFormat="1">
      <c r="A9" s="206" t="s">
        <v>115</v>
      </c>
      <c r="B9" s="23"/>
      <c r="C9" s="23"/>
      <c r="D9" s="23"/>
      <c r="E9" s="24"/>
      <c r="F9" s="25">
        <v>3907412</v>
      </c>
      <c r="G9" s="26"/>
      <c r="H9" s="25">
        <v>4887618</v>
      </c>
      <c r="I9" s="26"/>
    </row>
    <row r="10" spans="1:11" s="1" customFormat="1">
      <c r="A10" s="206" t="s">
        <v>3</v>
      </c>
      <c r="B10" s="23"/>
      <c r="C10" s="23"/>
      <c r="D10" s="23"/>
      <c r="E10" s="24"/>
      <c r="F10" s="25">
        <v>10200</v>
      </c>
      <c r="G10" s="26"/>
      <c r="H10" s="25">
        <v>23662</v>
      </c>
      <c r="I10" s="26"/>
      <c r="K10" s="8"/>
    </row>
    <row r="11" spans="1:11" s="1" customFormat="1">
      <c r="A11" s="206" t="s">
        <v>33</v>
      </c>
      <c r="B11" s="23"/>
      <c r="C11" s="23"/>
      <c r="D11" s="23"/>
      <c r="E11" s="24"/>
      <c r="F11" s="25"/>
      <c r="G11" s="26"/>
      <c r="H11" s="25"/>
      <c r="I11" s="26"/>
    </row>
    <row r="12" spans="1:11" s="1" customFormat="1">
      <c r="A12" s="206" t="s">
        <v>34</v>
      </c>
      <c r="B12" s="23"/>
      <c r="C12" s="23"/>
      <c r="D12" s="23"/>
      <c r="E12" s="24"/>
      <c r="F12" s="25">
        <v>100750</v>
      </c>
      <c r="G12" s="26"/>
      <c r="H12" s="25"/>
      <c r="I12" s="26"/>
    </row>
    <row r="13" spans="1:11" s="1" customFormat="1">
      <c r="A13" s="206" t="s">
        <v>30</v>
      </c>
      <c r="B13" s="23"/>
      <c r="C13" s="23"/>
      <c r="D13" s="23"/>
      <c r="E13" s="24"/>
      <c r="F13" s="25">
        <v>1200000</v>
      </c>
      <c r="G13" s="26"/>
      <c r="H13" s="25">
        <v>1200000</v>
      </c>
      <c r="I13" s="26"/>
    </row>
    <row r="14" spans="1:11" s="1" customFormat="1">
      <c r="A14" s="206" t="s">
        <v>116</v>
      </c>
      <c r="B14" s="23"/>
      <c r="C14" s="23"/>
      <c r="D14" s="23"/>
      <c r="E14" s="24"/>
      <c r="F14" s="25">
        <v>2589440</v>
      </c>
      <c r="G14" s="26"/>
      <c r="H14" s="25">
        <v>2277796</v>
      </c>
      <c r="I14" s="26"/>
    </row>
    <row r="15" spans="1:11">
      <c r="A15" s="75" t="s">
        <v>4</v>
      </c>
      <c r="B15" s="22"/>
      <c r="C15" s="22"/>
      <c r="D15" s="22"/>
      <c r="E15" s="203"/>
      <c r="F15" s="56">
        <v>276800</v>
      </c>
      <c r="G15" s="56"/>
      <c r="H15" s="56">
        <v>166080</v>
      </c>
      <c r="I15" s="56"/>
    </row>
    <row r="16" spans="1:11" s="1" customFormat="1">
      <c r="A16" s="75" t="s">
        <v>165</v>
      </c>
      <c r="B16" s="28"/>
      <c r="C16" s="28"/>
      <c r="D16" s="28"/>
      <c r="E16" s="29"/>
      <c r="F16" s="25"/>
      <c r="G16" s="59"/>
      <c r="H16" s="25">
        <v>375630</v>
      </c>
      <c r="I16" s="59"/>
    </row>
    <row r="17" spans="1:9">
      <c r="A17" s="55" t="s">
        <v>5</v>
      </c>
      <c r="B17" s="27"/>
      <c r="C17" s="27"/>
      <c r="D17" s="27"/>
      <c r="E17" s="64"/>
      <c r="F17" s="21">
        <f>SUM(F6)</f>
        <v>11560449</v>
      </c>
      <c r="G17" s="21"/>
      <c r="H17" s="21">
        <f>SUM(H6)</f>
        <v>12407046</v>
      </c>
      <c r="I17" s="21"/>
    </row>
    <row r="18" spans="1:9">
      <c r="A18" s="55" t="s">
        <v>164</v>
      </c>
      <c r="B18" s="27"/>
      <c r="C18" s="27"/>
      <c r="D18" s="27"/>
      <c r="E18" s="64"/>
      <c r="F18" s="21">
        <v>939972</v>
      </c>
      <c r="G18" s="21"/>
      <c r="H18" s="205"/>
      <c r="I18" s="205"/>
    </row>
    <row r="19" spans="1:9" s="1" customFormat="1">
      <c r="A19" s="55" t="s">
        <v>159</v>
      </c>
      <c r="B19" s="28"/>
      <c r="C19" s="28"/>
      <c r="D19" s="28"/>
      <c r="E19" s="29"/>
      <c r="F19" s="76">
        <v>1473294</v>
      </c>
      <c r="G19" s="77"/>
      <c r="H19" s="76"/>
      <c r="I19" s="77"/>
    </row>
    <row r="20" spans="1:9">
      <c r="A20" s="55" t="s">
        <v>167</v>
      </c>
      <c r="B20" s="27"/>
      <c r="C20" s="27"/>
      <c r="D20" s="27"/>
      <c r="E20" s="64"/>
      <c r="F20" s="21">
        <v>481000</v>
      </c>
      <c r="G20" s="21"/>
      <c r="H20" s="56"/>
      <c r="I20" s="56"/>
    </row>
    <row r="21" spans="1:9">
      <c r="A21" s="55" t="s">
        <v>166</v>
      </c>
      <c r="B21" s="27"/>
      <c r="C21" s="27"/>
      <c r="D21" s="27"/>
      <c r="E21" s="64"/>
      <c r="F21" s="21">
        <v>220000</v>
      </c>
      <c r="G21" s="21"/>
      <c r="H21" s="21"/>
      <c r="I21" s="21"/>
    </row>
    <row r="22" spans="1:9">
      <c r="A22" s="55" t="s">
        <v>169</v>
      </c>
      <c r="B22" s="27"/>
      <c r="C22" s="27"/>
      <c r="D22" s="27"/>
      <c r="E22" s="64"/>
      <c r="F22" s="21">
        <v>7877000</v>
      </c>
      <c r="G22" s="21"/>
      <c r="H22" s="21">
        <v>6392000</v>
      </c>
      <c r="I22" s="21"/>
    </row>
    <row r="23" spans="1:9">
      <c r="A23" s="75" t="s">
        <v>117</v>
      </c>
      <c r="B23" s="22"/>
      <c r="C23" s="22"/>
      <c r="D23" s="22"/>
      <c r="E23" s="203"/>
      <c r="F23" s="56"/>
      <c r="G23" s="56"/>
      <c r="H23" s="56"/>
      <c r="I23" s="56"/>
    </row>
    <row r="24" spans="1:9">
      <c r="A24" s="55" t="s">
        <v>168</v>
      </c>
      <c r="B24" s="27"/>
      <c r="C24" s="27"/>
      <c r="D24" s="27"/>
      <c r="E24" s="64"/>
      <c r="F24" s="21">
        <v>1931000</v>
      </c>
      <c r="G24" s="205"/>
      <c r="H24" s="21"/>
      <c r="I24" s="205"/>
    </row>
    <row r="25" spans="1:9">
      <c r="A25" s="55"/>
      <c r="B25" s="27"/>
      <c r="C25" s="27"/>
      <c r="D25" s="27"/>
      <c r="E25" s="64"/>
      <c r="F25" s="207"/>
      <c r="G25" s="207"/>
      <c r="H25" s="207"/>
      <c r="I25" s="207"/>
    </row>
    <row r="26" spans="1:9">
      <c r="A26" s="55" t="s">
        <v>118</v>
      </c>
      <c r="B26" s="27"/>
      <c r="C26" s="27"/>
      <c r="D26" s="27"/>
      <c r="E26" s="64"/>
      <c r="F26" s="45"/>
      <c r="G26" s="45"/>
      <c r="H26" s="45"/>
      <c r="I26" s="45"/>
    </row>
    <row r="27" spans="1:9">
      <c r="A27" s="55" t="s">
        <v>119</v>
      </c>
      <c r="B27" s="27"/>
      <c r="C27" s="27"/>
      <c r="D27" s="27"/>
      <c r="E27" s="64"/>
      <c r="F27" s="21">
        <v>1859000</v>
      </c>
      <c r="G27" s="21"/>
      <c r="H27" s="21">
        <v>1850000</v>
      </c>
      <c r="I27" s="21"/>
    </row>
    <row r="28" spans="1:9">
      <c r="A28" s="75" t="s">
        <v>120</v>
      </c>
      <c r="B28" s="22"/>
      <c r="C28" s="22"/>
      <c r="D28" s="22"/>
      <c r="E28" s="203"/>
      <c r="F28" s="45"/>
      <c r="G28" s="45"/>
      <c r="H28" s="45"/>
      <c r="I28" s="45"/>
    </row>
    <row r="29" spans="1:9">
      <c r="A29" s="55" t="s">
        <v>121</v>
      </c>
      <c r="B29" s="27"/>
      <c r="C29" s="27"/>
      <c r="D29" s="27"/>
      <c r="E29" s="64"/>
      <c r="F29" s="21">
        <v>552000</v>
      </c>
      <c r="G29" s="21"/>
      <c r="H29" s="21">
        <v>550000</v>
      </c>
      <c r="I29" s="21"/>
    </row>
    <row r="30" spans="1:9">
      <c r="A30" s="75" t="s">
        <v>122</v>
      </c>
      <c r="B30" s="22"/>
      <c r="C30" s="22"/>
      <c r="D30" s="22"/>
      <c r="E30" s="203"/>
      <c r="F30" s="21"/>
      <c r="G30" s="21"/>
      <c r="H30" s="21"/>
      <c r="I30" s="21"/>
    </row>
    <row r="31" spans="1:9">
      <c r="A31" s="55" t="s">
        <v>123</v>
      </c>
      <c r="B31" s="27"/>
      <c r="C31" s="27"/>
      <c r="D31" s="27"/>
      <c r="E31" s="64"/>
      <c r="F31" s="21">
        <v>171000</v>
      </c>
      <c r="G31" s="21"/>
      <c r="H31" s="21">
        <v>170000</v>
      </c>
      <c r="I31" s="21"/>
    </row>
    <row r="32" spans="1:9" s="1" customFormat="1">
      <c r="A32" s="75" t="s">
        <v>170</v>
      </c>
      <c r="B32" s="31"/>
      <c r="C32" s="31"/>
      <c r="D32" s="31"/>
      <c r="E32" s="32"/>
      <c r="F32" s="21"/>
      <c r="G32" s="21"/>
      <c r="H32" s="21"/>
      <c r="I32" s="21"/>
    </row>
    <row r="33" spans="1:9">
      <c r="A33" s="55" t="s">
        <v>124</v>
      </c>
      <c r="B33" s="27"/>
      <c r="C33" s="27"/>
      <c r="D33" s="27"/>
      <c r="E33" s="64"/>
      <c r="F33" s="21">
        <v>773000</v>
      </c>
      <c r="G33" s="21"/>
      <c r="H33" s="21">
        <v>620000</v>
      </c>
      <c r="I33" s="21"/>
    </row>
    <row r="34" spans="1:9">
      <c r="A34" s="75" t="s">
        <v>125</v>
      </c>
      <c r="B34" s="22"/>
      <c r="C34" s="22"/>
      <c r="D34" s="22"/>
      <c r="E34" s="203"/>
      <c r="F34" s="204"/>
      <c r="G34" s="204"/>
      <c r="H34" s="204"/>
      <c r="I34" s="204"/>
    </row>
    <row r="35" spans="1:9">
      <c r="A35" s="55" t="s">
        <v>126</v>
      </c>
      <c r="B35" s="27"/>
      <c r="C35" s="27"/>
      <c r="D35" s="27"/>
      <c r="E35" s="64"/>
      <c r="F35" s="21">
        <v>11000</v>
      </c>
      <c r="G35" s="21"/>
      <c r="H35" s="21">
        <v>10000</v>
      </c>
      <c r="I35" s="21"/>
    </row>
    <row r="36" spans="1:9" s="1" customFormat="1">
      <c r="A36" s="75" t="s">
        <v>129</v>
      </c>
      <c r="B36" s="31"/>
      <c r="C36" s="31"/>
      <c r="D36" s="31"/>
      <c r="E36" s="32"/>
      <c r="F36" s="76"/>
      <c r="G36" s="77"/>
      <c r="H36" s="76"/>
      <c r="I36" s="77"/>
    </row>
    <row r="37" spans="1:9">
      <c r="A37" s="55" t="s">
        <v>127</v>
      </c>
      <c r="B37" s="27"/>
      <c r="C37" s="27"/>
      <c r="D37" s="27"/>
      <c r="E37" s="64"/>
      <c r="F37" s="21">
        <v>36000</v>
      </c>
      <c r="G37" s="21"/>
      <c r="H37" s="21">
        <v>36000</v>
      </c>
      <c r="I37" s="21"/>
    </row>
    <row r="38" spans="1:9">
      <c r="A38" s="75" t="s">
        <v>128</v>
      </c>
      <c r="B38" s="22"/>
      <c r="C38" s="22"/>
      <c r="D38" s="22"/>
      <c r="E38" s="203"/>
      <c r="F38" s="56"/>
      <c r="G38" s="56"/>
      <c r="H38" s="56"/>
      <c r="I38" s="56"/>
    </row>
    <row r="39" spans="1:9">
      <c r="A39" s="55" t="s">
        <v>130</v>
      </c>
      <c r="B39" s="27"/>
      <c r="C39" s="27"/>
      <c r="D39" s="27"/>
      <c r="E39" s="64"/>
      <c r="F39" s="21">
        <v>37000</v>
      </c>
      <c r="G39" s="21"/>
      <c r="H39" s="21">
        <v>30000</v>
      </c>
      <c r="I39" s="21"/>
    </row>
    <row r="40" spans="1:9">
      <c r="A40" s="147" t="s">
        <v>131</v>
      </c>
      <c r="B40" s="147"/>
      <c r="C40" s="147"/>
      <c r="D40" s="147"/>
      <c r="E40" s="147"/>
      <c r="F40" s="45"/>
      <c r="G40" s="45"/>
      <c r="H40" s="45"/>
      <c r="I40" s="45"/>
    </row>
    <row r="41" spans="1:9" s="1" customFormat="1">
      <c r="A41" s="55" t="s">
        <v>132</v>
      </c>
      <c r="B41" s="27"/>
      <c r="C41" s="27"/>
      <c r="D41" s="27"/>
      <c r="E41" s="64"/>
      <c r="F41" s="76">
        <v>247000</v>
      </c>
      <c r="G41" s="77"/>
      <c r="H41" s="76">
        <v>200000</v>
      </c>
      <c r="I41" s="77"/>
    </row>
    <row r="42" spans="1:9" s="1" customFormat="1">
      <c r="A42" s="75" t="s">
        <v>133</v>
      </c>
      <c r="B42" s="31"/>
      <c r="C42" s="31"/>
      <c r="D42" s="31"/>
      <c r="E42" s="32"/>
      <c r="F42" s="25"/>
      <c r="G42" s="29"/>
      <c r="H42" s="76"/>
      <c r="I42" s="77"/>
    </row>
    <row r="43" spans="1:9" s="1" customFormat="1">
      <c r="A43" s="55" t="s">
        <v>134</v>
      </c>
      <c r="B43" s="78"/>
      <c r="C43" s="78"/>
      <c r="D43" s="78"/>
      <c r="E43" s="79"/>
      <c r="F43" s="76">
        <v>52000</v>
      </c>
      <c r="G43" s="79"/>
      <c r="H43" s="76">
        <v>114000</v>
      </c>
      <c r="I43" s="77"/>
    </row>
    <row r="44" spans="1:9" s="1" customFormat="1">
      <c r="A44" s="75" t="s">
        <v>135</v>
      </c>
      <c r="B44" s="31"/>
      <c r="C44" s="31"/>
      <c r="D44" s="31"/>
      <c r="E44" s="32"/>
      <c r="F44" s="25"/>
      <c r="G44" s="29"/>
      <c r="H44" s="76"/>
      <c r="I44" s="77"/>
    </row>
    <row r="45" spans="1:9" s="1" customFormat="1">
      <c r="A45" s="55" t="s">
        <v>14</v>
      </c>
      <c r="B45" s="28"/>
      <c r="C45" s="28"/>
      <c r="D45" s="28"/>
      <c r="E45" s="29"/>
      <c r="F45" s="76">
        <v>5328000</v>
      </c>
      <c r="G45" s="77"/>
      <c r="H45" s="76">
        <v>6960663</v>
      </c>
      <c r="I45" s="77"/>
    </row>
    <row r="46" spans="1:9">
      <c r="A46" s="20" t="s">
        <v>2</v>
      </c>
      <c r="B46" s="20"/>
      <c r="C46" s="20"/>
      <c r="D46" s="20"/>
      <c r="E46" s="20"/>
      <c r="F46" s="21">
        <f>SUM(F17+F18+F19+F20+F21+F22+F24+F26+F27+F29+F31+F33+F35+F37+F39+F41+F43+F45)</f>
        <v>33548715</v>
      </c>
      <c r="G46" s="205"/>
      <c r="H46" s="21">
        <f>SUM(H17+H18+H20+H22+H24+H26+H27+H29+H31+H33+H35+H37+H39+H41+H43+H45+H19)</f>
        <v>29339709</v>
      </c>
      <c r="I46" s="205"/>
    </row>
    <row r="47" spans="1:9" s="1" customFormat="1">
      <c r="A47" s="2"/>
      <c r="B47" s="2"/>
      <c r="C47" s="2"/>
      <c r="D47" s="2"/>
      <c r="E47" s="2"/>
      <c r="F47" s="3"/>
      <c r="G47" s="4"/>
      <c r="H47" s="3"/>
      <c r="I47" s="4"/>
    </row>
    <row r="48" spans="1:9" s="1" customFormat="1">
      <c r="A48" s="2"/>
      <c r="B48" s="2"/>
      <c r="C48" s="2"/>
      <c r="D48" s="2"/>
      <c r="E48" s="2"/>
      <c r="F48" s="3"/>
      <c r="G48" s="4"/>
      <c r="H48" s="3"/>
      <c r="I48" s="4"/>
    </row>
    <row r="49" spans="1:9" s="1" customFormat="1">
      <c r="A49" s="2"/>
      <c r="B49" s="2"/>
      <c r="C49" s="2"/>
      <c r="D49" s="2"/>
      <c r="E49" s="2"/>
      <c r="F49" s="3"/>
      <c r="G49" s="4"/>
      <c r="H49" s="3"/>
      <c r="I49" s="4"/>
    </row>
    <row r="50" spans="1:9" s="1" customFormat="1">
      <c r="A50" s="2"/>
      <c r="B50" s="2"/>
      <c r="C50" s="2"/>
      <c r="D50" s="2"/>
      <c r="E50" s="2"/>
      <c r="F50" s="3"/>
      <c r="G50" s="4"/>
      <c r="H50" s="3"/>
      <c r="I50" s="4"/>
    </row>
    <row r="51" spans="1:9" s="1" customFormat="1">
      <c r="A51" s="2"/>
      <c r="B51" s="2"/>
      <c r="C51" s="2"/>
      <c r="D51" s="2"/>
      <c r="E51" s="2"/>
      <c r="F51" s="3"/>
      <c r="G51" s="4"/>
      <c r="H51" s="3"/>
      <c r="I51" s="4"/>
    </row>
    <row r="52" spans="1:9" s="1" customFormat="1"/>
    <row r="53" spans="1:9" s="1" customFormat="1">
      <c r="A53" s="50" t="s">
        <v>110</v>
      </c>
      <c r="B53" s="50"/>
      <c r="C53" s="50"/>
      <c r="D53" s="50"/>
      <c r="E53" s="50"/>
      <c r="F53" s="50"/>
      <c r="G53" s="50"/>
      <c r="H53" s="50"/>
      <c r="I53" s="50"/>
    </row>
    <row r="54" spans="1:9" s="1" customFormat="1"/>
    <row r="55" spans="1:9" s="1" customFormat="1" ht="15" customHeight="1">
      <c r="A55" s="51" t="s">
        <v>0</v>
      </c>
      <c r="B55" s="51"/>
      <c r="C55" s="51"/>
      <c r="D55" s="51"/>
      <c r="E55" s="51"/>
      <c r="F55" s="53" t="s">
        <v>162</v>
      </c>
      <c r="G55" s="53"/>
      <c r="H55" s="53" t="s">
        <v>163</v>
      </c>
      <c r="I55" s="53"/>
    </row>
    <row r="56" spans="1:9" s="1" customFormat="1">
      <c r="A56" s="52"/>
      <c r="B56" s="52"/>
      <c r="C56" s="52"/>
      <c r="D56" s="52"/>
      <c r="E56" s="52"/>
      <c r="F56" s="54"/>
      <c r="G56" s="54"/>
      <c r="H56" s="54"/>
      <c r="I56" s="54"/>
    </row>
    <row r="57" spans="1:9" s="1" customFormat="1">
      <c r="A57" s="104" t="s">
        <v>42</v>
      </c>
      <c r="B57" s="152"/>
      <c r="C57" s="152"/>
      <c r="D57" s="152"/>
      <c r="E57" s="153"/>
      <c r="F57" s="35">
        <v>5693000</v>
      </c>
      <c r="G57" s="42"/>
      <c r="H57" s="25">
        <v>4346000</v>
      </c>
      <c r="I57" s="26"/>
    </row>
    <row r="58" spans="1:9" s="1" customFormat="1" ht="15.75" thickBot="1">
      <c r="A58" s="104" t="s">
        <v>172</v>
      </c>
      <c r="B58" s="105"/>
      <c r="C58" s="105"/>
      <c r="D58" s="105"/>
      <c r="E58" s="106"/>
      <c r="F58" s="295">
        <v>22000</v>
      </c>
      <c r="G58" s="296"/>
      <c r="H58" s="164"/>
      <c r="I58" s="165"/>
    </row>
    <row r="59" spans="1:9" s="1" customFormat="1" ht="16.5" thickTop="1" thickBot="1">
      <c r="A59" s="166" t="s">
        <v>6</v>
      </c>
      <c r="B59" s="167"/>
      <c r="C59" s="167"/>
      <c r="D59" s="167"/>
      <c r="E59" s="167"/>
      <c r="F59" s="169">
        <f>SUM(F57:G58)</f>
        <v>5715000</v>
      </c>
      <c r="G59" s="169"/>
      <c r="H59" s="19">
        <f>SUM(H57:I58)</f>
        <v>4346000</v>
      </c>
      <c r="I59" s="19"/>
    </row>
    <row r="60" spans="1:9" s="1" customFormat="1" ht="15.75" thickTop="1">
      <c r="A60" s="168" t="s">
        <v>26</v>
      </c>
      <c r="B60" s="168"/>
      <c r="C60" s="168"/>
      <c r="D60" s="168"/>
      <c r="E60" s="168"/>
      <c r="F60" s="83">
        <v>774000</v>
      </c>
      <c r="G60" s="83"/>
      <c r="H60" s="173">
        <v>586000</v>
      </c>
      <c r="I60" s="174"/>
    </row>
    <row r="61" spans="1:9" s="1" customFormat="1">
      <c r="A61" s="178" t="s">
        <v>43</v>
      </c>
      <c r="B61" s="178"/>
      <c r="C61" s="178"/>
      <c r="D61" s="178"/>
      <c r="E61" s="178"/>
      <c r="F61" s="83"/>
      <c r="G61" s="83"/>
      <c r="H61" s="21"/>
      <c r="I61" s="21"/>
    </row>
    <row r="62" spans="1:9" s="1" customFormat="1" ht="15.75" thickBot="1">
      <c r="A62" s="179" t="s">
        <v>44</v>
      </c>
      <c r="B62" s="179"/>
      <c r="C62" s="179"/>
      <c r="D62" s="179"/>
      <c r="E62" s="179"/>
      <c r="F62" s="180">
        <v>0</v>
      </c>
      <c r="G62" s="180"/>
      <c r="H62" s="181"/>
      <c r="I62" s="181"/>
    </row>
    <row r="63" spans="1:9" s="1" customFormat="1" ht="16.5" thickTop="1" thickBot="1">
      <c r="A63" s="17" t="s">
        <v>7</v>
      </c>
      <c r="B63" s="18"/>
      <c r="C63" s="18"/>
      <c r="D63" s="18"/>
      <c r="E63" s="18"/>
      <c r="F63" s="127">
        <f>SUM(F60:G62)</f>
        <v>774000</v>
      </c>
      <c r="G63" s="171"/>
      <c r="H63" s="19">
        <f>SUM(H60:I62)</f>
        <v>586000</v>
      </c>
      <c r="I63" s="175"/>
    </row>
    <row r="64" spans="1:9" s="1" customFormat="1" ht="15.75" thickTop="1">
      <c r="A64" s="95" t="s">
        <v>45</v>
      </c>
      <c r="B64" s="96"/>
      <c r="C64" s="96"/>
      <c r="D64" s="96"/>
      <c r="E64" s="96"/>
      <c r="F64" s="56">
        <v>585000</v>
      </c>
      <c r="G64" s="56"/>
      <c r="H64" s="56">
        <v>1150000</v>
      </c>
      <c r="I64" s="56"/>
    </row>
    <row r="65" spans="1:9" s="1" customFormat="1">
      <c r="A65" s="61" t="s">
        <v>171</v>
      </c>
      <c r="B65" s="62"/>
      <c r="C65" s="62"/>
      <c r="D65" s="62"/>
      <c r="E65" s="63"/>
      <c r="F65" s="56"/>
      <c r="G65" s="56"/>
      <c r="H65" s="56"/>
      <c r="I65" s="56"/>
    </row>
    <row r="66" spans="1:9" s="1" customFormat="1">
      <c r="A66" s="55" t="s">
        <v>173</v>
      </c>
      <c r="B66" s="27"/>
      <c r="C66" s="27"/>
      <c r="D66" s="27"/>
      <c r="E66" s="64"/>
      <c r="F66" s="56">
        <v>46000</v>
      </c>
      <c r="G66" s="56"/>
      <c r="H66" s="56"/>
      <c r="I66" s="56"/>
    </row>
    <row r="67" spans="1:9" s="1" customFormat="1">
      <c r="A67" s="61" t="s">
        <v>174</v>
      </c>
      <c r="B67" s="62"/>
      <c r="C67" s="62"/>
      <c r="D67" s="62"/>
      <c r="E67" s="63"/>
      <c r="F67" s="56"/>
      <c r="G67" s="56"/>
      <c r="H67" s="56"/>
      <c r="I67" s="56"/>
    </row>
    <row r="68" spans="1:9" s="1" customFormat="1">
      <c r="A68" s="95" t="s">
        <v>111</v>
      </c>
      <c r="B68" s="96"/>
      <c r="C68" s="96"/>
      <c r="D68" s="96"/>
      <c r="E68" s="96"/>
      <c r="F68" s="56">
        <v>246000</v>
      </c>
      <c r="G68" s="56"/>
      <c r="H68" s="56">
        <v>310000</v>
      </c>
      <c r="I68" s="56"/>
    </row>
    <row r="69" spans="1:9" s="1" customFormat="1" ht="15.75" thickBot="1">
      <c r="A69" s="61" t="s">
        <v>83</v>
      </c>
      <c r="B69" s="31"/>
      <c r="C69" s="31"/>
      <c r="D69" s="31"/>
      <c r="E69" s="32"/>
      <c r="F69" s="58"/>
      <c r="G69" s="59"/>
      <c r="H69" s="58"/>
      <c r="I69" s="59"/>
    </row>
    <row r="70" spans="1:9" s="1" customFormat="1" ht="16.5" thickTop="1" thickBot="1">
      <c r="A70" s="91" t="s">
        <v>10</v>
      </c>
      <c r="B70" s="92"/>
      <c r="C70" s="92"/>
      <c r="D70" s="92"/>
      <c r="E70" s="92"/>
      <c r="F70" s="93">
        <f>SUM(F64:G69)</f>
        <v>877000</v>
      </c>
      <c r="G70" s="94"/>
      <c r="H70" s="93">
        <f>SUM(H64:I69)</f>
        <v>1460000</v>
      </c>
      <c r="I70" s="94"/>
    </row>
    <row r="71" spans="1:9" s="1" customFormat="1" ht="16.5" thickTop="1" thickBot="1">
      <c r="A71" s="91" t="s">
        <v>11</v>
      </c>
      <c r="B71" s="92"/>
      <c r="C71" s="92"/>
      <c r="D71" s="92"/>
      <c r="E71" s="92"/>
      <c r="F71" s="93">
        <f>SUM(F59+F63+F70)</f>
        <v>7366000</v>
      </c>
      <c r="G71" s="94"/>
      <c r="H71" s="93">
        <f>SUM(H59+H63+H70)</f>
        <v>6392000</v>
      </c>
      <c r="I71" s="94"/>
    </row>
    <row r="72" spans="1:9" s="1" customFormat="1" ht="15.75" thickTop="1">
      <c r="A72" s="284" t="s">
        <v>72</v>
      </c>
      <c r="B72" s="285"/>
      <c r="C72" s="285"/>
      <c r="D72" s="285"/>
      <c r="E72" s="286"/>
      <c r="F72" s="280">
        <v>837000</v>
      </c>
      <c r="G72" s="281"/>
      <c r="H72" s="297"/>
      <c r="I72" s="298"/>
    </row>
    <row r="73" spans="1:9" s="1" customFormat="1">
      <c r="A73" s="299"/>
      <c r="B73" s="125"/>
      <c r="C73" s="125"/>
      <c r="D73" s="125"/>
      <c r="E73" s="126"/>
      <c r="F73" s="217"/>
      <c r="G73" s="218"/>
      <c r="H73" s="111"/>
      <c r="I73" s="112"/>
    </row>
    <row r="74" spans="1:9" s="1" customFormat="1">
      <c r="A74" s="287" t="s">
        <v>75</v>
      </c>
      <c r="B74" s="125"/>
      <c r="C74" s="125"/>
      <c r="D74" s="125"/>
      <c r="E74" s="126"/>
      <c r="F74" s="217">
        <v>148000</v>
      </c>
      <c r="G74" s="218"/>
      <c r="H74" s="217"/>
      <c r="I74" s="218"/>
    </row>
    <row r="75" spans="1:9" s="1" customFormat="1" ht="15.75" thickBot="1">
      <c r="A75" s="288" t="s">
        <v>12</v>
      </c>
      <c r="B75" s="289"/>
      <c r="C75" s="289"/>
      <c r="D75" s="289"/>
      <c r="E75" s="290"/>
      <c r="F75" s="293">
        <f>SUM(F72:G74)</f>
        <v>985000</v>
      </c>
      <c r="G75" s="294"/>
      <c r="H75" s="293">
        <f>SUM(H72:I74)</f>
        <v>0</v>
      </c>
      <c r="I75" s="294"/>
    </row>
    <row r="76" spans="1:9" s="1" customFormat="1" ht="16.5" thickTop="1" thickBot="1">
      <c r="A76" s="244" t="s">
        <v>112</v>
      </c>
      <c r="B76" s="235"/>
      <c r="C76" s="235"/>
      <c r="D76" s="235"/>
      <c r="E76" s="236"/>
      <c r="F76" s="237">
        <f>SUM(F71+F75)</f>
        <v>8351000</v>
      </c>
      <c r="G76" s="238"/>
      <c r="H76" s="237">
        <f>SUM(H71+H75)</f>
        <v>6392000</v>
      </c>
      <c r="I76" s="238"/>
    </row>
    <row r="77" spans="1:9" s="1" customFormat="1" ht="15.75" thickTop="1"/>
    <row r="78" spans="1:9" s="1" customFormat="1"/>
    <row r="79" spans="1:9" s="1" customFormat="1">
      <c r="A79" s="2"/>
      <c r="B79" s="2"/>
      <c r="C79" s="2"/>
      <c r="D79" s="2"/>
      <c r="E79" s="2"/>
      <c r="F79" s="3"/>
      <c r="G79" s="4"/>
      <c r="H79" s="3"/>
      <c r="I79" s="4"/>
    </row>
    <row r="80" spans="1:9" s="1" customFormat="1">
      <c r="A80" s="197" t="s">
        <v>41</v>
      </c>
      <c r="B80" s="66"/>
      <c r="C80" s="66"/>
      <c r="D80" s="66"/>
      <c r="E80" s="66"/>
      <c r="F80" s="66"/>
      <c r="G80" s="66"/>
      <c r="H80" s="66"/>
      <c r="I80" s="66"/>
    </row>
    <row r="81" spans="1:9" s="1" customFormat="1">
      <c r="A81" s="2"/>
      <c r="B81" s="2"/>
      <c r="C81" s="2"/>
      <c r="D81" s="2"/>
      <c r="E81" s="2"/>
      <c r="F81" s="3"/>
      <c r="G81" s="4"/>
      <c r="H81" s="3"/>
      <c r="I81" s="4"/>
    </row>
    <row r="82" spans="1:9" s="1" customFormat="1" ht="15" customHeight="1">
      <c r="A82" s="67" t="s">
        <v>0</v>
      </c>
      <c r="B82" s="67"/>
      <c r="C82" s="67"/>
      <c r="D82" s="67"/>
      <c r="E82" s="67"/>
      <c r="F82" s="53" t="s">
        <v>162</v>
      </c>
      <c r="G82" s="53"/>
      <c r="H82" s="53" t="s">
        <v>163</v>
      </c>
      <c r="I82" s="53"/>
    </row>
    <row r="83" spans="1:9" s="1" customFormat="1">
      <c r="A83" s="68"/>
      <c r="B83" s="68"/>
      <c r="C83" s="68"/>
      <c r="D83" s="68"/>
      <c r="E83" s="68"/>
      <c r="F83" s="54"/>
      <c r="G83" s="54"/>
      <c r="H83" s="54"/>
      <c r="I83" s="54"/>
    </row>
    <row r="84" spans="1:9" s="1" customFormat="1">
      <c r="A84" s="104" t="s">
        <v>42</v>
      </c>
      <c r="B84" s="152"/>
      <c r="C84" s="152"/>
      <c r="D84" s="152"/>
      <c r="E84" s="153"/>
      <c r="F84" s="35"/>
      <c r="G84" s="42"/>
      <c r="H84" s="25"/>
      <c r="I84" s="26"/>
    </row>
    <row r="85" spans="1:9" s="1" customFormat="1" ht="15.75" thickBot="1">
      <c r="A85" s="156"/>
      <c r="B85" s="157"/>
      <c r="C85" s="157"/>
      <c r="D85" s="157"/>
      <c r="E85" s="158"/>
      <c r="F85" s="154"/>
      <c r="G85" s="155"/>
      <c r="H85" s="164"/>
      <c r="I85" s="165"/>
    </row>
    <row r="86" spans="1:9" s="1" customFormat="1" ht="16.5" thickTop="1" thickBot="1">
      <c r="A86" s="166" t="s">
        <v>6</v>
      </c>
      <c r="B86" s="167"/>
      <c r="C86" s="167"/>
      <c r="D86" s="167"/>
      <c r="E86" s="167"/>
      <c r="F86" s="169">
        <f>SUM(F84:G85)</f>
        <v>0</v>
      </c>
      <c r="G86" s="169"/>
      <c r="H86" s="19">
        <f>SUM(H84:I85)</f>
        <v>0</v>
      </c>
      <c r="I86" s="19"/>
    </row>
    <row r="87" spans="1:9" s="1" customFormat="1" ht="15.75" thickTop="1">
      <c r="A87" s="168" t="s">
        <v>26</v>
      </c>
      <c r="B87" s="168"/>
      <c r="C87" s="168"/>
      <c r="D87" s="168"/>
      <c r="E87" s="168"/>
      <c r="F87" s="170"/>
      <c r="G87" s="170"/>
      <c r="H87" s="173"/>
      <c r="I87" s="174"/>
    </row>
    <row r="88" spans="1:9" s="1" customFormat="1">
      <c r="A88" s="178" t="s">
        <v>43</v>
      </c>
      <c r="B88" s="178"/>
      <c r="C88" s="178"/>
      <c r="D88" s="178"/>
      <c r="E88" s="178"/>
      <c r="F88" s="83"/>
      <c r="G88" s="83"/>
      <c r="H88" s="21"/>
      <c r="I88" s="21"/>
    </row>
    <row r="89" spans="1:9" s="1" customFormat="1" ht="15.75" thickBot="1">
      <c r="A89" s="179" t="s">
        <v>44</v>
      </c>
      <c r="B89" s="179"/>
      <c r="C89" s="179"/>
      <c r="D89" s="179"/>
      <c r="E89" s="179"/>
      <c r="F89" s="180">
        <v>0</v>
      </c>
      <c r="G89" s="180"/>
      <c r="H89" s="181"/>
      <c r="I89" s="181"/>
    </row>
    <row r="90" spans="1:9" s="1" customFormat="1" ht="16.5" thickTop="1" thickBot="1">
      <c r="A90" s="17" t="s">
        <v>7</v>
      </c>
      <c r="B90" s="18"/>
      <c r="C90" s="18"/>
      <c r="D90" s="18"/>
      <c r="E90" s="18"/>
      <c r="F90" s="127">
        <f>SUM(F87:G89)</f>
        <v>0</v>
      </c>
      <c r="G90" s="171"/>
      <c r="H90" s="19">
        <f>SUM(H87:I89)</f>
        <v>0</v>
      </c>
      <c r="I90" s="175"/>
    </row>
    <row r="91" spans="1:9" s="1" customFormat="1" ht="16.5" thickTop="1" thickBot="1">
      <c r="A91" s="182" t="s">
        <v>45</v>
      </c>
      <c r="B91" s="183"/>
      <c r="C91" s="183"/>
      <c r="D91" s="183"/>
      <c r="E91" s="184"/>
      <c r="F91" s="135"/>
      <c r="G91" s="186"/>
      <c r="H91" s="21"/>
      <c r="I91" s="21"/>
    </row>
    <row r="92" spans="1:9" s="1" customFormat="1" ht="16.5" thickTop="1" thickBot="1">
      <c r="A92" s="182"/>
      <c r="B92" s="183"/>
      <c r="C92" s="183"/>
      <c r="D92" s="183"/>
      <c r="E92" s="184"/>
      <c r="F92" s="148"/>
      <c r="G92" s="149"/>
      <c r="H92" s="21"/>
      <c r="I92" s="21"/>
    </row>
    <row r="93" spans="1:9" s="1" customFormat="1" ht="16.5" thickTop="1" thickBot="1">
      <c r="A93" s="182" t="s">
        <v>46</v>
      </c>
      <c r="B93" s="183"/>
      <c r="C93" s="183"/>
      <c r="D93" s="183"/>
      <c r="E93" s="184"/>
      <c r="F93" s="135"/>
      <c r="G93" s="186"/>
      <c r="H93" s="21"/>
      <c r="I93" s="21"/>
    </row>
    <row r="94" spans="1:9" s="1" customFormat="1" ht="16.5" thickTop="1" thickBot="1">
      <c r="A94" s="185" t="s">
        <v>47</v>
      </c>
      <c r="B94" s="183"/>
      <c r="C94" s="183"/>
      <c r="D94" s="183"/>
      <c r="E94" s="184"/>
      <c r="F94" s="148"/>
      <c r="G94" s="149"/>
      <c r="H94" s="21"/>
      <c r="I94" s="21"/>
    </row>
    <row r="95" spans="1:9" s="1" customFormat="1" ht="15.75" thickTop="1">
      <c r="A95" s="166" t="s">
        <v>10</v>
      </c>
      <c r="B95" s="167"/>
      <c r="C95" s="167"/>
      <c r="D95" s="167"/>
      <c r="E95" s="167"/>
      <c r="F95" s="169">
        <f>SUM(F91:G94)</f>
        <v>0</v>
      </c>
      <c r="G95" s="172"/>
      <c r="H95" s="176">
        <f>SUM(H91:I94)</f>
        <v>0</v>
      </c>
      <c r="I95" s="177"/>
    </row>
    <row r="96" spans="1:9" s="1" customFormat="1">
      <c r="A96" s="113" t="s">
        <v>48</v>
      </c>
      <c r="B96" s="114"/>
      <c r="C96" s="114"/>
      <c r="D96" s="114"/>
      <c r="E96" s="115"/>
      <c r="F96" s="83">
        <f>SUM(F86+F90+F95)</f>
        <v>0</v>
      </c>
      <c r="G96" s="83"/>
      <c r="H96" s="21">
        <f>SUM(H86+H90+H95)</f>
        <v>0</v>
      </c>
      <c r="I96" s="21"/>
    </row>
    <row r="97" spans="1:9" s="1" customFormat="1" ht="15.75" thickBot="1">
      <c r="A97" s="191" t="s">
        <v>13</v>
      </c>
      <c r="B97" s="191"/>
      <c r="C97" s="191"/>
      <c r="D97" s="191"/>
      <c r="E97" s="191"/>
      <c r="F97" s="192">
        <f>SUM(F96)</f>
        <v>0</v>
      </c>
      <c r="G97" s="193"/>
      <c r="H97" s="189">
        <f>SUM(H96)</f>
        <v>0</v>
      </c>
      <c r="I97" s="190"/>
    </row>
    <row r="98" spans="1:9" s="1" customFormat="1" ht="15.75" thickTop="1">
      <c r="A98" s="2"/>
      <c r="B98" s="2"/>
      <c r="C98" s="2"/>
      <c r="D98" s="2"/>
      <c r="E98" s="2"/>
      <c r="F98" s="3"/>
      <c r="G98" s="4"/>
      <c r="H98" s="3"/>
      <c r="I98" s="4"/>
    </row>
    <row r="99" spans="1:9" s="1" customFormat="1">
      <c r="A99" s="2"/>
      <c r="B99" s="2"/>
      <c r="C99" s="2"/>
      <c r="D99" s="2"/>
      <c r="E99" s="2"/>
      <c r="F99" s="3"/>
      <c r="G99" s="4"/>
      <c r="H99" s="3"/>
      <c r="I99" s="4"/>
    </row>
    <row r="100" spans="1:9" s="1" customFormat="1">
      <c r="A100" s="2"/>
      <c r="B100" s="2"/>
      <c r="C100" s="2"/>
      <c r="D100" s="2"/>
      <c r="E100" s="2"/>
      <c r="F100" s="3"/>
      <c r="G100" s="4"/>
      <c r="H100" s="3"/>
      <c r="I100" s="4"/>
    </row>
    <row r="101" spans="1:9" s="1" customFormat="1">
      <c r="A101" s="2"/>
      <c r="B101" s="2"/>
      <c r="C101" s="2"/>
      <c r="D101" s="2"/>
      <c r="E101" s="2"/>
      <c r="F101" s="3"/>
      <c r="G101" s="4"/>
      <c r="H101" s="3"/>
      <c r="I101" s="4"/>
    </row>
    <row r="102" spans="1:9" s="1" customFormat="1"/>
    <row r="103" spans="1:9" s="1" customFormat="1">
      <c r="A103" s="66" t="s">
        <v>38</v>
      </c>
      <c r="B103" s="66"/>
      <c r="C103" s="66"/>
      <c r="D103" s="66"/>
      <c r="E103" s="66"/>
      <c r="F103" s="66"/>
      <c r="G103" s="66"/>
      <c r="H103" s="66"/>
      <c r="I103" s="66"/>
    </row>
    <row r="104" spans="1:9" s="1" customFormat="1"/>
    <row r="105" spans="1:9" s="1" customFormat="1" ht="15" customHeight="1">
      <c r="A105" s="67" t="s">
        <v>0</v>
      </c>
      <c r="B105" s="67"/>
      <c r="C105" s="67"/>
      <c r="D105" s="67"/>
      <c r="E105" s="67"/>
      <c r="F105" s="53" t="s">
        <v>162</v>
      </c>
      <c r="G105" s="53"/>
      <c r="H105" s="53" t="s">
        <v>163</v>
      </c>
      <c r="I105" s="53"/>
    </row>
    <row r="106" spans="1:9" s="1" customFormat="1">
      <c r="A106" s="68"/>
      <c r="B106" s="68"/>
      <c r="C106" s="68"/>
      <c r="D106" s="68"/>
      <c r="E106" s="68"/>
      <c r="F106" s="54"/>
      <c r="G106" s="54"/>
      <c r="H106" s="54"/>
      <c r="I106" s="54"/>
    </row>
    <row r="107" spans="1:9">
      <c r="A107" s="55" t="s">
        <v>8</v>
      </c>
      <c r="B107" s="27"/>
      <c r="C107" s="27"/>
      <c r="D107" s="27"/>
      <c r="E107" s="27"/>
      <c r="F107" s="56">
        <v>71000</v>
      </c>
      <c r="G107" s="56"/>
      <c r="H107" s="56">
        <v>50000</v>
      </c>
      <c r="I107" s="56"/>
    </row>
    <row r="108" spans="1:9">
      <c r="A108" s="81"/>
      <c r="B108" s="81"/>
      <c r="C108" s="81"/>
      <c r="D108" s="81"/>
      <c r="E108" s="81"/>
      <c r="F108" s="82"/>
      <c r="G108" s="82"/>
      <c r="H108" s="82"/>
      <c r="I108" s="82"/>
    </row>
    <row r="109" spans="1:9">
      <c r="A109" s="55" t="s">
        <v>9</v>
      </c>
      <c r="B109" s="27"/>
      <c r="C109" s="27"/>
      <c r="D109" s="27"/>
      <c r="E109" s="27"/>
      <c r="F109" s="56"/>
      <c r="G109" s="56"/>
      <c r="H109" s="56">
        <v>14000</v>
      </c>
      <c r="I109" s="56"/>
    </row>
    <row r="110" spans="1:9" ht="15.75" thickBot="1">
      <c r="A110" s="55"/>
      <c r="B110" s="28"/>
      <c r="C110" s="28"/>
      <c r="D110" s="28"/>
      <c r="E110" s="29"/>
      <c r="F110" s="58"/>
      <c r="G110" s="59"/>
      <c r="H110" s="58"/>
      <c r="I110" s="59"/>
    </row>
    <row r="111" spans="1:9" ht="16.5" thickTop="1" thickBot="1">
      <c r="A111" s="17" t="s">
        <v>10</v>
      </c>
      <c r="B111" s="18"/>
      <c r="C111" s="18"/>
      <c r="D111" s="18"/>
      <c r="E111" s="18"/>
      <c r="F111" s="19">
        <f>SUM(F107:G110)</f>
        <v>71000</v>
      </c>
      <c r="G111" s="60"/>
      <c r="H111" s="19">
        <f>SUM(H107:I110)</f>
        <v>64000</v>
      </c>
      <c r="I111" s="60"/>
    </row>
    <row r="112" spans="1:9" ht="15.75" thickTop="1">
      <c r="A112" s="20" t="s">
        <v>39</v>
      </c>
      <c r="B112" s="20"/>
      <c r="C112" s="20"/>
      <c r="D112" s="20"/>
      <c r="E112" s="20"/>
      <c r="F112" s="21"/>
      <c r="G112" s="21"/>
      <c r="H112" s="21"/>
      <c r="I112" s="21"/>
    </row>
    <row r="113" spans="1:9" s="1" customFormat="1">
      <c r="A113" s="22"/>
      <c r="B113" s="23"/>
      <c r="C113" s="23"/>
      <c r="D113" s="23"/>
      <c r="E113" s="24"/>
      <c r="F113" s="25"/>
      <c r="G113" s="26"/>
      <c r="H113" s="25"/>
      <c r="I113" s="26"/>
    </row>
    <row r="114" spans="1:9" s="1" customFormat="1" ht="15.75" thickBot="1">
      <c r="A114" s="27" t="s">
        <v>40</v>
      </c>
      <c r="B114" s="28"/>
      <c r="C114" s="28"/>
      <c r="D114" s="28"/>
      <c r="E114" s="29"/>
      <c r="F114" s="15"/>
      <c r="G114" s="16"/>
      <c r="H114" s="15"/>
      <c r="I114" s="16"/>
    </row>
    <row r="115" spans="1:9" s="1" customFormat="1" ht="16.5" thickTop="1" thickBot="1">
      <c r="A115" s="17" t="s">
        <v>12</v>
      </c>
      <c r="B115" s="18"/>
      <c r="C115" s="18"/>
      <c r="D115" s="18"/>
      <c r="E115" s="18"/>
      <c r="F115" s="19">
        <f>SUM(F112+F114)</f>
        <v>0</v>
      </c>
      <c r="G115" s="19"/>
      <c r="H115" s="19">
        <f>SUM(H112+H114)</f>
        <v>0</v>
      </c>
      <c r="I115" s="19"/>
    </row>
    <row r="116" spans="1:9" s="1" customFormat="1" ht="16.5" thickTop="1" thickBot="1">
      <c r="A116" s="69" t="s">
        <v>13</v>
      </c>
      <c r="B116" s="69"/>
      <c r="C116" s="69"/>
      <c r="D116" s="69"/>
      <c r="E116" s="69"/>
      <c r="F116" s="70">
        <f>SUM(F115,F111)</f>
        <v>71000</v>
      </c>
      <c r="G116" s="71"/>
      <c r="H116" s="70">
        <f>SUM(H115,H111)</f>
        <v>64000</v>
      </c>
      <c r="I116" s="71"/>
    </row>
    <row r="117" spans="1:9" s="1" customFormat="1" ht="15.75" thickTop="1">
      <c r="A117" s="10"/>
      <c r="B117" s="10"/>
      <c r="C117" s="10"/>
      <c r="D117" s="10"/>
      <c r="E117" s="10"/>
      <c r="F117" s="7"/>
      <c r="G117" s="7"/>
      <c r="H117" s="7"/>
      <c r="I117" s="7"/>
    </row>
    <row r="118" spans="1:9" s="1" customFormat="1">
      <c r="A118" s="10"/>
      <c r="B118" s="10"/>
      <c r="C118" s="10"/>
      <c r="D118" s="10"/>
      <c r="E118" s="10"/>
      <c r="F118" s="7"/>
      <c r="G118" s="7"/>
      <c r="H118" s="7"/>
      <c r="I118" s="7"/>
    </row>
    <row r="119" spans="1:9" s="1" customFormat="1">
      <c r="A119" s="9"/>
      <c r="B119" s="9"/>
      <c r="C119" s="9"/>
      <c r="D119" s="9"/>
      <c r="E119" s="9"/>
      <c r="F119" s="7"/>
      <c r="G119" s="7"/>
      <c r="H119" s="7"/>
      <c r="I119" s="7"/>
    </row>
    <row r="120" spans="1:9" s="1" customFormat="1">
      <c r="A120" s="84" t="s">
        <v>49</v>
      </c>
      <c r="B120" s="84"/>
      <c r="C120" s="84"/>
      <c r="D120" s="84"/>
      <c r="E120" s="84"/>
      <c r="F120" s="84"/>
      <c r="G120" s="84"/>
      <c r="H120" s="84"/>
      <c r="I120" s="84"/>
    </row>
    <row r="121" spans="1:9" s="1" customFormat="1">
      <c r="A121" s="84"/>
      <c r="B121" s="84"/>
      <c r="C121" s="84"/>
      <c r="D121" s="84"/>
      <c r="E121" s="84"/>
      <c r="F121" s="84"/>
      <c r="G121" s="84"/>
      <c r="H121" s="84"/>
      <c r="I121" s="84"/>
    </row>
    <row r="122" spans="1:9">
      <c r="A122" s="5"/>
      <c r="B122" s="5"/>
      <c r="C122" s="5"/>
      <c r="D122" s="5"/>
      <c r="E122" s="5"/>
      <c r="F122" s="6"/>
      <c r="G122" s="6"/>
      <c r="H122" s="6"/>
      <c r="I122" s="6"/>
    </row>
    <row r="123" spans="1:9" ht="15" customHeight="1">
      <c r="A123" s="67" t="s">
        <v>0</v>
      </c>
      <c r="B123" s="67"/>
      <c r="C123" s="67"/>
      <c r="D123" s="67"/>
      <c r="E123" s="67"/>
      <c r="F123" s="53" t="s">
        <v>162</v>
      </c>
      <c r="G123" s="53"/>
      <c r="H123" s="53" t="s">
        <v>163</v>
      </c>
      <c r="I123" s="53"/>
    </row>
    <row r="124" spans="1:9">
      <c r="A124" s="68"/>
      <c r="B124" s="68"/>
      <c r="C124" s="68"/>
      <c r="D124" s="68"/>
      <c r="E124" s="68"/>
      <c r="F124" s="54"/>
      <c r="G124" s="54"/>
      <c r="H124" s="54"/>
      <c r="I124" s="54"/>
    </row>
    <row r="125" spans="1:9">
      <c r="A125" s="55" t="s">
        <v>50</v>
      </c>
      <c r="B125" s="27"/>
      <c r="C125" s="27"/>
      <c r="D125" s="27"/>
      <c r="E125" s="27"/>
      <c r="F125" s="46">
        <v>1202000</v>
      </c>
      <c r="G125" s="46"/>
      <c r="H125" s="56">
        <v>1233000</v>
      </c>
      <c r="I125" s="56"/>
    </row>
    <row r="126" spans="1:9" s="1" customFormat="1">
      <c r="A126" s="47" t="s">
        <v>51</v>
      </c>
      <c r="B126" s="162"/>
      <c r="C126" s="162"/>
      <c r="D126" s="162"/>
      <c r="E126" s="162"/>
      <c r="F126" s="46"/>
      <c r="G126" s="46"/>
      <c r="H126" s="56"/>
      <c r="I126" s="56"/>
    </row>
    <row r="127" spans="1:9">
      <c r="A127" s="47" t="s">
        <v>52</v>
      </c>
      <c r="B127" s="162"/>
      <c r="C127" s="162"/>
      <c r="D127" s="162"/>
      <c r="E127" s="162"/>
      <c r="F127" s="46"/>
      <c r="G127" s="46"/>
      <c r="H127" s="56"/>
      <c r="I127" s="56"/>
    </row>
    <row r="128" spans="1:9" s="1" customFormat="1">
      <c r="A128" s="85" t="s">
        <v>68</v>
      </c>
      <c r="B128" s="86"/>
      <c r="C128" s="86"/>
      <c r="D128" s="86"/>
      <c r="E128" s="87"/>
      <c r="F128" s="46"/>
      <c r="G128" s="46"/>
      <c r="H128" s="119"/>
      <c r="I128" s="119"/>
    </row>
    <row r="129" spans="1:9" ht="15.75" thickBot="1">
      <c r="A129" s="208" t="s">
        <v>6</v>
      </c>
      <c r="B129" s="209"/>
      <c r="C129" s="209"/>
      <c r="D129" s="209"/>
      <c r="E129" s="209"/>
      <c r="F129" s="210">
        <f>SUM(F125:G128)</f>
        <v>1202000</v>
      </c>
      <c r="G129" s="210"/>
      <c r="H129" s="163">
        <f>SUM(H125:I128)</f>
        <v>1233000</v>
      </c>
      <c r="I129" s="163"/>
    </row>
    <row r="130" spans="1:9" ht="15.75" thickTop="1">
      <c r="A130" s="211" t="s">
        <v>26</v>
      </c>
      <c r="B130" s="212"/>
      <c r="C130" s="212"/>
      <c r="D130" s="212"/>
      <c r="E130" s="212"/>
      <c r="F130" s="213">
        <v>316000</v>
      </c>
      <c r="G130" s="213"/>
      <c r="H130" s="214">
        <v>333000</v>
      </c>
      <c r="I130" s="214"/>
    </row>
    <row r="131" spans="1:9">
      <c r="A131" s="81" t="s">
        <v>53</v>
      </c>
      <c r="B131" s="159"/>
      <c r="C131" s="159"/>
      <c r="D131" s="159"/>
      <c r="E131" s="159"/>
      <c r="F131" s="144"/>
      <c r="G131" s="144"/>
      <c r="H131" s="82"/>
      <c r="I131" s="82"/>
    </row>
    <row r="132" spans="1:9" ht="15.75" thickBot="1">
      <c r="A132" s="55" t="s">
        <v>44</v>
      </c>
      <c r="B132" s="27"/>
      <c r="C132" s="27"/>
      <c r="D132" s="27"/>
      <c r="E132" s="27"/>
      <c r="F132" s="46"/>
      <c r="G132" s="46"/>
      <c r="H132" s="56"/>
      <c r="I132" s="56"/>
    </row>
    <row r="133" spans="1:9" ht="16.5" thickTop="1" thickBot="1">
      <c r="A133" s="17" t="s">
        <v>7</v>
      </c>
      <c r="B133" s="18"/>
      <c r="C133" s="18"/>
      <c r="D133" s="18"/>
      <c r="E133" s="18"/>
      <c r="F133" s="127">
        <f>SUM(F130:G132)</f>
        <v>316000</v>
      </c>
      <c r="G133" s="171"/>
      <c r="H133" s="19">
        <f>SUM(H130:I132)</f>
        <v>333000</v>
      </c>
      <c r="I133" s="175"/>
    </row>
    <row r="134" spans="1:9" ht="15.75" thickTop="1">
      <c r="A134" s="55" t="s">
        <v>54</v>
      </c>
      <c r="B134" s="27"/>
      <c r="C134" s="27"/>
      <c r="D134" s="27"/>
      <c r="E134" s="64"/>
      <c r="F134" s="46">
        <v>5000</v>
      </c>
      <c r="G134" s="46"/>
      <c r="H134" s="56">
        <v>5000</v>
      </c>
      <c r="I134" s="56"/>
    </row>
    <row r="135" spans="1:9">
      <c r="A135" s="81" t="s">
        <v>136</v>
      </c>
      <c r="B135" s="81"/>
      <c r="C135" s="81"/>
      <c r="D135" s="81"/>
      <c r="E135" s="81"/>
      <c r="F135" s="144"/>
      <c r="G135" s="144"/>
      <c r="H135" s="82"/>
      <c r="I135" s="82"/>
    </row>
    <row r="136" spans="1:9">
      <c r="A136" s="55" t="s">
        <v>45</v>
      </c>
      <c r="B136" s="27"/>
      <c r="C136" s="27"/>
      <c r="D136" s="27"/>
      <c r="E136" s="27"/>
      <c r="F136" s="46">
        <v>7000</v>
      </c>
      <c r="G136" s="46"/>
      <c r="H136" s="56">
        <v>10000</v>
      </c>
      <c r="I136" s="56"/>
    </row>
    <row r="137" spans="1:9">
      <c r="A137" s="81" t="s">
        <v>137</v>
      </c>
      <c r="B137" s="81"/>
      <c r="C137" s="81"/>
      <c r="D137" s="81"/>
      <c r="E137" s="81"/>
      <c r="F137" s="144"/>
      <c r="G137" s="144"/>
      <c r="H137" s="82"/>
      <c r="I137" s="82"/>
    </row>
    <row r="138" spans="1:9">
      <c r="A138" s="55" t="s">
        <v>55</v>
      </c>
      <c r="B138" s="27"/>
      <c r="C138" s="27"/>
      <c r="D138" s="27"/>
      <c r="E138" s="27"/>
      <c r="F138" s="46">
        <v>100000</v>
      </c>
      <c r="G138" s="46"/>
      <c r="H138" s="56">
        <v>100000</v>
      </c>
      <c r="I138" s="56"/>
    </row>
    <row r="139" spans="1:9">
      <c r="A139" s="81" t="s">
        <v>138</v>
      </c>
      <c r="B139" s="81"/>
      <c r="C139" s="81"/>
      <c r="D139" s="81"/>
      <c r="E139" s="81"/>
      <c r="F139" s="144"/>
      <c r="G139" s="144"/>
      <c r="H139" s="82"/>
      <c r="I139" s="82"/>
    </row>
    <row r="140" spans="1:9">
      <c r="A140" s="55" t="s">
        <v>20</v>
      </c>
      <c r="B140" s="27"/>
      <c r="C140" s="27"/>
      <c r="D140" s="27"/>
      <c r="E140" s="27"/>
      <c r="F140" s="46">
        <v>29000</v>
      </c>
      <c r="G140" s="46"/>
      <c r="H140" s="56">
        <v>30000</v>
      </c>
      <c r="I140" s="56"/>
    </row>
    <row r="141" spans="1:9">
      <c r="A141" s="81" t="s">
        <v>56</v>
      </c>
      <c r="B141" s="81"/>
      <c r="C141" s="81"/>
      <c r="D141" s="81"/>
      <c r="E141" s="81"/>
      <c r="F141" s="144"/>
      <c r="G141" s="144"/>
      <c r="H141" s="82"/>
      <c r="I141" s="82"/>
    </row>
    <row r="142" spans="1:9" s="1" customFormat="1">
      <c r="A142" s="20" t="s">
        <v>57</v>
      </c>
      <c r="B142" s="20"/>
      <c r="C142" s="20"/>
      <c r="D142" s="20"/>
      <c r="E142" s="20"/>
      <c r="F142" s="46">
        <v>35000</v>
      </c>
      <c r="G142" s="46"/>
      <c r="H142" s="56">
        <v>35000</v>
      </c>
      <c r="I142" s="56"/>
    </row>
    <row r="143" spans="1:9" s="1" customFormat="1">
      <c r="A143" s="47" t="s">
        <v>58</v>
      </c>
      <c r="B143" s="47"/>
      <c r="C143" s="47"/>
      <c r="D143" s="47"/>
      <c r="E143" s="47"/>
      <c r="F143" s="46"/>
      <c r="G143" s="46"/>
      <c r="H143" s="56"/>
      <c r="I143" s="56"/>
    </row>
    <row r="144" spans="1:9" s="1" customFormat="1">
      <c r="A144" s="85" t="s">
        <v>66</v>
      </c>
      <c r="B144" s="86"/>
      <c r="C144" s="86"/>
      <c r="D144" s="86"/>
      <c r="E144" s="87"/>
      <c r="F144" s="46">
        <v>96000</v>
      </c>
      <c r="G144" s="46"/>
      <c r="H144" s="56">
        <v>96000</v>
      </c>
      <c r="I144" s="56"/>
    </row>
    <row r="145" spans="1:11" s="1" customFormat="1">
      <c r="A145" s="88" t="s">
        <v>67</v>
      </c>
      <c r="B145" s="89"/>
      <c r="C145" s="89"/>
      <c r="D145" s="89"/>
      <c r="E145" s="90"/>
      <c r="F145" s="46"/>
      <c r="G145" s="46"/>
      <c r="H145" s="119"/>
      <c r="I145" s="119"/>
    </row>
    <row r="146" spans="1:11">
      <c r="A146" s="55" t="s">
        <v>8</v>
      </c>
      <c r="B146" s="27"/>
      <c r="C146" s="27"/>
      <c r="D146" s="27"/>
      <c r="E146" s="27"/>
      <c r="F146" s="46"/>
      <c r="G146" s="46"/>
      <c r="H146" s="56"/>
      <c r="I146" s="56"/>
    </row>
    <row r="147" spans="1:11">
      <c r="A147" s="81" t="s">
        <v>59</v>
      </c>
      <c r="B147" s="81"/>
      <c r="C147" s="81"/>
      <c r="D147" s="81"/>
      <c r="E147" s="81"/>
      <c r="F147" s="144"/>
      <c r="G147" s="144"/>
      <c r="H147" s="82"/>
      <c r="I147" s="82"/>
      <c r="K147" s="8"/>
    </row>
    <row r="148" spans="1:11" s="1" customFormat="1">
      <c r="A148" s="20" t="s">
        <v>60</v>
      </c>
      <c r="B148" s="20"/>
      <c r="C148" s="20"/>
      <c r="D148" s="20"/>
      <c r="E148" s="20"/>
      <c r="F148" s="46">
        <v>1000</v>
      </c>
      <c r="G148" s="46"/>
      <c r="H148" s="56">
        <v>2000</v>
      </c>
      <c r="I148" s="56"/>
      <c r="K148" s="8"/>
    </row>
    <row r="149" spans="1:11" s="1" customFormat="1">
      <c r="A149" s="47" t="s">
        <v>61</v>
      </c>
      <c r="B149" s="47"/>
      <c r="C149" s="47"/>
      <c r="D149" s="47"/>
      <c r="E149" s="47"/>
      <c r="F149" s="46"/>
      <c r="G149" s="46"/>
      <c r="H149" s="56"/>
      <c r="I149" s="56"/>
      <c r="K149" s="8"/>
    </row>
    <row r="150" spans="1:11">
      <c r="A150" s="195" t="s">
        <v>62</v>
      </c>
      <c r="B150" s="196"/>
      <c r="C150" s="196"/>
      <c r="D150" s="196"/>
      <c r="E150" s="196"/>
      <c r="F150" s="46">
        <v>47000</v>
      </c>
      <c r="G150" s="46"/>
      <c r="H150" s="56">
        <v>50000</v>
      </c>
      <c r="I150" s="56"/>
    </row>
    <row r="151" spans="1:11" s="1" customFormat="1">
      <c r="A151" s="268" t="s">
        <v>175</v>
      </c>
      <c r="B151" s="269"/>
      <c r="C151" s="269"/>
      <c r="D151" s="269"/>
      <c r="E151" s="270"/>
      <c r="F151" s="271"/>
      <c r="G151" s="272"/>
      <c r="H151" s="271"/>
      <c r="I151" s="272"/>
    </row>
    <row r="152" spans="1:11">
      <c r="A152" s="55" t="s">
        <v>63</v>
      </c>
      <c r="B152" s="27"/>
      <c r="C152" s="27"/>
      <c r="D152" s="27"/>
      <c r="E152" s="27"/>
      <c r="F152" s="46">
        <v>165000</v>
      </c>
      <c r="G152" s="46"/>
      <c r="H152" s="56">
        <v>135000</v>
      </c>
      <c r="I152" s="56"/>
    </row>
    <row r="153" spans="1:11">
      <c r="A153" s="61" t="s">
        <v>139</v>
      </c>
      <c r="B153" s="30"/>
      <c r="C153" s="30"/>
      <c r="D153" s="30"/>
      <c r="E153" s="65"/>
      <c r="F153" s="46"/>
      <c r="G153" s="46"/>
      <c r="H153" s="56"/>
      <c r="I153" s="56"/>
    </row>
    <row r="154" spans="1:11" s="1" customFormat="1">
      <c r="A154" s="55" t="s">
        <v>176</v>
      </c>
      <c r="B154" s="27"/>
      <c r="C154" s="27"/>
      <c r="D154" s="27"/>
      <c r="E154" s="64"/>
      <c r="F154" s="46">
        <v>22000</v>
      </c>
      <c r="G154" s="46"/>
      <c r="H154" s="56">
        <v>30000</v>
      </c>
      <c r="I154" s="56"/>
    </row>
    <row r="155" spans="1:11" s="1" customFormat="1">
      <c r="A155" s="61" t="s">
        <v>177</v>
      </c>
      <c r="B155" s="30"/>
      <c r="C155" s="30"/>
      <c r="D155" s="30"/>
      <c r="E155" s="65"/>
      <c r="F155" s="46"/>
      <c r="G155" s="46"/>
      <c r="H155" s="56"/>
      <c r="I155" s="56"/>
    </row>
    <row r="156" spans="1:11">
      <c r="A156" s="55" t="s">
        <v>46</v>
      </c>
      <c r="B156" s="27"/>
      <c r="C156" s="27"/>
      <c r="D156" s="27"/>
      <c r="E156" s="27"/>
      <c r="F156" s="46">
        <v>43000</v>
      </c>
      <c r="G156" s="46"/>
      <c r="H156" s="56">
        <v>50000</v>
      </c>
      <c r="I156" s="56"/>
    </row>
    <row r="157" spans="1:11">
      <c r="A157" s="81" t="s">
        <v>140</v>
      </c>
      <c r="B157" s="81"/>
      <c r="C157" s="81"/>
      <c r="D157" s="81"/>
      <c r="E157" s="81"/>
      <c r="F157" s="144"/>
      <c r="G157" s="144"/>
      <c r="H157" s="82"/>
      <c r="I157" s="82"/>
    </row>
    <row r="158" spans="1:11">
      <c r="A158" s="55" t="s">
        <v>64</v>
      </c>
      <c r="B158" s="27"/>
      <c r="C158" s="27"/>
      <c r="D158" s="27"/>
      <c r="E158" s="27"/>
      <c r="F158" s="46">
        <v>297000</v>
      </c>
      <c r="G158" s="46"/>
      <c r="H158" s="56">
        <v>300000</v>
      </c>
      <c r="I158" s="56"/>
    </row>
    <row r="159" spans="1:11">
      <c r="A159" s="81" t="s">
        <v>141</v>
      </c>
      <c r="B159" s="81"/>
      <c r="C159" s="81"/>
      <c r="D159" s="81"/>
      <c r="E159" s="81"/>
      <c r="F159" s="144"/>
      <c r="G159" s="144"/>
      <c r="H159" s="82"/>
      <c r="I159" s="82"/>
    </row>
    <row r="160" spans="1:11">
      <c r="A160" s="20" t="s">
        <v>65</v>
      </c>
      <c r="B160" s="20"/>
      <c r="C160" s="20"/>
      <c r="D160" s="20"/>
      <c r="E160" s="20"/>
      <c r="F160" s="46">
        <v>45000</v>
      </c>
      <c r="G160" s="46"/>
      <c r="H160" s="56">
        <v>50000</v>
      </c>
      <c r="I160" s="56"/>
    </row>
    <row r="161" spans="1:9" s="1" customFormat="1" ht="15.75" thickBot="1">
      <c r="A161" s="72" t="s">
        <v>69</v>
      </c>
      <c r="B161" s="73"/>
      <c r="C161" s="73"/>
      <c r="D161" s="73"/>
      <c r="E161" s="74"/>
      <c r="F161" s="160">
        <f>SUM(F134:G160)</f>
        <v>892000</v>
      </c>
      <c r="G161" s="161"/>
      <c r="H161" s="160">
        <f>SUM(H134:I160)</f>
        <v>893000</v>
      </c>
      <c r="I161" s="161"/>
    </row>
    <row r="162" spans="1:9" s="1" customFormat="1" ht="16.5" thickTop="1" thickBot="1">
      <c r="A162" s="17" t="s">
        <v>11</v>
      </c>
      <c r="B162" s="201"/>
      <c r="C162" s="201"/>
      <c r="D162" s="201"/>
      <c r="E162" s="202"/>
      <c r="F162" s="148">
        <f>SUM(F133,F129,F161,)</f>
        <v>2410000</v>
      </c>
      <c r="G162" s="198"/>
      <c r="H162" s="148">
        <f>SUM(H133,H129,H161,)</f>
        <v>2459000</v>
      </c>
      <c r="I162" s="198"/>
    </row>
    <row r="163" spans="1:9" ht="16.5" thickTop="1" thickBot="1">
      <c r="A163" s="17" t="s">
        <v>16</v>
      </c>
      <c r="B163" s="18"/>
      <c r="C163" s="18"/>
      <c r="D163" s="18"/>
      <c r="E163" s="18"/>
      <c r="F163" s="127">
        <v>0</v>
      </c>
      <c r="G163" s="128"/>
      <c r="H163" s="19">
        <v>2946361</v>
      </c>
      <c r="I163" s="60"/>
    </row>
    <row r="164" spans="1:9" ht="15.75" thickTop="1">
      <c r="A164" s="145" t="s">
        <v>70</v>
      </c>
      <c r="B164" s="145"/>
      <c r="C164" s="145"/>
      <c r="D164" s="145"/>
      <c r="E164" s="146"/>
      <c r="F164" s="199">
        <v>0</v>
      </c>
      <c r="G164" s="199"/>
      <c r="H164" s="200">
        <v>0</v>
      </c>
      <c r="I164" s="200"/>
    </row>
    <row r="165" spans="1:9">
      <c r="A165" s="142"/>
      <c r="B165" s="143"/>
      <c r="C165" s="143"/>
      <c r="D165" s="143"/>
      <c r="E165" s="143"/>
      <c r="F165" s="194"/>
      <c r="G165" s="194"/>
      <c r="H165" s="82">
        <v>0</v>
      </c>
      <c r="I165" s="82"/>
    </row>
    <row r="166" spans="1:9" s="1" customFormat="1">
      <c r="A166" s="20" t="s">
        <v>71</v>
      </c>
      <c r="B166" s="118"/>
      <c r="C166" s="118"/>
      <c r="D166" s="118"/>
      <c r="E166" s="118"/>
      <c r="F166" s="83">
        <v>0</v>
      </c>
      <c r="G166" s="83"/>
      <c r="H166" s="21">
        <v>0</v>
      </c>
      <c r="I166" s="21"/>
    </row>
    <row r="167" spans="1:9" s="1" customFormat="1">
      <c r="A167" s="81"/>
      <c r="B167" s="215"/>
      <c r="C167" s="215"/>
      <c r="D167" s="215"/>
      <c r="E167" s="215"/>
      <c r="F167" s="144"/>
      <c r="G167" s="144"/>
      <c r="H167" s="82"/>
      <c r="I167" s="82"/>
    </row>
    <row r="168" spans="1:9">
      <c r="A168" s="20" t="s">
        <v>72</v>
      </c>
      <c r="B168" s="20"/>
      <c r="C168" s="20"/>
      <c r="D168" s="20"/>
      <c r="E168" s="20"/>
      <c r="F168" s="83">
        <v>0</v>
      </c>
      <c r="G168" s="83"/>
      <c r="H168" s="21">
        <v>0</v>
      </c>
      <c r="I168" s="21"/>
    </row>
    <row r="169" spans="1:9" s="1" customFormat="1">
      <c r="A169" s="250"/>
      <c r="B169" s="250"/>
      <c r="C169" s="250"/>
      <c r="D169" s="250"/>
      <c r="E169" s="250"/>
      <c r="F169" s="273"/>
      <c r="G169" s="273"/>
      <c r="H169" s="273"/>
      <c r="I169" s="273"/>
    </row>
    <row r="170" spans="1:9" s="1" customFormat="1" ht="15.75" thickBot="1">
      <c r="A170" s="253" t="s">
        <v>75</v>
      </c>
      <c r="B170" s="254"/>
      <c r="C170" s="254"/>
      <c r="D170" s="254"/>
      <c r="E170" s="255"/>
      <c r="F170" s="273"/>
      <c r="G170" s="273"/>
      <c r="H170" s="274"/>
      <c r="I170" s="274"/>
    </row>
    <row r="171" spans="1:9" ht="16.5" thickTop="1" thickBot="1">
      <c r="A171" s="17" t="s">
        <v>12</v>
      </c>
      <c r="B171" s="18"/>
      <c r="C171" s="18"/>
      <c r="D171" s="18"/>
      <c r="E171" s="18"/>
      <c r="F171" s="127">
        <f>SUM(F164+F166+F168+F170)</f>
        <v>0</v>
      </c>
      <c r="G171" s="127"/>
      <c r="H171" s="127">
        <f>SUM(H164+H166+H168)</f>
        <v>0</v>
      </c>
      <c r="I171" s="127"/>
    </row>
    <row r="172" spans="1:9" s="1" customFormat="1" ht="16.5" thickTop="1" thickBot="1">
      <c r="A172" s="17" t="s">
        <v>17</v>
      </c>
      <c r="B172" s="130"/>
      <c r="C172" s="130"/>
      <c r="D172" s="130"/>
      <c r="E172" s="131"/>
      <c r="F172" s="148">
        <v>0</v>
      </c>
      <c r="G172" s="149"/>
      <c r="H172" s="187"/>
      <c r="I172" s="188"/>
    </row>
    <row r="173" spans="1:9" ht="16.5" thickTop="1" thickBot="1">
      <c r="A173" s="17" t="s">
        <v>13</v>
      </c>
      <c r="B173" s="18"/>
      <c r="C173" s="18"/>
      <c r="D173" s="18"/>
      <c r="E173" s="18"/>
      <c r="F173" s="127">
        <f>SUM(F162+F172+F163+F171)</f>
        <v>2410000</v>
      </c>
      <c r="G173" s="128"/>
      <c r="H173" s="127">
        <f>SUM(H162+H172+H163+H171)</f>
        <v>5405361</v>
      </c>
      <c r="I173" s="128"/>
    </row>
    <row r="174" spans="1:9" ht="15.75" thickTop="1"/>
    <row r="175" spans="1:9" s="1" customFormat="1"/>
    <row r="176" spans="1:9" s="1" customFormat="1"/>
    <row r="177" spans="1:9" s="1" customFormat="1">
      <c r="A177" s="50" t="s">
        <v>78</v>
      </c>
      <c r="B177" s="50"/>
      <c r="C177" s="50"/>
      <c r="D177" s="50"/>
      <c r="E177" s="50"/>
      <c r="F177" s="50"/>
      <c r="G177" s="50"/>
      <c r="H177" s="50"/>
      <c r="I177" s="50"/>
    </row>
    <row r="178" spans="1:9" s="1" customFormat="1"/>
    <row r="179" spans="1:9" s="1" customFormat="1" ht="15" customHeight="1">
      <c r="A179" s="51" t="s">
        <v>0</v>
      </c>
      <c r="B179" s="51"/>
      <c r="C179" s="51"/>
      <c r="D179" s="51"/>
      <c r="E179" s="51"/>
      <c r="F179" s="53" t="s">
        <v>162</v>
      </c>
      <c r="G179" s="53"/>
      <c r="H179" s="53" t="s">
        <v>163</v>
      </c>
      <c r="I179" s="53"/>
    </row>
    <row r="180" spans="1:9" s="1" customFormat="1">
      <c r="A180" s="52"/>
      <c r="B180" s="52"/>
      <c r="C180" s="52"/>
      <c r="D180" s="52"/>
      <c r="E180" s="52"/>
      <c r="F180" s="54"/>
      <c r="G180" s="54"/>
      <c r="H180" s="54"/>
      <c r="I180" s="54"/>
    </row>
    <row r="181" spans="1:9" s="1" customFormat="1">
      <c r="A181" s="225" t="s">
        <v>79</v>
      </c>
      <c r="B181" s="225"/>
      <c r="C181" s="225"/>
      <c r="D181" s="225"/>
      <c r="E181" s="225"/>
      <c r="F181" s="231">
        <v>619000</v>
      </c>
      <c r="G181" s="231"/>
      <c r="H181" s="231">
        <v>481000</v>
      </c>
      <c r="I181" s="231"/>
    </row>
    <row r="182" spans="1:9" s="1" customFormat="1" ht="15.75" thickBot="1">
      <c r="A182" s="275" t="s">
        <v>179</v>
      </c>
      <c r="B182" s="276"/>
      <c r="C182" s="276"/>
      <c r="D182" s="276"/>
      <c r="E182" s="277"/>
      <c r="F182" s="242"/>
      <c r="G182" s="243"/>
      <c r="H182" s="242"/>
      <c r="I182" s="243"/>
    </row>
    <row r="183" spans="1:9" s="1" customFormat="1" ht="16.5" thickTop="1" thickBot="1">
      <c r="A183" s="244" t="s">
        <v>10</v>
      </c>
      <c r="B183" s="235"/>
      <c r="C183" s="235"/>
      <c r="D183" s="235"/>
      <c r="E183" s="236"/>
      <c r="F183" s="245">
        <f>SUM(F181:G182)</f>
        <v>619000</v>
      </c>
      <c r="G183" s="245"/>
      <c r="H183" s="245">
        <f>SUM(H181:I182)</f>
        <v>481000</v>
      </c>
      <c r="I183" s="245"/>
    </row>
    <row r="184" spans="1:9" s="1" customFormat="1" ht="16.5" thickTop="1" thickBot="1">
      <c r="A184" s="121" t="s">
        <v>13</v>
      </c>
      <c r="B184" s="121"/>
      <c r="C184" s="121"/>
      <c r="D184" s="121"/>
      <c r="E184" s="121"/>
      <c r="F184" s="266">
        <f>SUM(F183)</f>
        <v>619000</v>
      </c>
      <c r="G184" s="267"/>
      <c r="H184" s="266">
        <f>SUM(H183)</f>
        <v>481000</v>
      </c>
      <c r="I184" s="267"/>
    </row>
    <row r="185" spans="1:9" s="1" customFormat="1" ht="15.75" thickTop="1"/>
    <row r="186" spans="1:9" s="1" customFormat="1"/>
    <row r="187" spans="1:9" s="1" customFormat="1"/>
    <row r="188" spans="1:9" s="1" customFormat="1"/>
    <row r="189" spans="1:9" s="1" customFormat="1"/>
    <row r="190" spans="1:9" s="1" customFormat="1"/>
    <row r="191" spans="1:9" s="1" customFormat="1"/>
    <row r="192" spans="1:9" s="1" customFormat="1"/>
    <row r="193" spans="1:9" s="1" customFormat="1"/>
    <row r="194" spans="1:9" s="1" customFormat="1"/>
    <row r="195" spans="1:9" s="1" customFormat="1"/>
    <row r="197" spans="1:9">
      <c r="A197" s="66" t="s">
        <v>143</v>
      </c>
      <c r="B197" s="66"/>
      <c r="C197" s="66"/>
      <c r="D197" s="66"/>
      <c r="E197" s="66"/>
      <c r="F197" s="66"/>
      <c r="G197" s="66"/>
      <c r="H197" s="66"/>
      <c r="I197" s="66"/>
    </row>
    <row r="199" spans="1:9" ht="15" customHeight="1">
      <c r="A199" s="67" t="s">
        <v>0</v>
      </c>
      <c r="B199" s="67"/>
      <c r="C199" s="67"/>
      <c r="D199" s="67"/>
      <c r="E199" s="67"/>
      <c r="F199" s="53" t="s">
        <v>162</v>
      </c>
      <c r="G199" s="53"/>
      <c r="H199" s="53" t="s">
        <v>163</v>
      </c>
      <c r="I199" s="53"/>
    </row>
    <row r="200" spans="1:9">
      <c r="A200" s="68"/>
      <c r="B200" s="68"/>
      <c r="C200" s="68"/>
      <c r="D200" s="68"/>
      <c r="E200" s="68"/>
      <c r="F200" s="54"/>
      <c r="G200" s="54"/>
      <c r="H200" s="54"/>
      <c r="I200" s="54"/>
    </row>
    <row r="201" spans="1:9">
      <c r="A201" s="20" t="s">
        <v>60</v>
      </c>
      <c r="B201" s="20"/>
      <c r="C201" s="20"/>
      <c r="D201" s="20"/>
      <c r="E201" s="20"/>
      <c r="F201" s="56"/>
      <c r="G201" s="56"/>
      <c r="H201" s="56"/>
      <c r="I201" s="56"/>
    </row>
    <row r="202" spans="1:9">
      <c r="A202" s="81"/>
      <c r="B202" s="159"/>
      <c r="C202" s="159"/>
      <c r="D202" s="159"/>
      <c r="E202" s="159"/>
      <c r="F202" s="82"/>
      <c r="G202" s="82"/>
      <c r="H202" s="82"/>
      <c r="I202" s="82"/>
    </row>
    <row r="203" spans="1:9">
      <c r="A203" s="55" t="s">
        <v>46</v>
      </c>
      <c r="B203" s="27"/>
      <c r="C203" s="27"/>
      <c r="D203" s="27"/>
      <c r="E203" s="27"/>
      <c r="F203" s="56"/>
      <c r="G203" s="56"/>
      <c r="H203" s="56"/>
      <c r="I203" s="56"/>
    </row>
    <row r="204" spans="1:9" ht="15.75" thickBot="1">
      <c r="A204" s="61" t="s">
        <v>144</v>
      </c>
      <c r="B204" s="31"/>
      <c r="C204" s="31"/>
      <c r="D204" s="31"/>
      <c r="E204" s="32"/>
      <c r="F204" s="58"/>
      <c r="G204" s="59"/>
      <c r="H204" s="58"/>
      <c r="I204" s="59"/>
    </row>
    <row r="205" spans="1:9" ht="16.5" thickTop="1" thickBot="1">
      <c r="A205" s="17" t="s">
        <v>10</v>
      </c>
      <c r="B205" s="18"/>
      <c r="C205" s="18"/>
      <c r="D205" s="18"/>
      <c r="E205" s="18"/>
      <c r="F205" s="19">
        <f>SUM(F201:G204)</f>
        <v>0</v>
      </c>
      <c r="G205" s="60"/>
      <c r="H205" s="19">
        <f>SUM(H201:I204)</f>
        <v>0</v>
      </c>
      <c r="I205" s="60"/>
    </row>
    <row r="206" spans="1:9" s="1" customFormat="1" ht="15.75" thickTop="1">
      <c r="A206" s="20" t="s">
        <v>39</v>
      </c>
      <c r="B206" s="20"/>
      <c r="C206" s="20"/>
      <c r="D206" s="20"/>
      <c r="E206" s="20"/>
      <c r="F206" s="21"/>
      <c r="G206" s="21"/>
      <c r="H206" s="21">
        <v>1000000</v>
      </c>
      <c r="I206" s="21"/>
    </row>
    <row r="207" spans="1:9" s="1" customFormat="1">
      <c r="A207" s="22" t="s">
        <v>190</v>
      </c>
      <c r="B207" s="23"/>
      <c r="C207" s="23"/>
      <c r="D207" s="23"/>
      <c r="E207" s="24"/>
      <c r="F207" s="25"/>
      <c r="G207" s="26"/>
      <c r="H207" s="25"/>
      <c r="I207" s="26"/>
    </row>
    <row r="208" spans="1:9" s="1" customFormat="1" ht="15.75" thickBot="1">
      <c r="A208" s="27" t="s">
        <v>40</v>
      </c>
      <c r="B208" s="28"/>
      <c r="C208" s="28"/>
      <c r="D208" s="28"/>
      <c r="E208" s="29"/>
      <c r="F208" s="15"/>
      <c r="G208" s="16"/>
      <c r="H208" s="15">
        <v>270000</v>
      </c>
      <c r="I208" s="16"/>
    </row>
    <row r="209" spans="1:9" s="1" customFormat="1" ht="16.5" thickTop="1" thickBot="1">
      <c r="A209" s="17" t="s">
        <v>12</v>
      </c>
      <c r="B209" s="18"/>
      <c r="C209" s="18"/>
      <c r="D209" s="18"/>
      <c r="E209" s="18"/>
      <c r="F209" s="19">
        <f>SUM(F206+F208)</f>
        <v>0</v>
      </c>
      <c r="G209" s="19"/>
      <c r="H209" s="19">
        <f>SUM(H206+H208)</f>
        <v>1270000</v>
      </c>
      <c r="I209" s="19"/>
    </row>
    <row r="210" spans="1:9" ht="16.5" thickTop="1" thickBot="1">
      <c r="A210" s="17" t="s">
        <v>13</v>
      </c>
      <c r="B210" s="18"/>
      <c r="C210" s="18"/>
      <c r="D210" s="18"/>
      <c r="E210" s="18"/>
      <c r="F210" s="19">
        <f>SUM(F205+F209)</f>
        <v>0</v>
      </c>
      <c r="G210" s="60"/>
      <c r="H210" s="19">
        <f>SUM(H205+H209)</f>
        <v>1270000</v>
      </c>
      <c r="I210" s="60"/>
    </row>
    <row r="211" spans="1:9" ht="15.75" thickTop="1"/>
    <row r="212" spans="1:9" s="1" customFormat="1"/>
    <row r="213" spans="1:9" s="1" customFormat="1"/>
    <row r="214" spans="1:9" s="1" customFormat="1"/>
    <row r="216" spans="1:9">
      <c r="A216" s="66" t="s">
        <v>73</v>
      </c>
      <c r="B216" s="66"/>
      <c r="C216" s="66"/>
      <c r="D216" s="66"/>
      <c r="E216" s="66"/>
      <c r="F216" s="66"/>
      <c r="G216" s="66"/>
      <c r="H216" s="66"/>
      <c r="I216" s="66"/>
    </row>
    <row r="218" spans="1:9" ht="15" customHeight="1">
      <c r="A218" s="67" t="s">
        <v>0</v>
      </c>
      <c r="B218" s="67"/>
      <c r="C218" s="67"/>
      <c r="D218" s="67"/>
      <c r="E218" s="67"/>
      <c r="F218" s="53" t="s">
        <v>162</v>
      </c>
      <c r="G218" s="53"/>
      <c r="H218" s="53" t="s">
        <v>163</v>
      </c>
      <c r="I218" s="53"/>
    </row>
    <row r="219" spans="1:9">
      <c r="A219" s="68"/>
      <c r="B219" s="68"/>
      <c r="C219" s="68"/>
      <c r="D219" s="68"/>
      <c r="E219" s="68"/>
      <c r="F219" s="54"/>
      <c r="G219" s="54"/>
      <c r="H219" s="54"/>
      <c r="I219" s="54"/>
    </row>
    <row r="220" spans="1:9" s="1" customFormat="1">
      <c r="A220" s="104" t="s">
        <v>42</v>
      </c>
      <c r="B220" s="152"/>
      <c r="C220" s="152"/>
      <c r="D220" s="152"/>
      <c r="E220" s="153"/>
      <c r="F220" s="35">
        <v>156000</v>
      </c>
      <c r="G220" s="42"/>
      <c r="H220" s="35"/>
      <c r="I220" s="42"/>
    </row>
    <row r="221" spans="1:9" s="1" customFormat="1" ht="15.75" thickBot="1">
      <c r="A221" s="156"/>
      <c r="B221" s="157"/>
      <c r="C221" s="157"/>
      <c r="D221" s="157"/>
      <c r="E221" s="158"/>
      <c r="F221" s="154"/>
      <c r="G221" s="155"/>
      <c r="H221" s="154"/>
      <c r="I221" s="155"/>
    </row>
    <row r="222" spans="1:9" ht="16.5" thickTop="1" thickBot="1">
      <c r="A222" s="17" t="s">
        <v>6</v>
      </c>
      <c r="B222" s="18"/>
      <c r="C222" s="18"/>
      <c r="D222" s="18"/>
      <c r="E222" s="18"/>
      <c r="F222" s="127">
        <f>SUM(F220:G221)</f>
        <v>156000</v>
      </c>
      <c r="G222" s="127"/>
      <c r="H222" s="127">
        <f>SUM(H220:I221)</f>
        <v>0</v>
      </c>
      <c r="I222" s="127"/>
    </row>
    <row r="223" spans="1:9" s="1" customFormat="1" ht="15.75" thickTop="1">
      <c r="A223" s="145" t="s">
        <v>26</v>
      </c>
      <c r="B223" s="145"/>
      <c r="C223" s="145"/>
      <c r="D223" s="145"/>
      <c r="E223" s="146"/>
      <c r="F223" s="150">
        <v>42000</v>
      </c>
      <c r="G223" s="151"/>
      <c r="H223" s="150"/>
      <c r="I223" s="151"/>
    </row>
    <row r="224" spans="1:9" s="1" customFormat="1">
      <c r="A224" s="30" t="s">
        <v>27</v>
      </c>
      <c r="B224" s="62"/>
      <c r="C224" s="62"/>
      <c r="D224" s="62"/>
      <c r="E224" s="63"/>
      <c r="F224" s="150"/>
      <c r="G224" s="151"/>
      <c r="H224" s="150"/>
      <c r="I224" s="151"/>
    </row>
    <row r="225" spans="1:9" ht="15.75" thickBot="1">
      <c r="A225" s="55" t="s">
        <v>44</v>
      </c>
      <c r="B225" s="27"/>
      <c r="C225" s="27"/>
      <c r="D225" s="27"/>
      <c r="E225" s="27"/>
      <c r="F225" s="46">
        <v>0</v>
      </c>
      <c r="G225" s="46"/>
      <c r="H225" s="150"/>
      <c r="I225" s="151"/>
    </row>
    <row r="226" spans="1:9" ht="16.5" thickTop="1" thickBot="1">
      <c r="A226" s="17" t="s">
        <v>7</v>
      </c>
      <c r="B226" s="18"/>
      <c r="C226" s="18"/>
      <c r="D226" s="18"/>
      <c r="E226" s="18"/>
      <c r="F226" s="127">
        <f>SUM(F223:G225)</f>
        <v>42000</v>
      </c>
      <c r="G226" s="127"/>
      <c r="H226" s="127">
        <f>SUM(H223:I225)</f>
        <v>0</v>
      </c>
      <c r="I226" s="127"/>
    </row>
    <row r="227" spans="1:9" ht="15.75" thickTop="1">
      <c r="A227" s="55" t="s">
        <v>45</v>
      </c>
      <c r="B227" s="27"/>
      <c r="C227" s="27"/>
      <c r="D227" s="27"/>
      <c r="E227" s="64"/>
      <c r="F227" s="46">
        <v>230000</v>
      </c>
      <c r="G227" s="46"/>
      <c r="H227" s="46">
        <v>370000</v>
      </c>
      <c r="I227" s="46"/>
    </row>
    <row r="228" spans="1:9">
      <c r="A228" s="81" t="s">
        <v>145</v>
      </c>
      <c r="B228" s="81"/>
      <c r="C228" s="81"/>
      <c r="D228" s="81"/>
      <c r="E228" s="81"/>
      <c r="F228" s="144"/>
      <c r="G228" s="144"/>
      <c r="H228" s="144"/>
      <c r="I228" s="144"/>
    </row>
    <row r="229" spans="1:9" s="1" customFormat="1">
      <c r="A229" s="20" t="s">
        <v>57</v>
      </c>
      <c r="B229" s="20"/>
      <c r="C229" s="20"/>
      <c r="D229" s="20"/>
      <c r="E229" s="20"/>
      <c r="F229" s="46">
        <v>22000</v>
      </c>
      <c r="G229" s="46"/>
      <c r="H229" s="46">
        <v>25000</v>
      </c>
      <c r="I229" s="46"/>
    </row>
    <row r="230" spans="1:9" s="1" customFormat="1">
      <c r="A230" s="142" t="s">
        <v>58</v>
      </c>
      <c r="B230" s="143"/>
      <c r="C230" s="143"/>
      <c r="D230" s="143"/>
      <c r="E230" s="143"/>
      <c r="F230" s="144"/>
      <c r="G230" s="144"/>
      <c r="H230" s="144"/>
      <c r="I230" s="144"/>
    </row>
    <row r="231" spans="1:9">
      <c r="A231" s="55" t="s">
        <v>8</v>
      </c>
      <c r="B231" s="27"/>
      <c r="C231" s="27"/>
      <c r="D231" s="27"/>
      <c r="E231" s="27"/>
      <c r="F231" s="46"/>
      <c r="G231" s="46"/>
      <c r="H231" s="46">
        <v>120000</v>
      </c>
      <c r="I231" s="46"/>
    </row>
    <row r="232" spans="1:9">
      <c r="A232" s="81" t="s">
        <v>146</v>
      </c>
      <c r="B232" s="81"/>
      <c r="C232" s="81"/>
      <c r="D232" s="81"/>
      <c r="E232" s="81"/>
      <c r="F232" s="144"/>
      <c r="G232" s="144"/>
      <c r="H232" s="144"/>
      <c r="I232" s="144"/>
    </row>
    <row r="233" spans="1:9">
      <c r="A233" s="55" t="s">
        <v>60</v>
      </c>
      <c r="B233" s="27"/>
      <c r="C233" s="27"/>
      <c r="D233" s="27"/>
      <c r="E233" s="27"/>
      <c r="F233" s="46">
        <v>140000</v>
      </c>
      <c r="G233" s="46"/>
      <c r="H233" s="46">
        <v>140000</v>
      </c>
      <c r="I233" s="46"/>
    </row>
    <row r="234" spans="1:9">
      <c r="A234" s="47"/>
      <c r="B234" s="47"/>
      <c r="C234" s="47"/>
      <c r="D234" s="47"/>
      <c r="E234" s="47"/>
      <c r="F234" s="46"/>
      <c r="G234" s="46"/>
      <c r="H234" s="46"/>
      <c r="I234" s="46"/>
    </row>
    <row r="235" spans="1:9" s="1" customFormat="1">
      <c r="A235" s="113" t="s">
        <v>62</v>
      </c>
      <c r="B235" s="114"/>
      <c r="C235" s="114"/>
      <c r="D235" s="114"/>
      <c r="E235" s="115"/>
      <c r="F235" s="46">
        <v>209000</v>
      </c>
      <c r="G235" s="46"/>
      <c r="H235" s="46">
        <v>290000</v>
      </c>
      <c r="I235" s="46"/>
    </row>
    <row r="236" spans="1:9" s="1" customFormat="1">
      <c r="A236" s="88" t="s">
        <v>189</v>
      </c>
      <c r="B236" s="89"/>
      <c r="C236" s="89"/>
      <c r="D236" s="89"/>
      <c r="E236" s="90"/>
      <c r="F236" s="46"/>
      <c r="G236" s="46"/>
      <c r="H236" s="46"/>
      <c r="I236" s="46"/>
    </row>
    <row r="237" spans="1:9" s="1" customFormat="1">
      <c r="A237" s="20" t="s">
        <v>46</v>
      </c>
      <c r="B237" s="20"/>
      <c r="C237" s="20"/>
      <c r="D237" s="20"/>
      <c r="E237" s="20"/>
      <c r="F237" s="46">
        <v>73000</v>
      </c>
      <c r="G237" s="46"/>
      <c r="H237" s="46">
        <v>75000</v>
      </c>
      <c r="I237" s="46"/>
    </row>
    <row r="238" spans="1:9" s="1" customFormat="1">
      <c r="A238" s="147" t="s">
        <v>74</v>
      </c>
      <c r="B238" s="147"/>
      <c r="C238" s="147"/>
      <c r="D238" s="147"/>
      <c r="E238" s="147"/>
      <c r="F238" s="46"/>
      <c r="G238" s="46"/>
      <c r="H238" s="46"/>
      <c r="I238" s="46"/>
    </row>
    <row r="239" spans="1:9">
      <c r="A239" s="55" t="s">
        <v>65</v>
      </c>
      <c r="B239" s="27"/>
      <c r="C239" s="27"/>
      <c r="D239" s="27"/>
      <c r="E239" s="27"/>
      <c r="F239" s="46"/>
      <c r="G239" s="46"/>
      <c r="H239" s="46"/>
      <c r="I239" s="46"/>
    </row>
    <row r="240" spans="1:9" ht="15.75" thickBot="1">
      <c r="A240" s="81"/>
      <c r="B240" s="81"/>
      <c r="C240" s="81"/>
      <c r="D240" s="81"/>
      <c r="E240" s="81"/>
      <c r="F240" s="144"/>
      <c r="G240" s="144"/>
      <c r="H240" s="144"/>
      <c r="I240" s="144"/>
    </row>
    <row r="241" spans="1:9" ht="16.5" thickTop="1" thickBot="1">
      <c r="A241" s="17" t="s">
        <v>10</v>
      </c>
      <c r="B241" s="18"/>
      <c r="C241" s="18"/>
      <c r="D241" s="18"/>
      <c r="E241" s="18"/>
      <c r="F241" s="127">
        <f>SUM(F227:G240)</f>
        <v>674000</v>
      </c>
      <c r="G241" s="128"/>
      <c r="H241" s="127">
        <f>SUM(H227:I240)</f>
        <v>1020000</v>
      </c>
      <c r="I241" s="128"/>
    </row>
    <row r="242" spans="1:9" ht="16.5" thickTop="1" thickBot="1">
      <c r="A242" s="69" t="s">
        <v>11</v>
      </c>
      <c r="B242" s="69"/>
      <c r="C242" s="69"/>
      <c r="D242" s="69"/>
      <c r="E242" s="69"/>
      <c r="F242" s="140">
        <f>SUM(F241,F226,F222)</f>
        <v>872000</v>
      </c>
      <c r="G242" s="141"/>
      <c r="H242" s="140">
        <f>SUM(H241,H226,H222)</f>
        <v>1020000</v>
      </c>
      <c r="I242" s="141"/>
    </row>
    <row r="243" spans="1:9" s="1" customFormat="1" ht="15.75" thickTop="1">
      <c r="A243" s="145" t="s">
        <v>70</v>
      </c>
      <c r="B243" s="145"/>
      <c r="C243" s="145"/>
      <c r="D243" s="145"/>
      <c r="E243" s="146"/>
      <c r="F243" s="138"/>
      <c r="G243" s="139"/>
      <c r="H243" s="138">
        <v>2750000</v>
      </c>
      <c r="I243" s="139"/>
    </row>
    <row r="244" spans="1:9" s="1" customFormat="1">
      <c r="A244" s="30" t="s">
        <v>158</v>
      </c>
      <c r="B244" s="31"/>
      <c r="C244" s="31"/>
      <c r="D244" s="31"/>
      <c r="E244" s="32"/>
      <c r="F244" s="33"/>
      <c r="G244" s="34"/>
      <c r="H244" s="35">
        <v>1500000</v>
      </c>
      <c r="I244" s="36"/>
    </row>
    <row r="245" spans="1:9" s="1" customFormat="1">
      <c r="A245" s="30" t="s">
        <v>192</v>
      </c>
      <c r="B245" s="31"/>
      <c r="C245" s="31"/>
      <c r="D245" s="31"/>
      <c r="E245" s="32"/>
      <c r="F245" s="33"/>
      <c r="G245" s="34"/>
      <c r="H245" s="35">
        <v>1250000</v>
      </c>
      <c r="I245" s="36"/>
    </row>
    <row r="246" spans="1:9">
      <c r="A246" s="20" t="s">
        <v>72</v>
      </c>
      <c r="B246" s="20"/>
      <c r="C246" s="20"/>
      <c r="D246" s="20"/>
      <c r="E246" s="20"/>
      <c r="F246" s="83">
        <v>0</v>
      </c>
      <c r="G246" s="83"/>
      <c r="H246" s="83"/>
      <c r="I246" s="83"/>
    </row>
    <row r="247" spans="1:9" ht="15.75" thickBot="1">
      <c r="A247" s="142"/>
      <c r="B247" s="143"/>
      <c r="C247" s="143"/>
      <c r="D247" s="143"/>
      <c r="E247" s="143"/>
      <c r="F247" s="144"/>
      <c r="G247" s="144"/>
      <c r="H247" s="144"/>
      <c r="I247" s="144"/>
    </row>
    <row r="248" spans="1:9" ht="16.5" thickTop="1" thickBot="1">
      <c r="A248" s="69" t="s">
        <v>75</v>
      </c>
      <c r="B248" s="69"/>
      <c r="C248" s="69"/>
      <c r="D248" s="69"/>
      <c r="E248" s="69"/>
      <c r="F248" s="140">
        <v>0</v>
      </c>
      <c r="G248" s="140"/>
      <c r="H248" s="140">
        <v>743000</v>
      </c>
      <c r="I248" s="140"/>
    </row>
    <row r="249" spans="1:9" ht="16.5" thickTop="1" thickBot="1">
      <c r="A249" s="17" t="s">
        <v>12</v>
      </c>
      <c r="B249" s="18"/>
      <c r="C249" s="18"/>
      <c r="D249" s="18"/>
      <c r="E249" s="18"/>
      <c r="F249" s="127">
        <f>SUM(F243:G248)</f>
        <v>0</v>
      </c>
      <c r="G249" s="127"/>
      <c r="H249" s="127">
        <f>SUM(H243:I248)</f>
        <v>6243000</v>
      </c>
      <c r="I249" s="127"/>
    </row>
    <row r="250" spans="1:9" s="1" customFormat="1" ht="16.5" thickTop="1" thickBot="1">
      <c r="A250" s="17" t="s">
        <v>142</v>
      </c>
      <c r="B250" s="130"/>
      <c r="C250" s="130"/>
      <c r="D250" s="130"/>
      <c r="E250" s="131"/>
      <c r="F250" s="148">
        <v>40000</v>
      </c>
      <c r="G250" s="149"/>
      <c r="H250" s="148">
        <v>50000</v>
      </c>
      <c r="I250" s="149"/>
    </row>
    <row r="251" spans="1:9" s="1" customFormat="1" ht="16.5" thickTop="1" thickBot="1">
      <c r="A251" s="129" t="s">
        <v>180</v>
      </c>
      <c r="B251" s="130"/>
      <c r="C251" s="130"/>
      <c r="D251" s="130"/>
      <c r="E251" s="131"/>
      <c r="F251" s="135">
        <v>10000</v>
      </c>
      <c r="G251" s="136"/>
      <c r="H251" s="135"/>
      <c r="I251" s="136"/>
    </row>
    <row r="252" spans="1:9" s="1" customFormat="1" ht="16.5" thickTop="1" thickBot="1">
      <c r="A252" s="129" t="s">
        <v>181</v>
      </c>
      <c r="B252" s="130"/>
      <c r="C252" s="130"/>
      <c r="D252" s="130"/>
      <c r="E252" s="131"/>
      <c r="F252" s="135">
        <v>30000</v>
      </c>
      <c r="G252" s="136"/>
      <c r="H252" s="135">
        <v>30000</v>
      </c>
      <c r="I252" s="136"/>
    </row>
    <row r="253" spans="1:9" s="1" customFormat="1" ht="16.5" thickTop="1" thickBot="1">
      <c r="A253" s="132" t="s">
        <v>188</v>
      </c>
      <c r="B253" s="133"/>
      <c r="C253" s="133"/>
      <c r="D253" s="133"/>
      <c r="E253" s="134"/>
      <c r="F253" s="135"/>
      <c r="G253" s="136"/>
      <c r="H253" s="135">
        <v>20000</v>
      </c>
      <c r="I253" s="136"/>
    </row>
    <row r="254" spans="1:9" ht="16.5" thickTop="1" thickBot="1">
      <c r="A254" s="17" t="s">
        <v>13</v>
      </c>
      <c r="B254" s="18"/>
      <c r="C254" s="18"/>
      <c r="D254" s="18"/>
      <c r="E254" s="18"/>
      <c r="F254" s="127">
        <f>SUM(F242+F249+F250)</f>
        <v>912000</v>
      </c>
      <c r="G254" s="128"/>
      <c r="H254" s="127">
        <f>SUM(H242+H249+H250)</f>
        <v>7313000</v>
      </c>
      <c r="I254" s="128"/>
    </row>
    <row r="255" spans="1:9" s="1" customFormat="1" ht="15.75" thickTop="1">
      <c r="A255" s="2"/>
      <c r="B255" s="2"/>
      <c r="C255" s="2"/>
      <c r="D255" s="2"/>
      <c r="E255" s="2"/>
      <c r="F255" s="3"/>
      <c r="G255" s="4"/>
      <c r="H255" s="3"/>
      <c r="I255" s="4"/>
    </row>
    <row r="256" spans="1:9" s="1" customFormat="1">
      <c r="A256" s="2"/>
      <c r="B256" s="2"/>
      <c r="C256" s="2"/>
      <c r="D256" s="2"/>
      <c r="E256" s="2"/>
      <c r="F256" s="3"/>
      <c r="G256" s="4"/>
      <c r="H256" s="3"/>
      <c r="I256" s="4"/>
    </row>
    <row r="257" spans="1:11" s="1" customFormat="1">
      <c r="A257" s="2"/>
      <c r="B257" s="2"/>
      <c r="C257" s="2"/>
      <c r="D257" s="2"/>
      <c r="E257" s="2"/>
      <c r="F257" s="3"/>
      <c r="G257" s="4"/>
      <c r="H257" s="3"/>
      <c r="I257" s="4"/>
    </row>
    <row r="258" spans="1:11" s="1" customFormat="1">
      <c r="A258" s="2"/>
      <c r="B258" s="2"/>
      <c r="C258" s="2"/>
      <c r="D258" s="2"/>
      <c r="E258" s="2"/>
      <c r="F258" s="3"/>
      <c r="G258" s="4"/>
      <c r="H258" s="3"/>
      <c r="I258" s="4"/>
    </row>
    <row r="260" spans="1:11">
      <c r="A260" s="66" t="s">
        <v>76</v>
      </c>
      <c r="B260" s="66"/>
      <c r="C260" s="66"/>
      <c r="D260" s="66"/>
      <c r="E260" s="66"/>
      <c r="F260" s="66"/>
      <c r="G260" s="66"/>
      <c r="H260" s="66"/>
      <c r="I260" s="66"/>
    </row>
    <row r="262" spans="1:11" ht="15" customHeight="1">
      <c r="A262" s="67" t="s">
        <v>0</v>
      </c>
      <c r="B262" s="67"/>
      <c r="C262" s="67"/>
      <c r="D262" s="67"/>
      <c r="E262" s="67"/>
      <c r="F262" s="53" t="s">
        <v>162</v>
      </c>
      <c r="G262" s="53"/>
      <c r="H262" s="53" t="s">
        <v>163</v>
      </c>
      <c r="I262" s="53"/>
    </row>
    <row r="263" spans="1:11">
      <c r="A263" s="68"/>
      <c r="B263" s="68"/>
      <c r="C263" s="68"/>
      <c r="D263" s="68"/>
      <c r="E263" s="68"/>
      <c r="F263" s="54"/>
      <c r="G263" s="54"/>
      <c r="H263" s="54"/>
      <c r="I263" s="54"/>
    </row>
    <row r="264" spans="1:11">
      <c r="A264" s="97" t="s">
        <v>45</v>
      </c>
      <c r="B264" s="98"/>
      <c r="C264" s="98"/>
      <c r="D264" s="98"/>
      <c r="E264" s="99"/>
      <c r="F264" s="56"/>
      <c r="G264" s="56"/>
      <c r="H264" s="56">
        <v>10000</v>
      </c>
      <c r="I264" s="56"/>
    </row>
    <row r="265" spans="1:11">
      <c r="A265" s="137" t="s">
        <v>145</v>
      </c>
      <c r="B265" s="137"/>
      <c r="C265" s="137"/>
      <c r="D265" s="137"/>
      <c r="E265" s="137"/>
      <c r="F265" s="82"/>
      <c r="G265" s="82"/>
      <c r="H265" s="82"/>
      <c r="I265" s="82"/>
      <c r="K265" s="8"/>
    </row>
    <row r="266" spans="1:11">
      <c r="A266" s="55" t="s">
        <v>57</v>
      </c>
      <c r="B266" s="27"/>
      <c r="C266" s="27"/>
      <c r="D266" s="27"/>
      <c r="E266" s="27"/>
      <c r="F266" s="56">
        <v>24000</v>
      </c>
      <c r="G266" s="56"/>
      <c r="H266" s="56">
        <v>30000</v>
      </c>
      <c r="I266" s="56"/>
    </row>
    <row r="267" spans="1:11">
      <c r="A267" s="81" t="s">
        <v>77</v>
      </c>
      <c r="B267" s="81"/>
      <c r="C267" s="81"/>
      <c r="D267" s="81"/>
      <c r="E267" s="81"/>
      <c r="F267" s="82"/>
      <c r="G267" s="82"/>
      <c r="H267" s="82"/>
      <c r="I267" s="82"/>
    </row>
    <row r="268" spans="1:11" s="1" customFormat="1">
      <c r="A268" s="20" t="s">
        <v>25</v>
      </c>
      <c r="B268" s="20"/>
      <c r="C268" s="20"/>
      <c r="D268" s="20"/>
      <c r="E268" s="20"/>
      <c r="F268" s="56"/>
      <c r="G268" s="56"/>
      <c r="H268" s="56">
        <v>30000</v>
      </c>
      <c r="I268" s="56"/>
    </row>
    <row r="269" spans="1:11" s="1" customFormat="1">
      <c r="A269" s="142" t="s">
        <v>15</v>
      </c>
      <c r="B269" s="142"/>
      <c r="C269" s="142"/>
      <c r="D269" s="142"/>
      <c r="E269" s="142"/>
      <c r="F269" s="82"/>
      <c r="G269" s="82"/>
      <c r="H269" s="82"/>
      <c r="I269" s="82"/>
    </row>
    <row r="270" spans="1:11" s="1" customFormat="1">
      <c r="A270" s="20" t="s">
        <v>46</v>
      </c>
      <c r="B270" s="20"/>
      <c r="C270" s="20"/>
      <c r="D270" s="20"/>
      <c r="E270" s="20"/>
      <c r="F270" s="56">
        <v>7000</v>
      </c>
      <c r="G270" s="56"/>
      <c r="H270" s="56">
        <v>20000</v>
      </c>
      <c r="I270" s="56"/>
    </row>
    <row r="271" spans="1:11" s="1" customFormat="1" ht="15.75" thickBot="1">
      <c r="A271" s="122" t="s">
        <v>18</v>
      </c>
      <c r="B271" s="122"/>
      <c r="C271" s="122"/>
      <c r="D271" s="122"/>
      <c r="E271" s="123"/>
      <c r="F271" s="82"/>
      <c r="G271" s="82"/>
      <c r="H271" s="82"/>
      <c r="I271" s="82"/>
    </row>
    <row r="272" spans="1:11" ht="16.5" thickTop="1" thickBot="1">
      <c r="A272" s="17" t="s">
        <v>10</v>
      </c>
      <c r="B272" s="18"/>
      <c r="C272" s="18"/>
      <c r="D272" s="18"/>
      <c r="E272" s="18"/>
      <c r="F272" s="19">
        <f>SUM(F264:G271)</f>
        <v>31000</v>
      </c>
      <c r="G272" s="60"/>
      <c r="H272" s="19">
        <f>SUM(H264:I271)</f>
        <v>90000</v>
      </c>
      <c r="I272" s="60"/>
    </row>
    <row r="273" spans="1:9" s="1" customFormat="1" ht="15.75" thickTop="1">
      <c r="A273" s="20" t="s">
        <v>39</v>
      </c>
      <c r="B273" s="20"/>
      <c r="C273" s="20"/>
      <c r="D273" s="20"/>
      <c r="E273" s="20"/>
      <c r="F273" s="21"/>
      <c r="G273" s="21"/>
      <c r="H273" s="21">
        <v>200000</v>
      </c>
      <c r="I273" s="21"/>
    </row>
    <row r="274" spans="1:9" s="1" customFormat="1">
      <c r="A274" s="22" t="s">
        <v>191</v>
      </c>
      <c r="B274" s="23"/>
      <c r="C274" s="23"/>
      <c r="D274" s="23"/>
      <c r="E274" s="24"/>
      <c r="F274" s="25"/>
      <c r="G274" s="26"/>
      <c r="H274" s="25"/>
      <c r="I274" s="26"/>
    </row>
    <row r="275" spans="1:9" s="1" customFormat="1" ht="15.75" thickBot="1">
      <c r="A275" s="27" t="s">
        <v>40</v>
      </c>
      <c r="B275" s="28"/>
      <c r="C275" s="28"/>
      <c r="D275" s="28"/>
      <c r="E275" s="29"/>
      <c r="F275" s="15"/>
      <c r="G275" s="16"/>
      <c r="H275" s="15">
        <v>54000</v>
      </c>
      <c r="I275" s="16"/>
    </row>
    <row r="276" spans="1:9" s="1" customFormat="1" ht="16.5" thickTop="1" thickBot="1">
      <c r="A276" s="17" t="s">
        <v>12</v>
      </c>
      <c r="B276" s="18"/>
      <c r="C276" s="18"/>
      <c r="D276" s="18"/>
      <c r="E276" s="18"/>
      <c r="F276" s="19">
        <f>SUM(F273+F275)</f>
        <v>0</v>
      </c>
      <c r="G276" s="19"/>
      <c r="H276" s="19">
        <f>SUM(H273+H275)</f>
        <v>254000</v>
      </c>
      <c r="I276" s="19"/>
    </row>
    <row r="277" spans="1:9" ht="16.5" thickTop="1" thickBot="1">
      <c r="A277" s="69" t="s">
        <v>11</v>
      </c>
      <c r="B277" s="69"/>
      <c r="C277" s="69"/>
      <c r="D277" s="69"/>
      <c r="E277" s="69"/>
      <c r="F277" s="70">
        <f>SUM(F272+F276)</f>
        <v>31000</v>
      </c>
      <c r="G277" s="71"/>
      <c r="H277" s="70">
        <f>SUM(H272+H276)</f>
        <v>344000</v>
      </c>
      <c r="I277" s="71"/>
    </row>
    <row r="278" spans="1:9" s="1" customFormat="1" ht="15.75" thickTop="1">
      <c r="A278" s="2"/>
      <c r="B278" s="2"/>
      <c r="C278" s="2"/>
      <c r="D278" s="2"/>
      <c r="E278" s="2"/>
      <c r="F278" s="3"/>
      <c r="G278" s="4"/>
      <c r="H278" s="3"/>
      <c r="I278" s="4"/>
    </row>
    <row r="280" spans="1:9">
      <c r="A280" s="66" t="s">
        <v>80</v>
      </c>
      <c r="B280" s="66"/>
      <c r="C280" s="66"/>
      <c r="D280" s="66"/>
      <c r="E280" s="66"/>
      <c r="F280" s="66"/>
      <c r="G280" s="66"/>
      <c r="H280" s="66"/>
      <c r="I280" s="66"/>
    </row>
    <row r="282" spans="1:9" ht="15" customHeight="1">
      <c r="A282" s="67" t="s">
        <v>0</v>
      </c>
      <c r="B282" s="67"/>
      <c r="C282" s="67"/>
      <c r="D282" s="67"/>
      <c r="E282" s="67"/>
      <c r="F282" s="53" t="s">
        <v>162</v>
      </c>
      <c r="G282" s="53"/>
      <c r="H282" s="53" t="s">
        <v>163</v>
      </c>
      <c r="I282" s="53"/>
    </row>
    <row r="283" spans="1:9">
      <c r="A283" s="68"/>
      <c r="B283" s="68"/>
      <c r="C283" s="68"/>
      <c r="D283" s="68"/>
      <c r="E283" s="68"/>
      <c r="F283" s="54"/>
      <c r="G283" s="54"/>
      <c r="H283" s="54"/>
      <c r="I283" s="54"/>
    </row>
    <row r="284" spans="1:9">
      <c r="A284" s="55" t="s">
        <v>57</v>
      </c>
      <c r="B284" s="27"/>
      <c r="C284" s="27"/>
      <c r="D284" s="27"/>
      <c r="E284" s="27"/>
      <c r="F284" s="56">
        <v>315000</v>
      </c>
      <c r="G284" s="56"/>
      <c r="H284" s="56">
        <v>330000</v>
      </c>
      <c r="I284" s="56"/>
    </row>
    <row r="285" spans="1:9">
      <c r="A285" s="81" t="s">
        <v>147</v>
      </c>
      <c r="B285" s="81"/>
      <c r="C285" s="81"/>
      <c r="D285" s="81"/>
      <c r="E285" s="81"/>
      <c r="F285" s="82"/>
      <c r="G285" s="82"/>
      <c r="H285" s="82"/>
      <c r="I285" s="82"/>
    </row>
    <row r="286" spans="1:9">
      <c r="A286" s="55" t="s">
        <v>8</v>
      </c>
      <c r="B286" s="27"/>
      <c r="C286" s="27"/>
      <c r="D286" s="27"/>
      <c r="E286" s="27"/>
      <c r="F286" s="56">
        <v>145000</v>
      </c>
      <c r="G286" s="56"/>
      <c r="H286" s="56">
        <v>150000</v>
      </c>
      <c r="I286" s="56"/>
    </row>
    <row r="287" spans="1:9">
      <c r="A287" s="81" t="s">
        <v>18</v>
      </c>
      <c r="B287" s="81"/>
      <c r="C287" s="81"/>
      <c r="D287" s="81"/>
      <c r="E287" s="81"/>
      <c r="F287" s="82"/>
      <c r="G287" s="82"/>
      <c r="H287" s="82"/>
      <c r="I287" s="82"/>
    </row>
    <row r="288" spans="1:9">
      <c r="A288" s="55" t="s">
        <v>9</v>
      </c>
      <c r="B288" s="27"/>
      <c r="C288" s="27"/>
      <c r="D288" s="27"/>
      <c r="E288" s="27"/>
      <c r="F288" s="56">
        <v>133000</v>
      </c>
      <c r="G288" s="56"/>
      <c r="H288" s="56">
        <v>130000</v>
      </c>
      <c r="I288" s="56"/>
    </row>
    <row r="289" spans="1:9" ht="15.75" thickBot="1">
      <c r="A289" s="61" t="s">
        <v>148</v>
      </c>
      <c r="B289" s="31"/>
      <c r="C289" s="31"/>
      <c r="D289" s="31"/>
      <c r="E289" s="32"/>
      <c r="F289" s="58"/>
      <c r="G289" s="59"/>
      <c r="H289" s="58"/>
      <c r="I289" s="59"/>
    </row>
    <row r="290" spans="1:9" ht="16.5" thickTop="1" thickBot="1">
      <c r="A290" s="17" t="s">
        <v>10</v>
      </c>
      <c r="B290" s="18"/>
      <c r="C290" s="18"/>
      <c r="D290" s="18"/>
      <c r="E290" s="18"/>
      <c r="F290" s="19">
        <f>SUM(F284:G289)</f>
        <v>593000</v>
      </c>
      <c r="G290" s="60"/>
      <c r="H290" s="19">
        <f>SUM(H284:I289)</f>
        <v>610000</v>
      </c>
      <c r="I290" s="60"/>
    </row>
    <row r="291" spans="1:9" ht="16.5" thickTop="1" thickBot="1">
      <c r="A291" s="69" t="s">
        <v>11</v>
      </c>
      <c r="B291" s="69"/>
      <c r="C291" s="69"/>
      <c r="D291" s="69"/>
      <c r="E291" s="69"/>
      <c r="F291" s="70">
        <f>SUM(F290)</f>
        <v>593000</v>
      </c>
      <c r="G291" s="71"/>
      <c r="H291" s="70">
        <f>SUM(H290)</f>
        <v>610000</v>
      </c>
      <c r="I291" s="71"/>
    </row>
    <row r="292" spans="1:9" ht="15.75" thickTop="1"/>
    <row r="293" spans="1:9" s="1" customFormat="1"/>
    <row r="294" spans="1:9" s="1" customFormat="1">
      <c r="A294" s="50" t="s">
        <v>81</v>
      </c>
      <c r="B294" s="50"/>
      <c r="C294" s="50"/>
      <c r="D294" s="50"/>
      <c r="E294" s="50"/>
      <c r="F294" s="50"/>
      <c r="G294" s="50"/>
      <c r="H294" s="50"/>
      <c r="I294" s="50"/>
    </row>
    <row r="295" spans="1:9" s="1" customFormat="1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s="1" customFormat="1" ht="15" customHeight="1">
      <c r="A296" s="51" t="s">
        <v>0</v>
      </c>
      <c r="B296" s="51"/>
      <c r="C296" s="51"/>
      <c r="D296" s="51"/>
      <c r="E296" s="51"/>
      <c r="F296" s="53" t="s">
        <v>162</v>
      </c>
      <c r="G296" s="53"/>
      <c r="H296" s="53" t="s">
        <v>163</v>
      </c>
      <c r="I296" s="53"/>
    </row>
    <row r="297" spans="1:9" s="1" customFormat="1">
      <c r="A297" s="52"/>
      <c r="B297" s="52"/>
      <c r="C297" s="52"/>
      <c r="D297" s="52"/>
      <c r="E297" s="52"/>
      <c r="F297" s="54"/>
      <c r="G297" s="54"/>
      <c r="H297" s="54"/>
      <c r="I297" s="54"/>
    </row>
    <row r="298" spans="1:9" s="1" customFormat="1">
      <c r="A298" s="95" t="s">
        <v>45</v>
      </c>
      <c r="B298" s="96"/>
      <c r="C298" s="96"/>
      <c r="D298" s="96"/>
      <c r="E298" s="96"/>
      <c r="F298" s="56">
        <v>13000</v>
      </c>
      <c r="G298" s="56"/>
      <c r="H298" s="56">
        <v>15000</v>
      </c>
      <c r="I298" s="56"/>
    </row>
    <row r="299" spans="1:9" s="1" customFormat="1">
      <c r="A299" s="81" t="s">
        <v>149</v>
      </c>
      <c r="B299" s="81"/>
      <c r="C299" s="81"/>
      <c r="D299" s="81"/>
      <c r="E299" s="81"/>
      <c r="F299" s="82"/>
      <c r="G299" s="82"/>
      <c r="H299" s="82"/>
      <c r="I299" s="82"/>
    </row>
    <row r="300" spans="1:9" s="1" customFormat="1">
      <c r="A300" s="95" t="s">
        <v>57</v>
      </c>
      <c r="B300" s="96"/>
      <c r="C300" s="96"/>
      <c r="D300" s="96"/>
      <c r="E300" s="96"/>
      <c r="F300" s="56">
        <v>198000</v>
      </c>
      <c r="G300" s="56"/>
      <c r="H300" s="56">
        <v>200000</v>
      </c>
      <c r="I300" s="56"/>
    </row>
    <row r="301" spans="1:9" s="1" customFormat="1">
      <c r="A301" s="47" t="s">
        <v>58</v>
      </c>
      <c r="B301" s="47"/>
      <c r="C301" s="47"/>
      <c r="D301" s="47"/>
      <c r="E301" s="47"/>
      <c r="F301" s="56"/>
      <c r="G301" s="56"/>
      <c r="H301" s="56"/>
      <c r="I301" s="56"/>
    </row>
    <row r="302" spans="1:9" s="1" customFormat="1">
      <c r="A302" s="20" t="s">
        <v>60</v>
      </c>
      <c r="B302" s="20"/>
      <c r="C302" s="20"/>
      <c r="D302" s="20"/>
      <c r="E302" s="20"/>
      <c r="F302" s="56">
        <v>37000</v>
      </c>
      <c r="G302" s="56"/>
      <c r="H302" s="56">
        <v>40000</v>
      </c>
      <c r="I302" s="56"/>
    </row>
    <row r="303" spans="1:9" s="1" customFormat="1">
      <c r="A303" s="47"/>
      <c r="B303" s="47"/>
      <c r="C303" s="47"/>
      <c r="D303" s="47"/>
      <c r="E303" s="47"/>
      <c r="F303" s="56"/>
      <c r="G303" s="56"/>
      <c r="H303" s="56"/>
      <c r="I303" s="56"/>
    </row>
    <row r="304" spans="1:9" s="1" customFormat="1">
      <c r="A304" s="95" t="s">
        <v>46</v>
      </c>
      <c r="B304" s="96"/>
      <c r="C304" s="96"/>
      <c r="D304" s="96"/>
      <c r="E304" s="96"/>
      <c r="F304" s="56">
        <v>58000</v>
      </c>
      <c r="G304" s="56"/>
      <c r="H304" s="56">
        <v>69000</v>
      </c>
      <c r="I304" s="56"/>
    </row>
    <row r="305" spans="1:9" s="1" customFormat="1" ht="15.75" thickBot="1">
      <c r="A305" s="61" t="s">
        <v>83</v>
      </c>
      <c r="B305" s="31"/>
      <c r="C305" s="31"/>
      <c r="D305" s="31"/>
      <c r="E305" s="32"/>
      <c r="F305" s="56"/>
      <c r="G305" s="56"/>
      <c r="H305" s="56"/>
      <c r="I305" s="56"/>
    </row>
    <row r="306" spans="1:9" s="1" customFormat="1" ht="16.5" thickTop="1" thickBot="1">
      <c r="A306" s="91" t="s">
        <v>10</v>
      </c>
      <c r="B306" s="92"/>
      <c r="C306" s="92"/>
      <c r="D306" s="92"/>
      <c r="E306" s="92"/>
      <c r="F306" s="251">
        <f>SUM(F298:G305)</f>
        <v>306000</v>
      </c>
      <c r="G306" s="252"/>
      <c r="H306" s="251">
        <f>SUM(H298:I305)</f>
        <v>324000</v>
      </c>
      <c r="I306" s="252"/>
    </row>
    <row r="307" spans="1:9" s="1" customFormat="1" ht="16.5" thickTop="1" thickBot="1">
      <c r="A307" s="282" t="s">
        <v>84</v>
      </c>
      <c r="B307" s="283"/>
      <c r="C307" s="283"/>
      <c r="D307" s="283"/>
      <c r="E307" s="283"/>
      <c r="F307" s="233">
        <f>SUM(F306)</f>
        <v>306000</v>
      </c>
      <c r="G307" s="234"/>
      <c r="H307" s="233">
        <f>SUM(H306)</f>
        <v>324000</v>
      </c>
      <c r="I307" s="234"/>
    </row>
    <row r="308" spans="1:9" s="1" customFormat="1" ht="15.75" thickTop="1">
      <c r="A308" s="284" t="s">
        <v>39</v>
      </c>
      <c r="B308" s="285"/>
      <c r="C308" s="285"/>
      <c r="D308" s="285"/>
      <c r="E308" s="286"/>
      <c r="F308" s="278"/>
      <c r="G308" s="279"/>
      <c r="H308" s="280"/>
      <c r="I308" s="281"/>
    </row>
    <row r="309" spans="1:9" s="1" customFormat="1">
      <c r="A309" s="287"/>
      <c r="B309" s="125"/>
      <c r="C309" s="125"/>
      <c r="D309" s="125"/>
      <c r="E309" s="126"/>
      <c r="F309" s="217"/>
      <c r="G309" s="218"/>
      <c r="H309" s="217"/>
      <c r="I309" s="218"/>
    </row>
    <row r="310" spans="1:9" s="1" customFormat="1" ht="15.75" thickBot="1">
      <c r="A310" s="288" t="s">
        <v>40</v>
      </c>
      <c r="B310" s="289"/>
      <c r="C310" s="289"/>
      <c r="D310" s="289"/>
      <c r="E310" s="290"/>
      <c r="F310" s="291"/>
      <c r="G310" s="292"/>
      <c r="H310" s="293"/>
      <c r="I310" s="294"/>
    </row>
    <row r="311" spans="1:9" s="1" customFormat="1" ht="16.5" thickTop="1" thickBot="1">
      <c r="A311" s="244" t="s">
        <v>12</v>
      </c>
      <c r="B311" s="235"/>
      <c r="C311" s="235"/>
      <c r="D311" s="235"/>
      <c r="E311" s="236"/>
      <c r="F311" s="237">
        <f>SUM(F308:G310)</f>
        <v>0</v>
      </c>
      <c r="G311" s="238"/>
      <c r="H311" s="237"/>
      <c r="I311" s="238"/>
    </row>
    <row r="312" spans="1:9" s="1" customFormat="1" ht="16.5" thickTop="1" thickBot="1">
      <c r="A312" s="282" t="s">
        <v>13</v>
      </c>
      <c r="B312" s="283"/>
      <c r="C312" s="283"/>
      <c r="D312" s="283"/>
      <c r="E312" s="283"/>
      <c r="F312" s="233">
        <f>SUM(F306,F311)</f>
        <v>306000</v>
      </c>
      <c r="G312" s="234"/>
      <c r="H312" s="233">
        <f>SUM(H306)</f>
        <v>324000</v>
      </c>
      <c r="I312" s="234"/>
    </row>
    <row r="313" spans="1:9" s="1" customFormat="1" ht="15.75" thickTop="1">
      <c r="A313" s="12"/>
      <c r="B313" s="12"/>
      <c r="C313" s="12"/>
      <c r="D313" s="12"/>
      <c r="E313" s="12"/>
      <c r="F313" s="13"/>
      <c r="G313" s="14"/>
      <c r="H313" s="13"/>
      <c r="I313" s="14"/>
    </row>
    <row r="314" spans="1:9" s="1" customFormat="1">
      <c r="A314" s="12"/>
      <c r="B314" s="12"/>
      <c r="C314" s="12"/>
      <c r="D314" s="12"/>
      <c r="E314" s="12"/>
      <c r="F314" s="13"/>
      <c r="G314" s="14"/>
      <c r="H314" s="13"/>
      <c r="I314" s="14"/>
    </row>
    <row r="315" spans="1:9" s="1" customFormat="1">
      <c r="A315" s="80" t="s">
        <v>113</v>
      </c>
      <c r="B315" s="80"/>
      <c r="C315" s="80"/>
      <c r="D315" s="80"/>
      <c r="E315" s="80"/>
      <c r="F315" s="80"/>
      <c r="G315" s="80"/>
      <c r="H315" s="80"/>
      <c r="I315" s="80"/>
    </row>
    <row r="316" spans="1:9" s="1" customFormat="1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s="1" customFormat="1" ht="15" customHeight="1">
      <c r="A317" s="51" t="s">
        <v>0</v>
      </c>
      <c r="B317" s="51"/>
      <c r="C317" s="51"/>
      <c r="D317" s="51"/>
      <c r="E317" s="51"/>
      <c r="F317" s="53" t="s">
        <v>162</v>
      </c>
      <c r="G317" s="53"/>
      <c r="H317" s="53" t="s">
        <v>163</v>
      </c>
      <c r="I317" s="53"/>
    </row>
    <row r="318" spans="1:9" s="1" customFormat="1">
      <c r="A318" s="52"/>
      <c r="B318" s="52"/>
      <c r="C318" s="52"/>
      <c r="D318" s="52"/>
      <c r="E318" s="52"/>
      <c r="F318" s="54"/>
      <c r="G318" s="54"/>
      <c r="H318" s="54"/>
      <c r="I318" s="54"/>
    </row>
    <row r="319" spans="1:9" s="1" customFormat="1">
      <c r="A319" s="95" t="s">
        <v>60</v>
      </c>
      <c r="B319" s="96"/>
      <c r="C319" s="96"/>
      <c r="D319" s="96"/>
      <c r="E319" s="96"/>
      <c r="F319" s="56">
        <v>179000</v>
      </c>
      <c r="G319" s="56"/>
      <c r="H319" s="56">
        <v>180000</v>
      </c>
      <c r="I319" s="56"/>
    </row>
    <row r="320" spans="1:9" s="1" customFormat="1" ht="15.75" thickBot="1">
      <c r="A320" s="61" t="s">
        <v>150</v>
      </c>
      <c r="B320" s="31"/>
      <c r="C320" s="31"/>
      <c r="D320" s="31"/>
      <c r="E320" s="32"/>
      <c r="F320" s="58"/>
      <c r="G320" s="59"/>
      <c r="H320" s="58"/>
      <c r="I320" s="59"/>
    </row>
    <row r="321" spans="1:9" s="1" customFormat="1" ht="16.5" thickTop="1" thickBot="1">
      <c r="A321" s="91" t="s">
        <v>10</v>
      </c>
      <c r="B321" s="92"/>
      <c r="C321" s="92"/>
      <c r="D321" s="92"/>
      <c r="E321" s="92"/>
      <c r="F321" s="93">
        <f>SUM(F319:G320)</f>
        <v>179000</v>
      </c>
      <c r="G321" s="94"/>
      <c r="H321" s="93">
        <f>SUM(H319:I320)</f>
        <v>180000</v>
      </c>
      <c r="I321" s="94"/>
    </row>
    <row r="322" spans="1:9" s="1" customFormat="1" ht="16.5" thickTop="1" thickBot="1">
      <c r="A322" s="91" t="s">
        <v>13</v>
      </c>
      <c r="B322" s="92"/>
      <c r="C322" s="92"/>
      <c r="D322" s="92"/>
      <c r="E322" s="92"/>
      <c r="F322" s="93">
        <f>SUM(F321)</f>
        <v>179000</v>
      </c>
      <c r="G322" s="94"/>
      <c r="H322" s="93">
        <f>SUM(H321)</f>
        <v>180000</v>
      </c>
      <c r="I322" s="94"/>
    </row>
    <row r="323" spans="1:9" s="1" customFormat="1" ht="15.75" thickTop="1"/>
    <row r="324" spans="1:9" s="1" customFormat="1"/>
    <row r="325" spans="1:9" s="1" customFormat="1"/>
    <row r="326" spans="1:9" s="1" customFormat="1"/>
    <row r="327" spans="1:9" s="1" customFormat="1"/>
    <row r="328" spans="1:9" s="1" customFormat="1"/>
    <row r="329" spans="1:9" s="1" customFormat="1">
      <c r="A329" s="80" t="s">
        <v>82</v>
      </c>
      <c r="B329" s="80"/>
      <c r="C329" s="80"/>
      <c r="D329" s="80"/>
      <c r="E329" s="80"/>
      <c r="F329" s="80"/>
      <c r="G329" s="80"/>
      <c r="H329" s="80"/>
      <c r="I329" s="80"/>
    </row>
    <row r="330" spans="1:9" s="1" customFormat="1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s="1" customFormat="1" ht="15" customHeight="1">
      <c r="A331" s="51" t="s">
        <v>0</v>
      </c>
      <c r="B331" s="51"/>
      <c r="C331" s="51"/>
      <c r="D331" s="51"/>
      <c r="E331" s="51"/>
      <c r="F331" s="53" t="s">
        <v>162</v>
      </c>
      <c r="G331" s="53"/>
      <c r="H331" s="53" t="s">
        <v>163</v>
      </c>
      <c r="I331" s="53"/>
    </row>
    <row r="332" spans="1:9" s="1" customFormat="1">
      <c r="A332" s="52"/>
      <c r="B332" s="52"/>
      <c r="C332" s="52"/>
      <c r="D332" s="52"/>
      <c r="E332" s="52"/>
      <c r="F332" s="54"/>
      <c r="G332" s="54"/>
      <c r="H332" s="54"/>
      <c r="I332" s="54"/>
    </row>
    <row r="333" spans="1:9" s="1" customFormat="1">
      <c r="A333" s="95" t="s">
        <v>60</v>
      </c>
      <c r="B333" s="96"/>
      <c r="C333" s="96"/>
      <c r="D333" s="96"/>
      <c r="E333" s="96"/>
      <c r="F333" s="56">
        <v>15000</v>
      </c>
      <c r="G333" s="56"/>
      <c r="H333" s="56">
        <v>15000</v>
      </c>
      <c r="I333" s="56"/>
    </row>
    <row r="334" spans="1:9" s="1" customFormat="1" ht="15.75" thickBot="1">
      <c r="A334" s="61" t="s">
        <v>150</v>
      </c>
      <c r="B334" s="31"/>
      <c r="C334" s="31"/>
      <c r="D334" s="31"/>
      <c r="E334" s="32"/>
      <c r="F334" s="58"/>
      <c r="G334" s="59"/>
      <c r="H334" s="58"/>
      <c r="I334" s="59"/>
    </row>
    <row r="335" spans="1:9" s="1" customFormat="1" ht="16.5" thickTop="1" thickBot="1">
      <c r="A335" s="91" t="s">
        <v>10</v>
      </c>
      <c r="B335" s="92"/>
      <c r="C335" s="92"/>
      <c r="D335" s="92"/>
      <c r="E335" s="92"/>
      <c r="F335" s="93">
        <f>SUM(F333:G334)</f>
        <v>15000</v>
      </c>
      <c r="G335" s="94"/>
      <c r="H335" s="93">
        <f>SUM(H333:I334)</f>
        <v>15000</v>
      </c>
      <c r="I335" s="94"/>
    </row>
    <row r="336" spans="1:9" s="1" customFormat="1" ht="16.5" thickTop="1" thickBot="1">
      <c r="A336" s="91" t="s">
        <v>13</v>
      </c>
      <c r="B336" s="92"/>
      <c r="C336" s="92"/>
      <c r="D336" s="92"/>
      <c r="E336" s="92"/>
      <c r="F336" s="93">
        <f>SUM(F335)</f>
        <v>15000</v>
      </c>
      <c r="G336" s="94"/>
      <c r="H336" s="93">
        <f>SUM(H335)</f>
        <v>15000</v>
      </c>
      <c r="I336" s="94"/>
    </row>
    <row r="337" spans="1:9" s="1" customFormat="1" ht="15.75" thickTop="1"/>
    <row r="338" spans="1:9" s="1" customFormat="1"/>
    <row r="339" spans="1:9" s="1" customFormat="1"/>
    <row r="340" spans="1:9" s="1" customFormat="1"/>
    <row r="341" spans="1:9" s="1" customFormat="1"/>
    <row r="342" spans="1:9" s="1" customFormat="1"/>
    <row r="344" spans="1:9">
      <c r="A344" s="66" t="s">
        <v>85</v>
      </c>
      <c r="B344" s="66"/>
      <c r="C344" s="66"/>
      <c r="D344" s="66"/>
      <c r="E344" s="66"/>
      <c r="F344" s="66"/>
      <c r="G344" s="66"/>
      <c r="H344" s="66"/>
      <c r="I344" s="66"/>
    </row>
    <row r="346" spans="1:9" ht="15" customHeight="1">
      <c r="A346" s="67" t="s">
        <v>0</v>
      </c>
      <c r="B346" s="67"/>
      <c r="C346" s="67"/>
      <c r="D346" s="67"/>
      <c r="E346" s="67"/>
      <c r="F346" s="53" t="s">
        <v>162</v>
      </c>
      <c r="G346" s="53"/>
      <c r="H346" s="53" t="s">
        <v>163</v>
      </c>
      <c r="I346" s="53"/>
    </row>
    <row r="347" spans="1:9">
      <c r="A347" s="68"/>
      <c r="B347" s="68"/>
      <c r="C347" s="68"/>
      <c r="D347" s="68"/>
      <c r="E347" s="68"/>
      <c r="F347" s="54"/>
      <c r="G347" s="54"/>
      <c r="H347" s="54"/>
      <c r="I347" s="54"/>
    </row>
    <row r="348" spans="1:9">
      <c r="A348" s="20" t="s">
        <v>86</v>
      </c>
      <c r="B348" s="20"/>
      <c r="C348" s="20"/>
      <c r="D348" s="20"/>
      <c r="E348" s="20"/>
      <c r="F348" s="21">
        <v>292000</v>
      </c>
      <c r="G348" s="21"/>
      <c r="H348" s="21">
        <v>250000</v>
      </c>
      <c r="I348" s="21"/>
    </row>
    <row r="349" spans="1:9">
      <c r="A349" s="22" t="s">
        <v>151</v>
      </c>
      <c r="B349" s="23"/>
      <c r="C349" s="23"/>
      <c r="D349" s="23"/>
      <c r="E349" s="24"/>
      <c r="F349" s="107"/>
      <c r="G349" s="32"/>
      <c r="H349" s="107"/>
      <c r="I349" s="32"/>
    </row>
    <row r="350" spans="1:9" s="1" customFormat="1">
      <c r="A350" s="20" t="s">
        <v>46</v>
      </c>
      <c r="B350" s="20"/>
      <c r="C350" s="20"/>
      <c r="D350" s="20"/>
      <c r="E350" s="20"/>
      <c r="F350" s="21">
        <v>79000</v>
      </c>
      <c r="G350" s="21"/>
      <c r="H350" s="21">
        <v>68000</v>
      </c>
      <c r="I350" s="21"/>
    </row>
    <row r="351" spans="1:9" s="1" customFormat="1" ht="15.75" thickBot="1">
      <c r="A351" s="22"/>
      <c r="B351" s="23"/>
      <c r="C351" s="23"/>
      <c r="D351" s="23"/>
      <c r="E351" s="24"/>
      <c r="F351" s="107"/>
      <c r="G351" s="32"/>
      <c r="H351" s="107"/>
      <c r="I351" s="32"/>
    </row>
    <row r="352" spans="1:9" ht="16.5" thickTop="1" thickBot="1">
      <c r="A352" s="69" t="s">
        <v>13</v>
      </c>
      <c r="B352" s="69"/>
      <c r="C352" s="69"/>
      <c r="D352" s="69"/>
      <c r="E352" s="69"/>
      <c r="F352" s="70">
        <f>SUM(F348:G351)</f>
        <v>371000</v>
      </c>
      <c r="G352" s="71"/>
      <c r="H352" s="70">
        <f>SUM(H348:I351)</f>
        <v>318000</v>
      </c>
      <c r="I352" s="71"/>
    </row>
    <row r="353" spans="1:9" ht="15.75" thickTop="1"/>
    <row r="354" spans="1:9" s="1" customFormat="1"/>
    <row r="355" spans="1:9" s="1" customFormat="1">
      <c r="A355" s="50" t="s">
        <v>87</v>
      </c>
      <c r="B355" s="50"/>
      <c r="C355" s="50"/>
      <c r="D355" s="50"/>
      <c r="E355" s="50"/>
      <c r="F355" s="50"/>
      <c r="G355" s="50"/>
      <c r="H355" s="50"/>
      <c r="I355" s="50"/>
    </row>
    <row r="356" spans="1:9" s="1" customFormat="1"/>
    <row r="357" spans="1:9" s="1" customFormat="1" ht="15" customHeight="1">
      <c r="A357" s="51" t="s">
        <v>0</v>
      </c>
      <c r="B357" s="51"/>
      <c r="C357" s="51"/>
      <c r="D357" s="51"/>
      <c r="E357" s="51"/>
      <c r="F357" s="53" t="s">
        <v>162</v>
      </c>
      <c r="G357" s="53"/>
      <c r="H357" s="53" t="s">
        <v>163</v>
      </c>
      <c r="I357" s="53"/>
    </row>
    <row r="358" spans="1:9" s="1" customFormat="1">
      <c r="A358" s="52"/>
      <c r="B358" s="52"/>
      <c r="C358" s="52"/>
      <c r="D358" s="52"/>
      <c r="E358" s="52"/>
      <c r="F358" s="54"/>
      <c r="G358" s="54"/>
      <c r="H358" s="54"/>
      <c r="I358" s="54"/>
    </row>
    <row r="359" spans="1:9" s="1" customFormat="1">
      <c r="A359" s="225" t="s">
        <v>88</v>
      </c>
      <c r="B359" s="225"/>
      <c r="C359" s="225"/>
      <c r="D359" s="225"/>
      <c r="E359" s="225"/>
      <c r="F359" s="124">
        <v>730000</v>
      </c>
      <c r="G359" s="124"/>
      <c r="H359" s="124"/>
      <c r="I359" s="124"/>
    </row>
    <row r="360" spans="1:9" s="1" customFormat="1">
      <c r="A360" s="40" t="s">
        <v>29</v>
      </c>
      <c r="B360" s="40"/>
      <c r="C360" s="40"/>
      <c r="D360" s="40"/>
      <c r="E360" s="41"/>
      <c r="F360" s="111"/>
      <c r="G360" s="112"/>
      <c r="H360" s="124"/>
      <c r="I360" s="124"/>
    </row>
    <row r="361" spans="1:9" s="1" customFormat="1">
      <c r="A361" s="125" t="s">
        <v>89</v>
      </c>
      <c r="B361" s="125"/>
      <c r="C361" s="125"/>
      <c r="D361" s="125"/>
      <c r="E361" s="126"/>
      <c r="F361" s="217">
        <v>305000</v>
      </c>
      <c r="G361" s="218"/>
      <c r="H361" s="124"/>
      <c r="I361" s="124"/>
    </row>
    <row r="362" spans="1:9" s="1" customFormat="1" ht="15.75" thickBot="1">
      <c r="A362" s="40" t="s">
        <v>90</v>
      </c>
      <c r="B362" s="40"/>
      <c r="C362" s="40"/>
      <c r="D362" s="40"/>
      <c r="E362" s="41"/>
      <c r="F362" s="111"/>
      <c r="G362" s="112"/>
      <c r="H362" s="111"/>
      <c r="I362" s="112"/>
    </row>
    <row r="363" spans="1:9" s="1" customFormat="1" ht="16.5" thickTop="1" thickBot="1">
      <c r="A363" s="108" t="s">
        <v>13</v>
      </c>
      <c r="B363" s="108"/>
      <c r="C363" s="108"/>
      <c r="D363" s="108"/>
      <c r="E363" s="108"/>
      <c r="F363" s="109">
        <f>SUM(F359:G362)</f>
        <v>1035000</v>
      </c>
      <c r="G363" s="110"/>
      <c r="H363" s="109">
        <f>SUM(H359:I362)</f>
        <v>0</v>
      </c>
      <c r="I363" s="110"/>
    </row>
    <row r="364" spans="1:9" s="1" customFormat="1" ht="15.75" thickTop="1"/>
    <row r="365" spans="1:9" s="1" customFormat="1"/>
    <row r="366" spans="1:9" s="1" customFormat="1">
      <c r="A366" s="50" t="s">
        <v>91</v>
      </c>
      <c r="B366" s="50"/>
      <c r="C366" s="50"/>
      <c r="D366" s="50"/>
      <c r="E366" s="50"/>
      <c r="F366" s="50"/>
      <c r="G366" s="50"/>
      <c r="H366" s="50"/>
      <c r="I366" s="50"/>
    </row>
    <row r="367" spans="1:9" s="1" customFormat="1"/>
    <row r="368" spans="1:9" s="1" customFormat="1" ht="15" customHeight="1">
      <c r="A368" s="51" t="s">
        <v>0</v>
      </c>
      <c r="B368" s="51"/>
      <c r="C368" s="51"/>
      <c r="D368" s="51"/>
      <c r="E368" s="51"/>
      <c r="F368" s="53" t="s">
        <v>162</v>
      </c>
      <c r="G368" s="53"/>
      <c r="H368" s="53" t="s">
        <v>163</v>
      </c>
      <c r="I368" s="53"/>
    </row>
    <row r="369" spans="1:9" s="1" customFormat="1">
      <c r="A369" s="52"/>
      <c r="B369" s="52"/>
      <c r="C369" s="52"/>
      <c r="D369" s="52"/>
      <c r="E369" s="52"/>
      <c r="F369" s="54"/>
      <c r="G369" s="54"/>
      <c r="H369" s="54"/>
      <c r="I369" s="54"/>
    </row>
    <row r="370" spans="1:9" s="1" customFormat="1">
      <c r="A370" s="225" t="s">
        <v>92</v>
      </c>
      <c r="B370" s="225"/>
      <c r="C370" s="225"/>
      <c r="D370" s="225"/>
      <c r="E370" s="225"/>
      <c r="F370" s="124">
        <v>912000</v>
      </c>
      <c r="G370" s="124"/>
      <c r="H370" s="124">
        <v>550000</v>
      </c>
      <c r="I370" s="124"/>
    </row>
    <row r="371" spans="1:9" s="1" customFormat="1">
      <c r="A371" s="37" t="s">
        <v>93</v>
      </c>
      <c r="B371" s="38"/>
      <c r="C371" s="38"/>
      <c r="D371" s="38"/>
      <c r="E371" s="39"/>
      <c r="F371" s="25">
        <v>710000</v>
      </c>
      <c r="G371" s="26"/>
      <c r="H371" s="25"/>
      <c r="I371" s="26"/>
    </row>
    <row r="372" spans="1:9" s="1" customFormat="1">
      <c r="A372" s="37" t="s">
        <v>183</v>
      </c>
      <c r="B372" s="38"/>
      <c r="C372" s="38"/>
      <c r="D372" s="38"/>
      <c r="E372" s="39"/>
      <c r="F372" s="25">
        <v>202000</v>
      </c>
      <c r="G372" s="26"/>
      <c r="H372" s="25">
        <v>550000</v>
      </c>
      <c r="I372" s="26"/>
    </row>
    <row r="373" spans="1:9" s="1" customFormat="1" ht="15.75" thickBot="1">
      <c r="A373" s="121" t="s">
        <v>13</v>
      </c>
      <c r="B373" s="121"/>
      <c r="C373" s="121"/>
      <c r="D373" s="121"/>
      <c r="E373" s="121"/>
      <c r="F373" s="48">
        <f>SUM(F370)</f>
        <v>912000</v>
      </c>
      <c r="G373" s="49"/>
      <c r="H373" s="48">
        <f>SUM(H370)</f>
        <v>550000</v>
      </c>
      <c r="I373" s="49"/>
    </row>
    <row r="374" spans="1:9" s="1" customFormat="1" ht="15.75" thickTop="1"/>
    <row r="375" spans="1:9" s="1" customFormat="1"/>
    <row r="376" spans="1:9" s="1" customFormat="1">
      <c r="A376" s="50" t="s">
        <v>94</v>
      </c>
      <c r="B376" s="50"/>
      <c r="C376" s="50"/>
      <c r="D376" s="50"/>
      <c r="E376" s="50"/>
      <c r="F376" s="50"/>
      <c r="G376" s="50"/>
      <c r="H376" s="50"/>
      <c r="I376" s="50"/>
    </row>
    <row r="377" spans="1:9" s="1" customFormat="1"/>
    <row r="378" spans="1:9" s="1" customFormat="1" ht="15" customHeight="1">
      <c r="A378" s="51" t="s">
        <v>0</v>
      </c>
      <c r="B378" s="51"/>
      <c r="C378" s="51"/>
      <c r="D378" s="51"/>
      <c r="E378" s="51"/>
      <c r="F378" s="53" t="s">
        <v>162</v>
      </c>
      <c r="G378" s="53"/>
      <c r="H378" s="53" t="s">
        <v>163</v>
      </c>
      <c r="I378" s="53"/>
    </row>
    <row r="379" spans="1:9" s="1" customFormat="1">
      <c r="A379" s="52"/>
      <c r="B379" s="52"/>
      <c r="C379" s="52"/>
      <c r="D379" s="52"/>
      <c r="E379" s="52"/>
      <c r="F379" s="54"/>
      <c r="G379" s="54"/>
      <c r="H379" s="54"/>
      <c r="I379" s="54"/>
    </row>
    <row r="380" spans="1:9" s="1" customFormat="1">
      <c r="A380" s="225" t="s">
        <v>95</v>
      </c>
      <c r="B380" s="225"/>
      <c r="C380" s="225"/>
      <c r="D380" s="225"/>
      <c r="E380" s="225"/>
      <c r="F380" s="231"/>
      <c r="G380" s="231"/>
      <c r="H380" s="231"/>
      <c r="I380" s="231"/>
    </row>
    <row r="381" spans="1:9" s="1" customFormat="1">
      <c r="A381" s="40" t="s">
        <v>96</v>
      </c>
      <c r="B381" s="40"/>
      <c r="C381" s="40"/>
      <c r="D381" s="40"/>
      <c r="E381" s="41"/>
      <c r="F381" s="217"/>
      <c r="G381" s="218"/>
      <c r="H381" s="217"/>
      <c r="I381" s="218"/>
    </row>
    <row r="382" spans="1:9" s="1" customFormat="1">
      <c r="A382" s="125" t="s">
        <v>89</v>
      </c>
      <c r="B382" s="125"/>
      <c r="C382" s="125"/>
      <c r="D382" s="125"/>
      <c r="E382" s="126"/>
      <c r="F382" s="217">
        <f>SUM(F383:G387)</f>
        <v>2009000</v>
      </c>
      <c r="G382" s="218"/>
      <c r="H382" s="217">
        <f>SUM(H383:I388)</f>
        <v>1608000</v>
      </c>
      <c r="I382" s="218"/>
    </row>
    <row r="383" spans="1:9" s="1" customFormat="1">
      <c r="A383" s="37" t="s">
        <v>184</v>
      </c>
      <c r="B383" s="38"/>
      <c r="C383" s="38"/>
      <c r="D383" s="38"/>
      <c r="E383" s="39"/>
      <c r="F383" s="35">
        <v>55000</v>
      </c>
      <c r="G383" s="42"/>
      <c r="H383" s="35">
        <v>100000</v>
      </c>
      <c r="I383" s="42"/>
    </row>
    <row r="384" spans="1:9" s="1" customFormat="1">
      <c r="A384" s="40" t="s">
        <v>183</v>
      </c>
      <c r="B384" s="40"/>
      <c r="C384" s="40"/>
      <c r="D384" s="40"/>
      <c r="E384" s="41"/>
      <c r="F384" s="35">
        <v>380000</v>
      </c>
      <c r="G384" s="42"/>
      <c r="H384" s="35">
        <v>600000</v>
      </c>
      <c r="I384" s="42"/>
    </row>
    <row r="385" spans="1:9" s="1" customFormat="1">
      <c r="A385" s="40" t="s">
        <v>185</v>
      </c>
      <c r="B385" s="40"/>
      <c r="C385" s="40"/>
      <c r="D385" s="40"/>
      <c r="E385" s="41"/>
      <c r="F385" s="35">
        <v>1479000</v>
      </c>
      <c r="G385" s="42"/>
      <c r="H385" s="35">
        <v>808000</v>
      </c>
      <c r="I385" s="42"/>
    </row>
    <row r="386" spans="1:9" s="1" customFormat="1">
      <c r="A386" s="40" t="s">
        <v>186</v>
      </c>
      <c r="B386" s="40"/>
      <c r="C386" s="40"/>
      <c r="D386" s="40"/>
      <c r="E386" s="41"/>
      <c r="F386" s="35">
        <v>95000</v>
      </c>
      <c r="G386" s="42"/>
      <c r="H386" s="35">
        <v>100000</v>
      </c>
      <c r="I386" s="42"/>
    </row>
    <row r="387" spans="1:9" s="1" customFormat="1">
      <c r="A387" s="40" t="s">
        <v>97</v>
      </c>
      <c r="B387" s="40"/>
      <c r="C387" s="40"/>
      <c r="D387" s="40"/>
      <c r="E387" s="41"/>
      <c r="F387" s="35"/>
      <c r="G387" s="42"/>
      <c r="H387" s="35"/>
      <c r="I387" s="42"/>
    </row>
    <row r="388" spans="1:9" s="1" customFormat="1">
      <c r="A388" s="125" t="s">
        <v>98</v>
      </c>
      <c r="B388" s="125"/>
      <c r="C388" s="125"/>
      <c r="D388" s="125"/>
      <c r="E388" s="126"/>
      <c r="F388" s="35">
        <v>200000</v>
      </c>
      <c r="G388" s="42"/>
      <c r="H388" s="35"/>
      <c r="I388" s="42"/>
    </row>
    <row r="389" spans="1:9" s="1" customFormat="1">
      <c r="A389" s="125" t="s">
        <v>160</v>
      </c>
      <c r="B389" s="125"/>
      <c r="C389" s="125"/>
      <c r="D389" s="125"/>
      <c r="E389" s="126"/>
      <c r="F389" s="35">
        <v>336000</v>
      </c>
      <c r="G389" s="42"/>
      <c r="H389" s="35"/>
      <c r="I389" s="42"/>
    </row>
    <row r="390" spans="1:9" s="1" customFormat="1">
      <c r="A390" s="225"/>
      <c r="B390" s="44"/>
      <c r="C390" s="44"/>
      <c r="D390" s="44"/>
      <c r="E390" s="44"/>
      <c r="F390" s="170"/>
      <c r="G390" s="170"/>
      <c r="H390" s="170">
        <v>0</v>
      </c>
      <c r="I390" s="170"/>
    </row>
    <row r="391" spans="1:9" s="1" customFormat="1" ht="15.75" thickBot="1">
      <c r="A391" s="121" t="s">
        <v>13</v>
      </c>
      <c r="B391" s="121"/>
      <c r="C391" s="121"/>
      <c r="D391" s="121"/>
      <c r="E391" s="121"/>
      <c r="F391" s="266">
        <f>SUM(F380+F382+F390+F388+F389)</f>
        <v>2545000</v>
      </c>
      <c r="G391" s="267"/>
      <c r="H391" s="266">
        <f>SUM(H380+H382+H390+H388+H389)</f>
        <v>1608000</v>
      </c>
      <c r="I391" s="267"/>
    </row>
    <row r="392" spans="1:9" s="1" customFormat="1" ht="15.75" thickTop="1"/>
    <row r="393" spans="1:9" s="1" customFormat="1"/>
    <row r="394" spans="1:9" s="1" customFormat="1">
      <c r="A394" s="50" t="s">
        <v>99</v>
      </c>
      <c r="B394" s="50"/>
      <c r="C394" s="50"/>
      <c r="D394" s="50"/>
      <c r="E394" s="50"/>
      <c r="F394" s="50"/>
      <c r="G394" s="50"/>
      <c r="H394" s="50"/>
      <c r="I394" s="50"/>
    </row>
    <row r="395" spans="1:9" s="1" customFormat="1"/>
    <row r="396" spans="1:9" s="1" customFormat="1" ht="15" customHeight="1">
      <c r="A396" s="51" t="s">
        <v>0</v>
      </c>
      <c r="B396" s="51"/>
      <c r="C396" s="51"/>
      <c r="D396" s="51"/>
      <c r="E396" s="51"/>
      <c r="F396" s="53" t="s">
        <v>162</v>
      </c>
      <c r="G396" s="53"/>
      <c r="H396" s="53" t="s">
        <v>163</v>
      </c>
      <c r="I396" s="53"/>
    </row>
    <row r="397" spans="1:9" s="1" customFormat="1">
      <c r="A397" s="52"/>
      <c r="B397" s="52"/>
      <c r="C397" s="52"/>
      <c r="D397" s="52"/>
      <c r="E397" s="52"/>
      <c r="F397" s="54"/>
      <c r="G397" s="54"/>
      <c r="H397" s="54"/>
      <c r="I397" s="54"/>
    </row>
    <row r="398" spans="1:9" s="1" customFormat="1">
      <c r="A398" s="225" t="s">
        <v>100</v>
      </c>
      <c r="B398" s="225"/>
      <c r="C398" s="225"/>
      <c r="D398" s="225"/>
      <c r="E398" s="225"/>
      <c r="F398" s="124">
        <f>SUM(F399:G401)</f>
        <v>512000</v>
      </c>
      <c r="G398" s="124"/>
      <c r="H398" s="124">
        <f>SUM(H399:I401)</f>
        <v>496000</v>
      </c>
      <c r="I398" s="124"/>
    </row>
    <row r="399" spans="1:9" s="1" customFormat="1">
      <c r="A399" s="37" t="s">
        <v>101</v>
      </c>
      <c r="B399" s="38"/>
      <c r="C399" s="38"/>
      <c r="D399" s="38"/>
      <c r="E399" s="39"/>
      <c r="F399" s="25">
        <v>417000</v>
      </c>
      <c r="G399" s="26"/>
      <c r="H399" s="25">
        <v>376000</v>
      </c>
      <c r="I399" s="26"/>
    </row>
    <row r="400" spans="1:9" s="1" customFormat="1">
      <c r="A400" s="43" t="s">
        <v>102</v>
      </c>
      <c r="B400" s="44"/>
      <c r="C400" s="44"/>
      <c r="D400" s="44"/>
      <c r="E400" s="44"/>
      <c r="F400" s="45"/>
      <c r="G400" s="45"/>
      <c r="H400" s="45"/>
      <c r="I400" s="45"/>
    </row>
    <row r="401" spans="1:9" s="1" customFormat="1">
      <c r="A401" s="43" t="s">
        <v>183</v>
      </c>
      <c r="B401" s="44"/>
      <c r="C401" s="44"/>
      <c r="D401" s="44"/>
      <c r="E401" s="44"/>
      <c r="F401" s="45">
        <v>95000</v>
      </c>
      <c r="G401" s="45"/>
      <c r="H401" s="45">
        <v>120000</v>
      </c>
      <c r="I401" s="45"/>
    </row>
    <row r="402" spans="1:9" s="1" customFormat="1" ht="15.75" thickBot="1">
      <c r="A402" s="121" t="s">
        <v>13</v>
      </c>
      <c r="B402" s="121"/>
      <c r="C402" s="121"/>
      <c r="D402" s="121"/>
      <c r="E402" s="121"/>
      <c r="F402" s="48">
        <f>SUM(F398)</f>
        <v>512000</v>
      </c>
      <c r="G402" s="49"/>
      <c r="H402" s="48">
        <f>SUM(H398)</f>
        <v>496000</v>
      </c>
      <c r="I402" s="49"/>
    </row>
    <row r="403" spans="1:9" s="1" customFormat="1" ht="15.75" thickTop="1"/>
    <row r="405" spans="1:9">
      <c r="A405" s="66" t="s">
        <v>103</v>
      </c>
      <c r="B405" s="66"/>
      <c r="C405" s="66"/>
      <c r="D405" s="66"/>
      <c r="E405" s="66"/>
      <c r="F405" s="66"/>
      <c r="G405" s="66"/>
      <c r="H405" s="66"/>
      <c r="I405" s="66"/>
    </row>
    <row r="407" spans="1:9" ht="15" customHeight="1">
      <c r="A407" s="67" t="s">
        <v>0</v>
      </c>
      <c r="B407" s="67"/>
      <c r="C407" s="67"/>
      <c r="D407" s="67"/>
      <c r="E407" s="67"/>
      <c r="F407" s="53" t="s">
        <v>162</v>
      </c>
      <c r="G407" s="53"/>
      <c r="H407" s="53" t="s">
        <v>163</v>
      </c>
      <c r="I407" s="53"/>
    </row>
    <row r="408" spans="1:9">
      <c r="A408" s="68"/>
      <c r="B408" s="68"/>
      <c r="C408" s="68"/>
      <c r="D408" s="68"/>
      <c r="E408" s="68"/>
      <c r="F408" s="54"/>
      <c r="G408" s="54"/>
      <c r="H408" s="54"/>
      <c r="I408" s="54"/>
    </row>
    <row r="409" spans="1:9" s="1" customFormat="1">
      <c r="A409" s="104" t="s">
        <v>104</v>
      </c>
      <c r="B409" s="105"/>
      <c r="C409" s="105"/>
      <c r="D409" s="105"/>
      <c r="E409" s="106"/>
      <c r="F409" s="76"/>
      <c r="G409" s="77"/>
      <c r="H409" s="76"/>
      <c r="I409" s="77"/>
    </row>
    <row r="410" spans="1:9">
      <c r="A410" s="20" t="s">
        <v>39</v>
      </c>
      <c r="B410" s="20"/>
      <c r="C410" s="20"/>
      <c r="D410" s="20"/>
      <c r="E410" s="20"/>
      <c r="F410" s="21"/>
      <c r="G410" s="21"/>
      <c r="H410" s="21"/>
      <c r="I410" s="21"/>
    </row>
    <row r="411" spans="1:9">
      <c r="A411" s="22" t="s">
        <v>35</v>
      </c>
      <c r="B411" s="23"/>
      <c r="C411" s="23"/>
      <c r="D411" s="23"/>
      <c r="E411" s="24"/>
      <c r="F411" s="25"/>
      <c r="G411" s="26"/>
      <c r="H411" s="25"/>
      <c r="I411" s="26"/>
    </row>
    <row r="412" spans="1:9" ht="15.75" thickBot="1">
      <c r="A412" s="27" t="s">
        <v>40</v>
      </c>
      <c r="B412" s="28"/>
      <c r="C412" s="28"/>
      <c r="D412" s="28"/>
      <c r="E412" s="29"/>
      <c r="F412" s="15"/>
      <c r="G412" s="16"/>
      <c r="H412" s="15"/>
      <c r="I412" s="16"/>
    </row>
    <row r="413" spans="1:9" ht="16.5" thickTop="1" thickBot="1">
      <c r="A413" s="17" t="s">
        <v>12</v>
      </c>
      <c r="B413" s="18"/>
      <c r="C413" s="18"/>
      <c r="D413" s="18"/>
      <c r="E413" s="18"/>
      <c r="F413" s="19">
        <f>SUM(F410+F412)</f>
        <v>0</v>
      </c>
      <c r="G413" s="19"/>
      <c r="H413" s="19">
        <f>SUM(H410+H412)</f>
        <v>0</v>
      </c>
      <c r="I413" s="19"/>
    </row>
    <row r="414" spans="1:9" ht="16.5" thickTop="1" thickBot="1">
      <c r="A414" s="69" t="s">
        <v>13</v>
      </c>
      <c r="B414" s="69"/>
      <c r="C414" s="69"/>
      <c r="D414" s="69"/>
      <c r="E414" s="69"/>
      <c r="F414" s="70">
        <f>SUM(F413+F409)</f>
        <v>0</v>
      </c>
      <c r="G414" s="71"/>
      <c r="H414" s="70">
        <f>SUM(H409+H413)</f>
        <v>0</v>
      </c>
      <c r="I414" s="71"/>
    </row>
    <row r="415" spans="1:9" ht="15.75" thickTop="1"/>
    <row r="416" spans="1:9" s="1" customFormat="1"/>
    <row r="418" spans="1:9">
      <c r="A418" s="66" t="s">
        <v>105</v>
      </c>
      <c r="B418" s="66"/>
      <c r="C418" s="66"/>
      <c r="D418" s="66"/>
      <c r="E418" s="66"/>
      <c r="F418" s="66"/>
      <c r="G418" s="66"/>
      <c r="H418" s="66"/>
      <c r="I418" s="66"/>
    </row>
    <row r="420" spans="1:9" ht="15" customHeight="1">
      <c r="A420" s="67" t="s">
        <v>0</v>
      </c>
      <c r="B420" s="67"/>
      <c r="C420" s="67"/>
      <c r="D420" s="67"/>
      <c r="E420" s="67"/>
      <c r="F420" s="53" t="s">
        <v>162</v>
      </c>
      <c r="G420" s="53"/>
      <c r="H420" s="53" t="s">
        <v>163</v>
      </c>
      <c r="I420" s="53"/>
    </row>
    <row r="421" spans="1:9">
      <c r="A421" s="68"/>
      <c r="B421" s="68"/>
      <c r="C421" s="68"/>
      <c r="D421" s="68"/>
      <c r="E421" s="68"/>
      <c r="F421" s="54"/>
      <c r="G421" s="54"/>
      <c r="H421" s="54"/>
      <c r="I421" s="54"/>
    </row>
    <row r="422" spans="1:9">
      <c r="A422" s="55" t="s">
        <v>8</v>
      </c>
      <c r="B422" s="27"/>
      <c r="C422" s="27"/>
      <c r="D422" s="27"/>
      <c r="E422" s="27"/>
      <c r="F422" s="56"/>
      <c r="G422" s="56"/>
      <c r="H422" s="56"/>
      <c r="I422" s="56"/>
    </row>
    <row r="423" spans="1:9">
      <c r="A423" s="81"/>
      <c r="B423" s="159"/>
      <c r="C423" s="159"/>
      <c r="D423" s="159"/>
      <c r="E423" s="159"/>
      <c r="F423" s="82"/>
      <c r="G423" s="82"/>
      <c r="H423" s="82"/>
      <c r="I423" s="82"/>
    </row>
    <row r="424" spans="1:9">
      <c r="A424" s="55" t="s">
        <v>60</v>
      </c>
      <c r="B424" s="27"/>
      <c r="C424" s="27"/>
      <c r="D424" s="27"/>
      <c r="E424" s="27"/>
      <c r="F424" s="56">
        <v>468000</v>
      </c>
      <c r="G424" s="56"/>
      <c r="H424" s="56">
        <v>397000</v>
      </c>
      <c r="I424" s="56"/>
    </row>
    <row r="425" spans="1:9">
      <c r="A425" s="81"/>
      <c r="B425" s="159"/>
      <c r="C425" s="159"/>
      <c r="D425" s="159"/>
      <c r="E425" s="159"/>
      <c r="F425" s="82"/>
      <c r="G425" s="82"/>
      <c r="H425" s="82"/>
      <c r="I425" s="82"/>
    </row>
    <row r="426" spans="1:9">
      <c r="A426" s="55" t="s">
        <v>46</v>
      </c>
      <c r="B426" s="27"/>
      <c r="C426" s="27"/>
      <c r="D426" s="27"/>
      <c r="E426" s="27"/>
      <c r="F426" s="56">
        <v>127000</v>
      </c>
      <c r="G426" s="56"/>
      <c r="H426" s="56">
        <v>107000</v>
      </c>
      <c r="I426" s="56"/>
    </row>
    <row r="427" spans="1:9" ht="15.75" thickBot="1">
      <c r="A427" s="57" t="s">
        <v>19</v>
      </c>
      <c r="B427" s="31"/>
      <c r="C427" s="31"/>
      <c r="D427" s="31"/>
      <c r="E427" s="32"/>
      <c r="F427" s="58"/>
      <c r="G427" s="59"/>
      <c r="H427" s="58"/>
      <c r="I427" s="59"/>
    </row>
    <row r="428" spans="1:9" ht="16.5" thickTop="1" thickBot="1">
      <c r="A428" s="17" t="s">
        <v>10</v>
      </c>
      <c r="B428" s="18"/>
      <c r="C428" s="18"/>
      <c r="D428" s="18"/>
      <c r="E428" s="18"/>
      <c r="F428" s="19">
        <f>SUM(F422:G427)</f>
        <v>595000</v>
      </c>
      <c r="G428" s="60"/>
      <c r="H428" s="19">
        <f>SUM(H422:I427)</f>
        <v>504000</v>
      </c>
      <c r="I428" s="60"/>
    </row>
    <row r="429" spans="1:9" ht="16.5" thickTop="1" thickBot="1">
      <c r="A429" s="17" t="s">
        <v>11</v>
      </c>
      <c r="B429" s="18"/>
      <c r="C429" s="18"/>
      <c r="D429" s="18"/>
      <c r="E429" s="18"/>
      <c r="F429" s="19">
        <f>SUM(F428)</f>
        <v>595000</v>
      </c>
      <c r="G429" s="60"/>
      <c r="H429" s="19">
        <f>SUM(H428)</f>
        <v>504000</v>
      </c>
      <c r="I429" s="60"/>
    </row>
    <row r="430" spans="1:9" s="1" customFormat="1" ht="15.75" thickTop="1">
      <c r="A430" s="2"/>
      <c r="B430" s="2"/>
      <c r="C430" s="2"/>
      <c r="D430" s="2"/>
      <c r="E430" s="2"/>
      <c r="F430" s="3"/>
      <c r="G430" s="4"/>
      <c r="H430" s="3"/>
      <c r="I430" s="4"/>
    </row>
    <row r="431" spans="1:9" s="1" customFormat="1">
      <c r="A431" s="2"/>
      <c r="B431" s="2"/>
      <c r="C431" s="2"/>
      <c r="D431" s="2"/>
      <c r="E431" s="2"/>
      <c r="F431" s="3"/>
      <c r="G431" s="4"/>
      <c r="H431" s="3"/>
      <c r="I431" s="4"/>
    </row>
    <row r="432" spans="1:9" s="1" customFormat="1">
      <c r="A432" s="2"/>
      <c r="B432" s="2"/>
      <c r="C432" s="2"/>
      <c r="D432" s="2"/>
      <c r="E432" s="2"/>
      <c r="F432" s="3"/>
      <c r="G432" s="4"/>
      <c r="H432" s="3"/>
      <c r="I432" s="4"/>
    </row>
    <row r="433" spans="1:9" s="1" customFormat="1">
      <c r="A433" s="2"/>
      <c r="B433" s="2"/>
      <c r="C433" s="2"/>
      <c r="D433" s="2"/>
      <c r="E433" s="2"/>
      <c r="F433" s="3"/>
      <c r="G433" s="4"/>
      <c r="H433" s="3"/>
      <c r="I433" s="4"/>
    </row>
    <row r="434" spans="1:9" s="1" customFormat="1">
      <c r="A434" s="2"/>
      <c r="B434" s="2"/>
      <c r="C434" s="2"/>
      <c r="D434" s="2"/>
      <c r="E434" s="2"/>
      <c r="F434" s="3"/>
      <c r="G434" s="4"/>
      <c r="H434" s="3"/>
      <c r="I434" s="4"/>
    </row>
    <row r="435" spans="1:9" s="1" customFormat="1">
      <c r="A435" s="2"/>
      <c r="B435" s="2"/>
      <c r="C435" s="2"/>
      <c r="D435" s="2"/>
      <c r="E435" s="2"/>
      <c r="F435" s="3"/>
      <c r="G435" s="4"/>
      <c r="H435" s="3"/>
      <c r="I435" s="4"/>
    </row>
    <row r="436" spans="1:9" s="1" customFormat="1">
      <c r="A436" s="2"/>
      <c r="B436" s="2"/>
      <c r="C436" s="2"/>
      <c r="D436" s="2"/>
      <c r="E436" s="2"/>
      <c r="F436" s="3"/>
      <c r="G436" s="4"/>
      <c r="H436" s="3"/>
      <c r="I436" s="4"/>
    </row>
    <row r="437" spans="1:9" s="1" customFormat="1">
      <c r="A437" s="2"/>
      <c r="B437" s="2"/>
      <c r="C437" s="2"/>
      <c r="D437" s="2"/>
      <c r="E437" s="2"/>
      <c r="F437" s="3"/>
      <c r="G437" s="4"/>
      <c r="H437" s="3"/>
      <c r="I437" s="4"/>
    </row>
    <row r="438" spans="1:9" s="1" customFormat="1">
      <c r="A438" s="2"/>
      <c r="B438" s="2"/>
      <c r="C438" s="2"/>
      <c r="D438" s="2"/>
      <c r="E438" s="2"/>
      <c r="F438" s="3"/>
      <c r="G438" s="4"/>
      <c r="H438" s="3"/>
      <c r="I438" s="4"/>
    </row>
    <row r="439" spans="1:9" s="1" customFormat="1">
      <c r="A439" s="2"/>
      <c r="B439" s="2"/>
      <c r="C439" s="2"/>
      <c r="D439" s="2"/>
      <c r="E439" s="2"/>
      <c r="F439" s="3"/>
      <c r="G439" s="4"/>
      <c r="H439" s="3"/>
      <c r="I439" s="4"/>
    </row>
    <row r="441" spans="1:9">
      <c r="A441" s="50" t="s">
        <v>106</v>
      </c>
      <c r="B441" s="50"/>
      <c r="C441" s="50"/>
      <c r="D441" s="50"/>
      <c r="E441" s="50"/>
      <c r="F441" s="50"/>
      <c r="G441" s="50"/>
      <c r="H441" s="50"/>
      <c r="I441" s="50"/>
    </row>
    <row r="442" spans="1:9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" customHeight="1">
      <c r="A443" s="219" t="s">
        <v>0</v>
      </c>
      <c r="B443" s="220"/>
      <c r="C443" s="220"/>
      <c r="D443" s="220"/>
      <c r="E443" s="221"/>
      <c r="F443" s="53" t="s">
        <v>162</v>
      </c>
      <c r="G443" s="53"/>
      <c r="H443" s="53" t="s">
        <v>163</v>
      </c>
      <c r="I443" s="53"/>
    </row>
    <row r="444" spans="1:9">
      <c r="A444" s="222"/>
      <c r="B444" s="223"/>
      <c r="C444" s="223"/>
      <c r="D444" s="223"/>
      <c r="E444" s="224"/>
      <c r="F444" s="54"/>
      <c r="G444" s="54"/>
      <c r="H444" s="54"/>
      <c r="I444" s="54"/>
    </row>
    <row r="445" spans="1:9" s="1" customFormat="1">
      <c r="A445" s="225" t="s">
        <v>42</v>
      </c>
      <c r="B445" s="226"/>
      <c r="C445" s="226"/>
      <c r="D445" s="226"/>
      <c r="E445" s="226"/>
      <c r="F445" s="46">
        <v>2116000</v>
      </c>
      <c r="G445" s="46"/>
      <c r="H445" s="46">
        <v>999000</v>
      </c>
      <c r="I445" s="46"/>
    </row>
    <row r="446" spans="1:9" s="1" customFormat="1">
      <c r="A446" s="120"/>
      <c r="B446" s="120"/>
      <c r="C446" s="120"/>
      <c r="D446" s="120"/>
      <c r="E446" s="120"/>
      <c r="F446" s="119"/>
      <c r="G446" s="119"/>
      <c r="H446" s="119"/>
      <c r="I446" s="119"/>
    </row>
    <row r="447" spans="1:9" s="1" customFormat="1">
      <c r="A447" s="20" t="s">
        <v>172</v>
      </c>
      <c r="B447" s="118"/>
      <c r="C447" s="118"/>
      <c r="D447" s="118"/>
      <c r="E447" s="118"/>
      <c r="F447" s="46">
        <v>135000</v>
      </c>
      <c r="G447" s="46"/>
      <c r="H447" s="46"/>
      <c r="I447" s="46"/>
    </row>
    <row r="448" spans="1:9" s="1" customFormat="1">
      <c r="A448" s="113" t="s">
        <v>109</v>
      </c>
      <c r="B448" s="114"/>
      <c r="C448" s="114"/>
      <c r="D448" s="114"/>
      <c r="E448" s="115"/>
      <c r="F448" s="116">
        <v>450000</v>
      </c>
      <c r="G448" s="117"/>
      <c r="H448" s="116">
        <v>500000</v>
      </c>
      <c r="I448" s="117"/>
    </row>
    <row r="449" spans="1:9" ht="15.75" thickBot="1">
      <c r="A449" s="262" t="s">
        <v>6</v>
      </c>
      <c r="B449" s="263"/>
      <c r="C449" s="263"/>
      <c r="D449" s="263"/>
      <c r="E449" s="263"/>
      <c r="F449" s="233">
        <f>SUM(F445:G448)</f>
        <v>2701000</v>
      </c>
      <c r="G449" s="233"/>
      <c r="H449" s="233">
        <f>SUM(H445:I448)</f>
        <v>1499000</v>
      </c>
      <c r="I449" s="233"/>
    </row>
    <row r="450" spans="1:9" ht="15.75" thickTop="1">
      <c r="A450" s="95" t="s">
        <v>26</v>
      </c>
      <c r="B450" s="96"/>
      <c r="C450" s="96"/>
      <c r="D450" s="96"/>
      <c r="E450" s="96"/>
      <c r="F450" s="46">
        <v>747000</v>
      </c>
      <c r="G450" s="46"/>
      <c r="H450" s="46">
        <v>405000</v>
      </c>
      <c r="I450" s="46"/>
    </row>
    <row r="451" spans="1:9" s="1" customFormat="1">
      <c r="A451" s="47" t="s">
        <v>27</v>
      </c>
      <c r="B451" s="47"/>
      <c r="C451" s="47"/>
      <c r="D451" s="47"/>
      <c r="E451" s="47"/>
      <c r="F451" s="46"/>
      <c r="G451" s="46"/>
      <c r="H451" s="46"/>
      <c r="I451" s="46"/>
    </row>
    <row r="452" spans="1:9" s="1" customFormat="1">
      <c r="A452" s="20" t="s">
        <v>187</v>
      </c>
      <c r="B452" s="20"/>
      <c r="C452" s="20"/>
      <c r="D452" s="20"/>
      <c r="E452" s="20"/>
      <c r="F452" s="46">
        <v>100000</v>
      </c>
      <c r="G452" s="46"/>
      <c r="H452" s="46"/>
      <c r="I452" s="46"/>
    </row>
    <row r="453" spans="1:9" ht="15.75" thickBot="1">
      <c r="A453" s="253" t="s">
        <v>44</v>
      </c>
      <c r="B453" s="254"/>
      <c r="C453" s="254"/>
      <c r="D453" s="254"/>
      <c r="E453" s="255"/>
      <c r="F453" s="257">
        <v>30000</v>
      </c>
      <c r="G453" s="257"/>
      <c r="H453" s="257"/>
      <c r="I453" s="257"/>
    </row>
    <row r="454" spans="1:9" ht="16.5" thickTop="1" thickBot="1">
      <c r="A454" s="91" t="s">
        <v>7</v>
      </c>
      <c r="B454" s="92"/>
      <c r="C454" s="92"/>
      <c r="D454" s="92"/>
      <c r="E454" s="92"/>
      <c r="F454" s="251">
        <f>SUM(F450:G453)</f>
        <v>877000</v>
      </c>
      <c r="G454" s="251"/>
      <c r="H454" s="251">
        <f>SUM(H450:I453)</f>
        <v>405000</v>
      </c>
      <c r="I454" s="251"/>
    </row>
    <row r="455" spans="1:9" ht="15.75" thickTop="1">
      <c r="A455" s="227" t="s">
        <v>54</v>
      </c>
      <c r="B455" s="227"/>
      <c r="C455" s="227"/>
      <c r="D455" s="227"/>
      <c r="E455" s="227"/>
      <c r="F455" s="228">
        <v>321000</v>
      </c>
      <c r="G455" s="228"/>
      <c r="H455" s="228">
        <v>320000</v>
      </c>
      <c r="I455" s="228"/>
    </row>
    <row r="456" spans="1:9">
      <c r="A456" s="229" t="s">
        <v>152</v>
      </c>
      <c r="B456" s="230"/>
      <c r="C456" s="230"/>
      <c r="D456" s="230"/>
      <c r="E456" s="230"/>
      <c r="F456" s="231"/>
      <c r="G456" s="231"/>
      <c r="H456" s="231"/>
      <c r="I456" s="231"/>
    </row>
    <row r="457" spans="1:9">
      <c r="A457" s="95" t="s">
        <v>45</v>
      </c>
      <c r="B457" s="96"/>
      <c r="C457" s="96"/>
      <c r="D457" s="96"/>
      <c r="E457" s="232"/>
      <c r="F457" s="46">
        <v>167000</v>
      </c>
      <c r="G457" s="46"/>
      <c r="H457" s="46">
        <v>170000</v>
      </c>
      <c r="I457" s="46"/>
    </row>
    <row r="458" spans="1:9">
      <c r="A458" s="81" t="s">
        <v>153</v>
      </c>
      <c r="B458" s="81"/>
      <c r="C458" s="81"/>
      <c r="D458" s="81"/>
      <c r="E458" s="81"/>
      <c r="F458" s="144"/>
      <c r="G458" s="144"/>
      <c r="H458" s="144"/>
      <c r="I458" s="144"/>
    </row>
    <row r="459" spans="1:9">
      <c r="A459" s="95" t="s">
        <v>55</v>
      </c>
      <c r="B459" s="96"/>
      <c r="C459" s="96"/>
      <c r="D459" s="96"/>
      <c r="E459" s="96"/>
      <c r="F459" s="46">
        <v>161000</v>
      </c>
      <c r="G459" s="46"/>
      <c r="H459" s="46">
        <v>170000</v>
      </c>
      <c r="I459" s="46"/>
    </row>
    <row r="460" spans="1:9">
      <c r="A460" s="81" t="s">
        <v>107</v>
      </c>
      <c r="B460" s="81"/>
      <c r="C460" s="81"/>
      <c r="D460" s="81"/>
      <c r="E460" s="81"/>
      <c r="F460" s="144"/>
      <c r="G460" s="144"/>
      <c r="H460" s="144"/>
      <c r="I460" s="144"/>
    </row>
    <row r="461" spans="1:9">
      <c r="A461" s="95" t="s">
        <v>20</v>
      </c>
      <c r="B461" s="96"/>
      <c r="C461" s="96"/>
      <c r="D461" s="96"/>
      <c r="E461" s="96"/>
      <c r="F461" s="46">
        <v>315000</v>
      </c>
      <c r="G461" s="46"/>
      <c r="H461" s="46">
        <v>320000</v>
      </c>
      <c r="I461" s="46"/>
    </row>
    <row r="462" spans="1:9">
      <c r="A462" s="81" t="s">
        <v>56</v>
      </c>
      <c r="B462" s="81"/>
      <c r="C462" s="81"/>
      <c r="D462" s="81"/>
      <c r="E462" s="81"/>
      <c r="F462" s="144"/>
      <c r="G462" s="144"/>
      <c r="H462" s="144"/>
      <c r="I462" s="144"/>
    </row>
    <row r="463" spans="1:9">
      <c r="A463" s="95" t="s">
        <v>57</v>
      </c>
      <c r="B463" s="96"/>
      <c r="C463" s="96"/>
      <c r="D463" s="96"/>
      <c r="E463" s="96"/>
      <c r="F463" s="46">
        <v>98000</v>
      </c>
      <c r="G463" s="46"/>
      <c r="H463" s="46">
        <v>100000</v>
      </c>
      <c r="I463" s="46"/>
    </row>
    <row r="464" spans="1:9">
      <c r="A464" s="47" t="s">
        <v>58</v>
      </c>
      <c r="B464" s="47"/>
      <c r="C464" s="47"/>
      <c r="D464" s="47"/>
      <c r="E464" s="47"/>
      <c r="F464" s="46"/>
      <c r="G464" s="46"/>
      <c r="H464" s="46"/>
      <c r="I464" s="46"/>
    </row>
    <row r="465" spans="1:9">
      <c r="A465" s="225" t="s">
        <v>66</v>
      </c>
      <c r="B465" s="225"/>
      <c r="C465" s="225"/>
      <c r="D465" s="225"/>
      <c r="E465" s="225"/>
      <c r="F465" s="46"/>
      <c r="G465" s="46"/>
      <c r="H465" s="46"/>
      <c r="I465" s="46"/>
    </row>
    <row r="466" spans="1:9" s="1" customFormat="1">
      <c r="A466" s="47"/>
      <c r="B466" s="47"/>
      <c r="C466" s="47"/>
      <c r="D466" s="47"/>
      <c r="E466" s="47"/>
      <c r="F466" s="46"/>
      <c r="G466" s="46"/>
      <c r="H466" s="46"/>
      <c r="I466" s="46"/>
    </row>
    <row r="467" spans="1:9" s="1" customFormat="1">
      <c r="A467" s="225" t="s">
        <v>8</v>
      </c>
      <c r="B467" s="225"/>
      <c r="C467" s="225"/>
      <c r="D467" s="225"/>
      <c r="E467" s="225"/>
      <c r="F467" s="46">
        <v>91000</v>
      </c>
      <c r="G467" s="46"/>
      <c r="H467" s="46">
        <v>100000</v>
      </c>
      <c r="I467" s="46"/>
    </row>
    <row r="468" spans="1:9">
      <c r="A468" s="47" t="s">
        <v>108</v>
      </c>
      <c r="B468" s="47"/>
      <c r="C468" s="47"/>
      <c r="D468" s="47"/>
      <c r="E468" s="47"/>
      <c r="F468" s="46"/>
      <c r="G468" s="46"/>
      <c r="H468" s="46"/>
      <c r="I468" s="46"/>
    </row>
    <row r="469" spans="1:9">
      <c r="A469" s="95" t="s">
        <v>60</v>
      </c>
      <c r="B469" s="96"/>
      <c r="C469" s="96"/>
      <c r="D469" s="96"/>
      <c r="E469" s="96"/>
      <c r="F469" s="46">
        <v>181000</v>
      </c>
      <c r="G469" s="46"/>
      <c r="H469" s="46">
        <v>400000</v>
      </c>
      <c r="I469" s="46"/>
    </row>
    <row r="470" spans="1:9">
      <c r="A470" s="47"/>
      <c r="B470" s="47"/>
      <c r="C470" s="47"/>
      <c r="D470" s="47"/>
      <c r="E470" s="47"/>
      <c r="F470" s="46"/>
      <c r="G470" s="46"/>
      <c r="H470" s="46"/>
      <c r="I470" s="46"/>
    </row>
    <row r="471" spans="1:9" s="1" customFormat="1">
      <c r="A471" s="20" t="s">
        <v>62</v>
      </c>
      <c r="B471" s="20"/>
      <c r="C471" s="20"/>
      <c r="D471" s="20"/>
      <c r="E471" s="20"/>
      <c r="F471" s="46">
        <v>125000</v>
      </c>
      <c r="G471" s="46"/>
      <c r="H471" s="46">
        <v>130000</v>
      </c>
      <c r="I471" s="46"/>
    </row>
    <row r="472" spans="1:9" s="1" customFormat="1">
      <c r="A472" s="47"/>
      <c r="B472" s="47"/>
      <c r="C472" s="47"/>
      <c r="D472" s="47"/>
      <c r="E472" s="47"/>
      <c r="F472" s="46"/>
      <c r="G472" s="46"/>
      <c r="H472" s="46"/>
      <c r="I472" s="46"/>
    </row>
    <row r="473" spans="1:9" s="1" customFormat="1">
      <c r="A473" s="20" t="s">
        <v>63</v>
      </c>
      <c r="B473" s="20"/>
      <c r="C473" s="20"/>
      <c r="D473" s="20"/>
      <c r="E473" s="20"/>
      <c r="F473" s="46">
        <v>15000</v>
      </c>
      <c r="G473" s="46"/>
      <c r="H473" s="46">
        <v>15000</v>
      </c>
      <c r="I473" s="46"/>
    </row>
    <row r="474" spans="1:9">
      <c r="A474" s="95" t="s">
        <v>46</v>
      </c>
      <c r="B474" s="96"/>
      <c r="C474" s="96"/>
      <c r="D474" s="96"/>
      <c r="E474" s="96"/>
      <c r="F474" s="46">
        <v>397000</v>
      </c>
      <c r="G474" s="46"/>
      <c r="H474" s="46">
        <v>400000</v>
      </c>
      <c r="I474" s="46"/>
    </row>
    <row r="475" spans="1:9">
      <c r="A475" s="61" t="s">
        <v>154</v>
      </c>
      <c r="B475" s="31"/>
      <c r="C475" s="31"/>
      <c r="D475" s="31"/>
      <c r="E475" s="32"/>
      <c r="F475" s="116"/>
      <c r="G475" s="117"/>
      <c r="H475" s="116"/>
      <c r="I475" s="117"/>
    </row>
    <row r="476" spans="1:9" s="1" customFormat="1">
      <c r="A476" s="239" t="s">
        <v>65</v>
      </c>
      <c r="B476" s="240"/>
      <c r="C476" s="240"/>
      <c r="D476" s="240"/>
      <c r="E476" s="241"/>
      <c r="F476" s="116">
        <v>198000</v>
      </c>
      <c r="G476" s="117"/>
      <c r="H476" s="116">
        <v>200000</v>
      </c>
      <c r="I476" s="117"/>
    </row>
    <row r="477" spans="1:9">
      <c r="A477" s="239"/>
      <c r="B477" s="240"/>
      <c r="C477" s="240"/>
      <c r="D477" s="240"/>
      <c r="E477" s="241"/>
      <c r="F477" s="260"/>
      <c r="G477" s="261"/>
      <c r="H477" s="260"/>
      <c r="I477" s="261"/>
    </row>
    <row r="478" spans="1:9" ht="15.75" thickBot="1">
      <c r="A478" s="262" t="s">
        <v>10</v>
      </c>
      <c r="B478" s="263"/>
      <c r="C478" s="263"/>
      <c r="D478" s="263"/>
      <c r="E478" s="263"/>
      <c r="F478" s="233">
        <f>SUM(F455:G477)</f>
        <v>2069000</v>
      </c>
      <c r="G478" s="234"/>
      <c r="H478" s="233">
        <f>SUM(H455:I477)</f>
        <v>2325000</v>
      </c>
      <c r="I478" s="234"/>
    </row>
    <row r="479" spans="1:9" ht="16.5" thickTop="1" thickBot="1">
      <c r="A479" s="235" t="s">
        <v>11</v>
      </c>
      <c r="B479" s="235"/>
      <c r="C479" s="235"/>
      <c r="D479" s="235"/>
      <c r="E479" s="236"/>
      <c r="F479" s="237">
        <f>SUM(F449+F454+F478)</f>
        <v>5647000</v>
      </c>
      <c r="G479" s="238"/>
      <c r="H479" s="237">
        <f>SUM(H449+H454+H478)</f>
        <v>4229000</v>
      </c>
      <c r="I479" s="238"/>
    </row>
    <row r="480" spans="1:9" ht="15.75" thickTop="1">
      <c r="A480" s="246" t="s">
        <v>72</v>
      </c>
      <c r="B480" s="247"/>
      <c r="C480" s="247"/>
      <c r="D480" s="247"/>
      <c r="E480" s="248"/>
      <c r="F480" s="249">
        <v>219000</v>
      </c>
      <c r="G480" s="249"/>
      <c r="H480" s="249">
        <v>200000</v>
      </c>
      <c r="I480" s="249"/>
    </row>
    <row r="481" spans="1:9">
      <c r="A481" s="250"/>
      <c r="B481" s="250"/>
      <c r="C481" s="250"/>
      <c r="D481" s="250"/>
      <c r="E481" s="250"/>
      <c r="F481" s="46"/>
      <c r="G481" s="46"/>
      <c r="H481" s="46"/>
      <c r="I481" s="46"/>
    </row>
    <row r="482" spans="1:9" s="1" customFormat="1" ht="15.75" thickBot="1">
      <c r="A482" s="253" t="s">
        <v>75</v>
      </c>
      <c r="B482" s="254"/>
      <c r="C482" s="254"/>
      <c r="D482" s="254"/>
      <c r="E482" s="255"/>
      <c r="F482" s="257">
        <v>60000</v>
      </c>
      <c r="G482" s="257"/>
      <c r="H482" s="259">
        <v>54000</v>
      </c>
      <c r="I482" s="259"/>
    </row>
    <row r="483" spans="1:9" s="1" customFormat="1" ht="16.5" thickTop="1" thickBot="1">
      <c r="A483" s="256" t="s">
        <v>12</v>
      </c>
      <c r="B483" s="183"/>
      <c r="C483" s="183"/>
      <c r="D483" s="183"/>
      <c r="E483" s="184"/>
      <c r="F483" s="258">
        <f>SUM(F480:G482)</f>
        <v>279000</v>
      </c>
      <c r="G483" s="258"/>
      <c r="H483" s="258">
        <f>SUM(H480:I482)</f>
        <v>254000</v>
      </c>
      <c r="I483" s="258"/>
    </row>
    <row r="484" spans="1:9" ht="16.5" thickTop="1" thickBot="1">
      <c r="A484" s="91" t="s">
        <v>13</v>
      </c>
      <c r="B484" s="92"/>
      <c r="C484" s="92"/>
      <c r="D484" s="92"/>
      <c r="E484" s="92"/>
      <c r="F484" s="251">
        <f>SUM(F479+F483)</f>
        <v>5926000</v>
      </c>
      <c r="G484" s="252"/>
      <c r="H484" s="251">
        <f>SUM(H479+H483)</f>
        <v>4483000</v>
      </c>
      <c r="I484" s="252"/>
    </row>
    <row r="485" spans="1:9" ht="15.75" thickTop="1"/>
    <row r="488" spans="1:9" s="1" customFormat="1"/>
    <row r="489" spans="1:9" s="1" customFormat="1"/>
    <row r="492" spans="1:9">
      <c r="A492" s="66" t="s">
        <v>36</v>
      </c>
      <c r="B492" s="66"/>
      <c r="C492" s="66"/>
      <c r="D492" s="66"/>
      <c r="E492" s="66"/>
      <c r="F492" s="66"/>
      <c r="G492" s="66"/>
      <c r="H492" s="66"/>
      <c r="I492" s="66"/>
    </row>
    <row r="494" spans="1:9" ht="15" customHeight="1">
      <c r="A494" s="67" t="s">
        <v>0</v>
      </c>
      <c r="B494" s="67"/>
      <c r="C494" s="67"/>
      <c r="D494" s="67"/>
      <c r="E494" s="67"/>
      <c r="F494" s="53" t="s">
        <v>162</v>
      </c>
      <c r="G494" s="53"/>
      <c r="H494" s="53" t="s">
        <v>163</v>
      </c>
      <c r="I494" s="53"/>
    </row>
    <row r="495" spans="1:9">
      <c r="A495" s="68"/>
      <c r="B495" s="68"/>
      <c r="C495" s="68"/>
      <c r="D495" s="68"/>
      <c r="E495" s="68"/>
      <c r="F495" s="54"/>
      <c r="G495" s="54"/>
      <c r="H495" s="54"/>
      <c r="I495" s="54"/>
    </row>
    <row r="496" spans="1:9">
      <c r="A496" s="20" t="s">
        <v>21</v>
      </c>
      <c r="B496" s="20"/>
      <c r="C496" s="20"/>
      <c r="D496" s="20"/>
      <c r="E496" s="20"/>
      <c r="F496" s="21">
        <f>SUM(F497:G503)</f>
        <v>1262000</v>
      </c>
      <c r="G496" s="21"/>
      <c r="H496" s="21">
        <f>SUM(H497:I503)</f>
        <v>1732348</v>
      </c>
      <c r="I496" s="21"/>
    </row>
    <row r="497" spans="1:9">
      <c r="A497" s="22" t="s">
        <v>155</v>
      </c>
      <c r="B497" s="23"/>
      <c r="C497" s="23"/>
      <c r="D497" s="23"/>
      <c r="E497" s="24"/>
      <c r="F497" s="25">
        <v>79000</v>
      </c>
      <c r="G497" s="26"/>
      <c r="H497" s="25"/>
      <c r="I497" s="26"/>
    </row>
    <row r="498" spans="1:9" s="1" customFormat="1">
      <c r="A498" s="22" t="s">
        <v>37</v>
      </c>
      <c r="B498" s="23"/>
      <c r="C498" s="23"/>
      <c r="D498" s="23"/>
      <c r="E498" s="24"/>
      <c r="F498" s="25">
        <v>521000</v>
      </c>
      <c r="G498" s="26"/>
      <c r="H498" s="25">
        <v>1184348</v>
      </c>
      <c r="I498" s="26"/>
    </row>
    <row r="499" spans="1:9" s="1" customFormat="1" ht="15.75" thickBot="1">
      <c r="A499" s="264" t="s">
        <v>178</v>
      </c>
      <c r="B499" s="265"/>
      <c r="C499" s="265"/>
      <c r="D499" s="265"/>
      <c r="E499" s="265"/>
      <c r="F499" s="25">
        <v>112000</v>
      </c>
      <c r="G499" s="26"/>
      <c r="H499" s="25">
        <v>112000</v>
      </c>
      <c r="I499" s="26"/>
    </row>
    <row r="500" spans="1:9" s="1" customFormat="1" ht="16.5" thickTop="1" thickBot="1">
      <c r="A500" s="264" t="s">
        <v>31</v>
      </c>
      <c r="B500" s="265"/>
      <c r="C500" s="265"/>
      <c r="D500" s="265"/>
      <c r="E500" s="265"/>
      <c r="F500" s="25">
        <v>436000</v>
      </c>
      <c r="G500" s="26"/>
      <c r="H500" s="25">
        <v>436000</v>
      </c>
      <c r="I500" s="26"/>
    </row>
    <row r="501" spans="1:9" s="1" customFormat="1" ht="15.75" thickTop="1">
      <c r="A501" s="22" t="s">
        <v>182</v>
      </c>
      <c r="B501" s="23"/>
      <c r="C501" s="23"/>
      <c r="D501" s="23"/>
      <c r="E501" s="24"/>
      <c r="F501" s="25">
        <v>114000</v>
      </c>
      <c r="G501" s="26"/>
      <c r="H501" s="25"/>
      <c r="I501" s="26"/>
    </row>
    <row r="502" spans="1:9" s="1" customFormat="1">
      <c r="A502" s="22"/>
      <c r="B502" s="23"/>
      <c r="C502" s="23"/>
      <c r="D502" s="23"/>
      <c r="E502" s="24"/>
      <c r="F502" s="25"/>
      <c r="G502" s="26"/>
      <c r="H502" s="25"/>
      <c r="I502" s="26"/>
    </row>
    <row r="503" spans="1:9" s="1" customFormat="1" ht="15.75" thickBot="1">
      <c r="A503" s="264"/>
      <c r="B503" s="265"/>
      <c r="C503" s="265"/>
      <c r="D503" s="265"/>
      <c r="E503" s="265"/>
      <c r="F503" s="25"/>
      <c r="G503" s="26"/>
      <c r="H503" s="25"/>
      <c r="I503" s="26"/>
    </row>
    <row r="504" spans="1:9" ht="16.5" thickTop="1" thickBot="1">
      <c r="A504" s="69" t="s">
        <v>13</v>
      </c>
      <c r="B504" s="69"/>
      <c r="C504" s="69"/>
      <c r="D504" s="69"/>
      <c r="E504" s="69"/>
      <c r="F504" s="70">
        <f>SUM(F496)</f>
        <v>1262000</v>
      </c>
      <c r="G504" s="71"/>
      <c r="H504" s="70">
        <f>SUM(H496)</f>
        <v>1732348</v>
      </c>
      <c r="I504" s="71"/>
    </row>
    <row r="505" spans="1:9" ht="15.75" thickTop="1">
      <c r="A505" s="20"/>
      <c r="B505" s="20"/>
      <c r="C505" s="20"/>
      <c r="D505" s="20"/>
      <c r="E505" s="20"/>
      <c r="F505" s="21"/>
      <c r="G505" s="21"/>
      <c r="H505" s="21"/>
      <c r="I505" s="21"/>
    </row>
    <row r="509" spans="1:9" ht="15.75" thickBot="1"/>
    <row r="510" spans="1:9" ht="16.5" thickTop="1" thickBot="1">
      <c r="A510" s="17" t="s">
        <v>6</v>
      </c>
      <c r="B510" s="18"/>
      <c r="C510" s="18"/>
      <c r="D510" s="18"/>
      <c r="E510" s="18"/>
      <c r="F510" s="19">
        <f>SUM(F59+F86+F129+F222+F449)</f>
        <v>9774000</v>
      </c>
      <c r="G510" s="19"/>
      <c r="H510" s="19">
        <f>SUM(H59+H86+H129+H222+H449)</f>
        <v>7078000</v>
      </c>
      <c r="I510" s="19"/>
    </row>
    <row r="511" spans="1:9" ht="16.5" thickTop="1" thickBot="1">
      <c r="A511" s="17" t="s">
        <v>7</v>
      </c>
      <c r="B511" s="18"/>
      <c r="C511" s="18"/>
      <c r="D511" s="18"/>
      <c r="E511" s="18"/>
      <c r="F511" s="19">
        <f>SUM(F63+F90+F133+F226+F454)</f>
        <v>2009000</v>
      </c>
      <c r="G511" s="19"/>
      <c r="H511" s="19">
        <f>SUM(H63+H90+H133+H226+H454)</f>
        <v>1324000</v>
      </c>
      <c r="I511" s="19"/>
    </row>
    <row r="512" spans="1:9" ht="16.5" thickTop="1" thickBot="1">
      <c r="A512" s="17" t="s">
        <v>10</v>
      </c>
      <c r="B512" s="18"/>
      <c r="C512" s="18"/>
      <c r="D512" s="18"/>
      <c r="E512" s="18"/>
      <c r="F512" s="19">
        <f>SUM(F70+F95+F111+F161+F183+F205+F241+F272+F290+F306+F321+F335+F350+F428+F478)</f>
        <v>7000000</v>
      </c>
      <c r="G512" s="60"/>
      <c r="H512" s="19">
        <f>SUM(H70+H95+H111+H161+H183+H205+H241+H272+H290+H306+H321+H335+H350+H428+H478)</f>
        <v>8034000</v>
      </c>
      <c r="I512" s="60"/>
    </row>
    <row r="513" spans="1:9" s="1" customFormat="1" ht="16.5" thickTop="1" thickBot="1">
      <c r="A513" s="17" t="s">
        <v>24</v>
      </c>
      <c r="B513" s="18"/>
      <c r="C513" s="18"/>
      <c r="D513" s="18"/>
      <c r="E513" s="18"/>
      <c r="F513" s="19">
        <f>SUM(F359+F361+F370+F380+F382+F398)</f>
        <v>4468000</v>
      </c>
      <c r="G513" s="60"/>
      <c r="H513" s="19">
        <f>SUM(H359+H361+H370+H380+H382+H398)</f>
        <v>2654000</v>
      </c>
      <c r="I513" s="60"/>
    </row>
    <row r="514" spans="1:9" s="1" customFormat="1" ht="15.75" thickTop="1">
      <c r="A514" s="20" t="s">
        <v>21</v>
      </c>
      <c r="B514" s="20"/>
      <c r="C514" s="20"/>
      <c r="D514" s="20"/>
      <c r="E514" s="20"/>
      <c r="F514" s="21">
        <f>SUM(F496+F505)</f>
        <v>1262000</v>
      </c>
      <c r="G514" s="21"/>
      <c r="H514" s="21">
        <f>SUM(H496+H505)</f>
        <v>1732348</v>
      </c>
      <c r="I514" s="21"/>
    </row>
    <row r="515" spans="1:9" s="1" customFormat="1" ht="15.75" thickBot="1">
      <c r="A515" s="20" t="s">
        <v>156</v>
      </c>
      <c r="B515" s="20"/>
      <c r="C515" s="20"/>
      <c r="D515" s="20"/>
      <c r="E515" s="20"/>
      <c r="F515" s="21">
        <f>SUM(F250+F348+F409)</f>
        <v>332000</v>
      </c>
      <c r="G515" s="21"/>
      <c r="H515" s="21">
        <f>SUM(H250+H348+H409)</f>
        <v>300000</v>
      </c>
      <c r="I515" s="21"/>
    </row>
    <row r="516" spans="1:9" ht="16.5" thickTop="1" thickBot="1">
      <c r="A516" s="17" t="s">
        <v>11</v>
      </c>
      <c r="B516" s="18"/>
      <c r="C516" s="18"/>
      <c r="D516" s="18"/>
      <c r="E516" s="18"/>
      <c r="F516" s="19">
        <f>SUM(F510:G515)</f>
        <v>24845000</v>
      </c>
      <c r="G516" s="60"/>
      <c r="H516" s="19">
        <f>SUM(H510:I515)</f>
        <v>21122348</v>
      </c>
      <c r="I516" s="60"/>
    </row>
    <row r="517" spans="1:9" ht="16.5" thickTop="1" thickBot="1">
      <c r="A517" s="17" t="s">
        <v>22</v>
      </c>
      <c r="B517" s="18"/>
      <c r="C517" s="18"/>
      <c r="D517" s="18"/>
      <c r="E517" s="18"/>
      <c r="F517" s="19">
        <f>SUM(F112+F209+F308+F410+F114+F310+F412)</f>
        <v>0</v>
      </c>
      <c r="G517" s="19"/>
      <c r="H517" s="19">
        <f>SUM(H112+H308+H410+H114+H209+H310+H276+H412)</f>
        <v>1524000</v>
      </c>
      <c r="I517" s="19"/>
    </row>
    <row r="518" spans="1:9" ht="16.5" thickTop="1" thickBot="1">
      <c r="A518" s="17" t="s">
        <v>23</v>
      </c>
      <c r="B518" s="18"/>
      <c r="C518" s="18"/>
      <c r="D518" s="18"/>
      <c r="E518" s="18"/>
      <c r="F518" s="19">
        <f>SUM(F72+F74+F164+F166+F168+F170+F243+F246+F248+F483)</f>
        <v>1264000</v>
      </c>
      <c r="G518" s="19"/>
      <c r="H518" s="19">
        <f>SUM(H72+H74+H164+H166+H168+H170+H243+H246+H248+H483)</f>
        <v>3747000</v>
      </c>
      <c r="I518" s="19"/>
    </row>
    <row r="519" spans="1:9" ht="16.5" thickTop="1" thickBot="1">
      <c r="A519" s="100" t="s">
        <v>12</v>
      </c>
      <c r="B519" s="100"/>
      <c r="C519" s="100"/>
      <c r="D519" s="100"/>
      <c r="E519" s="100"/>
      <c r="F519" s="102">
        <f>SUM(F517:G518)</f>
        <v>1264000</v>
      </c>
      <c r="G519" s="102"/>
      <c r="H519" s="102">
        <f>SUM(H517:I518)</f>
        <v>5271000</v>
      </c>
      <c r="I519" s="102"/>
    </row>
    <row r="520" spans="1:9" s="1" customFormat="1" ht="15.75" thickBot="1">
      <c r="A520" s="20" t="s">
        <v>157</v>
      </c>
      <c r="B520" s="20"/>
      <c r="C520" s="20"/>
      <c r="D520" s="20"/>
      <c r="E520" s="20"/>
      <c r="F520" s="21">
        <f>SUM(F388+F389)</f>
        <v>536000</v>
      </c>
      <c r="G520" s="21"/>
      <c r="H520" s="21">
        <f>SUM(H388+H389)</f>
        <v>0</v>
      </c>
      <c r="I520" s="21"/>
    </row>
    <row r="521" spans="1:9" ht="15.75" thickBot="1">
      <c r="A521" s="100" t="s">
        <v>16</v>
      </c>
      <c r="B521" s="100"/>
      <c r="C521" s="100"/>
      <c r="D521" s="100"/>
      <c r="E521" s="100"/>
      <c r="F521" s="102">
        <f>SUM(F163)</f>
        <v>0</v>
      </c>
      <c r="G521" s="103"/>
      <c r="H521" s="102">
        <f>SUM(H163)</f>
        <v>2946361</v>
      </c>
      <c r="I521" s="103"/>
    </row>
    <row r="522" spans="1:9" ht="15.75" thickBot="1">
      <c r="A522" s="100" t="s">
        <v>17</v>
      </c>
      <c r="B522" s="101"/>
      <c r="C522" s="101"/>
      <c r="D522" s="101"/>
      <c r="E522" s="101"/>
      <c r="F522" s="102">
        <f>SUM(F172)</f>
        <v>0</v>
      </c>
      <c r="G522" s="102"/>
      <c r="H522" s="102">
        <f>SUM(H172)</f>
        <v>0</v>
      </c>
      <c r="I522" s="102"/>
    </row>
    <row r="523" spans="1:9" ht="15.75" thickBot="1">
      <c r="A523" s="100" t="s">
        <v>13</v>
      </c>
      <c r="B523" s="100"/>
      <c r="C523" s="100"/>
      <c r="D523" s="100"/>
      <c r="E523" s="100"/>
      <c r="F523" s="102">
        <f>SUM(F516+F519+F521+F522+F520)</f>
        <v>26645000</v>
      </c>
      <c r="G523" s="103"/>
      <c r="H523" s="102">
        <f>SUM(H516+H519+H521+H522+H520)</f>
        <v>29339709</v>
      </c>
      <c r="I523" s="103"/>
    </row>
    <row r="524" spans="1:9" ht="15.75" thickBot="1">
      <c r="A524" s="100" t="s">
        <v>2</v>
      </c>
      <c r="B524" s="100"/>
      <c r="C524" s="100"/>
      <c r="D524" s="100"/>
      <c r="E524" s="100"/>
      <c r="F524" s="102">
        <f>SUM(F46)</f>
        <v>33548715</v>
      </c>
      <c r="G524" s="103"/>
      <c r="H524" s="102">
        <f>SUM(H46)</f>
        <v>29339709</v>
      </c>
      <c r="I524" s="103"/>
    </row>
  </sheetData>
  <mergeCells count="1102">
    <mergeCell ref="A398:E398"/>
    <mergeCell ref="F398:G398"/>
    <mergeCell ref="A19:E19"/>
    <mergeCell ref="F19:G19"/>
    <mergeCell ref="H19:I19"/>
    <mergeCell ref="A524:E524"/>
    <mergeCell ref="F524:G524"/>
    <mergeCell ref="H524:I524"/>
    <mergeCell ref="A520:E520"/>
    <mergeCell ref="F520:G520"/>
    <mergeCell ref="H520:I520"/>
    <mergeCell ref="A76:E76"/>
    <mergeCell ref="F76:G76"/>
    <mergeCell ref="H76:I76"/>
    <mergeCell ref="F63:G63"/>
    <mergeCell ref="H63:I63"/>
    <mergeCell ref="H72:I72"/>
    <mergeCell ref="F72:G72"/>
    <mergeCell ref="A72:E72"/>
    <mergeCell ref="H73:I73"/>
    <mergeCell ref="F73:G73"/>
    <mergeCell ref="A73:E73"/>
    <mergeCell ref="H74:I74"/>
    <mergeCell ref="F74:G74"/>
    <mergeCell ref="A74:E74"/>
    <mergeCell ref="A75:E75"/>
    <mergeCell ref="F75:G75"/>
    <mergeCell ref="H75:I75"/>
    <mergeCell ref="H65:I65"/>
    <mergeCell ref="A68:E68"/>
    <mergeCell ref="F68:G68"/>
    <mergeCell ref="H68:I68"/>
    <mergeCell ref="H69:I69"/>
    <mergeCell ref="A70:E70"/>
    <mergeCell ref="F70:G70"/>
    <mergeCell ref="F71:G71"/>
    <mergeCell ref="H71:I71"/>
    <mergeCell ref="A63:E63"/>
    <mergeCell ref="H64:I64"/>
    <mergeCell ref="A57:E57"/>
    <mergeCell ref="F57:G57"/>
    <mergeCell ref="H57:I57"/>
    <mergeCell ref="A58:E58"/>
    <mergeCell ref="F58:G58"/>
    <mergeCell ref="H58:I58"/>
    <mergeCell ref="A59:E59"/>
    <mergeCell ref="F59:G59"/>
    <mergeCell ref="H59:I59"/>
    <mergeCell ref="A60:E60"/>
    <mergeCell ref="F60:G60"/>
    <mergeCell ref="H60:I60"/>
    <mergeCell ref="A61:E61"/>
    <mergeCell ref="F61:G61"/>
    <mergeCell ref="H61:I61"/>
    <mergeCell ref="A62:E62"/>
    <mergeCell ref="F62:G62"/>
    <mergeCell ref="H62:I62"/>
    <mergeCell ref="A64:E64"/>
    <mergeCell ref="F64:G64"/>
    <mergeCell ref="A69:E69"/>
    <mergeCell ref="F69:G69"/>
    <mergeCell ref="H398:I398"/>
    <mergeCell ref="A399:E399"/>
    <mergeCell ref="F399:G399"/>
    <mergeCell ref="H399:I399"/>
    <mergeCell ref="A400:E400"/>
    <mergeCell ref="F400:G400"/>
    <mergeCell ref="H400:I400"/>
    <mergeCell ref="A402:E402"/>
    <mergeCell ref="F402:G402"/>
    <mergeCell ref="H402:I402"/>
    <mergeCell ref="A461:E461"/>
    <mergeCell ref="F461:G461"/>
    <mergeCell ref="H461:I461"/>
    <mergeCell ref="A462:E462"/>
    <mergeCell ref="F462:G462"/>
    <mergeCell ref="H462:I462"/>
    <mergeCell ref="A450:E450"/>
    <mergeCell ref="F450:G450"/>
    <mergeCell ref="H450:I450"/>
    <mergeCell ref="A453:E453"/>
    <mergeCell ref="F453:G453"/>
    <mergeCell ref="H453:I453"/>
    <mergeCell ref="A454:E454"/>
    <mergeCell ref="F454:G454"/>
    <mergeCell ref="H454:I454"/>
    <mergeCell ref="A451:E451"/>
    <mergeCell ref="F451:G451"/>
    <mergeCell ref="H451:I451"/>
    <mergeCell ref="A449:E449"/>
    <mergeCell ref="F449:G449"/>
    <mergeCell ref="H449:I449"/>
    <mergeCell ref="H459:I459"/>
    <mergeCell ref="A387:E387"/>
    <mergeCell ref="F387:G387"/>
    <mergeCell ref="H387:I387"/>
    <mergeCell ref="A388:E388"/>
    <mergeCell ref="F388:G388"/>
    <mergeCell ref="H388:I388"/>
    <mergeCell ref="A389:E389"/>
    <mergeCell ref="F389:G389"/>
    <mergeCell ref="H389:I389"/>
    <mergeCell ref="A390:E390"/>
    <mergeCell ref="F390:G390"/>
    <mergeCell ref="H390:I390"/>
    <mergeCell ref="A391:E391"/>
    <mergeCell ref="F391:G391"/>
    <mergeCell ref="H391:I391"/>
    <mergeCell ref="A394:I394"/>
    <mergeCell ref="A396:E397"/>
    <mergeCell ref="F396:G397"/>
    <mergeCell ref="H396:I397"/>
    <mergeCell ref="A380:E380"/>
    <mergeCell ref="F380:G380"/>
    <mergeCell ref="H380:I380"/>
    <mergeCell ref="A381:E381"/>
    <mergeCell ref="F381:G381"/>
    <mergeCell ref="H381:I381"/>
    <mergeCell ref="A382:E382"/>
    <mergeCell ref="F382:G382"/>
    <mergeCell ref="H382:I382"/>
    <mergeCell ref="A383:E383"/>
    <mergeCell ref="F383:G383"/>
    <mergeCell ref="H383:I383"/>
    <mergeCell ref="A384:E384"/>
    <mergeCell ref="F384:G384"/>
    <mergeCell ref="H384:I384"/>
    <mergeCell ref="A385:E385"/>
    <mergeCell ref="F385:G385"/>
    <mergeCell ref="H385:I385"/>
    <mergeCell ref="F322:G322"/>
    <mergeCell ref="H322:I322"/>
    <mergeCell ref="A329:I329"/>
    <mergeCell ref="A331:E332"/>
    <mergeCell ref="A366:I366"/>
    <mergeCell ref="A368:E369"/>
    <mergeCell ref="F368:G369"/>
    <mergeCell ref="H368:I369"/>
    <mergeCell ref="A370:E370"/>
    <mergeCell ref="F370:G370"/>
    <mergeCell ref="H370:I370"/>
    <mergeCell ref="A350:E350"/>
    <mergeCell ref="F335:G335"/>
    <mergeCell ref="H335:I335"/>
    <mergeCell ref="F319:G319"/>
    <mergeCell ref="H319:I319"/>
    <mergeCell ref="A320:E320"/>
    <mergeCell ref="F320:G320"/>
    <mergeCell ref="H320:I320"/>
    <mergeCell ref="A359:E359"/>
    <mergeCell ref="F359:G359"/>
    <mergeCell ref="A335:E335"/>
    <mergeCell ref="F333:G333"/>
    <mergeCell ref="H333:I333"/>
    <mergeCell ref="A319:E319"/>
    <mergeCell ref="H308:I308"/>
    <mergeCell ref="A307:E307"/>
    <mergeCell ref="F307:G307"/>
    <mergeCell ref="H307:I307"/>
    <mergeCell ref="A355:I355"/>
    <mergeCell ref="A357:E358"/>
    <mergeCell ref="F357:G358"/>
    <mergeCell ref="H357:I358"/>
    <mergeCell ref="A304:E304"/>
    <mergeCell ref="F304:G304"/>
    <mergeCell ref="H304:I304"/>
    <mergeCell ref="A305:E305"/>
    <mergeCell ref="F305:G305"/>
    <mergeCell ref="H305:I305"/>
    <mergeCell ref="A306:E306"/>
    <mergeCell ref="F306:G306"/>
    <mergeCell ref="H306:I306"/>
    <mergeCell ref="A312:E312"/>
    <mergeCell ref="F312:G312"/>
    <mergeCell ref="H312:I312"/>
    <mergeCell ref="A308:E308"/>
    <mergeCell ref="A309:E309"/>
    <mergeCell ref="A311:E311"/>
    <mergeCell ref="A310:E310"/>
    <mergeCell ref="F311:G311"/>
    <mergeCell ref="F310:G310"/>
    <mergeCell ref="H311:I311"/>
    <mergeCell ref="H310:I310"/>
    <mergeCell ref="A336:E336"/>
    <mergeCell ref="F336:G336"/>
    <mergeCell ref="H336:I336"/>
    <mergeCell ref="A322:E322"/>
    <mergeCell ref="H183:I183"/>
    <mergeCell ref="A184:E184"/>
    <mergeCell ref="F184:G184"/>
    <mergeCell ref="H184:I184"/>
    <mergeCell ref="A151:E151"/>
    <mergeCell ref="F151:G151"/>
    <mergeCell ref="H151:I151"/>
    <mergeCell ref="A170:E170"/>
    <mergeCell ref="F170:G170"/>
    <mergeCell ref="H170:I170"/>
    <mergeCell ref="A169:E169"/>
    <mergeCell ref="F169:G169"/>
    <mergeCell ref="H169:I169"/>
    <mergeCell ref="A159:E159"/>
    <mergeCell ref="F159:G159"/>
    <mergeCell ref="H159:I159"/>
    <mergeCell ref="A177:I177"/>
    <mergeCell ref="A179:E180"/>
    <mergeCell ref="F179:G180"/>
    <mergeCell ref="H179:I180"/>
    <mergeCell ref="H152:I152"/>
    <mergeCell ref="A153:E153"/>
    <mergeCell ref="F153:G153"/>
    <mergeCell ref="H153:I153"/>
    <mergeCell ref="A156:E156"/>
    <mergeCell ref="F156:G156"/>
    <mergeCell ref="H156:I156"/>
    <mergeCell ref="A181:E181"/>
    <mergeCell ref="F181:G181"/>
    <mergeCell ref="H181:I181"/>
    <mergeCell ref="A182:E182"/>
    <mergeCell ref="F182:G182"/>
    <mergeCell ref="A505:E505"/>
    <mergeCell ref="F505:G505"/>
    <mergeCell ref="H505:I505"/>
    <mergeCell ref="A498:E498"/>
    <mergeCell ref="A499:E499"/>
    <mergeCell ref="A500:E500"/>
    <mergeCell ref="A501:E501"/>
    <mergeCell ref="A502:E502"/>
    <mergeCell ref="F498:G498"/>
    <mergeCell ref="F499:G499"/>
    <mergeCell ref="F500:G500"/>
    <mergeCell ref="F501:G501"/>
    <mergeCell ref="F502:G502"/>
    <mergeCell ref="H498:I498"/>
    <mergeCell ref="H499:I499"/>
    <mergeCell ref="H500:I500"/>
    <mergeCell ref="H501:I501"/>
    <mergeCell ref="H502:I502"/>
    <mergeCell ref="F504:G504"/>
    <mergeCell ref="H504:I504"/>
    <mergeCell ref="H503:I503"/>
    <mergeCell ref="A503:E503"/>
    <mergeCell ref="F503:G503"/>
    <mergeCell ref="A504:E504"/>
    <mergeCell ref="H182:I182"/>
    <mergeCell ref="A183:E183"/>
    <mergeCell ref="F183:G183"/>
    <mergeCell ref="A492:I492"/>
    <mergeCell ref="A494:E495"/>
    <mergeCell ref="F494:G495"/>
    <mergeCell ref="H494:I495"/>
    <mergeCell ref="A496:E496"/>
    <mergeCell ref="F496:G496"/>
    <mergeCell ref="H496:I496"/>
    <mergeCell ref="A497:E497"/>
    <mergeCell ref="F497:G497"/>
    <mergeCell ref="H497:I497"/>
    <mergeCell ref="A480:E480"/>
    <mergeCell ref="F480:G480"/>
    <mergeCell ref="H480:I480"/>
    <mergeCell ref="A481:E481"/>
    <mergeCell ref="F481:G481"/>
    <mergeCell ref="H481:I481"/>
    <mergeCell ref="A484:E484"/>
    <mergeCell ref="F484:G484"/>
    <mergeCell ref="H484:I484"/>
    <mergeCell ref="A482:E482"/>
    <mergeCell ref="A483:E483"/>
    <mergeCell ref="F482:G482"/>
    <mergeCell ref="F483:G483"/>
    <mergeCell ref="H482:I482"/>
    <mergeCell ref="H483:I483"/>
    <mergeCell ref="A477:E477"/>
    <mergeCell ref="F477:G477"/>
    <mergeCell ref="H477:I477"/>
    <mergeCell ref="A478:E478"/>
    <mergeCell ref="A479:E479"/>
    <mergeCell ref="F479:G479"/>
    <mergeCell ref="H479:I479"/>
    <mergeCell ref="A475:E475"/>
    <mergeCell ref="F475:G475"/>
    <mergeCell ref="H475:I475"/>
    <mergeCell ref="A469:E469"/>
    <mergeCell ref="F469:G469"/>
    <mergeCell ref="H469:I469"/>
    <mergeCell ref="A470:E470"/>
    <mergeCell ref="F470:G470"/>
    <mergeCell ref="H470:I470"/>
    <mergeCell ref="A474:E474"/>
    <mergeCell ref="F474:G474"/>
    <mergeCell ref="H474:I474"/>
    <mergeCell ref="A476:E476"/>
    <mergeCell ref="F476:G476"/>
    <mergeCell ref="H476:I476"/>
    <mergeCell ref="A473:E473"/>
    <mergeCell ref="F473:G473"/>
    <mergeCell ref="H473:I473"/>
    <mergeCell ref="A455:E455"/>
    <mergeCell ref="F455:G455"/>
    <mergeCell ref="H455:I455"/>
    <mergeCell ref="A456:E456"/>
    <mergeCell ref="F456:G456"/>
    <mergeCell ref="H456:I456"/>
    <mergeCell ref="A457:E457"/>
    <mergeCell ref="F457:G457"/>
    <mergeCell ref="H457:I457"/>
    <mergeCell ref="A460:E460"/>
    <mergeCell ref="F460:G460"/>
    <mergeCell ref="H460:I460"/>
    <mergeCell ref="F458:G458"/>
    <mergeCell ref="H458:I458"/>
    <mergeCell ref="A459:E459"/>
    <mergeCell ref="F459:G459"/>
    <mergeCell ref="F478:G478"/>
    <mergeCell ref="H478:I478"/>
    <mergeCell ref="A463:E463"/>
    <mergeCell ref="F463:G463"/>
    <mergeCell ref="H463:I463"/>
    <mergeCell ref="A458:E458"/>
    <mergeCell ref="A17:E17"/>
    <mergeCell ref="A18:E18"/>
    <mergeCell ref="A20:E20"/>
    <mergeCell ref="A21:E21"/>
    <mergeCell ref="A28:E28"/>
    <mergeCell ref="A30:E30"/>
    <mergeCell ref="A31:E31"/>
    <mergeCell ref="A33:E33"/>
    <mergeCell ref="A35:E35"/>
    <mergeCell ref="A37:E37"/>
    <mergeCell ref="F361:G361"/>
    <mergeCell ref="H361:I361"/>
    <mergeCell ref="A36:E36"/>
    <mergeCell ref="H138:I138"/>
    <mergeCell ref="A152:E152"/>
    <mergeCell ref="F152:G152"/>
    <mergeCell ref="A424:E424"/>
    <mergeCell ref="F424:G424"/>
    <mergeCell ref="H424:I424"/>
    <mergeCell ref="H413:I413"/>
    <mergeCell ref="A414:E414"/>
    <mergeCell ref="F414:G414"/>
    <mergeCell ref="H414:I414"/>
    <mergeCell ref="A418:I418"/>
    <mergeCell ref="A112:E112"/>
    <mergeCell ref="F112:G112"/>
    <mergeCell ref="H112:I112"/>
    <mergeCell ref="A113:E113"/>
    <mergeCell ref="F113:G113"/>
    <mergeCell ref="H113:I113"/>
    <mergeCell ref="A114:E114"/>
    <mergeCell ref="F114:G114"/>
    <mergeCell ref="H9:I9"/>
    <mergeCell ref="A352:E352"/>
    <mergeCell ref="F352:G352"/>
    <mergeCell ref="H352:I352"/>
    <mergeCell ref="A26:E26"/>
    <mergeCell ref="A425:E425"/>
    <mergeCell ref="F425:G425"/>
    <mergeCell ref="H425:I425"/>
    <mergeCell ref="H411:I411"/>
    <mergeCell ref="A412:E412"/>
    <mergeCell ref="F412:G412"/>
    <mergeCell ref="H412:I412"/>
    <mergeCell ref="A422:E422"/>
    <mergeCell ref="F422:G422"/>
    <mergeCell ref="H422:I422"/>
    <mergeCell ref="A423:E423"/>
    <mergeCell ref="F423:G423"/>
    <mergeCell ref="H423:I423"/>
    <mergeCell ref="A413:E413"/>
    <mergeCell ref="F413:G413"/>
    <mergeCell ref="H135:I135"/>
    <mergeCell ref="F166:G166"/>
    <mergeCell ref="F167:G167"/>
    <mergeCell ref="H166:I166"/>
    <mergeCell ref="A160:E160"/>
    <mergeCell ref="F160:G160"/>
    <mergeCell ref="H160:I160"/>
    <mergeCell ref="H131:I131"/>
    <mergeCell ref="A132:E132"/>
    <mergeCell ref="F132:G132"/>
    <mergeCell ref="A420:E421"/>
    <mergeCell ref="F420:G421"/>
    <mergeCell ref="F201:G201"/>
    <mergeCell ref="A2:I2"/>
    <mergeCell ref="A41:E41"/>
    <mergeCell ref="F41:G41"/>
    <mergeCell ref="H41:I41"/>
    <mergeCell ref="A45:E45"/>
    <mergeCell ref="F45:G45"/>
    <mergeCell ref="H45:I45"/>
    <mergeCell ref="A6:E6"/>
    <mergeCell ref="A15:E15"/>
    <mergeCell ref="A7:E7"/>
    <mergeCell ref="A14:E14"/>
    <mergeCell ref="F46:G46"/>
    <mergeCell ref="H46:I46"/>
    <mergeCell ref="F39:G39"/>
    <mergeCell ref="H20:I20"/>
    <mergeCell ref="F40:G40"/>
    <mergeCell ref="H31:I31"/>
    <mergeCell ref="H33:I33"/>
    <mergeCell ref="A46:E46"/>
    <mergeCell ref="F18:G18"/>
    <mergeCell ref="A38:E38"/>
    <mergeCell ref="F21:G21"/>
    <mergeCell ref="A22:E22"/>
    <mergeCell ref="A23:E23"/>
    <mergeCell ref="A24:E24"/>
    <mergeCell ref="A25:E25"/>
    <mergeCell ref="F37:G37"/>
    <mergeCell ref="F36:G36"/>
    <mergeCell ref="H36:I36"/>
    <mergeCell ref="F13:G13"/>
    <mergeCell ref="H8:I8"/>
    <mergeCell ref="F31:G31"/>
    <mergeCell ref="F350:G350"/>
    <mergeCell ref="H350:I350"/>
    <mergeCell ref="A351:E351"/>
    <mergeCell ref="F351:G351"/>
    <mergeCell ref="H351:I351"/>
    <mergeCell ref="A166:E166"/>
    <mergeCell ref="A157:E157"/>
    <mergeCell ref="F157:G157"/>
    <mergeCell ref="H157:I157"/>
    <mergeCell ref="A158:E158"/>
    <mergeCell ref="F158:G158"/>
    <mergeCell ref="H158:I158"/>
    <mergeCell ref="A269:E269"/>
    <mergeCell ref="F268:G268"/>
    <mergeCell ref="F269:G269"/>
    <mergeCell ref="H268:I268"/>
    <mergeCell ref="H269:I269"/>
    <mergeCell ref="A237:E237"/>
    <mergeCell ref="F237:G237"/>
    <mergeCell ref="H237:I237"/>
    <mergeCell ref="A235:E235"/>
    <mergeCell ref="A236:E236"/>
    <mergeCell ref="A167:E167"/>
    <mergeCell ref="H161:I161"/>
    <mergeCell ref="A201:E201"/>
    <mergeCell ref="A203:E203"/>
    <mergeCell ref="F203:G203"/>
    <mergeCell ref="H203:I203"/>
    <mergeCell ref="A204:E204"/>
    <mergeCell ref="F204:G204"/>
    <mergeCell ref="H204:I204"/>
    <mergeCell ref="F38:G38"/>
    <mergeCell ref="A129:E129"/>
    <mergeCell ref="A39:E39"/>
    <mergeCell ref="A40:E40"/>
    <mergeCell ref="A143:E143"/>
    <mergeCell ref="A148:E148"/>
    <mergeCell ref="F148:G148"/>
    <mergeCell ref="H148:I148"/>
    <mergeCell ref="A32:E32"/>
    <mergeCell ref="F32:G32"/>
    <mergeCell ref="H32:I32"/>
    <mergeCell ref="F129:G129"/>
    <mergeCell ref="H128:I128"/>
    <mergeCell ref="A130:E130"/>
    <mergeCell ref="F130:G130"/>
    <mergeCell ref="A142:E142"/>
    <mergeCell ref="H130:I130"/>
    <mergeCell ref="A131:E131"/>
    <mergeCell ref="F131:G131"/>
    <mergeCell ref="F33:G33"/>
    <mergeCell ref="F35:G35"/>
    <mergeCell ref="H132:I132"/>
    <mergeCell ref="H133:I133"/>
    <mergeCell ref="H114:I114"/>
    <mergeCell ref="A115:E115"/>
    <mergeCell ref="F115:G115"/>
    <mergeCell ref="H115:I115"/>
    <mergeCell ref="A116:E116"/>
    <mergeCell ref="F116:G116"/>
    <mergeCell ref="H116:I116"/>
    <mergeCell ref="H70:I70"/>
    <mergeCell ref="A71:E71"/>
    <mergeCell ref="H6:I6"/>
    <mergeCell ref="H15:I15"/>
    <mergeCell ref="F15:G15"/>
    <mergeCell ref="F6:G6"/>
    <mergeCell ref="F7:G7"/>
    <mergeCell ref="H7:I7"/>
    <mergeCell ref="A27:E27"/>
    <mergeCell ref="A10:E10"/>
    <mergeCell ref="A11:E11"/>
    <mergeCell ref="A12:E12"/>
    <mergeCell ref="A16:E16"/>
    <mergeCell ref="A8:E8"/>
    <mergeCell ref="H30:I30"/>
    <mergeCell ref="H17:I17"/>
    <mergeCell ref="F16:G16"/>
    <mergeCell ref="H16:I16"/>
    <mergeCell ref="F23:G23"/>
    <mergeCell ref="F24:G24"/>
    <mergeCell ref="F25:G25"/>
    <mergeCell ref="F26:G26"/>
    <mergeCell ref="F27:G27"/>
    <mergeCell ref="F28:G28"/>
    <mergeCell ref="F30:G30"/>
    <mergeCell ref="F22:G22"/>
    <mergeCell ref="F20:G20"/>
    <mergeCell ref="H18:I18"/>
    <mergeCell ref="F17:G17"/>
    <mergeCell ref="H25:I25"/>
    <mergeCell ref="H26:I26"/>
    <mergeCell ref="H27:I27"/>
    <mergeCell ref="A13:E13"/>
    <mergeCell ref="F14:G14"/>
    <mergeCell ref="A4:E5"/>
    <mergeCell ref="F4:G5"/>
    <mergeCell ref="H4:I5"/>
    <mergeCell ref="H35:I35"/>
    <mergeCell ref="H37:I37"/>
    <mergeCell ref="H38:I38"/>
    <mergeCell ref="A29:E29"/>
    <mergeCell ref="F29:G29"/>
    <mergeCell ref="H29:I29"/>
    <mergeCell ref="A34:E34"/>
    <mergeCell ref="F34:G34"/>
    <mergeCell ref="H34:I34"/>
    <mergeCell ref="H21:I21"/>
    <mergeCell ref="H22:I22"/>
    <mergeCell ref="H23:I23"/>
    <mergeCell ref="H24:I24"/>
    <mergeCell ref="F55:G56"/>
    <mergeCell ref="H55:I56"/>
    <mergeCell ref="H28:I28"/>
    <mergeCell ref="F8:G8"/>
    <mergeCell ref="F9:G9"/>
    <mergeCell ref="F10:G10"/>
    <mergeCell ref="F11:G11"/>
    <mergeCell ref="F12:G12"/>
    <mergeCell ref="H10:I10"/>
    <mergeCell ref="H11:I11"/>
    <mergeCell ref="H12:I12"/>
    <mergeCell ref="H13:I13"/>
    <mergeCell ref="H14:I14"/>
    <mergeCell ref="A9:E9"/>
    <mergeCell ref="H39:I39"/>
    <mergeCell ref="H40:I40"/>
    <mergeCell ref="A147:E147"/>
    <mergeCell ref="F147:G147"/>
    <mergeCell ref="H147:I147"/>
    <mergeCell ref="F142:G142"/>
    <mergeCell ref="F143:G143"/>
    <mergeCell ref="H142:I142"/>
    <mergeCell ref="H143:I143"/>
    <mergeCell ref="F138:G138"/>
    <mergeCell ref="A138:E138"/>
    <mergeCell ref="H149:I149"/>
    <mergeCell ref="A149:E149"/>
    <mergeCell ref="F149:G149"/>
    <mergeCell ref="A137:E137"/>
    <mergeCell ref="F137:G137"/>
    <mergeCell ref="H137:I137"/>
    <mergeCell ref="A133:E133"/>
    <mergeCell ref="F133:G133"/>
    <mergeCell ref="H144:I144"/>
    <mergeCell ref="H145:I145"/>
    <mergeCell ref="A134:E134"/>
    <mergeCell ref="F134:G134"/>
    <mergeCell ref="H134:I134"/>
    <mergeCell ref="A135:E135"/>
    <mergeCell ref="F135:G135"/>
    <mergeCell ref="A80:I80"/>
    <mergeCell ref="A82:E83"/>
    <mergeCell ref="F82:G83"/>
    <mergeCell ref="H82:I83"/>
    <mergeCell ref="A84:E84"/>
    <mergeCell ref="F84:G84"/>
    <mergeCell ref="H84:I84"/>
    <mergeCell ref="A85:E85"/>
    <mergeCell ref="A103:I103"/>
    <mergeCell ref="A105:E106"/>
    <mergeCell ref="F105:G106"/>
    <mergeCell ref="H105:I106"/>
    <mergeCell ref="A53:I53"/>
    <mergeCell ref="A55:E56"/>
    <mergeCell ref="H162:I162"/>
    <mergeCell ref="A164:E164"/>
    <mergeCell ref="F164:G164"/>
    <mergeCell ref="H164:I164"/>
    <mergeCell ref="A163:E163"/>
    <mergeCell ref="F163:G163"/>
    <mergeCell ref="H163:I163"/>
    <mergeCell ref="A162:E162"/>
    <mergeCell ref="F162:G162"/>
    <mergeCell ref="A136:E136"/>
    <mergeCell ref="F136:G136"/>
    <mergeCell ref="H136:I136"/>
    <mergeCell ref="A139:E139"/>
    <mergeCell ref="F139:G139"/>
    <mergeCell ref="H139:I139"/>
    <mergeCell ref="A140:E140"/>
    <mergeCell ref="F140:G140"/>
    <mergeCell ref="H140:I140"/>
    <mergeCell ref="F93:G93"/>
    <mergeCell ref="F94:G94"/>
    <mergeCell ref="H91:I91"/>
    <mergeCell ref="H92:I92"/>
    <mergeCell ref="A171:E171"/>
    <mergeCell ref="F171:G171"/>
    <mergeCell ref="H171:I171"/>
    <mergeCell ref="A173:E173"/>
    <mergeCell ref="F173:G173"/>
    <mergeCell ref="H173:I173"/>
    <mergeCell ref="A172:E172"/>
    <mergeCell ref="F172:G172"/>
    <mergeCell ref="H172:I172"/>
    <mergeCell ref="H97:I97"/>
    <mergeCell ref="A97:E97"/>
    <mergeCell ref="F97:G97"/>
    <mergeCell ref="A165:E165"/>
    <mergeCell ref="F165:G165"/>
    <mergeCell ref="H165:I165"/>
    <mergeCell ref="A168:E168"/>
    <mergeCell ref="F168:G168"/>
    <mergeCell ref="H168:I168"/>
    <mergeCell ref="H167:I167"/>
    <mergeCell ref="A150:E150"/>
    <mergeCell ref="F150:G150"/>
    <mergeCell ref="H150:I150"/>
    <mergeCell ref="A141:E141"/>
    <mergeCell ref="F141:G141"/>
    <mergeCell ref="H141:I141"/>
    <mergeCell ref="A146:E146"/>
    <mergeCell ref="F146:G146"/>
    <mergeCell ref="H146:I146"/>
    <mergeCell ref="H125:I125"/>
    <mergeCell ref="A127:E127"/>
    <mergeCell ref="F127:G127"/>
    <mergeCell ref="A65:E65"/>
    <mergeCell ref="F65:G65"/>
    <mergeCell ref="F85:G85"/>
    <mergeCell ref="H85:I85"/>
    <mergeCell ref="A86:E86"/>
    <mergeCell ref="A87:E87"/>
    <mergeCell ref="A90:E90"/>
    <mergeCell ref="A95:E95"/>
    <mergeCell ref="F86:G86"/>
    <mergeCell ref="F87:G87"/>
    <mergeCell ref="F90:G90"/>
    <mergeCell ref="F95:G95"/>
    <mergeCell ref="H86:I86"/>
    <mergeCell ref="H87:I87"/>
    <mergeCell ref="H90:I90"/>
    <mergeCell ref="H95:I95"/>
    <mergeCell ref="A88:E88"/>
    <mergeCell ref="A89:E89"/>
    <mergeCell ref="F88:G88"/>
    <mergeCell ref="F89:G89"/>
    <mergeCell ref="A96:E96"/>
    <mergeCell ref="H88:I88"/>
    <mergeCell ref="H89:I89"/>
    <mergeCell ref="A91:E91"/>
    <mergeCell ref="A92:E92"/>
    <mergeCell ref="A93:E93"/>
    <mergeCell ref="A94:E94"/>
    <mergeCell ref="F91:G91"/>
    <mergeCell ref="F92:G92"/>
    <mergeCell ref="H201:I201"/>
    <mergeCell ref="A202:E202"/>
    <mergeCell ref="F202:G202"/>
    <mergeCell ref="H202:I202"/>
    <mergeCell ref="A108:E108"/>
    <mergeCell ref="F108:G108"/>
    <mergeCell ref="H108:I108"/>
    <mergeCell ref="A107:E107"/>
    <mergeCell ref="F107:G107"/>
    <mergeCell ref="H107:I107"/>
    <mergeCell ref="H111:I111"/>
    <mergeCell ref="A111:E111"/>
    <mergeCell ref="F111:G111"/>
    <mergeCell ref="A109:E109"/>
    <mergeCell ref="F109:G109"/>
    <mergeCell ref="H109:I109"/>
    <mergeCell ref="A110:E110"/>
    <mergeCell ref="F110:G110"/>
    <mergeCell ref="H110:I110"/>
    <mergeCell ref="A197:I197"/>
    <mergeCell ref="A199:E200"/>
    <mergeCell ref="F199:G200"/>
    <mergeCell ref="H199:I200"/>
    <mergeCell ref="F161:G161"/>
    <mergeCell ref="A126:E126"/>
    <mergeCell ref="F126:G126"/>
    <mergeCell ref="H126:I126"/>
    <mergeCell ref="A128:E128"/>
    <mergeCell ref="F128:G128"/>
    <mergeCell ref="H129:I129"/>
    <mergeCell ref="A125:E125"/>
    <mergeCell ref="F125:G125"/>
    <mergeCell ref="A223:E223"/>
    <mergeCell ref="F223:G223"/>
    <mergeCell ref="H223:I223"/>
    <mergeCell ref="A224:E224"/>
    <mergeCell ref="F224:G224"/>
    <mergeCell ref="H224:I224"/>
    <mergeCell ref="A205:E205"/>
    <mergeCell ref="F205:G205"/>
    <mergeCell ref="H205:I205"/>
    <mergeCell ref="A210:E210"/>
    <mergeCell ref="F210:G210"/>
    <mergeCell ref="H210:I210"/>
    <mergeCell ref="A216:I216"/>
    <mergeCell ref="A218:E219"/>
    <mergeCell ref="F218:G219"/>
    <mergeCell ref="H218:I219"/>
    <mergeCell ref="H222:I222"/>
    <mergeCell ref="A222:E222"/>
    <mergeCell ref="F222:G222"/>
    <mergeCell ref="A220:E220"/>
    <mergeCell ref="F220:G220"/>
    <mergeCell ref="H220:I220"/>
    <mergeCell ref="F221:G221"/>
    <mergeCell ref="H221:I221"/>
    <mergeCell ref="A221:E221"/>
    <mergeCell ref="A206:E206"/>
    <mergeCell ref="F206:G206"/>
    <mergeCell ref="H206:I206"/>
    <mergeCell ref="A207:E207"/>
    <mergeCell ref="F207:G207"/>
    <mergeCell ref="H207:I207"/>
    <mergeCell ref="A208:E208"/>
    <mergeCell ref="A225:E225"/>
    <mergeCell ref="F225:G225"/>
    <mergeCell ref="H225:I225"/>
    <mergeCell ref="A226:E226"/>
    <mergeCell ref="F226:G226"/>
    <mergeCell ref="H226:I226"/>
    <mergeCell ref="A231:E231"/>
    <mergeCell ref="F231:G231"/>
    <mergeCell ref="H231:I231"/>
    <mergeCell ref="A232:E232"/>
    <mergeCell ref="F232:G232"/>
    <mergeCell ref="H232:I232"/>
    <mergeCell ref="A227:E227"/>
    <mergeCell ref="F227:G227"/>
    <mergeCell ref="H227:I227"/>
    <mergeCell ref="A228:E228"/>
    <mergeCell ref="F228:G228"/>
    <mergeCell ref="H228:I228"/>
    <mergeCell ref="A229:E229"/>
    <mergeCell ref="A230:E230"/>
    <mergeCell ref="F229:G229"/>
    <mergeCell ref="F230:G230"/>
    <mergeCell ref="H229:I229"/>
    <mergeCell ref="H230:I230"/>
    <mergeCell ref="A233:E233"/>
    <mergeCell ref="F233:G233"/>
    <mergeCell ref="H233:I233"/>
    <mergeCell ref="A234:E234"/>
    <mergeCell ref="F234:G234"/>
    <mergeCell ref="F253:G253"/>
    <mergeCell ref="H252:I252"/>
    <mergeCell ref="H253:I253"/>
    <mergeCell ref="H234:I234"/>
    <mergeCell ref="A240:E240"/>
    <mergeCell ref="F240:G240"/>
    <mergeCell ref="H240:I240"/>
    <mergeCell ref="A238:E238"/>
    <mergeCell ref="F238:G238"/>
    <mergeCell ref="F235:G235"/>
    <mergeCell ref="F236:G236"/>
    <mergeCell ref="H235:I235"/>
    <mergeCell ref="H236:I236"/>
    <mergeCell ref="A244:E244"/>
    <mergeCell ref="F244:G244"/>
    <mergeCell ref="H244:I244"/>
    <mergeCell ref="A250:E250"/>
    <mergeCell ref="F250:G250"/>
    <mergeCell ref="H250:I250"/>
    <mergeCell ref="A251:E251"/>
    <mergeCell ref="F251:G251"/>
    <mergeCell ref="H248:I248"/>
    <mergeCell ref="A249:E249"/>
    <mergeCell ref="F249:G249"/>
    <mergeCell ref="H249:I249"/>
    <mergeCell ref="A246:E246"/>
    <mergeCell ref="F246:G246"/>
    <mergeCell ref="H246:I246"/>
    <mergeCell ref="A247:E247"/>
    <mergeCell ref="F247:G247"/>
    <mergeCell ref="H247:I247"/>
    <mergeCell ref="A243:E243"/>
    <mergeCell ref="A241:E241"/>
    <mergeCell ref="F241:G241"/>
    <mergeCell ref="H241:I241"/>
    <mergeCell ref="A239:E239"/>
    <mergeCell ref="F239:G239"/>
    <mergeCell ref="H239:I239"/>
    <mergeCell ref="H277:I277"/>
    <mergeCell ref="A411:E411"/>
    <mergeCell ref="F411:G411"/>
    <mergeCell ref="A405:I405"/>
    <mergeCell ref="A407:E408"/>
    <mergeCell ref="F407:G408"/>
    <mergeCell ref="H407:I408"/>
    <mergeCell ref="H359:I359"/>
    <mergeCell ref="A360:E360"/>
    <mergeCell ref="F360:G360"/>
    <mergeCell ref="H360:I360"/>
    <mergeCell ref="A361:E361"/>
    <mergeCell ref="A371:E371"/>
    <mergeCell ref="A254:E254"/>
    <mergeCell ref="F254:G254"/>
    <mergeCell ref="H254:I254"/>
    <mergeCell ref="A252:E252"/>
    <mergeCell ref="A253:E253"/>
    <mergeCell ref="F252:G252"/>
    <mergeCell ref="A265:E265"/>
    <mergeCell ref="F265:G265"/>
    <mergeCell ref="H265:I265"/>
    <mergeCell ref="A266:E266"/>
    <mergeCell ref="F266:G266"/>
    <mergeCell ref="H266:I266"/>
    <mergeCell ref="H300:I300"/>
    <mergeCell ref="A301:E301"/>
    <mergeCell ref="F301:G301"/>
    <mergeCell ref="H301:I301"/>
    <mergeCell ref="F309:G309"/>
    <mergeCell ref="F308:G308"/>
    <mergeCell ref="H309:I309"/>
    <mergeCell ref="F371:G371"/>
    <mergeCell ref="H371:I371"/>
    <mergeCell ref="A373:E373"/>
    <mergeCell ref="F373:G373"/>
    <mergeCell ref="A510:E510"/>
    <mergeCell ref="F510:G510"/>
    <mergeCell ref="H510:I510"/>
    <mergeCell ref="H286:I286"/>
    <mergeCell ref="A288:E288"/>
    <mergeCell ref="F288:G288"/>
    <mergeCell ref="H288:I288"/>
    <mergeCell ref="A294:I294"/>
    <mergeCell ref="A296:E297"/>
    <mergeCell ref="F296:G297"/>
    <mergeCell ref="H296:I297"/>
    <mergeCell ref="H420:I421"/>
    <mergeCell ref="A410:E410"/>
    <mergeCell ref="F410:G410"/>
    <mergeCell ref="H410:I410"/>
    <mergeCell ref="A429:E429"/>
    <mergeCell ref="F429:G429"/>
    <mergeCell ref="H429:I429"/>
    <mergeCell ref="A441:I441"/>
    <mergeCell ref="A443:E444"/>
    <mergeCell ref="F443:G444"/>
    <mergeCell ref="H443:I444"/>
    <mergeCell ref="A445:E445"/>
    <mergeCell ref="A464:E464"/>
    <mergeCell ref="F464:G464"/>
    <mergeCell ref="H464:I464"/>
    <mergeCell ref="A465:E465"/>
    <mergeCell ref="F465:G465"/>
    <mergeCell ref="F511:G511"/>
    <mergeCell ref="H511:I511"/>
    <mergeCell ref="A512:E512"/>
    <mergeCell ref="F512:G512"/>
    <mergeCell ref="H512:I512"/>
    <mergeCell ref="A516:E516"/>
    <mergeCell ref="F516:G516"/>
    <mergeCell ref="H516:I516"/>
    <mergeCell ref="A517:E517"/>
    <mergeCell ref="F517:G517"/>
    <mergeCell ref="H517:I517"/>
    <mergeCell ref="A448:E448"/>
    <mergeCell ref="F448:G448"/>
    <mergeCell ref="H448:I448"/>
    <mergeCell ref="A447:E447"/>
    <mergeCell ref="F445:G445"/>
    <mergeCell ref="H445:I445"/>
    <mergeCell ref="F447:G447"/>
    <mergeCell ref="H447:I447"/>
    <mergeCell ref="H446:I446"/>
    <mergeCell ref="F446:G446"/>
    <mergeCell ref="A446:E446"/>
    <mergeCell ref="H465:I465"/>
    <mergeCell ref="A468:E468"/>
    <mergeCell ref="F468:G468"/>
    <mergeCell ref="H468:I468"/>
    <mergeCell ref="A466:E466"/>
    <mergeCell ref="A467:E467"/>
    <mergeCell ref="F466:G466"/>
    <mergeCell ref="F467:G467"/>
    <mergeCell ref="H466:I466"/>
    <mergeCell ref="H467:I467"/>
    <mergeCell ref="A511:E511"/>
    <mergeCell ref="A409:E409"/>
    <mergeCell ref="F409:G409"/>
    <mergeCell ref="A518:E518"/>
    <mergeCell ref="F518:G518"/>
    <mergeCell ref="H518:I518"/>
    <mergeCell ref="A291:E291"/>
    <mergeCell ref="F291:G291"/>
    <mergeCell ref="H291:I291"/>
    <mergeCell ref="A344:I344"/>
    <mergeCell ref="A346:E347"/>
    <mergeCell ref="F346:G347"/>
    <mergeCell ref="H346:I347"/>
    <mergeCell ref="A348:E348"/>
    <mergeCell ref="F348:G348"/>
    <mergeCell ref="H348:I348"/>
    <mergeCell ref="A349:E349"/>
    <mergeCell ref="F349:G349"/>
    <mergeCell ref="H349:I349"/>
    <mergeCell ref="A363:E363"/>
    <mergeCell ref="F363:G363"/>
    <mergeCell ref="H363:I363"/>
    <mergeCell ref="A362:E362"/>
    <mergeCell ref="F362:G362"/>
    <mergeCell ref="H409:I409"/>
    <mergeCell ref="A334:E334"/>
    <mergeCell ref="F334:G334"/>
    <mergeCell ref="H334:I334"/>
    <mergeCell ref="H362:I362"/>
    <mergeCell ref="F331:G332"/>
    <mergeCell ref="H331:I332"/>
    <mergeCell ref="A333:E333"/>
    <mergeCell ref="A522:E522"/>
    <mergeCell ref="F522:G522"/>
    <mergeCell ref="H522:I522"/>
    <mergeCell ref="A523:E523"/>
    <mergeCell ref="F523:G523"/>
    <mergeCell ref="H523:I523"/>
    <mergeCell ref="H519:I519"/>
    <mergeCell ref="A513:E513"/>
    <mergeCell ref="F513:G513"/>
    <mergeCell ref="H513:I513"/>
    <mergeCell ref="A514:E514"/>
    <mergeCell ref="F514:G514"/>
    <mergeCell ref="H514:I514"/>
    <mergeCell ref="A515:E515"/>
    <mergeCell ref="F515:G515"/>
    <mergeCell ref="H515:I515"/>
    <mergeCell ref="A519:E519"/>
    <mergeCell ref="F519:G519"/>
    <mergeCell ref="A521:E521"/>
    <mergeCell ref="F521:G521"/>
    <mergeCell ref="H521:I521"/>
    <mergeCell ref="A321:E321"/>
    <mergeCell ref="F321:G321"/>
    <mergeCell ref="H321:I321"/>
    <mergeCell ref="A299:E299"/>
    <mergeCell ref="F299:G299"/>
    <mergeCell ref="H299:I299"/>
    <mergeCell ref="A300:E300"/>
    <mergeCell ref="F300:G300"/>
    <mergeCell ref="A260:I260"/>
    <mergeCell ref="A262:E263"/>
    <mergeCell ref="F262:G263"/>
    <mergeCell ref="H262:I263"/>
    <mergeCell ref="A264:E264"/>
    <mergeCell ref="F267:G267"/>
    <mergeCell ref="H267:I267"/>
    <mergeCell ref="A270:E270"/>
    <mergeCell ref="F270:G270"/>
    <mergeCell ref="H287:I287"/>
    <mergeCell ref="A284:E284"/>
    <mergeCell ref="F284:G284"/>
    <mergeCell ref="H284:I284"/>
    <mergeCell ref="A285:E285"/>
    <mergeCell ref="F285:G285"/>
    <mergeCell ref="H285:I285"/>
    <mergeCell ref="A286:E286"/>
    <mergeCell ref="F286:G286"/>
    <mergeCell ref="A298:E298"/>
    <mergeCell ref="F298:G298"/>
    <mergeCell ref="H298:I298"/>
    <mergeCell ref="F264:G264"/>
    <mergeCell ref="H264:I264"/>
    <mergeCell ref="A268:E268"/>
    <mergeCell ref="A42:E42"/>
    <mergeCell ref="F42:G42"/>
    <mergeCell ref="H42:I42"/>
    <mergeCell ref="A43:E43"/>
    <mergeCell ref="A44:E44"/>
    <mergeCell ref="F43:G43"/>
    <mergeCell ref="F44:G44"/>
    <mergeCell ref="H43:I43"/>
    <mergeCell ref="H44:I44"/>
    <mergeCell ref="H127:I127"/>
    <mergeCell ref="A123:E124"/>
    <mergeCell ref="F123:G124"/>
    <mergeCell ref="H123:I124"/>
    <mergeCell ref="A315:I315"/>
    <mergeCell ref="A317:E318"/>
    <mergeCell ref="F317:G318"/>
    <mergeCell ref="H317:I318"/>
    <mergeCell ref="A267:E267"/>
    <mergeCell ref="A290:E290"/>
    <mergeCell ref="F290:G290"/>
    <mergeCell ref="H290:I290"/>
    <mergeCell ref="A287:E287"/>
    <mergeCell ref="F287:G287"/>
    <mergeCell ref="H93:I93"/>
    <mergeCell ref="H94:I94"/>
    <mergeCell ref="F96:G96"/>
    <mergeCell ref="H96:I96"/>
    <mergeCell ref="A120:I121"/>
    <mergeCell ref="A144:E144"/>
    <mergeCell ref="A145:E145"/>
    <mergeCell ref="F144:G144"/>
    <mergeCell ref="F145:G145"/>
    <mergeCell ref="A67:E67"/>
    <mergeCell ref="F67:G67"/>
    <mergeCell ref="H67:I67"/>
    <mergeCell ref="A66:E66"/>
    <mergeCell ref="F66:G66"/>
    <mergeCell ref="H66:I66"/>
    <mergeCell ref="A154:E154"/>
    <mergeCell ref="A155:E155"/>
    <mergeCell ref="F154:G154"/>
    <mergeCell ref="F155:G155"/>
    <mergeCell ref="H154:I154"/>
    <mergeCell ref="H155:I155"/>
    <mergeCell ref="A302:E302"/>
    <mergeCell ref="A303:E303"/>
    <mergeCell ref="F302:G302"/>
    <mergeCell ref="F303:G303"/>
    <mergeCell ref="H302:I302"/>
    <mergeCell ref="H303:I303"/>
    <mergeCell ref="H238:I238"/>
    <mergeCell ref="A289:E289"/>
    <mergeCell ref="F289:G289"/>
    <mergeCell ref="H289:I289"/>
    <mergeCell ref="A272:E272"/>
    <mergeCell ref="F272:G272"/>
    <mergeCell ref="H272:I272"/>
    <mergeCell ref="A280:I280"/>
    <mergeCell ref="A282:E283"/>
    <mergeCell ref="F282:G283"/>
    <mergeCell ref="H282:I283"/>
    <mergeCell ref="A277:E277"/>
    <mergeCell ref="F277:G277"/>
    <mergeCell ref="A161:E161"/>
    <mergeCell ref="A372:E372"/>
    <mergeCell ref="F372:G372"/>
    <mergeCell ref="H372:I372"/>
    <mergeCell ref="A386:E386"/>
    <mergeCell ref="F386:G386"/>
    <mergeCell ref="H386:I386"/>
    <mergeCell ref="A401:E401"/>
    <mergeCell ref="F401:G401"/>
    <mergeCell ref="H401:I401"/>
    <mergeCell ref="A452:E452"/>
    <mergeCell ref="F452:G452"/>
    <mergeCell ref="H452:I452"/>
    <mergeCell ref="A471:E471"/>
    <mergeCell ref="A472:E472"/>
    <mergeCell ref="F471:G471"/>
    <mergeCell ref="F472:G472"/>
    <mergeCell ref="H471:I471"/>
    <mergeCell ref="H472:I472"/>
    <mergeCell ref="H373:I373"/>
    <mergeCell ref="A376:I376"/>
    <mergeCell ref="A378:E379"/>
    <mergeCell ref="F378:G379"/>
    <mergeCell ref="H378:I379"/>
    <mergeCell ref="A426:E426"/>
    <mergeCell ref="F426:G426"/>
    <mergeCell ref="H426:I426"/>
    <mergeCell ref="A427:E427"/>
    <mergeCell ref="F427:G427"/>
    <mergeCell ref="H427:I427"/>
    <mergeCell ref="A428:E428"/>
    <mergeCell ref="F428:G428"/>
    <mergeCell ref="H428:I428"/>
    <mergeCell ref="F208:G208"/>
    <mergeCell ref="H208:I208"/>
    <mergeCell ref="A209:E209"/>
    <mergeCell ref="F209:G209"/>
    <mergeCell ref="H209:I209"/>
    <mergeCell ref="A273:E273"/>
    <mergeCell ref="F273:G273"/>
    <mergeCell ref="H273:I273"/>
    <mergeCell ref="A274:E274"/>
    <mergeCell ref="F274:G274"/>
    <mergeCell ref="H274:I274"/>
    <mergeCell ref="A275:E275"/>
    <mergeCell ref="F275:G275"/>
    <mergeCell ref="H275:I275"/>
    <mergeCell ref="A276:E276"/>
    <mergeCell ref="F276:G276"/>
    <mergeCell ref="H276:I276"/>
    <mergeCell ref="A245:E245"/>
    <mergeCell ref="F245:G245"/>
    <mergeCell ref="H245:I245"/>
    <mergeCell ref="H270:I270"/>
    <mergeCell ref="A271:E271"/>
    <mergeCell ref="F271:G271"/>
    <mergeCell ref="H271:I271"/>
    <mergeCell ref="F243:G243"/>
    <mergeCell ref="H243:I243"/>
    <mergeCell ref="A242:E242"/>
    <mergeCell ref="F242:G242"/>
    <mergeCell ref="H242:I242"/>
    <mergeCell ref="H251:I251"/>
    <mergeCell ref="A248:E248"/>
    <mergeCell ref="F248:G2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2016-02-17T14:15:29Z</cp:lastPrinted>
  <dcterms:created xsi:type="dcterms:W3CDTF">2009-02-05T07:36:46Z</dcterms:created>
  <dcterms:modified xsi:type="dcterms:W3CDTF">2016-02-17T15:43:37Z</dcterms:modified>
</cp:coreProperties>
</file>