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7935" activeTab="7"/>
  </bookViews>
  <sheets>
    <sheet name="rovatkódok" sheetId="1" r:id="rId1"/>
    <sheet name="1 számú melléklet" sheetId="2" r:id="rId2"/>
    <sheet name="2 számú melléklet" sheetId="3" r:id="rId3"/>
    <sheet name="4 számú melléklet" sheetId="11" r:id="rId4"/>
    <sheet name="5 számú melléklet" sheetId="15" r:id="rId5"/>
    <sheet name="9 számú melléklet" sheetId="13" r:id="rId6"/>
    <sheet name="10 számú melléklet" sheetId="5" r:id="rId7"/>
    <sheet name="12 számú melléklet" sheetId="19" r:id="rId8"/>
  </sheets>
  <calcPr calcId="114210"/>
</workbook>
</file>

<file path=xl/calcChain.xml><?xml version="1.0" encoding="utf-8"?>
<calcChain xmlns="http://schemas.openxmlformats.org/spreadsheetml/2006/main">
  <c r="B84" i="19"/>
  <c r="C84"/>
  <c r="B83"/>
  <c r="C83"/>
  <c r="B79"/>
  <c r="C79"/>
  <c r="B76"/>
  <c r="C76"/>
  <c r="B75"/>
  <c r="C75"/>
  <c r="B73"/>
  <c r="C73"/>
  <c r="B81" i="2"/>
  <c r="B10" i="1"/>
  <c r="C81" i="2"/>
  <c r="C10" i="1"/>
  <c r="D84" i="19"/>
  <c r="D83"/>
  <c r="D79"/>
  <c r="D76"/>
  <c r="D75"/>
  <c r="D73"/>
  <c r="D6"/>
  <c r="D18"/>
  <c r="D22"/>
  <c r="D24"/>
  <c r="D28"/>
  <c r="D31"/>
  <c r="D39"/>
  <c r="D42"/>
  <c r="D48"/>
  <c r="D52"/>
  <c r="D53"/>
  <c r="D54"/>
  <c r="D55"/>
  <c r="D56"/>
  <c r="D57"/>
  <c r="D63"/>
  <c r="D68"/>
  <c r="D70"/>
  <c r="D71"/>
  <c r="D72"/>
  <c r="D80"/>
  <c r="D85"/>
  <c r="D94"/>
  <c r="D95"/>
  <c r="D96"/>
  <c r="D100"/>
  <c r="D105"/>
  <c r="D112"/>
  <c r="D117"/>
  <c r="D119"/>
  <c r="D120"/>
  <c r="D122"/>
  <c r="D123"/>
  <c r="D124"/>
  <c r="D125"/>
  <c r="D128"/>
  <c r="D133"/>
  <c r="D134"/>
  <c r="D137"/>
  <c r="D148"/>
  <c r="D159"/>
  <c r="D163"/>
  <c r="D164"/>
  <c r="D170"/>
  <c r="D176"/>
  <c r="D180"/>
  <c r="D181"/>
  <c r="D182"/>
  <c r="D183"/>
  <c r="D184"/>
  <c r="D188"/>
  <c r="D193"/>
  <c r="D198"/>
  <c r="D204"/>
  <c r="D209"/>
  <c r="D211"/>
  <c r="D212"/>
  <c r="E16" i="5"/>
  <c r="E23"/>
  <c r="E25"/>
  <c r="E32"/>
  <c r="E34"/>
  <c r="E36"/>
  <c r="E47"/>
  <c r="E51"/>
  <c r="E52"/>
  <c r="E23" i="13"/>
  <c r="E12"/>
  <c r="E31"/>
  <c r="C18" i="15"/>
  <c r="D18"/>
  <c r="D10"/>
  <c r="D16"/>
  <c r="D23"/>
  <c r="E11" i="11"/>
  <c r="E17"/>
  <c r="D13" i="3"/>
  <c r="D19"/>
  <c r="D25"/>
  <c r="D39"/>
  <c r="D50"/>
  <c r="D56"/>
  <c r="D60"/>
  <c r="D64"/>
  <c r="D65"/>
  <c r="D85"/>
  <c r="D92"/>
  <c r="D93"/>
  <c r="D7" i="2"/>
  <c r="D19"/>
  <c r="D23"/>
  <c r="D25"/>
  <c r="D29"/>
  <c r="D32"/>
  <c r="D40"/>
  <c r="D43"/>
  <c r="D49"/>
  <c r="D58"/>
  <c r="D72"/>
  <c r="D73"/>
  <c r="D81"/>
  <c r="D86"/>
  <c r="D95"/>
  <c r="D96"/>
  <c r="D97"/>
  <c r="D101"/>
  <c r="D106"/>
  <c r="D113"/>
  <c r="D118"/>
  <c r="D120"/>
  <c r="D121"/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C7" i="2"/>
  <c r="C19"/>
  <c r="C23"/>
  <c r="C5" i="1"/>
  <c r="C6"/>
  <c r="C25" i="2"/>
  <c r="C29"/>
  <c r="C32"/>
  <c r="C40"/>
  <c r="C43"/>
  <c r="C49"/>
  <c r="C7" i="1"/>
  <c r="D16" i="5"/>
  <c r="C51" i="2"/>
  <c r="D23" i="5"/>
  <c r="C53" i="2"/>
  <c r="D25" i="5"/>
  <c r="C54" i="2"/>
  <c r="D32" i="5"/>
  <c r="C55" i="2"/>
  <c r="D34" i="5"/>
  <c r="D36"/>
  <c r="C56" i="2"/>
  <c r="D47" i="5"/>
  <c r="D51"/>
  <c r="C57" i="2"/>
  <c r="C58"/>
  <c r="C8" i="1"/>
  <c r="D12" i="13"/>
  <c r="C64" i="2"/>
  <c r="D23" i="13"/>
  <c r="C69" i="2"/>
  <c r="C71"/>
  <c r="C72"/>
  <c r="C9" i="1"/>
  <c r="C86" i="2"/>
  <c r="C11" i="1"/>
  <c r="C95" i="2"/>
  <c r="C12" i="1"/>
  <c r="C13"/>
  <c r="C101" i="2"/>
  <c r="C106"/>
  <c r="C113"/>
  <c r="C118"/>
  <c r="C120"/>
  <c r="C14" i="1"/>
  <c r="C15"/>
  <c r="C7" i="3"/>
  <c r="C8"/>
  <c r="C10" i="15"/>
  <c r="C9" i="3"/>
  <c r="C16" i="15"/>
  <c r="C10" i="3"/>
  <c r="C11"/>
  <c r="C13"/>
  <c r="D11" i="11"/>
  <c r="C18" i="3"/>
  <c r="C19"/>
  <c r="C16" i="1"/>
  <c r="C25" i="3"/>
  <c r="C17" i="1"/>
  <c r="C39" i="3"/>
  <c r="C18" i="1"/>
  <c r="C50" i="3"/>
  <c r="C19" i="1"/>
  <c r="C56" i="3"/>
  <c r="C20" i="1"/>
  <c r="C60" i="3"/>
  <c r="C21" i="1"/>
  <c r="C64" i="3"/>
  <c r="C22" i="1"/>
  <c r="C23"/>
  <c r="C85" i="3"/>
  <c r="C92"/>
  <c r="C24" i="1"/>
  <c r="C25"/>
  <c r="B18" i="15"/>
  <c r="B11" i="3"/>
  <c r="B10" i="15"/>
  <c r="C6" i="19"/>
  <c r="C18"/>
  <c r="C22"/>
  <c r="C24"/>
  <c r="C28"/>
  <c r="C31"/>
  <c r="C39"/>
  <c r="C42"/>
  <c r="C48"/>
  <c r="C52"/>
  <c r="C53"/>
  <c r="C54"/>
  <c r="C55"/>
  <c r="C56"/>
  <c r="C57"/>
  <c r="C63"/>
  <c r="C68"/>
  <c r="C70"/>
  <c r="C71"/>
  <c r="C72"/>
  <c r="C80"/>
  <c r="C85"/>
  <c r="C94"/>
  <c r="C95"/>
  <c r="C96"/>
  <c r="C100"/>
  <c r="C105"/>
  <c r="C112"/>
  <c r="C117"/>
  <c r="C119"/>
  <c r="C120"/>
  <c r="C122"/>
  <c r="C123"/>
  <c r="C124"/>
  <c r="C125"/>
  <c r="C128"/>
  <c r="C133"/>
  <c r="C134"/>
  <c r="C137"/>
  <c r="C148"/>
  <c r="C159"/>
  <c r="C163"/>
  <c r="C164"/>
  <c r="C170"/>
  <c r="C176"/>
  <c r="C180"/>
  <c r="C181"/>
  <c r="C182"/>
  <c r="C183"/>
  <c r="C184"/>
  <c r="C188"/>
  <c r="C193"/>
  <c r="C198"/>
  <c r="C204"/>
  <c r="C209"/>
  <c r="C211"/>
  <c r="C212"/>
  <c r="D31" i="13"/>
  <c r="C47" i="5"/>
  <c r="C51"/>
  <c r="D52"/>
  <c r="C16"/>
  <c r="B51" i="2"/>
  <c r="C23" i="15"/>
  <c r="D17" i="11"/>
  <c r="C73" i="2"/>
  <c r="C96"/>
  <c r="C97"/>
  <c r="C121"/>
  <c r="C93" i="3"/>
  <c r="C65"/>
  <c r="B122" i="19"/>
  <c r="B123"/>
  <c r="B124"/>
  <c r="B16" i="15"/>
  <c r="B125" i="19"/>
  <c r="B128"/>
  <c r="C11" i="11"/>
  <c r="B133" i="19"/>
  <c r="B134"/>
  <c r="B137"/>
  <c r="B146"/>
  <c r="B148"/>
  <c r="B159"/>
  <c r="B163"/>
  <c r="B164"/>
  <c r="B170"/>
  <c r="B176"/>
  <c r="B180"/>
  <c r="B181"/>
  <c r="B182"/>
  <c r="B188"/>
  <c r="B193"/>
  <c r="B198"/>
  <c r="B204"/>
  <c r="B209"/>
  <c r="B211"/>
  <c r="B212"/>
  <c r="B80"/>
  <c r="B85"/>
  <c r="B94"/>
  <c r="B95"/>
  <c r="B184"/>
  <c r="B7"/>
  <c r="B6"/>
  <c r="B18"/>
  <c r="B22"/>
  <c r="B23"/>
  <c r="B24"/>
  <c r="B28"/>
  <c r="B31"/>
  <c r="B39"/>
  <c r="B42"/>
  <c r="B48"/>
  <c r="B50"/>
  <c r="B52"/>
  <c r="B53"/>
  <c r="C32" i="5"/>
  <c r="B54" i="19"/>
  <c r="C34" i="5"/>
  <c r="C36"/>
  <c r="B55" i="19"/>
  <c r="B56"/>
  <c r="B57"/>
  <c r="C12" i="13"/>
  <c r="B63" i="19"/>
  <c r="C23" i="13"/>
  <c r="B68" i="19"/>
  <c r="B70"/>
  <c r="B71"/>
  <c r="B72"/>
  <c r="B183"/>
  <c r="B100"/>
  <c r="B105"/>
  <c r="B112"/>
  <c r="B117"/>
  <c r="B119"/>
  <c r="B120"/>
  <c r="B96"/>
  <c r="C17" i="11"/>
  <c r="B71" i="2"/>
  <c r="B24"/>
  <c r="B8"/>
  <c r="C23" i="5"/>
  <c r="C25"/>
  <c r="C52"/>
  <c r="C31" i="13"/>
  <c r="B23" i="15"/>
  <c r="B7" i="3"/>
  <c r="B8"/>
  <c r="B9"/>
  <c r="B10"/>
  <c r="B13"/>
  <c r="B18"/>
  <c r="B19"/>
  <c r="B25"/>
  <c r="B28"/>
  <c r="B39"/>
  <c r="B50"/>
  <c r="B56"/>
  <c r="B60"/>
  <c r="B64"/>
  <c r="B69"/>
  <c r="B74"/>
  <c r="B79"/>
  <c r="B85"/>
  <c r="B90"/>
  <c r="B92"/>
  <c r="B93"/>
  <c r="B65"/>
  <c r="B7" i="2"/>
  <c r="B19"/>
  <c r="B23"/>
  <c r="B25"/>
  <c r="B29"/>
  <c r="B32"/>
  <c r="B40"/>
  <c r="B43"/>
  <c r="B49"/>
  <c r="B53"/>
  <c r="B54"/>
  <c r="B55"/>
  <c r="B56"/>
  <c r="B57"/>
  <c r="B58"/>
  <c r="B64"/>
  <c r="B69"/>
  <c r="B72"/>
  <c r="B73"/>
  <c r="B86"/>
  <c r="B95"/>
  <c r="B96"/>
  <c r="B97"/>
  <c r="B101"/>
  <c r="B106"/>
  <c r="B113"/>
  <c r="B118"/>
  <c r="B120"/>
  <c r="B121"/>
  <c r="B5" i="1"/>
  <c r="B6"/>
  <c r="B7"/>
  <c r="B8"/>
  <c r="B9"/>
  <c r="B11"/>
  <c r="B12"/>
  <c r="B13"/>
  <c r="B14"/>
  <c r="B15"/>
  <c r="B16"/>
  <c r="B17"/>
  <c r="B18"/>
  <c r="B19"/>
  <c r="B20"/>
  <c r="B21"/>
  <c r="B22"/>
  <c r="B23"/>
  <c r="B24"/>
  <c r="B25"/>
</calcChain>
</file>

<file path=xl/sharedStrings.xml><?xml version="1.0" encoding="utf-8"?>
<sst xmlns="http://schemas.openxmlformats.org/spreadsheetml/2006/main" count="668" uniqueCount="382">
  <si>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</si>
  <si>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</si>
  <si>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</si>
  <si>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</si>
  <si>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</si>
  <si>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</si>
  <si>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</si>
  <si>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</si>
  <si>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</si>
  <si>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</si>
  <si>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</si>
  <si>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</si>
  <si>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</si>
  <si>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</si>
  <si>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</si>
  <si>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</si>
  <si>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</si>
  <si>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</si>
  <si>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</si>
  <si>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</si>
  <si>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</si>
  <si>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Az egységes rovatrend szerint a kiemelt kiadási és bevételi jogcímek előirányzatai</t>
  </si>
  <si>
    <t>K501</t>
  </si>
  <si>
    <t>K502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</si>
  <si>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</si>
  <si>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</si>
  <si>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</si>
  <si>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</si>
  <si>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</si>
  <si>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</si>
  <si>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</si>
  <si>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</si>
  <si>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</si>
  <si>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K501 Nemzetközi kötelezettségek</t>
  </si>
  <si>
    <t>K502 Elvonások és befizetések</t>
  </si>
  <si>
    <t>K503 Működési célú garancia és kezességvállalásból származó kifizetés ÁH belülre</t>
  </si>
  <si>
    <t>K504 Működési célú visszatérítendő támogatások, kölcsönök nyújtása ÁH belülre</t>
  </si>
  <si>
    <t>K505 Működési célú visszatérítendő támogatások, kölcönök törlesztsée ÁH belülre</t>
  </si>
  <si>
    <t>K506 Egyéb működési célú támogatások ÁH belülre</t>
  </si>
  <si>
    <t>K507 Működési célú garancia és kezességvállalásból származó kifizetés ÁH kívülre</t>
  </si>
  <si>
    <t>K508 Működési célú visszatérítendő támogatások, kölcsönök nyújtása ÁH kívülre</t>
  </si>
  <si>
    <t>K509 Árkiegészítése, ártámogatások</t>
  </si>
  <si>
    <t>K510 Kamattámogatások</t>
  </si>
  <si>
    <t>K511 Egyéb működési célú támogatások ÁH kívülre</t>
  </si>
  <si>
    <t>K512</t>
  </si>
  <si>
    <t>K512 Tartalékok általános</t>
  </si>
  <si>
    <t>K5 Egyéb működési célú kiadások</t>
  </si>
  <si>
    <t>K512 Tartalékok Cél</t>
  </si>
  <si>
    <t>KIADÁSOK</t>
  </si>
  <si>
    <t>K6 Beruházások</t>
  </si>
  <si>
    <t>K7 Felújítások</t>
  </si>
  <si>
    <t>K8 Egyéb felhalmozási cálú kiadások</t>
  </si>
  <si>
    <t>K6-K8 FELHALMOZÁSI KÖLTSÉGVETÉS ELŐIRÁNYZAT CSOPORT</t>
  </si>
  <si>
    <t>K1-K5 MŰKÖDÉSI KÖLTSÉGVETÉS ELŐIRÁNYZAT CSOPORT</t>
  </si>
  <si>
    <t>KÖLTSÉGVETÉSI KIADÁSOK</t>
  </si>
  <si>
    <t>K61 Immateriális javak beszerzése, létesítése</t>
  </si>
  <si>
    <t>K62 Ingatlanok beszerzése, létesítése</t>
  </si>
  <si>
    <t>K64 Egyéb tárgyi eszközök beszerzése, létesítése</t>
  </si>
  <si>
    <t>K65 Részesedések beszerzése</t>
  </si>
  <si>
    <t>K66 Meglévő részesedések növeléséhez kapcsolódó kiadások</t>
  </si>
  <si>
    <t>K63 Informatikai eszközök beszerzése, létesítése</t>
  </si>
  <si>
    <t>K67 Beruházási célú előzetesen felszámított ÁFA</t>
  </si>
  <si>
    <t>K71 Ingatlanok felújítása</t>
  </si>
  <si>
    <t>K72 Informatikai eszközök felújítása</t>
  </si>
  <si>
    <t>K73 Egyéb tárgyi eszközök felújíátása</t>
  </si>
  <si>
    <t>K74 Felújítási célú előzetesen felszámított ÁFA</t>
  </si>
  <si>
    <t>K81 Felhalmozási célú garancia- és kezességvállalásból származó kifizetés államháztartáson belülre</t>
  </si>
  <si>
    <t>K82 Felhalmozási célú visszatérítendő támogatások, kölcsönök nyújtása államháztartáson belülre</t>
  </si>
  <si>
    <t>K87 Lakástámogatás</t>
  </si>
  <si>
    <t>K83 Felhalmozási célú visszatérítendő támogatások, kölcsönök törlesztése államháztartáson belülre</t>
  </si>
  <si>
    <t>K85 Felhalmozási célú garancia- és kezességvállalásból származó kifizetés államháztartáson kívülre</t>
  </si>
  <si>
    <t>K84 Egyéb felhalmozási célú támogatások államháztartáson belülre</t>
  </si>
  <si>
    <t>K86 Felhalmozási célú visszatérítendő támogatások, kölcsönök nyújtása államháztartáson kívülre</t>
  </si>
  <si>
    <t>K88 Egyéb felhalmozási célú támogatások államháztartáson kívülre</t>
  </si>
  <si>
    <t>K9112 Likviditási célú hitelek, kölcsönök törlesztése pénzügyi vállalkozásnak</t>
  </si>
  <si>
    <t>K9113Rövid lejáratú hitelek, kölcsönök törlesztése</t>
  </si>
  <si>
    <t>K9122 Forgatási célú belföldi értékpapírok beváltása K9122</t>
  </si>
  <si>
    <t>K9123 Befektetési célú belföldi értékpapírok vásárlása K9123</t>
  </si>
  <si>
    <t>K9124Befektetési célú belföldi értékpapírok beváltása K9124</t>
  </si>
  <si>
    <t xml:space="preserve">K9121 Forgatási célú belföldi értékpapírok vásárlása </t>
  </si>
  <si>
    <t>K912 Belföldi értékpapírok kiadásai</t>
  </si>
  <si>
    <t>K913Államháztartáson belüli megelőlegezések folyósítása</t>
  </si>
  <si>
    <t>K914 Államháztartáson belüli megelőlegezések visszafizetése</t>
  </si>
  <si>
    <t>K915Központi, irányító szervi támogatások folyósítása</t>
  </si>
  <si>
    <t>K916 Pénzeszközök betétként elhelyezése</t>
  </si>
  <si>
    <t>K917 Pénzügyi lízing kiadásai</t>
  </si>
  <si>
    <t>K918 Központi költségvetés sajátos finanszírozási kiadásai</t>
  </si>
  <si>
    <t>K91 Belföldi finanszírozás kiadásai</t>
  </si>
  <si>
    <t>K911 Hitel-, kölcsöntörlesztés államháztartáson kívülre</t>
  </si>
  <si>
    <t>K 9111 Hosszú lejáratú hitelek, kölcsönök törlesztése</t>
  </si>
  <si>
    <t>K921 Forgatási célú külföldi értékpapírok vásárlása</t>
  </si>
  <si>
    <t>K922 Befektetési célú külföldi értékpapírok vásárlása</t>
  </si>
  <si>
    <t>K923 Külföldi értékpapírok beváltása</t>
  </si>
  <si>
    <t>K924 Külföldi hitelek, kölcsönök törlesztése</t>
  </si>
  <si>
    <t>K92 Külföldi finanszírozás kiadásai</t>
  </si>
  <si>
    <t>K93 Adóssághoz nem kapcsolódó származékos ügyletek kiadásai</t>
  </si>
  <si>
    <t>KIADÁSOK ÖSSZESEN K1-K9</t>
  </si>
  <si>
    <t>K9 FINANSZÍROZÁSI KIADÁSOK</t>
  </si>
  <si>
    <t>K11 Foglalkoztatottak személyi juttatásai</t>
  </si>
  <si>
    <t>K1101 Törvény szerinti illetmények, munkabérek</t>
  </si>
  <si>
    <t>K1102 Normatív jutalmak</t>
  </si>
  <si>
    <t>K1105 Végkielégítés</t>
  </si>
  <si>
    <t>K1106 Jubileumi jutalom</t>
  </si>
  <si>
    <t>K1107 Béren kívüli juttatások</t>
  </si>
  <si>
    <t>K1108 Ruházati költségtérítés</t>
  </si>
  <si>
    <t>K1109 Közlekedési költségtérítés</t>
  </si>
  <si>
    <t>K1110 Egyéb költségtérítések</t>
  </si>
  <si>
    <t>K1111 Lakhatási támogatások</t>
  </si>
  <si>
    <t>K1112 Szociális támogatások</t>
  </si>
  <si>
    <t>K1113 Foglalkoztatottak egyéb személyi juttatásai</t>
  </si>
  <si>
    <t>K12 Külső személyi juttatások</t>
  </si>
  <si>
    <t>K121 Választott tisztségviselők juttatásai</t>
  </si>
  <si>
    <t>K122 Munkavégzésre irányuló egyéb jogviszonyban
nem saját foglalkoztatottnak fizetett juttatások</t>
  </si>
  <si>
    <t>K123 Egyéb külső személyi juttatások</t>
  </si>
  <si>
    <t>K1 Személyi juttatások</t>
  </si>
  <si>
    <t>K2 Munkaadókat terhelő járulékok és szociális hozzájárulási adó</t>
  </si>
  <si>
    <t>K31 Készletbeszerzés</t>
  </si>
  <si>
    <t>K311 Szakmai anyagok beszerzése</t>
  </si>
  <si>
    <t>K312 Üzemeltetési anyagok beszerzése</t>
  </si>
  <si>
    <t>K313 Árubeszerzés</t>
  </si>
  <si>
    <t>K32 Kommunikációs szolgáltatások</t>
  </si>
  <si>
    <t>K321 Informatikai szolgáltatások igénybevétele</t>
  </si>
  <si>
    <t>K322 Egyéb kommunikációs szolgáltatások</t>
  </si>
  <si>
    <t>K33 Szolgáltatási kiadások</t>
  </si>
  <si>
    <t>K331 Közüzemi díjak</t>
  </si>
  <si>
    <t>K332 Vásárolt élelmezés</t>
  </si>
  <si>
    <t>K333 Bérleti és lízing díjak</t>
  </si>
  <si>
    <t>K334 Karbantartási, kisjavítási szolgáltatások</t>
  </si>
  <si>
    <t>K335 Közvetített szolgáltatások</t>
  </si>
  <si>
    <t>K336 Szakmai tevékenységet segítő szolgáltatások</t>
  </si>
  <si>
    <t>K337 Egyéb szolgáltatások</t>
  </si>
  <si>
    <t>K34 Kiküldetések, reklám- és propagandakiadások</t>
  </si>
  <si>
    <t>K34 Kiküldetések kiadásai</t>
  </si>
  <si>
    <t>K342 Reklám- és propagandakiadások</t>
  </si>
  <si>
    <t>K35 Különféle befizetések és egyéb dologi kiadások</t>
  </si>
  <si>
    <t>K351 Működési célú előzetesen felszámított általános forgalmi adó</t>
  </si>
  <si>
    <t>K352 Fizetendő általános forgalmi adó</t>
  </si>
  <si>
    <t>K353 Kamatkiadások</t>
  </si>
  <si>
    <t>K354 Egyéb pénzügyi műveletek kiadásai</t>
  </si>
  <si>
    <t>K355 Egyéb dologi kiadások</t>
  </si>
  <si>
    <t>K3 Dologi kiadások</t>
  </si>
  <si>
    <t>K41 Társadalombiztosítási ellátások</t>
  </si>
  <si>
    <t>K42 Családi támogatások</t>
  </si>
  <si>
    <t>K43 Pénzbeli kárpótlások, kártérítések</t>
  </si>
  <si>
    <t>K44 Betegséggel kapcsolatos (nem társadalombiztosítási) ellátások</t>
  </si>
  <si>
    <t>K45 Foglalkoztatással, munkanélküliséggel kapcsolatos ellátások</t>
  </si>
  <si>
    <t>K46 Lakhatással kapcsolatos ellátások</t>
  </si>
  <si>
    <t>K47 Intézményi ellátottak pénzbeli juttatásai</t>
  </si>
  <si>
    <t>K 48 Egyéb intézményi ellátások</t>
  </si>
  <si>
    <t>K4 Ellátottak pénzbeli juttatásai</t>
  </si>
  <si>
    <t>BEVÉTELEK</t>
  </si>
  <si>
    <t>B16</t>
  </si>
  <si>
    <t>B111 Helyi önkormányzatok működésének általános támogatása</t>
  </si>
  <si>
    <t>B113 Települési önkormányzatok szociális és gyermekjóléti feladatainak támogatása</t>
  </si>
  <si>
    <t>B114 Települési önkormányzatok kulturális feladatainak támogatása</t>
  </si>
  <si>
    <t>B115 Működési célú központosított előirányzatok</t>
  </si>
  <si>
    <t>B116 Helyi önkormányzatok kiegészítő támogatásai</t>
  </si>
  <si>
    <t>B11 Önkormányzatok működési támogatásai</t>
  </si>
  <si>
    <t>B12 Elvonások és befizetések bevételei</t>
  </si>
  <si>
    <t>B13 Működési célú garancia- és kezességvállalásból származó megtérülések államháztartáson belülről</t>
  </si>
  <si>
    <t>B14 Működési célú visszatérítendő támogatások, kölcsönök visszatérülése államháztartáson belülről</t>
  </si>
  <si>
    <t>B15 Működési célú visszatérítendő támogatások, kölcsönök igénybevétele államháztartáson belülről</t>
  </si>
  <si>
    <t>B16 Egyéb működési célú támogatások bevételei államháztartáson belülről</t>
  </si>
  <si>
    <t>B1 Működési célú támogatások államháztartáson belülről</t>
  </si>
  <si>
    <t>B21 Felhalmozási célú önkormányzati támogatások</t>
  </si>
  <si>
    <t>B22 Felhalmozási célú garancia- és kezességvállalásból származó megtérülések államháztartáson belülről</t>
  </si>
  <si>
    <t>B23 Felhalmozási célú visszatérítendő támogatások, kölcsönök visszatérülése államháztartáson belülről</t>
  </si>
  <si>
    <t>B24 Felhalmozási célú visszatérítendő támogatások, kölcsönök igénybevétele államháztartáson belülről</t>
  </si>
  <si>
    <t>B25 Egyéb felhalmozási célú támogatások bevételei államháztartáson belülről</t>
  </si>
  <si>
    <t>B2 Felhalmozási célú támogatások államháztartáson belülről</t>
  </si>
  <si>
    <t>B311 Magánszemélyek jövedelemadói</t>
  </si>
  <si>
    <t>B312 Társaságok jövedelemadói</t>
  </si>
  <si>
    <t>B31 Jövedelemadók</t>
  </si>
  <si>
    <t>B32 Szociális hozzájárulási adó és járulékok</t>
  </si>
  <si>
    <t>B33 Bérhez és foglalkoztatáshoz kapcsolódó adók</t>
  </si>
  <si>
    <t>B34 Vagyoni tipusú adók</t>
  </si>
  <si>
    <t>B351 Értékesítési és forgalmi adók</t>
  </si>
  <si>
    <t>B352 Fogyasztási adók</t>
  </si>
  <si>
    <t>B353 Pénzügyi monopóliumok nyereségét terhelő adók</t>
  </si>
  <si>
    <t>B354 Gépjárműadók</t>
  </si>
  <si>
    <t>B355 Egyéb áruhasználati és szolgáltatási adók</t>
  </si>
  <si>
    <t>B35 Termékek és szolgáltatások adói</t>
  </si>
  <si>
    <t>B36 Egyéb közhatalmi bevételek</t>
  </si>
  <si>
    <t>B3 Közhatalmi bevételek</t>
  </si>
  <si>
    <t>B401 Áru- és készletértékesítés ellenértéke</t>
  </si>
  <si>
    <t>B402 Szolgáltatások ellenértéke</t>
  </si>
  <si>
    <t>B403 Közvetített szolgáltatások értéke</t>
  </si>
  <si>
    <t>B404 Tulajdonosi bevételek</t>
  </si>
  <si>
    <t>B405 Ellátási díjak</t>
  </si>
  <si>
    <t>B406 Kiszámlázott általános forgalmi adó</t>
  </si>
  <si>
    <t>B407 Általános forgalmi adó visszatérítése</t>
  </si>
  <si>
    <t>B408 Kamatbevételek</t>
  </si>
  <si>
    <t>B409 Egyéb pénzügyi műveletek bevételei</t>
  </si>
  <si>
    <t>B410 Egyéb működési bevételek</t>
  </si>
  <si>
    <t>B4 Működési bevételek</t>
  </si>
  <si>
    <t>B51 Immateriális javak értékesítése</t>
  </si>
  <si>
    <t>B52 Ingatlanok értékesítése</t>
  </si>
  <si>
    <t>B53 Egyéb tárgyi eszközök értékesítése</t>
  </si>
  <si>
    <t>B54 Részesedések értékesítése</t>
  </si>
  <si>
    <t>B55 Részesedések megszűnéséhez kapcsolódó bevételek</t>
  </si>
  <si>
    <t>B5 Felhalmozási bevételek</t>
  </si>
  <si>
    <t>B61 Működési célú garancia- és kezességvállalásból származó megtérülések államháztartáson kívülről</t>
  </si>
  <si>
    <t>B62 Működési célú visszatérítendő támogatások, kölcsönök visszatérülése államháztartáson kívülről</t>
  </si>
  <si>
    <t>B63 Egyéb működési célú átvett pénzeszközök</t>
  </si>
  <si>
    <t>B6 Működési célú átvett pénzeszközök</t>
  </si>
  <si>
    <t>B71 Felhalmozási célú garancia- és kezességvállalásból származó megtérülések államháztartáson kívülről</t>
  </si>
  <si>
    <t>B72 Felhalmozási célú visszatérítendő támogatások, kölcsönök visszatérülése államháztartáson kívülről</t>
  </si>
  <si>
    <t>B73 Egyéb felhalmozási célú átvett pénzeszközök</t>
  </si>
  <si>
    <t>B7 Felhalmozási célú átvett pénzeszközök</t>
  </si>
  <si>
    <t>B1-B7 Költségvetési bevételek</t>
  </si>
  <si>
    <t>B8111 Hosszú lejáratú hitelek, kölcsönök felvétele</t>
  </si>
  <si>
    <t>B8112 Likviditási célú hitelek, kölcsönök felvétele pénzügyi vállalkozástól</t>
  </si>
  <si>
    <t>B8113 Rövid lejáratú hitelek, kölcsönök felvétele</t>
  </si>
  <si>
    <t>B811 Hitel-, kölcsönfelvétel államháztartáson kívülről</t>
  </si>
  <si>
    <t>B8121 Forgatási célú belföldi értékpapírok beváltása, értékesítése</t>
  </si>
  <si>
    <t>B8122 Forgatási célú belföldi értékpapírok kibocsátása</t>
  </si>
  <si>
    <t>B8123 Befektetési célú belföldi értékpapírok beváltása, értékesítése</t>
  </si>
  <si>
    <t>B8124 Befektetési célú belföldi értékpapírok kibocsátása</t>
  </si>
  <si>
    <t>B812 Belföldi értékpapírok bevételei</t>
  </si>
  <si>
    <t>B8131 Előző év költségvetési maradványának igénybevétele FELHALMOZÁSRA</t>
  </si>
  <si>
    <t>B8131 Előző év költségvetési maradványának igénybevétele MŰKÖDÉSRE</t>
  </si>
  <si>
    <t>B8132 Előző év vállalkozási maradványának igénybevétele MŰKÖDÉSRE</t>
  </si>
  <si>
    <t>B8132 Előző év vállalkozási maradványának igénybevétele FELHALMOZÁSRA</t>
  </si>
  <si>
    <t>B813 Maradvány igénybevétele</t>
  </si>
  <si>
    <t>B814 Államháztartáson belüli megelőlegezések</t>
  </si>
  <si>
    <t>B815 Államháztartáson belüli megelőlegezések törlesztése</t>
  </si>
  <si>
    <t>B816 Központi, irányító szervi támogatás</t>
  </si>
  <si>
    <t>B817 Betétek megszüntetése</t>
  </si>
  <si>
    <t>B818 Központi költségvetés sajátos finanszírozási bevételei</t>
  </si>
  <si>
    <t>B81 Belföldi finanszírozás bevételei</t>
  </si>
  <si>
    <t>B821 Forgatási célú külföldi értékpapírok beváltása, értékesítése</t>
  </si>
  <si>
    <t>B822 Befektetési célú külföldi értékpapírok beváltása, értékesítése</t>
  </si>
  <si>
    <t>B823 Külföldi értékpapírok kibocsátása</t>
  </si>
  <si>
    <t>B824 Külföldi hitelek, kölcsönök felvétele</t>
  </si>
  <si>
    <t>B82 Külföldi finanszírozás bevételei</t>
  </si>
  <si>
    <t>B83 Adóssághoz nem kapcsolódó származékos ügyletek bevételei</t>
  </si>
  <si>
    <t>B8 Finanszírozási bevételek</t>
  </si>
  <si>
    <t>BEVÉTELEK ÖSSZESEN B1-B8</t>
  </si>
  <si>
    <t>Lakosságnak juttatott támogatások, szociális, rászorultsági jellegű ellátások</t>
  </si>
  <si>
    <t>Önkormányzati előirányzatok</t>
  </si>
  <si>
    <t>Otthonteremtési támogatás [Gyvt. 25-27. §]</t>
  </si>
  <si>
    <t>Pénzben nyújtott óvodáztatási támogatás [Gyvt. 20/C. §]</t>
  </si>
  <si>
    <t>Természetben nyújtott óvodáztatási támogatás [Gyvt. 20/C.§ (4) bek.]</t>
  </si>
  <si>
    <t>Egyéb családi támogatás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</si>
  <si>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</si>
  <si>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</si>
  <si>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</si>
  <si>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</si>
  <si>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</si>
  <si>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>helyi megállapítású ápolási díj [Szoctv. 43/B. §]</t>
  </si>
  <si>
    <t>helyi megállapítású közgyógyellátás [Szoctv.50.§ (3) bek.]</t>
  </si>
  <si>
    <t>Betegséggel kapcsolatos (nem társadalombiztosítási) ellátások</t>
  </si>
  <si>
    <t>Foglalkoztatással, munkanélküliséggel kapcsolatos ellátások</t>
  </si>
  <si>
    <t>hozzájárulás a lakossági energiaköltségekhez</t>
  </si>
  <si>
    <t>lakbértámogatás</t>
  </si>
  <si>
    <t>lakásfenntartási támogatás [Szoctv. 38. § (1) bek. a) és b) pontok]</t>
  </si>
  <si>
    <t>adósságcsökkentési támogatás [Szoctv. 55/A. § 1. bek. b) pont]</t>
  </si>
  <si>
    <t>adósságkezelési szolgáltatás keretében gáz-vagy áram fogyasztást mérő készülék biztosítása [Szoctv. 55/A. § (3)</t>
  </si>
  <si>
    <t>Lakhatással kapcsolatos ellátások</t>
  </si>
  <si>
    <t>állami gondozottak pénzbeli juttatásai</t>
  </si>
  <si>
    <t>oktatásban résztvevők pénzbeli juttatásai</t>
  </si>
  <si>
    <t>Intézményi ellátottak pénzbeli juttatásai</t>
  </si>
  <si>
    <t>időskorúak járadéka [Szoctv. 32/B. § (1) bek.]</t>
  </si>
  <si>
    <t>átmeneti segély [Szoctv. 45.§]</t>
  </si>
  <si>
    <t>temetési segély [Szoctv. 46.§]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</si>
  <si>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</si>
  <si>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</si>
  <si>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</si>
  <si>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</si>
  <si>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</si>
  <si>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Egyéb nem intézményi ellátások</t>
  </si>
  <si>
    <t>Ellátottak pénzbeli juttatásai</t>
  </si>
  <si>
    <t>K42</t>
  </si>
  <si>
    <t>K44</t>
  </si>
  <si>
    <t>K45</t>
  </si>
  <si>
    <t>K46</t>
  </si>
  <si>
    <t>K47</t>
  </si>
  <si>
    <t>K48</t>
  </si>
  <si>
    <t>K4</t>
  </si>
  <si>
    <t>ebből:</t>
  </si>
  <si>
    <t>rovatkód</t>
  </si>
  <si>
    <t>megnevezés</t>
  </si>
  <si>
    <t>Rovatkód- Megnevezés</t>
  </si>
  <si>
    <t>Működési célú kiadások</t>
  </si>
  <si>
    <t>K513</t>
  </si>
  <si>
    <t>Nemzetközi kötelezettségek</t>
  </si>
  <si>
    <t>Elvonások és befizetések</t>
  </si>
  <si>
    <t>Működési célú garancia és kezességvállalásból származó kifizetés ÁH belülre</t>
  </si>
  <si>
    <t>Működési célú visszatérítendő támogatások, kölcsönök nyújtása ÁH belülre</t>
  </si>
  <si>
    <t>Működési célú visszatérítendő támogatások, kölcönök törlesztsée ÁH belülre</t>
  </si>
  <si>
    <t>Egyéb működési célú támogatások ÁH belülre</t>
  </si>
  <si>
    <t>Működési célú garancia és kezességvállalásból származó kifizetés ÁH kívülre</t>
  </si>
  <si>
    <t>Működési célú visszatérítendő támogatások, kölcsönök nyújtása ÁH kívülre</t>
  </si>
  <si>
    <t>Árkiegészítése, ártámogatások</t>
  </si>
  <si>
    <t>Kamattámogatások</t>
  </si>
  <si>
    <t>Egyéb működési célú támogatások ÁH kívülre</t>
  </si>
  <si>
    <t>Tartalékok általános</t>
  </si>
  <si>
    <t>Tartalékok Cél</t>
  </si>
  <si>
    <t>Egyéb működési célú kiadások</t>
  </si>
  <si>
    <t>K5</t>
  </si>
  <si>
    <t>Működési támogatás védőnői szolgálat részére</t>
  </si>
  <si>
    <t>Működési támogatás orvosi ügyelet részére</t>
  </si>
  <si>
    <t>Működési támogatás lakossági víz és csatorna szolgáltatás támogatására</t>
  </si>
  <si>
    <t>Működési támogatás házi segítésnyújtás támogatására</t>
  </si>
  <si>
    <t>Működési támogatás óvoda működésre</t>
  </si>
  <si>
    <t>Balaton Riviéra támogatása</t>
  </si>
  <si>
    <t>Katolikus Egyház támogatása</t>
  </si>
  <si>
    <t>Non-profit, civil szervezetek támogatása</t>
  </si>
  <si>
    <t>Református Egyház támogatása</t>
  </si>
  <si>
    <r>
      <t>ebből:</t>
    </r>
    <r>
      <rPr>
        <sz val="12"/>
        <color indexed="8"/>
        <rFont val="Times New Roman"/>
        <family val="1"/>
        <charset val="238"/>
      </rPr>
      <t xml:space="preserve"> könyvtári és múzeumi feladatok támogatása</t>
    </r>
  </si>
  <si>
    <t xml:space="preserve">       Bursa Hungarica pályázati támogatás</t>
  </si>
  <si>
    <t xml:space="preserve">       beiskolázási és utazási támogatás</t>
  </si>
  <si>
    <t xml:space="preserve">       születési támogatás</t>
  </si>
  <si>
    <t>Elkülönített állami pénzaléaptól közfoglalkoztatásra</t>
  </si>
  <si>
    <t>Fejezeti kezelésű EI-tól</t>
  </si>
  <si>
    <t>önkormányzat által saját hatáskörben (nem szociális és gyermekvédelmi előírások alapján)
adott pénzügyi ellátás</t>
  </si>
  <si>
    <t>GYES-en és GYED-en lévők hallgatói hitelének célzott támogatása
[1/2012. (I. 20.) Korm. r. 18. §]</t>
  </si>
  <si>
    <t>Rendszeres gyermekvédelmi kedvezményben részesülők
természetbeni támogatása [Gyvt. 20/A.§]</t>
  </si>
  <si>
    <t>Kiegészítő gyermekvédelmi támogatás és a kiegészítő
gyermekvédelmi támogatás pótléka [Gyvt. 20/B.´§]</t>
  </si>
  <si>
    <t>1. számú melléklet</t>
  </si>
  <si>
    <t>2. számú melléklet</t>
  </si>
  <si>
    <t>4. számú melléklet</t>
  </si>
  <si>
    <t>5. számú melléklet</t>
  </si>
  <si>
    <t>9. számú melléklet</t>
  </si>
  <si>
    <t>10. számú melléklet</t>
  </si>
  <si>
    <t>Központi költségvetési szerv</t>
  </si>
  <si>
    <t>helyi önkormányzat és költségvetési szervei</t>
  </si>
  <si>
    <t xml:space="preserve">           jövedelempótló támogatások igénylése</t>
  </si>
  <si>
    <t>B2</t>
  </si>
  <si>
    <t>B112 Települési önkormányzatok szociális feladatainak egyéb támogatása</t>
  </si>
  <si>
    <t>Működési célú támogatás közös hivatal működésére</t>
  </si>
  <si>
    <t>egyéb, az önkormányzat rendeletében megállapított juttatás/szociális tűzifa vásárlás</t>
  </si>
  <si>
    <t>foglalkoztatást helyettesítő támogatás [Szoctv. 35. § (1) bek.] *</t>
  </si>
  <si>
    <t>természetben nyújtott lakásfenntartási támogatás [Szoctv. 47.§ (1) bek. b) pont] *</t>
  </si>
  <si>
    <t>rendszeres szociális segély [Szoctv. 37. § (1) bek. a) - d) pontok] *</t>
  </si>
  <si>
    <t>B113 Települési önkormányzatok szociális
és gyermekjóléti feladatainak támogatása</t>
  </si>
  <si>
    <t>Helyi megállapítású pénzben nyújtott
rendkívüli gyermekvédelmi támogatás [Gyvt. 21.§]</t>
  </si>
  <si>
    <t>Természetben nyújtott rendkívüli
gyermekvédelmi támogatás [Gyvt. 18. § (5) bek.]</t>
  </si>
  <si>
    <t>Lovas Község Önkormányzat 2015. évi költségvetése</t>
  </si>
  <si>
    <t>LOVAS KÖZSÉG ÖNKORMÁNYZAT 2015. ÉVI KÖLTSÉGVETÉSE</t>
  </si>
  <si>
    <t>adatok eFt-ban</t>
  </si>
  <si>
    <t>12. számú melléklet</t>
  </si>
  <si>
    <t>Önkormányzatok költségvetési támogatásai</t>
  </si>
  <si>
    <t>Támogatás értékű működési bevételek</t>
  </si>
  <si>
    <t>B21</t>
  </si>
  <si>
    <t xml:space="preserve"> Felhalmozási célú önkormányzati támogatások</t>
  </si>
  <si>
    <t xml:space="preserve">B22 </t>
  </si>
  <si>
    <t>Felhalmozási célú garancia- és kezességvállalásból származó megtérülések államháztartáson belülről</t>
  </si>
  <si>
    <t>B23</t>
  </si>
  <si>
    <t>B24</t>
  </si>
  <si>
    <t>B25</t>
  </si>
  <si>
    <t xml:space="preserve"> Felhalmozási célú támogatások államháztartáson belülről</t>
  </si>
  <si>
    <t>MŰKÖDÉSI KÖLTSÉGVETÉS ELŐIRÁNYZAT CSOPORT</t>
  </si>
  <si>
    <t>FELHALMOZÁSI KÖLTSÉGVETÉS ELŐIRÁNYZAT CSOPORT</t>
  </si>
  <si>
    <t>K1-K9 KIADÁSOK MINDÖSSZESEN</t>
  </si>
  <si>
    <t>költségvetési egyenleg MŰKÖDÉSI</t>
  </si>
  <si>
    <t>költségvetési egyenleg FELHALMOZÁSI</t>
  </si>
  <si>
    <t>B1-B7 KÖLTSÉGVETÉSI BEVÉTELEK</t>
  </si>
  <si>
    <t>B1-B8 BEVÉTELEK MINDÖSSZESEN</t>
  </si>
  <si>
    <t>Önkormányzat költségvetési mérlege közgazdasági tagolásban</t>
  </si>
  <si>
    <t>2015. évi
eredeti EI</t>
  </si>
  <si>
    <t>2015. évi 
eredeti EI</t>
  </si>
  <si>
    <t>2015.évi
eredeti EI</t>
  </si>
  <si>
    <t>települési támogatás</t>
  </si>
  <si>
    <t>2015. évi
 eredeti EI</t>
  </si>
  <si>
    <t xml:space="preserve">           2015.évi bérkompenzáció támogatás</t>
  </si>
  <si>
    <t xml:space="preserve">           települési önkormányzatok szoc.feladat támogatása</t>
  </si>
  <si>
    <r>
      <t xml:space="preserve">ebből: </t>
    </r>
    <r>
      <rPr>
        <sz val="12"/>
        <color indexed="8"/>
        <rFont val="Times New Roman"/>
        <family val="1"/>
        <charset val="238"/>
      </rPr>
      <t>Falugondnoki szolgálat</t>
    </r>
  </si>
  <si>
    <t xml:space="preserve">           szociális gyermekjóléti szolgálat támogatása</t>
  </si>
  <si>
    <t xml:space="preserve">           szociális ágazati pótlék támogatás</t>
  </si>
  <si>
    <t>ebből: 2014.évről áthúzódó békompenzáció</t>
  </si>
  <si>
    <t>B112 Települési önkormányzatok köznevelési feladatainak támogatása</t>
  </si>
  <si>
    <t>2015.évi
módosított  EI
első</t>
  </si>
  <si>
    <t>2015.évi
módosított  EI
második</t>
  </si>
  <si>
    <t>2015.évi
módosított EI
első</t>
  </si>
  <si>
    <t>2015.évi
módosított EI
második</t>
  </si>
  <si>
    <t>K341 Kiküldetések kiadásai</t>
  </si>
  <si>
    <t xml:space="preserve">           2015.évi lakossági víz és csatornaszolg. támogatás</t>
  </si>
  <si>
    <t xml:space="preserve">           szociális tüzifa vásárlás támogatás</t>
  </si>
  <si>
    <t>egyéb vállalkozásnak (DRV lakossági víz és csat.szolg.támogatás)</t>
  </si>
  <si>
    <t>2015. évi
módosított  EI
első</t>
  </si>
  <si>
    <t>2015. évi
módosított  EI
második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</si>
</sst>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/>
    <xf numFmtId="3" fontId="4" fillId="0" borderId="1" xfId="0" applyNumberFormat="1" applyFont="1" applyBorder="1"/>
    <xf numFmtId="0" fontId="4" fillId="0" borderId="0" xfId="0" applyFont="1"/>
    <xf numFmtId="0" fontId="3" fillId="0" borderId="0" xfId="0" applyFont="1"/>
    <xf numFmtId="0" fontId="3" fillId="4" borderId="1" xfId="0" applyFont="1" applyFill="1" applyBorder="1"/>
    <xf numFmtId="3" fontId="3" fillId="4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6" fillId="5" borderId="1" xfId="0" applyFont="1" applyFill="1" applyBorder="1"/>
    <xf numFmtId="3" fontId="7" fillId="5" borderId="1" xfId="0" applyNumberFormat="1" applyFont="1" applyFill="1" applyBorder="1"/>
    <xf numFmtId="0" fontId="8" fillId="6" borderId="1" xfId="0" applyFont="1" applyFill="1" applyBorder="1"/>
    <xf numFmtId="3" fontId="8" fillId="6" borderId="1" xfId="0" applyNumberFormat="1" applyFont="1" applyFill="1" applyBorder="1"/>
    <xf numFmtId="0" fontId="3" fillId="7" borderId="1" xfId="0" applyFont="1" applyFill="1" applyBorder="1"/>
    <xf numFmtId="0" fontId="8" fillId="8" borderId="1" xfId="0" applyFont="1" applyFill="1" applyBorder="1"/>
    <xf numFmtId="3" fontId="3" fillId="7" borderId="1" xfId="0" applyNumberFormat="1" applyFont="1" applyFill="1" applyBorder="1"/>
    <xf numFmtId="3" fontId="8" fillId="8" borderId="1" xfId="0" applyNumberFormat="1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9" fillId="0" borderId="1" xfId="0" applyFont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10" fillId="10" borderId="1" xfId="0" applyFont="1" applyFill="1" applyBorder="1" applyAlignment="1">
      <alignment horizontal="center"/>
    </xf>
    <xf numFmtId="3" fontId="10" fillId="10" borderId="1" xfId="0" applyNumberFormat="1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3" fillId="10" borderId="1" xfId="0" applyFont="1" applyFill="1" applyBorder="1"/>
    <xf numFmtId="3" fontId="3" fillId="10" borderId="1" xfId="0" applyNumberFormat="1" applyFont="1" applyFill="1" applyBorder="1"/>
    <xf numFmtId="0" fontId="3" fillId="13" borderId="1" xfId="0" applyFont="1" applyFill="1" applyBorder="1" applyAlignment="1">
      <alignment horizontal="center"/>
    </xf>
    <xf numFmtId="3" fontId="10" fillId="13" borderId="1" xfId="0" applyNumberFormat="1" applyFont="1" applyFill="1" applyBorder="1" applyAlignment="1">
      <alignment horizontal="center" wrapText="1"/>
    </xf>
    <xf numFmtId="0" fontId="3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11" borderId="1" xfId="0" applyFont="1" applyFill="1" applyBorder="1"/>
    <xf numFmtId="3" fontId="10" fillId="12" borderId="2" xfId="0" applyNumberFormat="1" applyFont="1" applyFill="1" applyBorder="1" applyAlignment="1">
      <alignment horizontal="center" wrapText="1"/>
    </xf>
    <xf numFmtId="3" fontId="2" fillId="0" borderId="3" xfId="0" applyNumberFormat="1" applyFont="1" applyBorder="1"/>
    <xf numFmtId="3" fontId="2" fillId="11" borderId="3" xfId="0" applyNumberFormat="1" applyFont="1" applyFill="1" applyBorder="1"/>
    <xf numFmtId="3" fontId="7" fillId="2" borderId="3" xfId="0" applyNumberFormat="1" applyFont="1" applyFill="1" applyBorder="1"/>
    <xf numFmtId="0" fontId="3" fillId="0" borderId="0" xfId="0" applyFont="1" applyAlignment="1">
      <alignment horizontal="right"/>
    </xf>
    <xf numFmtId="0" fontId="4" fillId="0" borderId="1" xfId="1" applyFont="1" applyFill="1" applyBorder="1" applyAlignment="1" applyProtection="1"/>
    <xf numFmtId="0" fontId="12" fillId="0" borderId="1" xfId="0" applyFont="1" applyBorder="1"/>
    <xf numFmtId="3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9" fillId="0" borderId="0" xfId="0" applyFont="1" applyAlignment="1">
      <alignment horizontal="right"/>
    </xf>
    <xf numFmtId="0" fontId="7" fillId="10" borderId="1" xfId="0" applyFont="1" applyFill="1" applyBorder="1"/>
    <xf numFmtId="3" fontId="7" fillId="10" borderId="4" xfId="0" applyNumberFormat="1" applyFont="1" applyFill="1" applyBorder="1"/>
    <xf numFmtId="0" fontId="2" fillId="14" borderId="1" xfId="0" applyFont="1" applyFill="1" applyBorder="1"/>
    <xf numFmtId="3" fontId="2" fillId="14" borderId="3" xfId="0" applyNumberFormat="1" applyFont="1" applyFill="1" applyBorder="1"/>
    <xf numFmtId="0" fontId="3" fillId="3" borderId="1" xfId="0" applyFont="1" applyFill="1" applyBorder="1"/>
    <xf numFmtId="3" fontId="1" fillId="3" borderId="1" xfId="0" applyNumberFormat="1" applyFont="1" applyFill="1" applyBorder="1"/>
    <xf numFmtId="0" fontId="8" fillId="15" borderId="1" xfId="0" applyFont="1" applyFill="1" applyBorder="1"/>
    <xf numFmtId="3" fontId="8" fillId="15" borderId="1" xfId="0" applyNumberFormat="1" applyFont="1" applyFill="1" applyBorder="1"/>
    <xf numFmtId="0" fontId="7" fillId="8" borderId="1" xfId="0" applyFont="1" applyFill="1" applyBorder="1"/>
    <xf numFmtId="3" fontId="1" fillId="8" borderId="1" xfId="0" applyNumberFormat="1" applyFont="1" applyFill="1" applyBorder="1"/>
    <xf numFmtId="0" fontId="7" fillId="12" borderId="1" xfId="0" applyFont="1" applyFill="1" applyBorder="1"/>
    <xf numFmtId="3" fontId="7" fillId="12" borderId="1" xfId="0" applyNumberFormat="1" applyFont="1" applyFill="1" applyBorder="1"/>
    <xf numFmtId="0" fontId="3" fillId="10" borderId="1" xfId="0" applyFont="1" applyFill="1" applyBorder="1" applyAlignment="1">
      <alignment horizontal="center" wrapText="1"/>
    </xf>
    <xf numFmtId="0" fontId="13" fillId="0" borderId="1" xfId="0" applyFont="1" applyBorder="1"/>
    <xf numFmtId="3" fontId="13" fillId="0" borderId="1" xfId="0" applyNumberFormat="1" applyFont="1" applyBorder="1"/>
    <xf numFmtId="3" fontId="10" fillId="16" borderId="1" xfId="0" applyNumberFormat="1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pten.hu/loadpage.php?dest=OISZ&amp;twhich=214774&amp;srcid=ol4366#new2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pten.hu/loadpage.php?dest=OISZ&amp;twhich=214774&amp;srcid=ol4366#new2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190500</xdr:colOff>
      <xdr:row>56</xdr:row>
      <xdr:rowOff>190500</xdr:rowOff>
    </xdr:to>
    <xdr:pic>
      <xdr:nvPicPr>
        <xdr:cNvPr id="2049" name="Picture 1" descr="http://www.opten.hu/common/img/newline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801475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55</xdr:row>
      <xdr:rowOff>190500</xdr:rowOff>
    </xdr:to>
    <xdr:pic>
      <xdr:nvPicPr>
        <xdr:cNvPr id="3073" name="Picture 1" descr="http://www.opten.hu/common/img/newline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601450"/>
          <a:ext cx="190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pten.hu/loadpage.php?dest=OISZ&amp;twhich=214774&amp;srcid=ol4366" TargetMode="External"/><Relationship Id="rId2" Type="http://schemas.openxmlformats.org/officeDocument/2006/relationships/hyperlink" Target="http://www.opten.hu/loadpage.php" TargetMode="External"/><Relationship Id="rId1" Type="http://schemas.openxmlformats.org/officeDocument/2006/relationships/hyperlink" Target="http://www.opten.hu/loadpage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pten.hu/loadpage.php?dest=OISZ&amp;twhich=214774&amp;srcid=ol4366" TargetMode="External"/><Relationship Id="rId2" Type="http://schemas.openxmlformats.org/officeDocument/2006/relationships/hyperlink" Target="http://www.opten.hu/loadpage.php" TargetMode="External"/><Relationship Id="rId1" Type="http://schemas.openxmlformats.org/officeDocument/2006/relationships/hyperlink" Target="http://www.opten.hu/loadpage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opLeftCell="A7" zoomScale="85" workbookViewId="0">
      <selection activeCell="J11" sqref="J11"/>
    </sheetView>
  </sheetViews>
  <sheetFormatPr defaultRowHeight="15.75"/>
  <cols>
    <col min="1" max="1" width="89" style="1" bestFit="1" customWidth="1"/>
    <col min="2" max="2" width="17.5703125" style="1" customWidth="1"/>
    <col min="3" max="3" width="18.7109375" style="1" customWidth="1"/>
    <col min="4" max="4" width="17" style="1" bestFit="1" customWidth="1"/>
    <col min="5" max="16384" width="9.140625" style="1"/>
  </cols>
  <sheetData>
    <row r="1" spans="1:4">
      <c r="A1" s="14" t="s">
        <v>338</v>
      </c>
    </row>
    <row r="2" spans="1:4">
      <c r="A2" s="11" t="s">
        <v>21</v>
      </c>
      <c r="B2" s="55"/>
    </row>
    <row r="3" spans="1:4" ht="20.25" customHeight="1" thickBot="1">
      <c r="A3" s="11"/>
      <c r="B3" s="60"/>
      <c r="C3" s="60"/>
      <c r="D3" s="60" t="s">
        <v>340</v>
      </c>
    </row>
    <row r="4" spans="1:4" ht="48" thickTop="1">
      <c r="A4" s="36" t="s">
        <v>282</v>
      </c>
      <c r="B4" s="51" t="s">
        <v>361</v>
      </c>
      <c r="C4" s="51" t="s">
        <v>372</v>
      </c>
      <c r="D4" s="51" t="s">
        <v>373</v>
      </c>
    </row>
    <row r="5" spans="1:4">
      <c r="A5" s="2" t="s">
        <v>0</v>
      </c>
      <c r="B5" s="52">
        <f ca="1">'1 számú melléklet'!B23</f>
        <v>7403</v>
      </c>
      <c r="C5" s="52">
        <f ca="1">'1 számú melléklet'!C23</f>
        <v>8121</v>
      </c>
      <c r="D5" s="52">
        <f ca="1">'1 számú melléklet'!D23</f>
        <v>9712</v>
      </c>
    </row>
    <row r="6" spans="1:4">
      <c r="A6" s="2" t="s">
        <v>1</v>
      </c>
      <c r="B6" s="52">
        <f ca="1">'1 számú melléklet'!B24</f>
        <v>1523</v>
      </c>
      <c r="C6" s="52">
        <f ca="1">'1 számú melléklet'!C24</f>
        <v>1876</v>
      </c>
      <c r="D6" s="52">
        <f ca="1">'1 számú melléklet'!D24</f>
        <v>2109</v>
      </c>
    </row>
    <row r="7" spans="1:4">
      <c r="A7" s="2" t="s">
        <v>2</v>
      </c>
      <c r="B7" s="52">
        <f ca="1">'1 számú melléklet'!B49</f>
        <v>15430</v>
      </c>
      <c r="C7" s="52">
        <f ca="1">'1 számú melléklet'!C49</f>
        <v>15431</v>
      </c>
      <c r="D7" s="52">
        <f ca="1">'1 számú melléklet'!D49</f>
        <v>15853</v>
      </c>
    </row>
    <row r="8" spans="1:4">
      <c r="A8" s="2" t="s">
        <v>3</v>
      </c>
      <c r="B8" s="52">
        <f ca="1">'1 számú melléklet'!B58</f>
        <v>2212</v>
      </c>
      <c r="C8" s="52">
        <f ca="1">'1 számú melléklet'!C58</f>
        <v>2300</v>
      </c>
      <c r="D8" s="52">
        <f ca="1">'1 számú melléklet'!D58</f>
        <v>2458</v>
      </c>
    </row>
    <row r="9" spans="1:4">
      <c r="A9" s="2" t="s">
        <v>4</v>
      </c>
      <c r="B9" s="52">
        <f ca="1">'1 számú melléklet'!B72</f>
        <v>15806</v>
      </c>
      <c r="C9" s="52">
        <f ca="1">'1 számú melléklet'!C72</f>
        <v>14122</v>
      </c>
      <c r="D9" s="52">
        <f ca="1">'1 számú melléklet'!D72</f>
        <v>14690</v>
      </c>
    </row>
    <row r="10" spans="1:4">
      <c r="A10" s="2" t="s">
        <v>5</v>
      </c>
      <c r="B10" s="52">
        <f ca="1">'1 számú melléklet'!B81</f>
        <v>6131</v>
      </c>
      <c r="C10" s="52">
        <f ca="1">'1 számú melléklet'!C81</f>
        <v>7815</v>
      </c>
      <c r="D10" s="52">
        <f ca="1">'1 számú melléklet'!D81</f>
        <v>7815</v>
      </c>
    </row>
    <row r="11" spans="1:4">
      <c r="A11" s="2" t="s">
        <v>6</v>
      </c>
      <c r="B11" s="52">
        <f ca="1">'1 számú melléklet'!B86</f>
        <v>6493</v>
      </c>
      <c r="C11" s="52">
        <f ca="1">'1 számú melléklet'!C86</f>
        <v>6493</v>
      </c>
      <c r="D11" s="52">
        <f ca="1">'1 számú melléklet'!D86</f>
        <v>6493</v>
      </c>
    </row>
    <row r="12" spans="1:4">
      <c r="A12" s="2" t="s">
        <v>7</v>
      </c>
      <c r="B12" s="52">
        <f ca="1">'1 számú melléklet'!B95</f>
        <v>0</v>
      </c>
      <c r="C12" s="52">
        <f ca="1">'1 számú melléklet'!C95</f>
        <v>0</v>
      </c>
      <c r="D12" s="52">
        <f ca="1">'1 számú melléklet'!D95</f>
        <v>0</v>
      </c>
    </row>
    <row r="13" spans="1:4">
      <c r="A13" s="50" t="s">
        <v>8</v>
      </c>
      <c r="B13" s="53">
        <f ca="1">SUM(B5:B12)</f>
        <v>54998</v>
      </c>
      <c r="C13" s="53">
        <f ca="1">SUM(C5:C12)</f>
        <v>56158</v>
      </c>
      <c r="D13" s="53">
        <f ca="1">SUM(D5:D12)</f>
        <v>59130</v>
      </c>
    </row>
    <row r="14" spans="1:4">
      <c r="A14" s="2" t="s">
        <v>9</v>
      </c>
      <c r="B14" s="52">
        <f ca="1">'1 számú melléklet'!B120</f>
        <v>788</v>
      </c>
      <c r="C14" s="52">
        <f ca="1">'1 számú melléklet'!C120</f>
        <v>1247</v>
      </c>
      <c r="D14" s="52">
        <f ca="1">'1 számú melléklet'!D120</f>
        <v>2039</v>
      </c>
    </row>
    <row r="15" spans="1:4" ht="18.75">
      <c r="A15" s="40" t="s">
        <v>10</v>
      </c>
      <c r="B15" s="54">
        <f>B13+B14</f>
        <v>55786</v>
      </c>
      <c r="C15" s="54">
        <f>C13+C14</f>
        <v>57405</v>
      </c>
      <c r="D15" s="54">
        <f>D13+D14</f>
        <v>61169</v>
      </c>
    </row>
    <row r="16" spans="1:4">
      <c r="A16" s="2" t="s">
        <v>11</v>
      </c>
      <c r="B16" s="52">
        <f ca="1">'2 számú melléklet'!B19</f>
        <v>22136</v>
      </c>
      <c r="C16" s="52">
        <f ca="1">'2 számú melléklet'!C19</f>
        <v>23296</v>
      </c>
      <c r="D16" s="52">
        <f ca="1">'2 számú melléklet'!D19</f>
        <v>27871</v>
      </c>
    </row>
    <row r="17" spans="1:4">
      <c r="A17" s="2" t="s">
        <v>12</v>
      </c>
      <c r="B17" s="52">
        <f ca="1">'2 számú melléklet'!B25</f>
        <v>0</v>
      </c>
      <c r="C17" s="52">
        <f ca="1">'2 számú melléklet'!C25</f>
        <v>0</v>
      </c>
      <c r="D17" s="52">
        <f ca="1">'2 számú melléklet'!D25</f>
        <v>422</v>
      </c>
    </row>
    <row r="18" spans="1:4">
      <c r="A18" s="2" t="s">
        <v>13</v>
      </c>
      <c r="B18" s="52">
        <f ca="1">'2 számú melléklet'!B39</f>
        <v>20500</v>
      </c>
      <c r="C18" s="52">
        <f ca="1">'2 számú melléklet'!C39</f>
        <v>20500</v>
      </c>
      <c r="D18" s="52">
        <f ca="1">'2 számú melléklet'!D39</f>
        <v>20500</v>
      </c>
    </row>
    <row r="19" spans="1:4">
      <c r="A19" s="2" t="s">
        <v>14</v>
      </c>
      <c r="B19" s="52">
        <f ca="1">'2 számú melléklet'!B50</f>
        <v>150</v>
      </c>
      <c r="C19" s="52">
        <f ca="1">'2 számú melléklet'!C50</f>
        <v>150</v>
      </c>
      <c r="D19" s="52">
        <f ca="1">'2 számú melléklet'!D50</f>
        <v>150</v>
      </c>
    </row>
    <row r="20" spans="1:4">
      <c r="A20" s="2" t="s">
        <v>15</v>
      </c>
      <c r="B20" s="52">
        <f ca="1">'2 számú melléklet'!B56</f>
        <v>2500</v>
      </c>
      <c r="C20" s="52">
        <f ca="1">'2 számú melléklet'!C56</f>
        <v>2500</v>
      </c>
      <c r="D20" s="52">
        <f ca="1">'2 számú melléklet'!D56</f>
        <v>2500</v>
      </c>
    </row>
    <row r="21" spans="1:4">
      <c r="A21" s="2" t="s">
        <v>16</v>
      </c>
      <c r="B21" s="52">
        <f ca="1">'2 számú melléklet'!B60</f>
        <v>0</v>
      </c>
      <c r="C21" s="52">
        <f ca="1">'2 számú melléklet'!C60</f>
        <v>0</v>
      </c>
      <c r="D21" s="52">
        <f ca="1">'2 számú melléklet'!D60</f>
        <v>0</v>
      </c>
    </row>
    <row r="22" spans="1:4">
      <c r="A22" s="2" t="s">
        <v>17</v>
      </c>
      <c r="B22" s="52">
        <f ca="1">'2 számú melléklet'!B64</f>
        <v>0</v>
      </c>
      <c r="C22" s="52">
        <f ca="1">'2 számú melléklet'!C64</f>
        <v>0</v>
      </c>
      <c r="D22" s="52">
        <f ca="1">'2 számú melléklet'!D64</f>
        <v>0</v>
      </c>
    </row>
    <row r="23" spans="1:4">
      <c r="A23" s="63" t="s">
        <v>18</v>
      </c>
      <c r="B23" s="64">
        <f ca="1">SUM(B16:B22)</f>
        <v>45286</v>
      </c>
      <c r="C23" s="64">
        <f ca="1">SUM(C16:C22)</f>
        <v>46446</v>
      </c>
      <c r="D23" s="64">
        <f ca="1">SUM(D16:D22)</f>
        <v>51443</v>
      </c>
    </row>
    <row r="24" spans="1:4">
      <c r="A24" s="2" t="s">
        <v>19</v>
      </c>
      <c r="B24" s="52">
        <f ca="1">'2 számú melléklet'!B92</f>
        <v>10500</v>
      </c>
      <c r="C24" s="52">
        <f ca="1">'2 számú melléklet'!C92</f>
        <v>10959</v>
      </c>
      <c r="D24" s="52">
        <f ca="1">'2 számú melléklet'!D92</f>
        <v>9726</v>
      </c>
    </row>
    <row r="25" spans="1:4" ht="19.5" thickBot="1">
      <c r="A25" s="61" t="s">
        <v>20</v>
      </c>
      <c r="B25" s="62">
        <f>B23+B24</f>
        <v>55786</v>
      </c>
      <c r="C25" s="62">
        <f>C23+C24</f>
        <v>57405</v>
      </c>
      <c r="D25" s="62">
        <f>D23+D24</f>
        <v>61169</v>
      </c>
    </row>
    <row r="26" spans="1:4" ht="16.5" thickTop="1"/>
  </sheetData>
  <phoneticPr fontId="5" type="noConversion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1"/>
  <sheetViews>
    <sheetView topLeftCell="A100" zoomScale="70" workbookViewId="0">
      <selection activeCell="I87" sqref="I87"/>
    </sheetView>
  </sheetViews>
  <sheetFormatPr defaultRowHeight="15.75"/>
  <cols>
    <col min="1" max="1" width="88.7109375" style="1" bestFit="1" customWidth="1"/>
    <col min="2" max="2" width="17.28515625" style="1" bestFit="1" customWidth="1"/>
    <col min="3" max="3" width="18.5703125" style="1" customWidth="1"/>
    <col min="4" max="4" width="20.140625" style="1" customWidth="1"/>
    <col min="5" max="16384" width="9.140625" style="1"/>
  </cols>
  <sheetData>
    <row r="1" spans="1:4">
      <c r="A1" s="14" t="s">
        <v>319</v>
      </c>
    </row>
    <row r="2" spans="1:4">
      <c r="A2" s="14" t="s">
        <v>339</v>
      </c>
    </row>
    <row r="3" spans="1:4">
      <c r="A3" s="44" t="s">
        <v>48</v>
      </c>
    </row>
    <row r="4" spans="1:4">
      <c r="A4" s="14" t="s">
        <v>239</v>
      </c>
      <c r="B4" s="55"/>
    </row>
    <row r="5" spans="1:4">
      <c r="A5" s="14"/>
      <c r="B5" s="60"/>
      <c r="D5" s="60" t="s">
        <v>340</v>
      </c>
    </row>
    <row r="6" spans="1:4" ht="47.25">
      <c r="A6" s="35" t="s">
        <v>282</v>
      </c>
      <c r="B6" s="37" t="s">
        <v>360</v>
      </c>
      <c r="C6" s="37" t="s">
        <v>374</v>
      </c>
      <c r="D6" s="76" t="s">
        <v>375</v>
      </c>
    </row>
    <row r="7" spans="1:4">
      <c r="A7" s="15" t="s">
        <v>98</v>
      </c>
      <c r="B7" s="16">
        <f>SUM(B8:B18)</f>
        <v>6850</v>
      </c>
      <c r="C7" s="16">
        <f>SUM(C8:C18)</f>
        <v>7568</v>
      </c>
      <c r="D7" s="16">
        <f>SUM(D8:D18)</f>
        <v>9154</v>
      </c>
    </row>
    <row r="8" spans="1:4">
      <c r="A8" s="2" t="s">
        <v>99</v>
      </c>
      <c r="B8" s="3">
        <f>4430+1808</f>
        <v>6238</v>
      </c>
      <c r="C8" s="3">
        <v>7058</v>
      </c>
      <c r="D8" s="3">
        <v>8512</v>
      </c>
    </row>
    <row r="9" spans="1:4">
      <c r="A9" s="2" t="s">
        <v>100</v>
      </c>
      <c r="B9" s="3">
        <v>0</v>
      </c>
      <c r="C9" s="3">
        <v>0</v>
      </c>
      <c r="D9" s="3">
        <v>60</v>
      </c>
    </row>
    <row r="10" spans="1:4">
      <c r="A10" s="2" t="s">
        <v>101</v>
      </c>
      <c r="B10" s="3">
        <v>0</v>
      </c>
      <c r="C10" s="3">
        <v>0</v>
      </c>
      <c r="D10" s="3">
        <v>0</v>
      </c>
    </row>
    <row r="11" spans="1:4">
      <c r="A11" s="2" t="s">
        <v>102</v>
      </c>
      <c r="B11" s="3">
        <v>0</v>
      </c>
      <c r="C11" s="3">
        <v>0</v>
      </c>
      <c r="D11" s="3">
        <v>0</v>
      </c>
    </row>
    <row r="12" spans="1:4">
      <c r="A12" s="2" t="s">
        <v>103</v>
      </c>
      <c r="B12" s="3">
        <v>600</v>
      </c>
      <c r="C12" s="3">
        <v>410</v>
      </c>
      <c r="D12" s="3">
        <v>428</v>
      </c>
    </row>
    <row r="13" spans="1:4">
      <c r="A13" s="2" t="s">
        <v>104</v>
      </c>
      <c r="B13" s="3">
        <v>0</v>
      </c>
      <c r="C13" s="3">
        <v>0</v>
      </c>
      <c r="D13" s="3">
        <v>0</v>
      </c>
    </row>
    <row r="14" spans="1:4">
      <c r="A14" s="2" t="s">
        <v>105</v>
      </c>
      <c r="B14" s="3">
        <v>12</v>
      </c>
      <c r="C14" s="3">
        <v>12</v>
      </c>
      <c r="D14" s="3">
        <v>12</v>
      </c>
    </row>
    <row r="15" spans="1:4">
      <c r="A15" s="2" t="s">
        <v>106</v>
      </c>
      <c r="B15" s="3">
        <v>0</v>
      </c>
      <c r="C15" s="3">
        <v>0</v>
      </c>
      <c r="D15" s="3">
        <v>0</v>
      </c>
    </row>
    <row r="16" spans="1:4">
      <c r="A16" s="2" t="s">
        <v>107</v>
      </c>
      <c r="B16" s="3">
        <v>0</v>
      </c>
      <c r="C16" s="3">
        <v>0</v>
      </c>
      <c r="D16" s="3">
        <v>0</v>
      </c>
    </row>
    <row r="17" spans="1:4">
      <c r="A17" s="2" t="s">
        <v>108</v>
      </c>
      <c r="B17" s="3">
        <v>0</v>
      </c>
      <c r="C17" s="3">
        <v>0</v>
      </c>
      <c r="D17" s="3">
        <v>0</v>
      </c>
    </row>
    <row r="18" spans="1:4">
      <c r="A18" s="2" t="s">
        <v>109</v>
      </c>
      <c r="B18" s="3">
        <v>0</v>
      </c>
      <c r="C18" s="3">
        <v>88</v>
      </c>
      <c r="D18" s="3">
        <v>142</v>
      </c>
    </row>
    <row r="19" spans="1:4">
      <c r="A19" s="15" t="s">
        <v>110</v>
      </c>
      <c r="B19" s="16">
        <f>SUM(B20:B22)</f>
        <v>553</v>
      </c>
      <c r="C19" s="16">
        <f>SUM(C20:C22)</f>
        <v>553</v>
      </c>
      <c r="D19" s="16">
        <f>SUM(D20:D22)</f>
        <v>558</v>
      </c>
    </row>
    <row r="20" spans="1:4">
      <c r="A20" s="2" t="s">
        <v>111</v>
      </c>
      <c r="B20" s="3">
        <v>253</v>
      </c>
      <c r="C20" s="3">
        <v>253</v>
      </c>
      <c r="D20" s="3">
        <v>253</v>
      </c>
    </row>
    <row r="21" spans="1:4" ht="31.5">
      <c r="A21" s="7" t="s">
        <v>112</v>
      </c>
      <c r="B21" s="3">
        <v>300</v>
      </c>
      <c r="C21" s="3">
        <v>300</v>
      </c>
      <c r="D21" s="3">
        <v>305</v>
      </c>
    </row>
    <row r="22" spans="1:4">
      <c r="A22" s="15" t="s">
        <v>113</v>
      </c>
      <c r="B22" s="3">
        <v>0</v>
      </c>
      <c r="C22" s="3">
        <v>0</v>
      </c>
      <c r="D22" s="3">
        <v>0</v>
      </c>
    </row>
    <row r="23" spans="1:4">
      <c r="A23" s="4" t="s">
        <v>114</v>
      </c>
      <c r="B23" s="5">
        <f>B7+B19</f>
        <v>7403</v>
      </c>
      <c r="C23" s="5">
        <f>C7+C19</f>
        <v>8121</v>
      </c>
      <c r="D23" s="5">
        <f>D7+D19</f>
        <v>9712</v>
      </c>
    </row>
    <row r="24" spans="1:4">
      <c r="A24" s="4" t="s">
        <v>115</v>
      </c>
      <c r="B24" s="5">
        <f>1278+245</f>
        <v>1523</v>
      </c>
      <c r="C24" s="5">
        <v>1876</v>
      </c>
      <c r="D24" s="5">
        <v>2109</v>
      </c>
    </row>
    <row r="25" spans="1:4">
      <c r="A25" s="15" t="s">
        <v>116</v>
      </c>
      <c r="B25" s="16">
        <f>SUM(B26:B28)</f>
        <v>1745</v>
      </c>
      <c r="C25" s="16">
        <f>SUM(C26:C28)</f>
        <v>1745</v>
      </c>
      <c r="D25" s="16">
        <f>SUM(D26:D28)</f>
        <v>1745</v>
      </c>
    </row>
    <row r="26" spans="1:4">
      <c r="A26" s="2" t="s">
        <v>117</v>
      </c>
      <c r="B26" s="3">
        <v>335</v>
      </c>
      <c r="C26" s="3">
        <v>335</v>
      </c>
      <c r="D26" s="3">
        <v>335</v>
      </c>
    </row>
    <row r="27" spans="1:4">
      <c r="A27" s="2" t="s">
        <v>118</v>
      </c>
      <c r="B27" s="3">
        <v>1410</v>
      </c>
      <c r="C27" s="3">
        <v>1410</v>
      </c>
      <c r="D27" s="3">
        <v>1410</v>
      </c>
    </row>
    <row r="28" spans="1:4">
      <c r="A28" s="2" t="s">
        <v>119</v>
      </c>
      <c r="B28" s="3">
        <v>0</v>
      </c>
      <c r="C28" s="3">
        <v>0</v>
      </c>
      <c r="D28" s="3">
        <v>0</v>
      </c>
    </row>
    <row r="29" spans="1:4">
      <c r="A29" s="15" t="s">
        <v>120</v>
      </c>
      <c r="B29" s="16">
        <f>SUM(B30:B31)</f>
        <v>200</v>
      </c>
      <c r="C29" s="16">
        <f>SUM(C30:C31)</f>
        <v>200</v>
      </c>
      <c r="D29" s="16">
        <f>SUM(D30:D31)</f>
        <v>200</v>
      </c>
    </row>
    <row r="30" spans="1:4">
      <c r="A30" s="2" t="s">
        <v>121</v>
      </c>
      <c r="B30" s="3">
        <v>0</v>
      </c>
      <c r="C30" s="3">
        <v>0</v>
      </c>
      <c r="D30" s="3">
        <v>0</v>
      </c>
    </row>
    <row r="31" spans="1:4">
      <c r="A31" s="2" t="s">
        <v>122</v>
      </c>
      <c r="B31" s="3">
        <v>200</v>
      </c>
      <c r="C31" s="3">
        <v>200</v>
      </c>
      <c r="D31" s="3">
        <v>200</v>
      </c>
    </row>
    <row r="32" spans="1:4">
      <c r="A32" s="15" t="s">
        <v>123</v>
      </c>
      <c r="B32" s="16">
        <f>SUM(B33:B39)</f>
        <v>6205</v>
      </c>
      <c r="C32" s="16">
        <f>SUM(C33:C39)</f>
        <v>6445</v>
      </c>
      <c r="D32" s="16">
        <f>SUM(D33:D39)</f>
        <v>6867</v>
      </c>
    </row>
    <row r="33" spans="1:4">
      <c r="A33" s="2" t="s">
        <v>124</v>
      </c>
      <c r="B33" s="3">
        <v>3305</v>
      </c>
      <c r="C33" s="3">
        <v>3305</v>
      </c>
      <c r="D33" s="3">
        <v>3305</v>
      </c>
    </row>
    <row r="34" spans="1:4">
      <c r="A34" s="2" t="s">
        <v>125</v>
      </c>
      <c r="B34" s="3">
        <v>0</v>
      </c>
      <c r="C34" s="3">
        <v>0</v>
      </c>
      <c r="D34" s="3">
        <v>0</v>
      </c>
    </row>
    <row r="35" spans="1:4">
      <c r="A35" s="2" t="s">
        <v>126</v>
      </c>
      <c r="B35" s="3">
        <v>0</v>
      </c>
      <c r="C35" s="3">
        <v>0</v>
      </c>
      <c r="D35" s="3">
        <v>0</v>
      </c>
    </row>
    <row r="36" spans="1:4">
      <c r="A36" s="2" t="s">
        <v>127</v>
      </c>
      <c r="B36" s="3">
        <v>400</v>
      </c>
      <c r="C36" s="3">
        <v>640</v>
      </c>
      <c r="D36" s="3">
        <v>1137</v>
      </c>
    </row>
    <row r="37" spans="1:4">
      <c r="A37" s="2" t="s">
        <v>128</v>
      </c>
      <c r="B37" s="3">
        <v>0</v>
      </c>
      <c r="C37" s="3">
        <v>0</v>
      </c>
      <c r="D37" s="3">
        <v>0</v>
      </c>
    </row>
    <row r="38" spans="1:4">
      <c r="A38" s="2" t="s">
        <v>129</v>
      </c>
      <c r="B38" s="3">
        <v>500</v>
      </c>
      <c r="C38" s="3">
        <v>500</v>
      </c>
      <c r="D38" s="3">
        <v>487</v>
      </c>
    </row>
    <row r="39" spans="1:4" s="10" customFormat="1">
      <c r="A39" s="56" t="s">
        <v>130</v>
      </c>
      <c r="B39" s="9">
        <v>2000</v>
      </c>
      <c r="C39" s="9">
        <v>2000</v>
      </c>
      <c r="D39" s="9">
        <v>1938</v>
      </c>
    </row>
    <row r="40" spans="1:4">
      <c r="A40" s="15" t="s">
        <v>131</v>
      </c>
      <c r="B40" s="16">
        <f>SUM(B41:B42)</f>
        <v>680</v>
      </c>
      <c r="C40" s="16">
        <f>SUM(C41:C42)</f>
        <v>580</v>
      </c>
      <c r="D40" s="16">
        <f>SUM(D41:D42)</f>
        <v>580</v>
      </c>
    </row>
    <row r="41" spans="1:4">
      <c r="A41" s="2" t="s">
        <v>376</v>
      </c>
      <c r="B41" s="3">
        <v>100</v>
      </c>
      <c r="C41" s="3">
        <v>0</v>
      </c>
      <c r="D41" s="3">
        <v>0</v>
      </c>
    </row>
    <row r="42" spans="1:4">
      <c r="A42" s="2" t="s">
        <v>133</v>
      </c>
      <c r="B42" s="3">
        <v>580</v>
      </c>
      <c r="C42" s="3">
        <v>580</v>
      </c>
      <c r="D42" s="3">
        <v>580</v>
      </c>
    </row>
    <row r="43" spans="1:4">
      <c r="A43" s="15" t="s">
        <v>134</v>
      </c>
      <c r="B43" s="16">
        <f>SUM(B44:B48)</f>
        <v>6600</v>
      </c>
      <c r="C43" s="16">
        <f>SUM(C44:C48)</f>
        <v>6461</v>
      </c>
      <c r="D43" s="16">
        <f>SUM(D44:D48)</f>
        <v>6461</v>
      </c>
    </row>
    <row r="44" spans="1:4" s="10" customFormat="1">
      <c r="A44" s="8" t="s">
        <v>135</v>
      </c>
      <c r="B44" s="9">
        <v>2100</v>
      </c>
      <c r="C44" s="9">
        <v>2100</v>
      </c>
      <c r="D44" s="9">
        <v>2100</v>
      </c>
    </row>
    <row r="45" spans="1:4">
      <c r="A45" s="2" t="s">
        <v>136</v>
      </c>
      <c r="B45" s="3">
        <v>0</v>
      </c>
      <c r="C45" s="3">
        <v>0</v>
      </c>
      <c r="D45" s="3">
        <v>0</v>
      </c>
    </row>
    <row r="46" spans="1:4">
      <c r="A46" s="2" t="s">
        <v>137</v>
      </c>
      <c r="B46" s="3">
        <v>0</v>
      </c>
      <c r="C46" s="3">
        <v>0</v>
      </c>
      <c r="D46" s="3">
        <v>0</v>
      </c>
    </row>
    <row r="47" spans="1:4">
      <c r="A47" s="2" t="s">
        <v>138</v>
      </c>
      <c r="B47" s="3">
        <v>0</v>
      </c>
      <c r="C47" s="3">
        <v>0</v>
      </c>
      <c r="D47" s="3">
        <v>0</v>
      </c>
    </row>
    <row r="48" spans="1:4">
      <c r="A48" s="2" t="s">
        <v>139</v>
      </c>
      <c r="B48" s="3">
        <v>4500</v>
      </c>
      <c r="C48" s="3">
        <v>4361</v>
      </c>
      <c r="D48" s="3">
        <v>4361</v>
      </c>
    </row>
    <row r="49" spans="1:4">
      <c r="A49" s="4" t="s">
        <v>140</v>
      </c>
      <c r="B49" s="5">
        <f>B25+B29+B32+B40+B43</f>
        <v>15430</v>
      </c>
      <c r="C49" s="5">
        <f>C25+C29+C32+C40+C43</f>
        <v>15431</v>
      </c>
      <c r="D49" s="5">
        <f>D25+D29+D32+D40+D43</f>
        <v>15853</v>
      </c>
    </row>
    <row r="50" spans="1:4">
      <c r="A50" s="2" t="s">
        <v>141</v>
      </c>
      <c r="B50" s="3">
        <v>0</v>
      </c>
      <c r="C50" s="3">
        <v>0</v>
      </c>
      <c r="D50" s="3">
        <v>0</v>
      </c>
    </row>
    <row r="51" spans="1:4">
      <c r="A51" s="2" t="s">
        <v>142</v>
      </c>
      <c r="B51" s="3">
        <f ca="1">'10 számú melléklet'!C16</f>
        <v>0</v>
      </c>
      <c r="C51" s="3">
        <f ca="1">'10 számú melléklet'!D16</f>
        <v>100</v>
      </c>
      <c r="D51" s="3">
        <v>187</v>
      </c>
    </row>
    <row r="52" spans="1:4" s="10" customFormat="1">
      <c r="A52" s="8" t="s">
        <v>143</v>
      </c>
      <c r="B52" s="9">
        <v>0</v>
      </c>
      <c r="C52" s="9">
        <v>0</v>
      </c>
      <c r="D52" s="9">
        <v>0</v>
      </c>
    </row>
    <row r="53" spans="1:4">
      <c r="A53" s="2" t="s">
        <v>144</v>
      </c>
      <c r="B53" s="3">
        <f ca="1">'10 számú melléklet'!C23</f>
        <v>100</v>
      </c>
      <c r="C53" s="3">
        <f ca="1">'10 számú melléklet'!D23</f>
        <v>100</v>
      </c>
      <c r="D53" s="3">
        <v>100</v>
      </c>
    </row>
    <row r="54" spans="1:4">
      <c r="A54" s="2" t="s">
        <v>145</v>
      </c>
      <c r="B54" s="3">
        <f ca="1">'10 számú melléklet'!C25</f>
        <v>102</v>
      </c>
      <c r="C54" s="3">
        <f ca="1">'10 számú melléklet'!D25</f>
        <v>183</v>
      </c>
      <c r="D54" s="3">
        <v>183</v>
      </c>
    </row>
    <row r="55" spans="1:4">
      <c r="A55" s="2" t="s">
        <v>146</v>
      </c>
      <c r="B55" s="3">
        <f ca="1">'10 számú melléklet'!C32</f>
        <v>10</v>
      </c>
      <c r="C55" s="3">
        <f ca="1">'10 számú melléklet'!D32</f>
        <v>17</v>
      </c>
      <c r="D55" s="3">
        <v>17</v>
      </c>
    </row>
    <row r="56" spans="1:4">
      <c r="A56" s="2" t="s">
        <v>147</v>
      </c>
      <c r="B56" s="3">
        <f ca="1">'10 számú melléklet'!C36</f>
        <v>150</v>
      </c>
      <c r="C56" s="3">
        <f ca="1">'10 számú melléklet'!D36</f>
        <v>150</v>
      </c>
      <c r="D56" s="3">
        <v>150</v>
      </c>
    </row>
    <row r="57" spans="1:4">
      <c r="A57" s="2" t="s">
        <v>148</v>
      </c>
      <c r="B57" s="3">
        <f ca="1">'10 számú melléklet'!C51</f>
        <v>1850</v>
      </c>
      <c r="C57" s="3">
        <f ca="1">'10 számú melléklet'!D51</f>
        <v>1750</v>
      </c>
      <c r="D57" s="3">
        <v>1821</v>
      </c>
    </row>
    <row r="58" spans="1:4">
      <c r="A58" s="4" t="s">
        <v>149</v>
      </c>
      <c r="B58" s="5">
        <f>SUM(B50:B57)</f>
        <v>2212</v>
      </c>
      <c r="C58" s="5">
        <f>SUM(C50:C57)</f>
        <v>2300</v>
      </c>
      <c r="D58" s="5">
        <f>SUM(D50:D57)</f>
        <v>2458</v>
      </c>
    </row>
    <row r="59" spans="1:4">
      <c r="A59" s="2" t="s">
        <v>33</v>
      </c>
      <c r="B59" s="3">
        <v>0</v>
      </c>
      <c r="C59" s="3">
        <v>0</v>
      </c>
      <c r="D59" s="3">
        <v>0</v>
      </c>
    </row>
    <row r="60" spans="1:4">
      <c r="A60" s="2" t="s">
        <v>34</v>
      </c>
      <c r="B60" s="3">
        <v>0</v>
      </c>
      <c r="C60" s="3">
        <v>0</v>
      </c>
      <c r="D60" s="3">
        <v>0</v>
      </c>
    </row>
    <row r="61" spans="1:4">
      <c r="A61" s="2" t="s">
        <v>35</v>
      </c>
      <c r="B61" s="3">
        <v>0</v>
      </c>
      <c r="C61" s="3">
        <v>0</v>
      </c>
      <c r="D61" s="3">
        <v>0</v>
      </c>
    </row>
    <row r="62" spans="1:4">
      <c r="A62" s="2" t="s">
        <v>36</v>
      </c>
      <c r="B62" s="3">
        <v>0</v>
      </c>
      <c r="C62" s="3">
        <v>0</v>
      </c>
      <c r="D62" s="3">
        <v>0</v>
      </c>
    </row>
    <row r="63" spans="1:4">
      <c r="A63" s="2" t="s">
        <v>37</v>
      </c>
      <c r="B63" s="3">
        <v>0</v>
      </c>
      <c r="C63" s="3">
        <v>0</v>
      </c>
      <c r="D63" s="3">
        <v>0</v>
      </c>
    </row>
    <row r="64" spans="1:4">
      <c r="A64" s="2" t="s">
        <v>38</v>
      </c>
      <c r="B64" s="3">
        <f ca="1">'9 számú melléklet'!C12</f>
        <v>3946</v>
      </c>
      <c r="C64" s="3">
        <f ca="1">'9 számú melléklet'!D12</f>
        <v>3946</v>
      </c>
      <c r="D64" s="3">
        <v>3946</v>
      </c>
    </row>
    <row r="65" spans="1:4">
      <c r="A65" s="2" t="s">
        <v>39</v>
      </c>
      <c r="B65" s="3">
        <v>0</v>
      </c>
      <c r="C65" s="3">
        <v>0</v>
      </c>
      <c r="D65" s="3">
        <v>0</v>
      </c>
    </row>
    <row r="66" spans="1:4">
      <c r="A66" s="2" t="s">
        <v>40</v>
      </c>
      <c r="B66" s="3">
        <v>0</v>
      </c>
      <c r="C66" s="3">
        <v>0</v>
      </c>
      <c r="D66" s="3">
        <v>0</v>
      </c>
    </row>
    <row r="67" spans="1:4">
      <c r="A67" s="2" t="s">
        <v>41</v>
      </c>
      <c r="B67" s="3">
        <v>0</v>
      </c>
      <c r="C67" s="3">
        <v>0</v>
      </c>
      <c r="D67" s="3">
        <v>0</v>
      </c>
    </row>
    <row r="68" spans="1:4">
      <c r="A68" s="2" t="s">
        <v>42</v>
      </c>
      <c r="B68" s="3">
        <v>0</v>
      </c>
      <c r="C68" s="3">
        <v>0</v>
      </c>
      <c r="D68" s="3">
        <v>0</v>
      </c>
    </row>
    <row r="69" spans="1:4">
      <c r="A69" s="2" t="s">
        <v>43</v>
      </c>
      <c r="B69" s="3">
        <f ca="1">'9 számú melléklet'!C23</f>
        <v>925</v>
      </c>
      <c r="C69" s="3">
        <f ca="1">'9 számú melléklet'!D23</f>
        <v>925</v>
      </c>
      <c r="D69" s="3">
        <v>3518</v>
      </c>
    </row>
    <row r="70" spans="1:4">
      <c r="A70" s="2" t="s">
        <v>45</v>
      </c>
      <c r="B70" s="3">
        <v>0</v>
      </c>
      <c r="C70" s="3">
        <v>0</v>
      </c>
      <c r="D70" s="3">
        <v>0</v>
      </c>
    </row>
    <row r="71" spans="1:4">
      <c r="A71" s="2" t="s">
        <v>47</v>
      </c>
      <c r="B71" s="3">
        <f ca="1">'9 számú melléklet'!C30</f>
        <v>10935</v>
      </c>
      <c r="C71" s="3">
        <f ca="1">'9 számú melléklet'!D30</f>
        <v>9251</v>
      </c>
      <c r="D71" s="3">
        <v>7226</v>
      </c>
    </row>
    <row r="72" spans="1:4">
      <c r="A72" s="4" t="s">
        <v>46</v>
      </c>
      <c r="B72" s="5">
        <f>SUM(B59:B71)</f>
        <v>15806</v>
      </c>
      <c r="C72" s="5">
        <f>SUM(C59:C71)</f>
        <v>14122</v>
      </c>
      <c r="D72" s="5">
        <f>SUM(D59:D71)</f>
        <v>14690</v>
      </c>
    </row>
    <row r="73" spans="1:4">
      <c r="A73" s="12" t="s">
        <v>53</v>
      </c>
      <c r="B73" s="13">
        <f>B23+B24+B49+B58+B72</f>
        <v>42374</v>
      </c>
      <c r="C73" s="13">
        <f>C23+C24+C49+C58+C72</f>
        <v>41850</v>
      </c>
      <c r="D73" s="13">
        <f>D23+D24+D49+D58+D72</f>
        <v>44822</v>
      </c>
    </row>
    <row r="74" spans="1:4">
      <c r="A74" s="2" t="s">
        <v>55</v>
      </c>
      <c r="B74" s="3">
        <v>800</v>
      </c>
      <c r="C74" s="3">
        <v>800</v>
      </c>
      <c r="D74" s="3">
        <v>800</v>
      </c>
    </row>
    <row r="75" spans="1:4">
      <c r="A75" s="2" t="s">
        <v>56</v>
      </c>
      <c r="B75" s="3">
        <v>0</v>
      </c>
      <c r="C75" s="3">
        <v>0</v>
      </c>
      <c r="D75" s="3">
        <v>0</v>
      </c>
    </row>
    <row r="76" spans="1:4">
      <c r="A76" s="2" t="s">
        <v>60</v>
      </c>
      <c r="B76" s="3">
        <v>272</v>
      </c>
      <c r="C76" s="3">
        <v>272</v>
      </c>
      <c r="D76" s="3">
        <v>272</v>
      </c>
    </row>
    <row r="77" spans="1:4">
      <c r="A77" s="2" t="s">
        <v>57</v>
      </c>
      <c r="B77" s="3">
        <v>3757</v>
      </c>
      <c r="C77" s="3">
        <v>5086</v>
      </c>
      <c r="D77" s="3">
        <v>5086</v>
      </c>
    </row>
    <row r="78" spans="1:4">
      <c r="A78" s="2" t="s">
        <v>58</v>
      </c>
      <c r="B78" s="3">
        <v>0</v>
      </c>
      <c r="C78" s="3">
        <v>0</v>
      </c>
      <c r="D78" s="3">
        <v>0</v>
      </c>
    </row>
    <row r="79" spans="1:4">
      <c r="A79" s="2" t="s">
        <v>59</v>
      </c>
      <c r="B79" s="3">
        <v>0</v>
      </c>
      <c r="C79" s="3">
        <v>0</v>
      </c>
      <c r="D79" s="3">
        <v>0</v>
      </c>
    </row>
    <row r="80" spans="1:4">
      <c r="A80" s="2" t="s">
        <v>61</v>
      </c>
      <c r="B80" s="3">
        <v>1302</v>
      </c>
      <c r="C80" s="3">
        <v>1657</v>
      </c>
      <c r="D80" s="3">
        <v>1657</v>
      </c>
    </row>
    <row r="81" spans="1:4">
      <c r="A81" s="4" t="s">
        <v>49</v>
      </c>
      <c r="B81" s="5">
        <f>SUM(B74:B80)</f>
        <v>6131</v>
      </c>
      <c r="C81" s="5">
        <f>SUM(C74:C80)</f>
        <v>7815</v>
      </c>
      <c r="D81" s="5">
        <f>SUM(D74:D80)</f>
        <v>7815</v>
      </c>
    </row>
    <row r="82" spans="1:4">
      <c r="A82" s="2" t="s">
        <v>62</v>
      </c>
      <c r="B82" s="3">
        <v>0</v>
      </c>
      <c r="C82" s="3">
        <v>0</v>
      </c>
      <c r="D82" s="3">
        <v>0</v>
      </c>
    </row>
    <row r="83" spans="1:4">
      <c r="A83" s="2" t="s">
        <v>63</v>
      </c>
      <c r="B83" s="3">
        <v>0</v>
      </c>
      <c r="C83" s="3">
        <v>0</v>
      </c>
      <c r="D83" s="3">
        <v>0</v>
      </c>
    </row>
    <row r="84" spans="1:4">
      <c r="A84" s="2" t="s">
        <v>64</v>
      </c>
      <c r="B84" s="3">
        <v>5112</v>
      </c>
      <c r="C84" s="3">
        <v>5112</v>
      </c>
      <c r="D84" s="3">
        <v>5112</v>
      </c>
    </row>
    <row r="85" spans="1:4">
      <c r="A85" s="2" t="s">
        <v>65</v>
      </c>
      <c r="B85" s="3">
        <v>1381</v>
      </c>
      <c r="C85" s="3">
        <v>1381</v>
      </c>
      <c r="D85" s="3">
        <v>1381</v>
      </c>
    </row>
    <row r="86" spans="1:4">
      <c r="A86" s="4" t="s">
        <v>50</v>
      </c>
      <c r="B86" s="5">
        <f>SUM(B82:B85)</f>
        <v>6493</v>
      </c>
      <c r="C86" s="5">
        <f>SUM(C82:C85)</f>
        <v>6493</v>
      </c>
      <c r="D86" s="5">
        <f>SUM(D82:D85)</f>
        <v>6493</v>
      </c>
    </row>
    <row r="87" spans="1:4">
      <c r="A87" s="2" t="s">
        <v>66</v>
      </c>
      <c r="B87" s="3">
        <v>0</v>
      </c>
      <c r="C87" s="3">
        <v>0</v>
      </c>
      <c r="D87" s="3">
        <v>0</v>
      </c>
    </row>
    <row r="88" spans="1:4">
      <c r="A88" s="2" t="s">
        <v>67</v>
      </c>
      <c r="B88" s="3">
        <v>0</v>
      </c>
      <c r="C88" s="3">
        <v>0</v>
      </c>
      <c r="D88" s="3">
        <v>0</v>
      </c>
    </row>
    <row r="89" spans="1:4">
      <c r="A89" s="2" t="s">
        <v>69</v>
      </c>
      <c r="B89" s="3">
        <v>0</v>
      </c>
      <c r="C89" s="3">
        <v>0</v>
      </c>
      <c r="D89" s="3">
        <v>0</v>
      </c>
    </row>
    <row r="90" spans="1:4">
      <c r="A90" s="2" t="s">
        <v>71</v>
      </c>
      <c r="B90" s="3">
        <v>0</v>
      </c>
      <c r="C90" s="3">
        <v>0</v>
      </c>
      <c r="D90" s="3">
        <v>0</v>
      </c>
    </row>
    <row r="91" spans="1:4">
      <c r="A91" s="2" t="s">
        <v>70</v>
      </c>
      <c r="B91" s="3">
        <v>0</v>
      </c>
      <c r="C91" s="3">
        <v>0</v>
      </c>
      <c r="D91" s="3">
        <v>0</v>
      </c>
    </row>
    <row r="92" spans="1:4">
      <c r="A92" s="2" t="s">
        <v>72</v>
      </c>
      <c r="B92" s="3">
        <v>0</v>
      </c>
      <c r="C92" s="3">
        <v>0</v>
      </c>
      <c r="D92" s="3">
        <v>0</v>
      </c>
    </row>
    <row r="93" spans="1:4">
      <c r="A93" s="2" t="s">
        <v>68</v>
      </c>
      <c r="B93" s="3">
        <v>0</v>
      </c>
      <c r="C93" s="3">
        <v>0</v>
      </c>
      <c r="D93" s="3">
        <v>0</v>
      </c>
    </row>
    <row r="94" spans="1:4">
      <c r="A94" s="2" t="s">
        <v>73</v>
      </c>
      <c r="B94" s="3">
        <v>0</v>
      </c>
      <c r="C94" s="3">
        <v>0</v>
      </c>
      <c r="D94" s="3">
        <v>0</v>
      </c>
    </row>
    <row r="95" spans="1:4">
      <c r="A95" s="4" t="s">
        <v>51</v>
      </c>
      <c r="B95" s="5">
        <f>SUM(B87:B94)</f>
        <v>0</v>
      </c>
      <c r="C95" s="5">
        <f>SUM(C87:C94)</f>
        <v>0</v>
      </c>
      <c r="D95" s="5">
        <f>SUM(D87:D94)</f>
        <v>0</v>
      </c>
    </row>
    <row r="96" spans="1:4">
      <c r="A96" s="12" t="s">
        <v>52</v>
      </c>
      <c r="B96" s="13">
        <f>B81+B86+B95</f>
        <v>12624</v>
      </c>
      <c r="C96" s="13">
        <f>C81+C86+C95</f>
        <v>14308</v>
      </c>
      <c r="D96" s="13">
        <f>D81+D86+D95</f>
        <v>14308</v>
      </c>
    </row>
    <row r="97" spans="1:4" ht="18.75">
      <c r="A97" s="17" t="s">
        <v>54</v>
      </c>
      <c r="B97" s="18">
        <f>B73+B96</f>
        <v>54998</v>
      </c>
      <c r="C97" s="18">
        <f>C73+C96</f>
        <v>56158</v>
      </c>
      <c r="D97" s="18">
        <f>D73+D96</f>
        <v>59130</v>
      </c>
    </row>
    <row r="98" spans="1:4">
      <c r="A98" s="2" t="s">
        <v>89</v>
      </c>
      <c r="B98" s="3">
        <v>0</v>
      </c>
      <c r="C98" s="3">
        <v>0</v>
      </c>
      <c r="D98" s="3">
        <v>0</v>
      </c>
    </row>
    <row r="99" spans="1:4">
      <c r="A99" s="2" t="s">
        <v>74</v>
      </c>
      <c r="B99" s="3">
        <v>0</v>
      </c>
      <c r="C99" s="3">
        <v>0</v>
      </c>
      <c r="D99" s="3">
        <v>0</v>
      </c>
    </row>
    <row r="100" spans="1:4">
      <c r="A100" s="2" t="s">
        <v>75</v>
      </c>
      <c r="B100" s="3">
        <v>0</v>
      </c>
      <c r="C100" s="3">
        <v>0</v>
      </c>
      <c r="D100" s="3">
        <v>0</v>
      </c>
    </row>
    <row r="101" spans="1:4">
      <c r="A101" s="2" t="s">
        <v>88</v>
      </c>
      <c r="B101" s="3">
        <f>SUM(B98:B100)</f>
        <v>0</v>
      </c>
      <c r="C101" s="3">
        <f>SUM(C98:C100)</f>
        <v>0</v>
      </c>
      <c r="D101" s="3">
        <f>SUM(D98:D100)</f>
        <v>0</v>
      </c>
    </row>
    <row r="102" spans="1:4">
      <c r="A102" s="2" t="s">
        <v>79</v>
      </c>
      <c r="B102" s="3">
        <v>0</v>
      </c>
      <c r="C102" s="3">
        <v>0</v>
      </c>
      <c r="D102" s="3">
        <v>0</v>
      </c>
    </row>
    <row r="103" spans="1:4">
      <c r="A103" s="2" t="s">
        <v>76</v>
      </c>
      <c r="B103" s="3">
        <v>0</v>
      </c>
      <c r="C103" s="3">
        <v>0</v>
      </c>
      <c r="D103" s="3">
        <v>0</v>
      </c>
    </row>
    <row r="104" spans="1:4">
      <c r="A104" s="2" t="s">
        <v>77</v>
      </c>
      <c r="B104" s="3">
        <v>0</v>
      </c>
      <c r="C104" s="3">
        <v>0</v>
      </c>
      <c r="D104" s="3">
        <v>0</v>
      </c>
    </row>
    <row r="105" spans="1:4">
      <c r="A105" s="2" t="s">
        <v>78</v>
      </c>
      <c r="B105" s="3">
        <v>0</v>
      </c>
      <c r="C105" s="3">
        <v>0</v>
      </c>
      <c r="D105" s="3">
        <v>0</v>
      </c>
    </row>
    <row r="106" spans="1:4">
      <c r="A106" s="2" t="s">
        <v>80</v>
      </c>
      <c r="B106" s="3">
        <f>SUM(B102:B105)</f>
        <v>0</v>
      </c>
      <c r="C106" s="3">
        <f>SUM(C102:C105)</f>
        <v>0</v>
      </c>
      <c r="D106" s="3">
        <f>SUM(D102:D105)</f>
        <v>0</v>
      </c>
    </row>
    <row r="107" spans="1:4">
      <c r="A107" s="2" t="s">
        <v>81</v>
      </c>
      <c r="B107" s="3">
        <v>0</v>
      </c>
      <c r="C107" s="3">
        <v>0</v>
      </c>
      <c r="D107" s="3">
        <v>0</v>
      </c>
    </row>
    <row r="108" spans="1:4">
      <c r="A108" s="2" t="s">
        <v>82</v>
      </c>
      <c r="B108" s="3">
        <v>788</v>
      </c>
      <c r="C108" s="3">
        <v>1247</v>
      </c>
      <c r="D108" s="3">
        <v>2039</v>
      </c>
    </row>
    <row r="109" spans="1:4">
      <c r="A109" s="2" t="s">
        <v>83</v>
      </c>
      <c r="B109" s="3">
        <v>0</v>
      </c>
      <c r="C109" s="3">
        <v>0</v>
      </c>
      <c r="D109" s="3">
        <v>0</v>
      </c>
    </row>
    <row r="110" spans="1:4">
      <c r="A110" s="2" t="s">
        <v>84</v>
      </c>
      <c r="B110" s="3">
        <v>0</v>
      </c>
      <c r="C110" s="3">
        <v>0</v>
      </c>
      <c r="D110" s="3">
        <v>0</v>
      </c>
    </row>
    <row r="111" spans="1:4">
      <c r="A111" s="2" t="s">
        <v>85</v>
      </c>
      <c r="B111" s="3">
        <v>0</v>
      </c>
      <c r="C111" s="3">
        <v>0</v>
      </c>
      <c r="D111" s="3">
        <v>0</v>
      </c>
    </row>
    <row r="112" spans="1:4">
      <c r="A112" s="2" t="s">
        <v>86</v>
      </c>
      <c r="B112" s="3">
        <v>0</v>
      </c>
      <c r="C112" s="3">
        <v>0</v>
      </c>
      <c r="D112" s="3">
        <v>0</v>
      </c>
    </row>
    <row r="113" spans="1:4">
      <c r="A113" s="15" t="s">
        <v>87</v>
      </c>
      <c r="B113" s="16">
        <f>B101+B106+B107+B108+B109+B110+B111+B112</f>
        <v>788</v>
      </c>
      <c r="C113" s="16">
        <f>C101+C106+C107+C108+C109+C110+C111+C112</f>
        <v>1247</v>
      </c>
      <c r="D113" s="16">
        <f>D101+D106+D107+D108+D109+D110+D111+D112</f>
        <v>2039</v>
      </c>
    </row>
    <row r="114" spans="1:4">
      <c r="A114" s="2" t="s">
        <v>90</v>
      </c>
      <c r="B114" s="3">
        <v>0</v>
      </c>
      <c r="C114" s="3">
        <v>0</v>
      </c>
      <c r="D114" s="3">
        <v>0</v>
      </c>
    </row>
    <row r="115" spans="1:4">
      <c r="A115" s="2" t="s">
        <v>91</v>
      </c>
      <c r="B115" s="3">
        <v>0</v>
      </c>
      <c r="C115" s="3">
        <v>0</v>
      </c>
      <c r="D115" s="3">
        <v>0</v>
      </c>
    </row>
    <row r="116" spans="1:4">
      <c r="A116" s="2" t="s">
        <v>92</v>
      </c>
      <c r="B116" s="3">
        <v>0</v>
      </c>
      <c r="C116" s="3">
        <v>0</v>
      </c>
      <c r="D116" s="3">
        <v>0</v>
      </c>
    </row>
    <row r="117" spans="1:4">
      <c r="A117" s="2" t="s">
        <v>93</v>
      </c>
      <c r="B117" s="3">
        <v>0</v>
      </c>
      <c r="C117" s="3">
        <v>0</v>
      </c>
      <c r="D117" s="3">
        <v>0</v>
      </c>
    </row>
    <row r="118" spans="1:4">
      <c r="A118" s="15" t="s">
        <v>94</v>
      </c>
      <c r="B118" s="16">
        <f>SUM(B114:B117)</f>
        <v>0</v>
      </c>
      <c r="C118" s="16">
        <f>SUM(C114:C117)</f>
        <v>0</v>
      </c>
      <c r="D118" s="16">
        <f>SUM(D114:D117)</f>
        <v>0</v>
      </c>
    </row>
    <row r="119" spans="1:4">
      <c r="A119" s="15" t="s">
        <v>95</v>
      </c>
      <c r="B119" s="16">
        <v>0</v>
      </c>
      <c r="C119" s="16">
        <v>0</v>
      </c>
      <c r="D119" s="16">
        <v>0</v>
      </c>
    </row>
    <row r="120" spans="1:4">
      <c r="A120" s="12" t="s">
        <v>97</v>
      </c>
      <c r="B120" s="13">
        <f>B113+B118+B119</f>
        <v>788</v>
      </c>
      <c r="C120" s="13">
        <f>C113+C118+C119</f>
        <v>1247</v>
      </c>
      <c r="D120" s="13">
        <f>D113+D118+D119</f>
        <v>2039</v>
      </c>
    </row>
    <row r="121" spans="1:4" ht="20.25">
      <c r="A121" s="19" t="s">
        <v>96</v>
      </c>
      <c r="B121" s="20">
        <f>B73+B96+B120</f>
        <v>55786</v>
      </c>
      <c r="C121" s="20">
        <f>C73+C96+C120</f>
        <v>57405</v>
      </c>
      <c r="D121" s="20">
        <f>D73+D96+D120</f>
        <v>61169</v>
      </c>
    </row>
  </sheetData>
  <phoneticPr fontId="5" type="noConversion"/>
  <hyperlinks>
    <hyperlink ref="A39" r:id="rId1" location="sup194" display="http://www.opten.hu/loadpage.php - sup194"/>
    <hyperlink ref="A44" r:id="rId2" location="sup195" display="http://www.opten.hu/loadpage.php - sup195"/>
    <hyperlink ref="A52" r:id="rId3" location="sup203" display="http://www.opten.hu/loadpage.php?dest=OISZ&amp;twhich=214774&amp;srcid=ol4366 - sup203"/>
  </hyperlinks>
  <pageMargins left="0.51181102362204722" right="0.11811023622047245" top="0.74803149606299213" bottom="0.74803149606299213" header="0.31496062992125984" footer="0.31496062992125984"/>
  <pageSetup paperSize="8" orientation="landscape" r:id="rId4"/>
  <headerFooter>
    <oddFooter>&amp;C-&amp;P-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IJ93"/>
  <sheetViews>
    <sheetView topLeftCell="A25" zoomScale="85" workbookViewId="0">
      <selection activeCell="D39" sqref="D39"/>
    </sheetView>
  </sheetViews>
  <sheetFormatPr defaultRowHeight="15.75"/>
  <cols>
    <col min="1" max="1" width="103.85546875" style="1" bestFit="1" customWidth="1"/>
    <col min="2" max="2" width="18.140625" style="1" customWidth="1"/>
    <col min="3" max="3" width="17.28515625" style="1" customWidth="1"/>
    <col min="4" max="4" width="20" style="1" customWidth="1"/>
    <col min="5" max="16384" width="9.140625" style="1"/>
  </cols>
  <sheetData>
    <row r="1" spans="1:244">
      <c r="A1" s="14" t="s">
        <v>320</v>
      </c>
    </row>
    <row r="2" spans="1:244">
      <c r="A2" s="14" t="s">
        <v>339</v>
      </c>
    </row>
    <row r="3" spans="1:244">
      <c r="A3" s="49" t="s">
        <v>150</v>
      </c>
    </row>
    <row r="4" spans="1:244">
      <c r="A4" s="14" t="s">
        <v>239</v>
      </c>
    </row>
    <row r="5" spans="1:244">
      <c r="A5" s="14"/>
      <c r="B5" s="60"/>
      <c r="C5" s="60"/>
      <c r="D5" s="60" t="s">
        <v>340</v>
      </c>
    </row>
    <row r="6" spans="1:244" ht="47.25">
      <c r="A6" s="33" t="s">
        <v>282</v>
      </c>
      <c r="B6" s="34" t="s">
        <v>360</v>
      </c>
      <c r="C6" s="73" t="s">
        <v>374</v>
      </c>
      <c r="D6" s="77" t="s">
        <v>375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</row>
    <row r="7" spans="1:244">
      <c r="A7" s="2" t="s">
        <v>152</v>
      </c>
      <c r="B7" s="3">
        <f ca="1">'5 számú melléklet'!B7</f>
        <v>13978</v>
      </c>
      <c r="C7" s="3">
        <f ca="1">'5 számú melléklet'!C7</f>
        <v>14008</v>
      </c>
      <c r="D7" s="3">
        <v>14008</v>
      </c>
    </row>
    <row r="8" spans="1:244">
      <c r="A8" s="2" t="s">
        <v>329</v>
      </c>
      <c r="B8" s="3">
        <f ca="1">'5 számú melléklet'!B9</f>
        <v>0</v>
      </c>
      <c r="C8" s="3">
        <f ca="1">'5 számú melléklet'!C9</f>
        <v>0</v>
      </c>
      <c r="D8" s="3">
        <v>0</v>
      </c>
    </row>
    <row r="9" spans="1:244">
      <c r="A9" s="2" t="s">
        <v>153</v>
      </c>
      <c r="B9" s="3">
        <f ca="1">'5 számú melléklet'!B10</f>
        <v>4514</v>
      </c>
      <c r="C9" s="3">
        <f ca="1">'5 számú melléklet'!C10</f>
        <v>4654</v>
      </c>
      <c r="D9" s="3">
        <v>4706</v>
      </c>
    </row>
    <row r="10" spans="1:244">
      <c r="A10" s="2" t="s">
        <v>154</v>
      </c>
      <c r="B10" s="3">
        <f ca="1">'5 számú melléklet'!B16</f>
        <v>1200</v>
      </c>
      <c r="C10" s="3">
        <f ca="1">'5 számú melléklet'!C16</f>
        <v>1200</v>
      </c>
      <c r="D10" s="3">
        <v>1200</v>
      </c>
    </row>
    <row r="11" spans="1:244">
      <c r="A11" s="2" t="s">
        <v>155</v>
      </c>
      <c r="B11" s="3">
        <f ca="1">'5 számú melléklet'!B18</f>
        <v>0</v>
      </c>
      <c r="C11" s="3">
        <f ca="1">'5 számú melléklet'!C18</f>
        <v>165</v>
      </c>
      <c r="D11" s="3">
        <v>2935</v>
      </c>
    </row>
    <row r="12" spans="1:244">
      <c r="A12" s="2" t="s">
        <v>156</v>
      </c>
      <c r="B12" s="3">
        <v>0</v>
      </c>
      <c r="C12" s="3">
        <v>0</v>
      </c>
      <c r="D12" s="3">
        <v>0</v>
      </c>
    </row>
    <row r="13" spans="1:244">
      <c r="A13" s="2" t="s">
        <v>157</v>
      </c>
      <c r="B13" s="3">
        <f>SUM(B7:B12)</f>
        <v>19692</v>
      </c>
      <c r="C13" s="3">
        <f>SUM(C7:C12)</f>
        <v>20027</v>
      </c>
      <c r="D13" s="3">
        <f>SUM(D7:D12)</f>
        <v>22849</v>
      </c>
    </row>
    <row r="14" spans="1:244">
      <c r="A14" s="2" t="s">
        <v>158</v>
      </c>
      <c r="B14" s="3">
        <v>0</v>
      </c>
      <c r="C14" s="3">
        <v>0</v>
      </c>
      <c r="D14" s="3">
        <v>0</v>
      </c>
    </row>
    <row r="15" spans="1:244">
      <c r="A15" s="2" t="s">
        <v>159</v>
      </c>
      <c r="B15" s="3">
        <v>0</v>
      </c>
      <c r="C15" s="3">
        <v>0</v>
      </c>
      <c r="D15" s="3">
        <v>0</v>
      </c>
    </row>
    <row r="16" spans="1:244">
      <c r="A16" s="2" t="s">
        <v>160</v>
      </c>
      <c r="B16" s="3">
        <v>0</v>
      </c>
      <c r="C16" s="3">
        <v>0</v>
      </c>
      <c r="D16" s="3">
        <v>0</v>
      </c>
    </row>
    <row r="17" spans="1:4">
      <c r="A17" s="2" t="s">
        <v>161</v>
      </c>
      <c r="B17" s="3">
        <v>0</v>
      </c>
      <c r="C17" s="3">
        <v>0</v>
      </c>
      <c r="D17" s="3">
        <v>0</v>
      </c>
    </row>
    <row r="18" spans="1:4">
      <c r="A18" s="2" t="s">
        <v>162</v>
      </c>
      <c r="B18" s="3">
        <f ca="1">'4 számú melléklet'!C11</f>
        <v>2444</v>
      </c>
      <c r="C18" s="3">
        <f ca="1">'4 számú melléklet'!D11</f>
        <v>3269</v>
      </c>
      <c r="D18" s="3">
        <v>5022</v>
      </c>
    </row>
    <row r="19" spans="1:4">
      <c r="A19" s="21" t="s">
        <v>163</v>
      </c>
      <c r="B19" s="23">
        <f>SUM(B13:B18)</f>
        <v>22136</v>
      </c>
      <c r="C19" s="23">
        <f>SUM(C13:C18)</f>
        <v>23296</v>
      </c>
      <c r="D19" s="23">
        <f>SUM(D13:D18)</f>
        <v>27871</v>
      </c>
    </row>
    <row r="20" spans="1:4">
      <c r="A20" s="2" t="s">
        <v>164</v>
      </c>
      <c r="B20" s="3">
        <v>0</v>
      </c>
      <c r="C20" s="3">
        <v>0</v>
      </c>
      <c r="D20" s="3">
        <v>422</v>
      </c>
    </row>
    <row r="21" spans="1:4">
      <c r="A21" s="2" t="s">
        <v>165</v>
      </c>
      <c r="B21" s="3">
        <v>0</v>
      </c>
      <c r="C21" s="3">
        <v>0</v>
      </c>
      <c r="D21" s="3">
        <v>0</v>
      </c>
    </row>
    <row r="22" spans="1:4">
      <c r="A22" s="2" t="s">
        <v>166</v>
      </c>
      <c r="B22" s="3">
        <v>0</v>
      </c>
      <c r="C22" s="3">
        <v>0</v>
      </c>
      <c r="D22" s="3">
        <v>0</v>
      </c>
    </row>
    <row r="23" spans="1:4">
      <c r="A23" s="2" t="s">
        <v>167</v>
      </c>
      <c r="B23" s="3">
        <v>0</v>
      </c>
      <c r="C23" s="3">
        <v>0</v>
      </c>
      <c r="D23" s="3">
        <v>0</v>
      </c>
    </row>
    <row r="24" spans="1:4">
      <c r="A24" s="2" t="s">
        <v>168</v>
      </c>
      <c r="B24" s="3">
        <v>0</v>
      </c>
      <c r="C24" s="3">
        <v>0</v>
      </c>
      <c r="D24" s="3">
        <v>0</v>
      </c>
    </row>
    <row r="25" spans="1:4">
      <c r="A25" s="21" t="s">
        <v>169</v>
      </c>
      <c r="B25" s="23">
        <f>SUM(B20:B24)</f>
        <v>0</v>
      </c>
      <c r="C25" s="23">
        <f>SUM(C20:C24)</f>
        <v>0</v>
      </c>
      <c r="D25" s="23">
        <f>SUM(D20:D24)</f>
        <v>422</v>
      </c>
    </row>
    <row r="26" spans="1:4">
      <c r="A26" s="2" t="s">
        <v>170</v>
      </c>
      <c r="B26" s="3">
        <v>0</v>
      </c>
      <c r="C26" s="3">
        <v>0</v>
      </c>
      <c r="D26" s="3">
        <v>0</v>
      </c>
    </row>
    <row r="27" spans="1:4">
      <c r="A27" s="2" t="s">
        <v>171</v>
      </c>
      <c r="B27" s="3">
        <v>0</v>
      </c>
      <c r="C27" s="3">
        <v>0</v>
      </c>
      <c r="D27" s="3">
        <v>0</v>
      </c>
    </row>
    <row r="28" spans="1:4">
      <c r="A28" s="2" t="s">
        <v>172</v>
      </c>
      <c r="B28" s="3">
        <f>SUM(B26:B27)</f>
        <v>0</v>
      </c>
      <c r="C28" s="3">
        <v>0</v>
      </c>
      <c r="D28" s="3">
        <v>0</v>
      </c>
    </row>
    <row r="29" spans="1:4">
      <c r="A29" s="2" t="s">
        <v>173</v>
      </c>
      <c r="B29" s="3">
        <v>0</v>
      </c>
      <c r="C29" s="3">
        <v>0</v>
      </c>
      <c r="D29" s="3">
        <v>0</v>
      </c>
    </row>
    <row r="30" spans="1:4">
      <c r="A30" s="2" t="s">
        <v>174</v>
      </c>
      <c r="B30" s="3">
        <v>0</v>
      </c>
      <c r="C30" s="3">
        <v>0</v>
      </c>
      <c r="D30" s="3">
        <v>0</v>
      </c>
    </row>
    <row r="31" spans="1:4">
      <c r="A31" s="2" t="s">
        <v>175</v>
      </c>
      <c r="B31" s="3">
        <v>14500</v>
      </c>
      <c r="C31" s="3">
        <v>14500</v>
      </c>
      <c r="D31" s="3">
        <v>14500</v>
      </c>
    </row>
    <row r="32" spans="1:4">
      <c r="A32" s="2" t="s">
        <v>176</v>
      </c>
      <c r="B32" s="3">
        <v>3500</v>
      </c>
      <c r="C32" s="3">
        <v>3500</v>
      </c>
      <c r="D32" s="3">
        <v>3500</v>
      </c>
    </row>
    <row r="33" spans="1:4">
      <c r="A33" s="2" t="s">
        <v>177</v>
      </c>
      <c r="B33" s="3">
        <v>0</v>
      </c>
      <c r="C33" s="3">
        <v>0</v>
      </c>
      <c r="D33" s="3">
        <v>0</v>
      </c>
    </row>
    <row r="34" spans="1:4">
      <c r="A34" s="2" t="s">
        <v>178</v>
      </c>
      <c r="B34" s="3">
        <v>0</v>
      </c>
      <c r="C34" s="3">
        <v>0</v>
      </c>
      <c r="D34" s="3">
        <v>0</v>
      </c>
    </row>
    <row r="35" spans="1:4">
      <c r="A35" s="2" t="s">
        <v>179</v>
      </c>
      <c r="B35" s="3">
        <v>1600</v>
      </c>
      <c r="C35" s="3">
        <v>1600</v>
      </c>
      <c r="D35" s="3">
        <v>1600</v>
      </c>
    </row>
    <row r="36" spans="1:4">
      <c r="A36" s="2" t="s">
        <v>180</v>
      </c>
      <c r="B36" s="3">
        <v>600</v>
      </c>
      <c r="C36" s="3">
        <v>600</v>
      </c>
      <c r="D36" s="3">
        <v>600</v>
      </c>
    </row>
    <row r="37" spans="1:4">
      <c r="A37" s="2" t="s">
        <v>181</v>
      </c>
      <c r="B37" s="3">
        <v>5700</v>
      </c>
      <c r="C37" s="3">
        <v>5700</v>
      </c>
      <c r="D37" s="3">
        <v>5700</v>
      </c>
    </row>
    <row r="38" spans="1:4">
      <c r="A38" s="2" t="s">
        <v>182</v>
      </c>
      <c r="B38" s="3">
        <v>300</v>
      </c>
      <c r="C38" s="3">
        <v>300</v>
      </c>
      <c r="D38" s="3">
        <v>300</v>
      </c>
    </row>
    <row r="39" spans="1:4">
      <c r="A39" s="21" t="s">
        <v>183</v>
      </c>
      <c r="B39" s="23">
        <f>B28+B29+B30+B31+B37+B38</f>
        <v>20500</v>
      </c>
      <c r="C39" s="23">
        <f>C28+C29+C30+C31+C37+C38</f>
        <v>20500</v>
      </c>
      <c r="D39" s="23">
        <f>D28+D29+D30+D31+D37+D38</f>
        <v>20500</v>
      </c>
    </row>
    <row r="40" spans="1:4">
      <c r="A40" s="2" t="s">
        <v>184</v>
      </c>
      <c r="B40" s="3">
        <v>0</v>
      </c>
      <c r="C40" s="3">
        <v>0</v>
      </c>
      <c r="D40" s="3">
        <v>0</v>
      </c>
    </row>
    <row r="41" spans="1:4">
      <c r="A41" s="2" t="s">
        <v>185</v>
      </c>
      <c r="B41" s="3">
        <v>150</v>
      </c>
      <c r="C41" s="3">
        <v>150</v>
      </c>
      <c r="D41" s="3">
        <v>150</v>
      </c>
    </row>
    <row r="42" spans="1:4">
      <c r="A42" s="2" t="s">
        <v>186</v>
      </c>
      <c r="B42" s="3">
        <v>0</v>
      </c>
      <c r="C42" s="3">
        <v>0</v>
      </c>
      <c r="D42" s="3">
        <v>0</v>
      </c>
    </row>
    <row r="43" spans="1:4">
      <c r="A43" s="2" t="s">
        <v>187</v>
      </c>
      <c r="B43" s="3">
        <v>0</v>
      </c>
      <c r="C43" s="3">
        <v>0</v>
      </c>
      <c r="D43" s="3">
        <v>0</v>
      </c>
    </row>
    <row r="44" spans="1:4">
      <c r="A44" s="2" t="s">
        <v>188</v>
      </c>
      <c r="B44" s="3">
        <v>0</v>
      </c>
      <c r="C44" s="3">
        <v>0</v>
      </c>
      <c r="D44" s="3">
        <v>0</v>
      </c>
    </row>
    <row r="45" spans="1:4">
      <c r="A45" s="2" t="s">
        <v>189</v>
      </c>
      <c r="B45" s="3">
        <v>0</v>
      </c>
      <c r="C45" s="3">
        <v>0</v>
      </c>
      <c r="D45" s="3">
        <v>0</v>
      </c>
    </row>
    <row r="46" spans="1:4">
      <c r="A46" s="2" t="s">
        <v>190</v>
      </c>
      <c r="B46" s="3">
        <v>0</v>
      </c>
      <c r="C46" s="3">
        <v>0</v>
      </c>
      <c r="D46" s="3">
        <v>0</v>
      </c>
    </row>
    <row r="47" spans="1:4">
      <c r="A47" s="2" t="s">
        <v>191</v>
      </c>
      <c r="B47" s="3">
        <v>0</v>
      </c>
      <c r="C47" s="3">
        <v>0</v>
      </c>
      <c r="D47" s="3">
        <v>0</v>
      </c>
    </row>
    <row r="48" spans="1:4">
      <c r="A48" s="2" t="s">
        <v>192</v>
      </c>
      <c r="B48" s="3">
        <v>0</v>
      </c>
      <c r="C48" s="3">
        <v>0</v>
      </c>
      <c r="D48" s="3">
        <v>0</v>
      </c>
    </row>
    <row r="49" spans="1:4">
      <c r="A49" s="2" t="s">
        <v>193</v>
      </c>
      <c r="B49" s="3">
        <v>0</v>
      </c>
      <c r="C49" s="3">
        <v>0</v>
      </c>
      <c r="D49" s="3">
        <v>0</v>
      </c>
    </row>
    <row r="50" spans="1:4">
      <c r="A50" s="21" t="s">
        <v>194</v>
      </c>
      <c r="B50" s="23">
        <f>SUM(B40:B49)</f>
        <v>150</v>
      </c>
      <c r="C50" s="23">
        <f>SUM(C40:C49)</f>
        <v>150</v>
      </c>
      <c r="D50" s="23">
        <f>SUM(D40:D49)</f>
        <v>150</v>
      </c>
    </row>
    <row r="51" spans="1:4">
      <c r="A51" s="2" t="s">
        <v>195</v>
      </c>
      <c r="B51" s="3">
        <v>0</v>
      </c>
      <c r="C51" s="3">
        <v>0</v>
      </c>
      <c r="D51" s="3">
        <v>0</v>
      </c>
    </row>
    <row r="52" spans="1:4">
      <c r="A52" s="2" t="s">
        <v>196</v>
      </c>
      <c r="B52" s="3">
        <v>2500</v>
      </c>
      <c r="C52" s="3">
        <v>2500</v>
      </c>
      <c r="D52" s="3">
        <v>2500</v>
      </c>
    </row>
    <row r="53" spans="1:4">
      <c r="A53" s="2" t="s">
        <v>197</v>
      </c>
      <c r="B53" s="3">
        <v>0</v>
      </c>
      <c r="C53" s="3">
        <v>0</v>
      </c>
      <c r="D53" s="3">
        <v>0</v>
      </c>
    </row>
    <row r="54" spans="1:4">
      <c r="A54" s="2" t="s">
        <v>198</v>
      </c>
      <c r="B54" s="3">
        <v>0</v>
      </c>
      <c r="C54" s="3">
        <v>0</v>
      </c>
      <c r="D54" s="3">
        <v>0</v>
      </c>
    </row>
    <row r="55" spans="1:4">
      <c r="A55" s="2" t="s">
        <v>199</v>
      </c>
      <c r="B55" s="3">
        <v>0</v>
      </c>
      <c r="C55" s="3">
        <v>0</v>
      </c>
      <c r="D55" s="3">
        <v>0</v>
      </c>
    </row>
    <row r="56" spans="1:4">
      <c r="A56" s="21" t="s">
        <v>200</v>
      </c>
      <c r="B56" s="23">
        <f>SUM(B51:B55)</f>
        <v>2500</v>
      </c>
      <c r="C56" s="23">
        <f>SUM(C51:C55)</f>
        <v>2500</v>
      </c>
      <c r="D56" s="23">
        <f>SUM(D51:D55)</f>
        <v>2500</v>
      </c>
    </row>
    <row r="57" spans="1:4">
      <c r="A57" s="2" t="s">
        <v>201</v>
      </c>
      <c r="B57" s="3">
        <v>0</v>
      </c>
      <c r="C57" s="3">
        <v>0</v>
      </c>
      <c r="D57" s="3">
        <v>0</v>
      </c>
    </row>
    <row r="58" spans="1:4">
      <c r="A58" s="2" t="s">
        <v>202</v>
      </c>
      <c r="B58" s="3">
        <v>0</v>
      </c>
      <c r="C58" s="3">
        <v>0</v>
      </c>
      <c r="D58" s="3">
        <v>0</v>
      </c>
    </row>
    <row r="59" spans="1:4">
      <c r="A59" s="2" t="s">
        <v>203</v>
      </c>
      <c r="B59" s="3">
        <v>0</v>
      </c>
      <c r="C59" s="3">
        <v>0</v>
      </c>
      <c r="D59" s="3">
        <v>0</v>
      </c>
    </row>
    <row r="60" spans="1:4">
      <c r="A60" s="21" t="s">
        <v>204</v>
      </c>
      <c r="B60" s="23">
        <f>SUM(B57:B59)</f>
        <v>0</v>
      </c>
      <c r="C60" s="23">
        <f>SUM(C57:C59)</f>
        <v>0</v>
      </c>
      <c r="D60" s="23">
        <f>SUM(D57:D59)</f>
        <v>0</v>
      </c>
    </row>
    <row r="61" spans="1:4">
      <c r="A61" s="2" t="s">
        <v>205</v>
      </c>
      <c r="B61" s="3">
        <v>0</v>
      </c>
      <c r="C61" s="3">
        <v>0</v>
      </c>
      <c r="D61" s="3">
        <v>0</v>
      </c>
    </row>
    <row r="62" spans="1:4">
      <c r="A62" s="2" t="s">
        <v>206</v>
      </c>
      <c r="B62" s="3">
        <v>0</v>
      </c>
      <c r="C62" s="3">
        <v>0</v>
      </c>
      <c r="D62" s="3">
        <v>0</v>
      </c>
    </row>
    <row r="63" spans="1:4">
      <c r="A63" s="2" t="s">
        <v>207</v>
      </c>
      <c r="B63" s="3">
        <v>0</v>
      </c>
      <c r="C63" s="3">
        <v>0</v>
      </c>
      <c r="D63" s="3">
        <v>0</v>
      </c>
    </row>
    <row r="64" spans="1:4">
      <c r="A64" s="21" t="s">
        <v>208</v>
      </c>
      <c r="B64" s="23">
        <f>SUM(B61:B63)</f>
        <v>0</v>
      </c>
      <c r="C64" s="23">
        <f>SUM(C61:C63)</f>
        <v>0</v>
      </c>
      <c r="D64" s="23">
        <f>SUM(D61:D63)</f>
        <v>0</v>
      </c>
    </row>
    <row r="65" spans="1:4" ht="18.75">
      <c r="A65" s="25" t="s">
        <v>209</v>
      </c>
      <c r="B65" s="26">
        <f>B19+B25+B39+B50+B56+B60+B64</f>
        <v>45286</v>
      </c>
      <c r="C65" s="26">
        <f>C19+C25+C39+C50+C56+C60+C64</f>
        <v>46446</v>
      </c>
      <c r="D65" s="26">
        <f>D19+D25+D39+D50+D56+D60+D64</f>
        <v>51443</v>
      </c>
    </row>
    <row r="66" spans="1:4">
      <c r="A66" s="2" t="s">
        <v>210</v>
      </c>
      <c r="B66" s="3">
        <v>0</v>
      </c>
      <c r="C66" s="3">
        <v>0</v>
      </c>
      <c r="D66" s="3">
        <v>0</v>
      </c>
    </row>
    <row r="67" spans="1:4">
      <c r="A67" s="2" t="s">
        <v>211</v>
      </c>
      <c r="B67" s="3">
        <v>0</v>
      </c>
      <c r="C67" s="3">
        <v>0</v>
      </c>
      <c r="D67" s="3">
        <v>0</v>
      </c>
    </row>
    <row r="68" spans="1:4">
      <c r="A68" s="2" t="s">
        <v>212</v>
      </c>
      <c r="B68" s="3">
        <v>0</v>
      </c>
      <c r="C68" s="3">
        <v>0</v>
      </c>
      <c r="D68" s="3">
        <v>0</v>
      </c>
    </row>
    <row r="69" spans="1:4">
      <c r="A69" s="2" t="s">
        <v>213</v>
      </c>
      <c r="B69" s="3">
        <f>SUM(B66:B68)</f>
        <v>0</v>
      </c>
      <c r="C69" s="3">
        <v>0</v>
      </c>
      <c r="D69" s="3">
        <v>0</v>
      </c>
    </row>
    <row r="70" spans="1:4">
      <c r="A70" s="2" t="s">
        <v>214</v>
      </c>
      <c r="B70" s="3">
        <v>0</v>
      </c>
      <c r="C70" s="3">
        <v>0</v>
      </c>
      <c r="D70" s="3">
        <v>0</v>
      </c>
    </row>
    <row r="71" spans="1:4">
      <c r="A71" s="2" t="s">
        <v>215</v>
      </c>
      <c r="B71" s="3">
        <v>0</v>
      </c>
      <c r="C71" s="3">
        <v>0</v>
      </c>
      <c r="D71" s="3">
        <v>0</v>
      </c>
    </row>
    <row r="72" spans="1:4">
      <c r="A72" s="2" t="s">
        <v>216</v>
      </c>
      <c r="B72" s="3">
        <v>0</v>
      </c>
      <c r="C72" s="3">
        <v>0</v>
      </c>
      <c r="D72" s="3">
        <v>0</v>
      </c>
    </row>
    <row r="73" spans="1:4">
      <c r="A73" s="2" t="s">
        <v>217</v>
      </c>
      <c r="B73" s="3">
        <v>0</v>
      </c>
      <c r="C73" s="3">
        <v>0</v>
      </c>
      <c r="D73" s="3">
        <v>0</v>
      </c>
    </row>
    <row r="74" spans="1:4">
      <c r="A74" s="2" t="s">
        <v>218</v>
      </c>
      <c r="B74" s="3">
        <f>SUM(B70:B73)</f>
        <v>0</v>
      </c>
      <c r="C74" s="3">
        <v>0</v>
      </c>
      <c r="D74" s="3">
        <v>0</v>
      </c>
    </row>
    <row r="75" spans="1:4">
      <c r="A75" s="2" t="s">
        <v>220</v>
      </c>
      <c r="B75" s="3">
        <v>0</v>
      </c>
      <c r="C75" s="3">
        <v>0</v>
      </c>
      <c r="D75" s="3">
        <v>0</v>
      </c>
    </row>
    <row r="76" spans="1:4">
      <c r="A76" s="2" t="s">
        <v>219</v>
      </c>
      <c r="B76" s="3">
        <v>10500</v>
      </c>
      <c r="C76" s="3">
        <v>10500</v>
      </c>
      <c r="D76" s="3">
        <v>8475</v>
      </c>
    </row>
    <row r="77" spans="1:4">
      <c r="A77" s="2" t="s">
        <v>221</v>
      </c>
      <c r="B77" s="3">
        <v>0</v>
      </c>
      <c r="C77" s="3">
        <v>0</v>
      </c>
      <c r="D77" s="3">
        <v>0</v>
      </c>
    </row>
    <row r="78" spans="1:4">
      <c r="A78" s="2" t="s">
        <v>222</v>
      </c>
      <c r="B78" s="3">
        <v>0</v>
      </c>
      <c r="C78" s="3">
        <v>0</v>
      </c>
      <c r="D78" s="3">
        <v>0</v>
      </c>
    </row>
    <row r="79" spans="1:4">
      <c r="A79" s="2" t="s">
        <v>223</v>
      </c>
      <c r="B79" s="3">
        <f>SUM(B75:B78)</f>
        <v>10500</v>
      </c>
      <c r="C79" s="3">
        <v>10500</v>
      </c>
      <c r="D79" s="3">
        <v>8475</v>
      </c>
    </row>
    <row r="80" spans="1:4">
      <c r="A80" s="2" t="s">
        <v>224</v>
      </c>
      <c r="B80" s="3">
        <v>0</v>
      </c>
      <c r="C80" s="3">
        <v>459</v>
      </c>
      <c r="D80" s="3">
        <v>1251</v>
      </c>
    </row>
    <row r="81" spans="1:4">
      <c r="A81" s="2" t="s">
        <v>225</v>
      </c>
      <c r="B81" s="3">
        <v>0</v>
      </c>
      <c r="C81" s="3">
        <v>0</v>
      </c>
      <c r="D81" s="3">
        <v>0</v>
      </c>
    </row>
    <row r="82" spans="1:4">
      <c r="A82" s="2" t="s">
        <v>226</v>
      </c>
      <c r="B82" s="3">
        <v>0</v>
      </c>
      <c r="C82" s="3">
        <v>0</v>
      </c>
      <c r="D82" s="3">
        <v>0</v>
      </c>
    </row>
    <row r="83" spans="1:4">
      <c r="A83" s="2" t="s">
        <v>227</v>
      </c>
      <c r="B83" s="3">
        <v>0</v>
      </c>
      <c r="C83" s="3">
        <v>0</v>
      </c>
      <c r="D83" s="3">
        <v>0</v>
      </c>
    </row>
    <row r="84" spans="1:4">
      <c r="A84" s="2" t="s">
        <v>228</v>
      </c>
      <c r="B84" s="3">
        <v>0</v>
      </c>
      <c r="C84" s="3">
        <v>0</v>
      </c>
      <c r="D84" s="3">
        <v>0</v>
      </c>
    </row>
    <row r="85" spans="1:4">
      <c r="A85" s="2" t="s">
        <v>229</v>
      </c>
      <c r="B85" s="3">
        <f>B69+B74+B79+B80+B81+B82+B83+B84</f>
        <v>10500</v>
      </c>
      <c r="C85" s="3">
        <f>C69+C74+C79+C80+C81+C82+C83+C84</f>
        <v>10959</v>
      </c>
      <c r="D85" s="3">
        <f>D69+D74+D79+D80+D81+D82+D83+D84</f>
        <v>9726</v>
      </c>
    </row>
    <row r="86" spans="1:4">
      <c r="A86" s="2" t="s">
        <v>230</v>
      </c>
      <c r="B86" s="3">
        <v>0</v>
      </c>
      <c r="C86" s="3">
        <v>0</v>
      </c>
      <c r="D86" s="3">
        <v>0</v>
      </c>
    </row>
    <row r="87" spans="1:4">
      <c r="A87" s="2" t="s">
        <v>231</v>
      </c>
      <c r="B87" s="3">
        <v>0</v>
      </c>
      <c r="C87" s="3">
        <v>0</v>
      </c>
      <c r="D87" s="3">
        <v>0</v>
      </c>
    </row>
    <row r="88" spans="1:4">
      <c r="A88" s="2" t="s">
        <v>232</v>
      </c>
      <c r="B88" s="3">
        <v>0</v>
      </c>
      <c r="C88" s="3">
        <v>0</v>
      </c>
      <c r="D88" s="3">
        <v>0</v>
      </c>
    </row>
    <row r="89" spans="1:4">
      <c r="A89" s="2" t="s">
        <v>233</v>
      </c>
      <c r="B89" s="3">
        <v>0</v>
      </c>
      <c r="C89" s="3">
        <v>0</v>
      </c>
      <c r="D89" s="3">
        <v>0</v>
      </c>
    </row>
    <row r="90" spans="1:4">
      <c r="A90" s="2" t="s">
        <v>234</v>
      </c>
      <c r="B90" s="3">
        <f>SUM(B86:B89)</f>
        <v>0</v>
      </c>
      <c r="C90" s="3">
        <v>0</v>
      </c>
      <c r="D90" s="3">
        <v>0</v>
      </c>
    </row>
    <row r="91" spans="1:4">
      <c r="A91" s="2" t="s">
        <v>235</v>
      </c>
      <c r="B91" s="3">
        <v>0</v>
      </c>
      <c r="C91" s="3">
        <v>0</v>
      </c>
      <c r="D91" s="3">
        <v>0</v>
      </c>
    </row>
    <row r="92" spans="1:4">
      <c r="A92" s="21" t="s">
        <v>236</v>
      </c>
      <c r="B92" s="23">
        <f>B85+B90+B91</f>
        <v>10500</v>
      </c>
      <c r="C92" s="23">
        <f>C85+C90+C91</f>
        <v>10959</v>
      </c>
      <c r="D92" s="23">
        <f>D85+D90+D91</f>
        <v>9726</v>
      </c>
    </row>
    <row r="93" spans="1:4" ht="20.25">
      <c r="A93" s="22" t="s">
        <v>237</v>
      </c>
      <c r="B93" s="24">
        <f>B19+B25+B39+B50+B56+B60+B64+B92</f>
        <v>55786</v>
      </c>
      <c r="C93" s="24">
        <f>C19+C25+C39+C50+C56+C60+C64+C92</f>
        <v>57405</v>
      </c>
      <c r="D93" s="24">
        <f>D19+D25+D39+D50+D56+D60+D64+D92</f>
        <v>61169</v>
      </c>
    </row>
  </sheetData>
  <phoneticPr fontId="5" type="noConversion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&amp;C-&amp;P-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C24" sqref="C24"/>
    </sheetView>
  </sheetViews>
  <sheetFormatPr defaultRowHeight="15.75"/>
  <cols>
    <col min="1" max="1" width="9.140625" style="1"/>
    <col min="2" max="2" width="70.7109375" bestFit="1" customWidth="1"/>
    <col min="3" max="3" width="21.140625" customWidth="1"/>
    <col min="4" max="4" width="17.28515625" customWidth="1"/>
    <col min="5" max="5" width="16.5703125" bestFit="1" customWidth="1"/>
  </cols>
  <sheetData>
    <row r="1" spans="1:5">
      <c r="B1" s="14" t="s">
        <v>321</v>
      </c>
    </row>
    <row r="2" spans="1:5">
      <c r="B2" s="14" t="s">
        <v>339</v>
      </c>
    </row>
    <row r="3" spans="1:5">
      <c r="B3" s="14" t="s">
        <v>343</v>
      </c>
    </row>
    <row r="4" spans="1:5">
      <c r="B4" s="14" t="s">
        <v>239</v>
      </c>
      <c r="C4" s="55"/>
    </row>
    <row r="5" spans="1:5">
      <c r="B5" s="14"/>
      <c r="C5" s="60"/>
      <c r="D5" s="60"/>
      <c r="E5" s="60" t="s">
        <v>340</v>
      </c>
    </row>
    <row r="6" spans="1:5" ht="47.25">
      <c r="A6" s="48" t="s">
        <v>280</v>
      </c>
      <c r="B6" s="48" t="s">
        <v>281</v>
      </c>
      <c r="C6" s="38" t="s">
        <v>360</v>
      </c>
      <c r="D6" s="38" t="s">
        <v>374</v>
      </c>
      <c r="E6" s="38" t="s">
        <v>375</v>
      </c>
    </row>
    <row r="7" spans="1:5">
      <c r="A7" s="2"/>
      <c r="B7" s="2" t="s">
        <v>325</v>
      </c>
      <c r="C7" s="3">
        <v>0</v>
      </c>
      <c r="D7" s="3">
        <v>0</v>
      </c>
      <c r="E7" s="3">
        <v>87</v>
      </c>
    </row>
    <row r="8" spans="1:5">
      <c r="A8" s="2"/>
      <c r="B8" s="2" t="s">
        <v>326</v>
      </c>
      <c r="C8" s="3">
        <v>0</v>
      </c>
      <c r="D8" s="3">
        <v>0</v>
      </c>
      <c r="E8" s="3">
        <v>0</v>
      </c>
    </row>
    <row r="9" spans="1:5">
      <c r="A9" s="2"/>
      <c r="B9" s="2" t="s">
        <v>313</v>
      </c>
      <c r="C9" s="3">
        <v>2053</v>
      </c>
      <c r="D9" s="3">
        <v>2877</v>
      </c>
      <c r="E9" s="3">
        <v>4543</v>
      </c>
    </row>
    <row r="10" spans="1:5">
      <c r="A10" s="2"/>
      <c r="B10" s="2" t="s">
        <v>314</v>
      </c>
      <c r="C10" s="3">
        <v>391</v>
      </c>
      <c r="D10" s="3">
        <v>392</v>
      </c>
      <c r="E10" s="3">
        <v>392</v>
      </c>
    </row>
    <row r="11" spans="1:5">
      <c r="A11" s="42" t="s">
        <v>151</v>
      </c>
      <c r="B11" s="42" t="s">
        <v>343</v>
      </c>
      <c r="C11" s="43">
        <f>SUM(C7:C10)</f>
        <v>2444</v>
      </c>
      <c r="D11" s="43">
        <f>SUM(D7:D10)</f>
        <v>3269</v>
      </c>
      <c r="E11" s="43">
        <f>SUM(E7:E10)</f>
        <v>5022</v>
      </c>
    </row>
    <row r="12" spans="1:5">
      <c r="A12" s="2" t="s">
        <v>344</v>
      </c>
      <c r="B12" s="3" t="s">
        <v>345</v>
      </c>
      <c r="C12" s="3">
        <v>0</v>
      </c>
      <c r="D12" s="3">
        <v>0</v>
      </c>
      <c r="E12" s="3">
        <v>422</v>
      </c>
    </row>
    <row r="13" spans="1:5">
      <c r="A13" s="2" t="s">
        <v>346</v>
      </c>
      <c r="B13" s="3" t="s">
        <v>347</v>
      </c>
      <c r="C13" s="3">
        <v>0</v>
      </c>
      <c r="D13" s="3">
        <v>0</v>
      </c>
      <c r="E13" s="3">
        <v>0</v>
      </c>
    </row>
    <row r="14" spans="1:5">
      <c r="A14" s="2" t="s">
        <v>348</v>
      </c>
      <c r="B14" s="2" t="s">
        <v>166</v>
      </c>
      <c r="C14" s="3">
        <v>0</v>
      </c>
      <c r="D14" s="3">
        <v>0</v>
      </c>
      <c r="E14" s="3">
        <v>0</v>
      </c>
    </row>
    <row r="15" spans="1:5">
      <c r="A15" s="2" t="s">
        <v>349</v>
      </c>
      <c r="B15" s="2" t="s">
        <v>167</v>
      </c>
      <c r="C15" s="32">
        <v>0</v>
      </c>
      <c r="D15" s="32">
        <v>0</v>
      </c>
      <c r="E15" s="32">
        <v>0</v>
      </c>
    </row>
    <row r="16" spans="1:5">
      <c r="A16" s="2" t="s">
        <v>350</v>
      </c>
      <c r="B16" s="2" t="s">
        <v>168</v>
      </c>
      <c r="C16" s="3">
        <v>0</v>
      </c>
      <c r="D16" s="3">
        <v>0</v>
      </c>
      <c r="E16" s="3">
        <v>0</v>
      </c>
    </row>
    <row r="17" spans="1:5" s="39" customFormat="1">
      <c r="A17" s="42" t="s">
        <v>328</v>
      </c>
      <c r="B17" s="43" t="s">
        <v>351</v>
      </c>
      <c r="C17" s="43">
        <f>SUM(C12:C16)</f>
        <v>0</v>
      </c>
      <c r="D17" s="43">
        <f>SUM(D12:D16)</f>
        <v>0</v>
      </c>
      <c r="E17" s="43">
        <f>SUM(E12:E16)</f>
        <v>422</v>
      </c>
    </row>
  </sheetData>
  <phoneticPr fontId="5" type="noConversion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85" workbookViewId="0">
      <selection activeCell="D22" sqref="D22"/>
    </sheetView>
  </sheetViews>
  <sheetFormatPr defaultRowHeight="15"/>
  <cols>
    <col min="1" max="1" width="74.140625" customWidth="1"/>
    <col min="2" max="2" width="16" customWidth="1"/>
    <col min="3" max="3" width="16.5703125" customWidth="1"/>
    <col min="4" max="4" width="17" bestFit="1" customWidth="1"/>
  </cols>
  <sheetData>
    <row r="1" spans="1:4" ht="15.75">
      <c r="A1" s="14" t="s">
        <v>322</v>
      </c>
    </row>
    <row r="2" spans="1:4" ht="15.75">
      <c r="A2" s="14" t="s">
        <v>339</v>
      </c>
    </row>
    <row r="3" spans="1:4" ht="15.75">
      <c r="A3" s="14" t="s">
        <v>342</v>
      </c>
    </row>
    <row r="4" spans="1:4" ht="15.75">
      <c r="A4" s="14" t="s">
        <v>239</v>
      </c>
      <c r="B4" s="55"/>
    </row>
    <row r="5" spans="1:4" ht="15.75">
      <c r="A5" s="14"/>
      <c r="B5" s="60"/>
      <c r="C5" s="60"/>
      <c r="D5" s="60" t="s">
        <v>340</v>
      </c>
    </row>
    <row r="6" spans="1:4" ht="47.25">
      <c r="A6" s="49" t="s">
        <v>282</v>
      </c>
      <c r="B6" s="38" t="s">
        <v>361</v>
      </c>
      <c r="C6" s="38" t="s">
        <v>374</v>
      </c>
      <c r="D6" s="38" t="s">
        <v>375</v>
      </c>
    </row>
    <row r="7" spans="1:4" s="39" customFormat="1" ht="15.75">
      <c r="A7" s="15" t="s">
        <v>152</v>
      </c>
      <c r="B7" s="16">
        <v>13978</v>
      </c>
      <c r="C7" s="16">
        <v>14008</v>
      </c>
      <c r="D7" s="16">
        <v>14008</v>
      </c>
    </row>
    <row r="8" spans="1:4" s="39" customFormat="1" ht="15.75">
      <c r="A8" s="74" t="s">
        <v>370</v>
      </c>
      <c r="B8" s="75">
        <v>0</v>
      </c>
      <c r="C8" s="75">
        <v>30</v>
      </c>
      <c r="D8" s="75">
        <v>30</v>
      </c>
    </row>
    <row r="9" spans="1:4" s="39" customFormat="1" ht="15.75">
      <c r="A9" s="15" t="s">
        <v>371</v>
      </c>
      <c r="B9" s="16">
        <v>0</v>
      </c>
      <c r="C9" s="16">
        <v>0</v>
      </c>
      <c r="D9" s="16">
        <v>0</v>
      </c>
    </row>
    <row r="10" spans="1:4" s="39" customFormat="1" ht="31.5">
      <c r="A10" s="27" t="s">
        <v>335</v>
      </c>
      <c r="B10" s="16">
        <f>B11+B12+B13+B14+B15</f>
        <v>4514</v>
      </c>
      <c r="C10" s="16">
        <f>C11+C12+C13+C14+C15</f>
        <v>4654</v>
      </c>
      <c r="D10" s="16">
        <f>D11+D12+D13+D14+D15</f>
        <v>4706</v>
      </c>
    </row>
    <row r="11" spans="1:4" ht="15.75">
      <c r="A11" s="30" t="s">
        <v>367</v>
      </c>
      <c r="B11" s="3">
        <v>2500</v>
      </c>
      <c r="C11" s="3">
        <v>2500</v>
      </c>
      <c r="D11" s="3">
        <v>2500</v>
      </c>
    </row>
    <row r="12" spans="1:4" ht="15.75">
      <c r="A12" s="2" t="s">
        <v>368</v>
      </c>
      <c r="B12" s="3">
        <v>185</v>
      </c>
      <c r="C12" s="3">
        <v>185</v>
      </c>
      <c r="D12" s="3">
        <v>185</v>
      </c>
    </row>
    <row r="13" spans="1:4" ht="15.75">
      <c r="A13" s="2" t="s">
        <v>366</v>
      </c>
      <c r="B13" s="3">
        <v>1829</v>
      </c>
      <c r="C13" s="3">
        <v>1829</v>
      </c>
      <c r="D13" s="3">
        <v>1829</v>
      </c>
    </row>
    <row r="14" spans="1:4" ht="15.75">
      <c r="A14" s="2" t="s">
        <v>327</v>
      </c>
      <c r="B14" s="3">
        <v>0</v>
      </c>
      <c r="C14" s="3">
        <v>88</v>
      </c>
      <c r="D14" s="3">
        <v>88</v>
      </c>
    </row>
    <row r="15" spans="1:4" ht="15.75">
      <c r="A15" s="2" t="s">
        <v>369</v>
      </c>
      <c r="B15" s="3">
        <v>0</v>
      </c>
      <c r="C15" s="3">
        <v>52</v>
      </c>
      <c r="D15" s="3">
        <v>104</v>
      </c>
    </row>
    <row r="16" spans="1:4" ht="15.75">
      <c r="A16" s="15" t="s">
        <v>154</v>
      </c>
      <c r="B16" s="16">
        <f>B17</f>
        <v>1200</v>
      </c>
      <c r="C16" s="16">
        <f>C17</f>
        <v>1200</v>
      </c>
      <c r="D16" s="16">
        <f>D17</f>
        <v>1200</v>
      </c>
    </row>
    <row r="17" spans="1:4" ht="15.75">
      <c r="A17" s="30" t="s">
        <v>309</v>
      </c>
      <c r="B17" s="3">
        <v>1200</v>
      </c>
      <c r="C17" s="3">
        <v>1200</v>
      </c>
      <c r="D17" s="3">
        <v>1200</v>
      </c>
    </row>
    <row r="18" spans="1:4" s="39" customFormat="1" ht="15.75">
      <c r="A18" s="15" t="s">
        <v>155</v>
      </c>
      <c r="B18" s="16">
        <f>B20+B19</f>
        <v>0</v>
      </c>
      <c r="C18" s="16">
        <f>C21+C20+C19</f>
        <v>165</v>
      </c>
      <c r="D18" s="16">
        <f>D19+D20+D21</f>
        <v>2935</v>
      </c>
    </row>
    <row r="19" spans="1:4" ht="15.75">
      <c r="A19" s="2" t="s">
        <v>365</v>
      </c>
      <c r="B19" s="3">
        <v>0</v>
      </c>
      <c r="C19" s="3">
        <v>165</v>
      </c>
      <c r="D19" s="3">
        <v>271</v>
      </c>
    </row>
    <row r="20" spans="1:4" ht="15.75">
      <c r="A20" s="2" t="s">
        <v>377</v>
      </c>
      <c r="B20" s="3">
        <v>0</v>
      </c>
      <c r="C20" s="3">
        <v>0</v>
      </c>
      <c r="D20" s="3">
        <v>2593</v>
      </c>
    </row>
    <row r="21" spans="1:4" ht="15.75">
      <c r="A21" s="2" t="s">
        <v>378</v>
      </c>
      <c r="B21" s="3">
        <v>0</v>
      </c>
      <c r="C21" s="3">
        <v>0</v>
      </c>
      <c r="D21" s="3">
        <v>71</v>
      </c>
    </row>
    <row r="22" spans="1:4" s="39" customFormat="1" ht="15.75">
      <c r="A22" s="15" t="s">
        <v>156</v>
      </c>
      <c r="B22" s="16">
        <v>0</v>
      </c>
      <c r="C22" s="16">
        <v>0</v>
      </c>
      <c r="D22" s="16">
        <v>0</v>
      </c>
    </row>
    <row r="23" spans="1:4" ht="15.75">
      <c r="A23" s="42" t="s">
        <v>157</v>
      </c>
      <c r="B23" s="6">
        <f>B7+B9+B10+B16+B18+B22</f>
        <v>19692</v>
      </c>
      <c r="C23" s="6">
        <f>C7+C9+C10+C16+C18+C22</f>
        <v>20027</v>
      </c>
      <c r="D23" s="6">
        <f>D7+D9+D10+D16+D18+D22</f>
        <v>22849</v>
      </c>
    </row>
  </sheetData>
  <phoneticPr fontId="5" type="noConversion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topLeftCell="A25" zoomScale="85" workbookViewId="0">
      <selection activeCell="E19" sqref="E19"/>
    </sheetView>
  </sheetViews>
  <sheetFormatPr defaultRowHeight="15.75"/>
  <cols>
    <col min="1" max="1" width="10.7109375" style="1" customWidth="1"/>
    <col min="2" max="2" width="67.28515625" customWidth="1"/>
    <col min="3" max="3" width="15.42578125" customWidth="1"/>
    <col min="4" max="4" width="18.28515625" customWidth="1"/>
    <col min="5" max="5" width="17" bestFit="1" customWidth="1"/>
  </cols>
  <sheetData>
    <row r="1" spans="1:5">
      <c r="B1" s="14" t="s">
        <v>323</v>
      </c>
    </row>
    <row r="2" spans="1:5">
      <c r="B2" s="14" t="s">
        <v>339</v>
      </c>
    </row>
    <row r="3" spans="1:5">
      <c r="B3" s="14" t="s">
        <v>283</v>
      </c>
    </row>
    <row r="4" spans="1:5">
      <c r="B4" s="14" t="s">
        <v>239</v>
      </c>
      <c r="C4" s="60"/>
    </row>
    <row r="5" spans="1:5">
      <c r="B5" s="14"/>
      <c r="C5" s="60"/>
      <c r="D5" s="60"/>
      <c r="E5" s="60" t="s">
        <v>340</v>
      </c>
    </row>
    <row r="6" spans="1:5" ht="47.25">
      <c r="A6" s="46" t="s">
        <v>280</v>
      </c>
      <c r="B6" s="47" t="s">
        <v>281</v>
      </c>
      <c r="C6" s="45" t="s">
        <v>362</v>
      </c>
      <c r="D6" s="45" t="s">
        <v>374</v>
      </c>
      <c r="E6" s="45" t="s">
        <v>375</v>
      </c>
    </row>
    <row r="7" spans="1:5">
      <c r="A7" s="2" t="s">
        <v>22</v>
      </c>
      <c r="B7" s="2" t="s">
        <v>285</v>
      </c>
      <c r="C7" s="3">
        <v>0</v>
      </c>
      <c r="D7" s="3">
        <v>0</v>
      </c>
      <c r="E7" s="3">
        <v>0</v>
      </c>
    </row>
    <row r="8" spans="1:5">
      <c r="A8" s="2" t="s">
        <v>23</v>
      </c>
      <c r="B8" s="2" t="s">
        <v>286</v>
      </c>
      <c r="C8" s="3">
        <v>0</v>
      </c>
      <c r="D8" s="3">
        <v>0</v>
      </c>
      <c r="E8" s="3">
        <v>0</v>
      </c>
    </row>
    <row r="9" spans="1:5">
      <c r="A9" s="2" t="s">
        <v>24</v>
      </c>
      <c r="B9" s="2" t="s">
        <v>287</v>
      </c>
      <c r="C9" s="3">
        <v>0</v>
      </c>
      <c r="D9" s="3">
        <v>0</v>
      </c>
      <c r="E9" s="3">
        <v>0</v>
      </c>
    </row>
    <row r="10" spans="1:5">
      <c r="A10" s="2" t="s">
        <v>25</v>
      </c>
      <c r="B10" s="2" t="s">
        <v>288</v>
      </c>
      <c r="C10" s="3">
        <v>0</v>
      </c>
      <c r="D10" s="3">
        <v>0</v>
      </c>
      <c r="E10" s="3">
        <v>0</v>
      </c>
    </row>
    <row r="11" spans="1:5">
      <c r="A11" s="2" t="s">
        <v>26</v>
      </c>
      <c r="B11" s="2" t="s">
        <v>289</v>
      </c>
      <c r="C11" s="3">
        <v>0</v>
      </c>
      <c r="D11" s="3">
        <v>0</v>
      </c>
      <c r="E11" s="3">
        <v>0</v>
      </c>
    </row>
    <row r="12" spans="1:5">
      <c r="A12" s="2" t="s">
        <v>27</v>
      </c>
      <c r="B12" s="2" t="s">
        <v>290</v>
      </c>
      <c r="C12" s="16">
        <f>SUM(C13:C18)</f>
        <v>3946</v>
      </c>
      <c r="D12" s="16">
        <f>SUM(D13:D18)</f>
        <v>3946</v>
      </c>
      <c r="E12" s="16">
        <f>SUM(E13:E18)</f>
        <v>3946</v>
      </c>
    </row>
    <row r="13" spans="1:5">
      <c r="A13" s="30" t="s">
        <v>279</v>
      </c>
      <c r="B13" s="28" t="s">
        <v>303</v>
      </c>
      <c r="C13" s="3">
        <v>700</v>
      </c>
      <c r="D13" s="3">
        <v>700</v>
      </c>
      <c r="E13" s="3">
        <v>700</v>
      </c>
    </row>
    <row r="14" spans="1:5">
      <c r="A14" s="30"/>
      <c r="B14" s="28" t="s">
        <v>330</v>
      </c>
      <c r="C14" s="3">
        <v>1000</v>
      </c>
      <c r="D14" s="3">
        <v>1000</v>
      </c>
      <c r="E14" s="3">
        <v>1000</v>
      </c>
    </row>
    <row r="15" spans="1:5">
      <c r="A15" s="2"/>
      <c r="B15" s="29" t="s">
        <v>304</v>
      </c>
      <c r="C15" s="3">
        <v>1000</v>
      </c>
      <c r="D15" s="3">
        <v>1000</v>
      </c>
      <c r="E15" s="3">
        <v>1000</v>
      </c>
    </row>
    <row r="16" spans="1:5">
      <c r="A16" s="2"/>
      <c r="B16" s="29" t="s">
        <v>300</v>
      </c>
      <c r="C16" s="3">
        <v>800</v>
      </c>
      <c r="D16" s="3">
        <v>800</v>
      </c>
      <c r="E16" s="3">
        <v>800</v>
      </c>
    </row>
    <row r="17" spans="1:5">
      <c r="A17" s="2"/>
      <c r="B17" s="29" t="s">
        <v>301</v>
      </c>
      <c r="C17" s="3">
        <v>446</v>
      </c>
      <c r="D17" s="3">
        <v>446</v>
      </c>
      <c r="E17" s="3">
        <v>446</v>
      </c>
    </row>
    <row r="18" spans="1:5">
      <c r="A18" s="2"/>
      <c r="B18" s="29" t="s">
        <v>302</v>
      </c>
      <c r="C18" s="3">
        <v>0</v>
      </c>
      <c r="D18" s="3">
        <v>0</v>
      </c>
      <c r="E18" s="3">
        <v>0</v>
      </c>
    </row>
    <row r="19" spans="1:5">
      <c r="A19" s="2" t="s">
        <v>28</v>
      </c>
      <c r="B19" s="2" t="s">
        <v>291</v>
      </c>
      <c r="C19" s="3">
        <v>0</v>
      </c>
      <c r="D19" s="3">
        <v>0</v>
      </c>
      <c r="E19" s="3">
        <v>0</v>
      </c>
    </row>
    <row r="20" spans="1:5">
      <c r="A20" s="2" t="s">
        <v>29</v>
      </c>
      <c r="B20" s="2" t="s">
        <v>292</v>
      </c>
      <c r="C20" s="3">
        <v>0</v>
      </c>
      <c r="D20" s="3">
        <v>0</v>
      </c>
      <c r="E20" s="3">
        <v>0</v>
      </c>
    </row>
    <row r="21" spans="1:5">
      <c r="A21" s="2" t="s">
        <v>30</v>
      </c>
      <c r="B21" s="2" t="s">
        <v>293</v>
      </c>
      <c r="C21" s="3">
        <v>0</v>
      </c>
      <c r="D21" s="3">
        <v>0</v>
      </c>
      <c r="E21" s="3">
        <v>0</v>
      </c>
    </row>
    <row r="22" spans="1:5">
      <c r="A22" s="2" t="s">
        <v>31</v>
      </c>
      <c r="B22" s="2" t="s">
        <v>294</v>
      </c>
      <c r="C22" s="3">
        <v>0</v>
      </c>
      <c r="D22" s="3">
        <v>0</v>
      </c>
      <c r="E22" s="3">
        <v>0</v>
      </c>
    </row>
    <row r="23" spans="1:5">
      <c r="A23" s="2" t="s">
        <v>32</v>
      </c>
      <c r="B23" s="2" t="s">
        <v>295</v>
      </c>
      <c r="C23" s="16">
        <f>SUM(C24:C27)</f>
        <v>925</v>
      </c>
      <c r="D23" s="16">
        <f>SUM(D24:D27)</f>
        <v>925</v>
      </c>
      <c r="E23" s="16">
        <f>SUM(E24:E28)</f>
        <v>3518</v>
      </c>
    </row>
    <row r="24" spans="1:5">
      <c r="A24" s="30" t="s">
        <v>279</v>
      </c>
      <c r="B24" s="2" t="s">
        <v>305</v>
      </c>
      <c r="C24" s="3">
        <v>300</v>
      </c>
      <c r="D24" s="3">
        <v>300</v>
      </c>
      <c r="E24" s="3">
        <v>300</v>
      </c>
    </row>
    <row r="25" spans="1:5">
      <c r="A25" s="2"/>
      <c r="B25" s="2" t="s">
        <v>307</v>
      </c>
      <c r="C25" s="3">
        <v>425</v>
      </c>
      <c r="D25" s="3">
        <v>425</v>
      </c>
      <c r="E25" s="3">
        <v>425</v>
      </c>
    </row>
    <row r="26" spans="1:5">
      <c r="A26" s="2"/>
      <c r="B26" s="2" t="s">
        <v>308</v>
      </c>
      <c r="C26" s="3">
        <v>100</v>
      </c>
      <c r="D26" s="3">
        <v>100</v>
      </c>
      <c r="E26" s="3">
        <v>100</v>
      </c>
    </row>
    <row r="27" spans="1:5">
      <c r="A27" s="2"/>
      <c r="B27" s="2" t="s">
        <v>306</v>
      </c>
      <c r="C27" s="3">
        <v>100</v>
      </c>
      <c r="D27" s="3">
        <v>100</v>
      </c>
      <c r="E27" s="3">
        <v>100</v>
      </c>
    </row>
    <row r="28" spans="1:5">
      <c r="A28" s="2"/>
      <c r="B28" s="2" t="s">
        <v>379</v>
      </c>
      <c r="C28" s="3">
        <v>0</v>
      </c>
      <c r="D28" s="3">
        <v>0</v>
      </c>
      <c r="E28" s="3">
        <v>2593</v>
      </c>
    </row>
    <row r="29" spans="1:5">
      <c r="A29" s="2" t="s">
        <v>44</v>
      </c>
      <c r="B29" s="2" t="s">
        <v>296</v>
      </c>
      <c r="C29" s="3">
        <v>0</v>
      </c>
      <c r="D29" s="3">
        <v>0</v>
      </c>
      <c r="E29" s="3">
        <v>0</v>
      </c>
    </row>
    <row r="30" spans="1:5">
      <c r="A30" s="2" t="s">
        <v>284</v>
      </c>
      <c r="B30" s="2" t="s">
        <v>297</v>
      </c>
      <c r="C30" s="16">
        <v>10935</v>
      </c>
      <c r="D30" s="16">
        <v>9251</v>
      </c>
      <c r="E30" s="16">
        <v>7226</v>
      </c>
    </row>
    <row r="31" spans="1:5">
      <c r="A31" s="2" t="s">
        <v>299</v>
      </c>
      <c r="B31" s="4" t="s">
        <v>298</v>
      </c>
      <c r="C31" s="5">
        <f>C12+C23+C30</f>
        <v>15806</v>
      </c>
      <c r="D31" s="5">
        <f>D12+D23+D30</f>
        <v>14122</v>
      </c>
      <c r="E31" s="5">
        <f>E12+E23+E30</f>
        <v>14690</v>
      </c>
    </row>
  </sheetData>
  <phoneticPr fontId="5" type="noConversion"/>
  <pageMargins left="0.35433070866141736" right="0.74803149606299213" top="0.39370078740157483" bottom="0.39370078740157483" header="0.51181102362204722" footer="0.51181102362204722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2"/>
  <sheetViews>
    <sheetView zoomScale="85" workbookViewId="0">
      <selection activeCell="E57" sqref="E57"/>
    </sheetView>
  </sheetViews>
  <sheetFormatPr defaultRowHeight="15.75"/>
  <cols>
    <col min="1" max="1" width="8.85546875" style="1" customWidth="1"/>
    <col min="2" max="2" width="67.42578125" style="1" customWidth="1"/>
    <col min="3" max="3" width="17.7109375" style="1" customWidth="1"/>
    <col min="4" max="4" width="17" style="1" customWidth="1"/>
    <col min="5" max="5" width="17" style="1" bestFit="1" customWidth="1"/>
    <col min="6" max="16384" width="9.140625" style="1"/>
  </cols>
  <sheetData>
    <row r="1" spans="1:5">
      <c r="B1" s="14" t="s">
        <v>324</v>
      </c>
    </row>
    <row r="2" spans="1:5">
      <c r="B2" s="14" t="s">
        <v>339</v>
      </c>
    </row>
    <row r="3" spans="1:5">
      <c r="B3" s="14" t="s">
        <v>238</v>
      </c>
    </row>
    <row r="4" spans="1:5">
      <c r="B4" s="14" t="s">
        <v>239</v>
      </c>
      <c r="C4" s="60"/>
    </row>
    <row r="5" spans="1:5">
      <c r="B5" s="14"/>
      <c r="D5" s="60"/>
      <c r="E5" s="60" t="s">
        <v>340</v>
      </c>
    </row>
    <row r="6" spans="1:5" ht="47.25">
      <c r="A6" s="47" t="s">
        <v>280</v>
      </c>
      <c r="B6" s="47" t="s">
        <v>281</v>
      </c>
      <c r="C6" s="45" t="s">
        <v>362</v>
      </c>
      <c r="D6" s="45" t="s">
        <v>374</v>
      </c>
      <c r="E6" s="45" t="s">
        <v>375</v>
      </c>
    </row>
    <row r="7" spans="1:5">
      <c r="A7" s="2" t="s">
        <v>272</v>
      </c>
      <c r="B7" s="57" t="s">
        <v>240</v>
      </c>
      <c r="C7" s="58">
        <v>0</v>
      </c>
      <c r="D7" s="58">
        <v>0</v>
      </c>
      <c r="E7" s="58">
        <v>0</v>
      </c>
    </row>
    <row r="8" spans="1:5" ht="26.25">
      <c r="A8" s="2" t="s">
        <v>272</v>
      </c>
      <c r="B8" s="59" t="s">
        <v>316</v>
      </c>
      <c r="C8" s="58">
        <v>0</v>
      </c>
      <c r="D8" s="58">
        <v>0</v>
      </c>
      <c r="E8" s="58">
        <v>0</v>
      </c>
    </row>
    <row r="9" spans="1:5" ht="31.5">
      <c r="A9" s="2" t="s">
        <v>272</v>
      </c>
      <c r="B9" s="7" t="s">
        <v>317</v>
      </c>
      <c r="C9" s="3">
        <v>0</v>
      </c>
      <c r="D9" s="3">
        <v>100</v>
      </c>
      <c r="E9" s="3">
        <v>187</v>
      </c>
    </row>
    <row r="10" spans="1:5" ht="26.25">
      <c r="A10" s="2" t="s">
        <v>272</v>
      </c>
      <c r="B10" s="59" t="s">
        <v>318</v>
      </c>
      <c r="C10" s="58">
        <v>0</v>
      </c>
      <c r="D10" s="58">
        <v>0</v>
      </c>
      <c r="E10" s="58">
        <v>0</v>
      </c>
    </row>
    <row r="11" spans="1:5">
      <c r="A11" s="2" t="s">
        <v>272</v>
      </c>
      <c r="B11" s="57" t="s">
        <v>241</v>
      </c>
      <c r="C11" s="58">
        <v>0</v>
      </c>
      <c r="D11" s="58">
        <v>0</v>
      </c>
      <c r="E11" s="58">
        <v>0</v>
      </c>
    </row>
    <row r="12" spans="1:5" ht="26.25">
      <c r="A12" s="2" t="s">
        <v>272</v>
      </c>
      <c r="B12" s="59" t="s">
        <v>336</v>
      </c>
      <c r="C12" s="58">
        <v>0</v>
      </c>
      <c r="D12" s="58">
        <v>0</v>
      </c>
      <c r="E12" s="58">
        <v>0</v>
      </c>
    </row>
    <row r="13" spans="1:5" ht="26.25">
      <c r="A13" s="2" t="s">
        <v>272</v>
      </c>
      <c r="B13" s="59" t="s">
        <v>337</v>
      </c>
      <c r="C13" s="58">
        <v>0</v>
      </c>
      <c r="D13" s="58">
        <v>0</v>
      </c>
      <c r="E13" s="58">
        <v>0</v>
      </c>
    </row>
    <row r="14" spans="1:5">
      <c r="A14" s="2" t="s">
        <v>272</v>
      </c>
      <c r="B14" s="57" t="s">
        <v>242</v>
      </c>
      <c r="C14" s="58">
        <v>0</v>
      </c>
      <c r="D14" s="58">
        <v>0</v>
      </c>
      <c r="E14" s="58">
        <v>0</v>
      </c>
    </row>
    <row r="15" spans="1:5">
      <c r="A15" s="2" t="s">
        <v>272</v>
      </c>
      <c r="B15" s="57" t="s">
        <v>243</v>
      </c>
      <c r="C15" s="58">
        <v>0</v>
      </c>
      <c r="D15" s="58">
        <v>0</v>
      </c>
      <c r="E15" s="58">
        <v>0</v>
      </c>
    </row>
    <row r="16" spans="1:5">
      <c r="A16" s="15" t="s">
        <v>272</v>
      </c>
      <c r="B16" s="15" t="s">
        <v>244</v>
      </c>
      <c r="C16" s="16">
        <f>SUM(C7:C15)</f>
        <v>0</v>
      </c>
      <c r="D16" s="16">
        <f>SUM(D7:D15)</f>
        <v>100</v>
      </c>
      <c r="E16" s="16">
        <f>SUM(E7:E15)</f>
        <v>187</v>
      </c>
    </row>
    <row r="17" spans="1:5">
      <c r="A17" s="2" t="s">
        <v>273</v>
      </c>
      <c r="B17" s="57" t="s">
        <v>245</v>
      </c>
      <c r="C17" s="58">
        <v>0</v>
      </c>
      <c r="D17" s="58">
        <v>0</v>
      </c>
      <c r="E17" s="58">
        <v>0</v>
      </c>
    </row>
    <row r="18" spans="1:5">
      <c r="A18" s="2" t="s">
        <v>273</v>
      </c>
      <c r="B18" s="57" t="s">
        <v>246</v>
      </c>
      <c r="C18" s="58">
        <v>0</v>
      </c>
      <c r="D18" s="58">
        <v>0</v>
      </c>
      <c r="E18" s="58">
        <v>0</v>
      </c>
    </row>
    <row r="19" spans="1:5">
      <c r="A19" s="2" t="s">
        <v>273</v>
      </c>
      <c r="B19" s="57" t="s">
        <v>247</v>
      </c>
      <c r="C19" s="58">
        <v>0</v>
      </c>
      <c r="D19" s="58">
        <v>0</v>
      </c>
      <c r="E19" s="58">
        <v>0</v>
      </c>
    </row>
    <row r="20" spans="1:5">
      <c r="A20" s="2" t="s">
        <v>273</v>
      </c>
      <c r="B20" s="57" t="s">
        <v>248</v>
      </c>
      <c r="C20" s="58">
        <v>0</v>
      </c>
      <c r="D20" s="58">
        <v>0</v>
      </c>
      <c r="E20" s="58">
        <v>0</v>
      </c>
    </row>
    <row r="21" spans="1:5">
      <c r="A21" s="2" t="s">
        <v>273</v>
      </c>
      <c r="B21" s="57" t="s">
        <v>249</v>
      </c>
      <c r="C21" s="58">
        <v>0</v>
      </c>
      <c r="D21" s="58">
        <v>0</v>
      </c>
      <c r="E21" s="58">
        <v>0</v>
      </c>
    </row>
    <row r="22" spans="1:5">
      <c r="A22" s="2" t="s">
        <v>273</v>
      </c>
      <c r="B22" s="2" t="s">
        <v>250</v>
      </c>
      <c r="C22" s="32">
        <v>100</v>
      </c>
      <c r="D22" s="32">
        <v>100</v>
      </c>
      <c r="E22" s="32">
        <v>100</v>
      </c>
    </row>
    <row r="23" spans="1:5">
      <c r="A23" s="15" t="s">
        <v>273</v>
      </c>
      <c r="B23" s="15" t="s">
        <v>251</v>
      </c>
      <c r="C23" s="16">
        <f>SUM(C17:C22)</f>
        <v>100</v>
      </c>
      <c r="D23" s="16">
        <f>SUM(D17:D22)</f>
        <v>100</v>
      </c>
      <c r="E23" s="16">
        <f>SUM(E17:E22)</f>
        <v>100</v>
      </c>
    </row>
    <row r="24" spans="1:5">
      <c r="A24" s="2" t="s">
        <v>274</v>
      </c>
      <c r="B24" s="2" t="s">
        <v>332</v>
      </c>
      <c r="C24" s="32">
        <v>102</v>
      </c>
      <c r="D24" s="32">
        <v>183</v>
      </c>
      <c r="E24" s="32">
        <v>183</v>
      </c>
    </row>
    <row r="25" spans="1:5">
      <c r="A25" s="15" t="s">
        <v>274</v>
      </c>
      <c r="B25" s="15" t="s">
        <v>252</v>
      </c>
      <c r="C25" s="16">
        <f>SUM(C24)</f>
        <v>102</v>
      </c>
      <c r="D25" s="16">
        <f>SUM(D24)</f>
        <v>183</v>
      </c>
      <c r="E25" s="16">
        <f>SUM(E24)</f>
        <v>183</v>
      </c>
    </row>
    <row r="26" spans="1:5">
      <c r="A26" s="2" t="s">
        <v>275</v>
      </c>
      <c r="B26" s="57" t="s">
        <v>253</v>
      </c>
      <c r="C26" s="58">
        <v>0</v>
      </c>
      <c r="D26" s="58">
        <v>0</v>
      </c>
      <c r="E26" s="58">
        <v>0</v>
      </c>
    </row>
    <row r="27" spans="1:5">
      <c r="A27" s="2" t="s">
        <v>275</v>
      </c>
      <c r="B27" s="57" t="s">
        <v>254</v>
      </c>
      <c r="C27" s="58">
        <v>0</v>
      </c>
      <c r="D27" s="58">
        <v>0</v>
      </c>
      <c r="E27" s="58">
        <v>0</v>
      </c>
    </row>
    <row r="28" spans="1:5">
      <c r="A28" s="2" t="s">
        <v>275</v>
      </c>
      <c r="B28" s="57" t="s">
        <v>255</v>
      </c>
      <c r="C28" s="58">
        <v>0</v>
      </c>
      <c r="D28" s="58">
        <v>0</v>
      </c>
      <c r="E28" s="58">
        <v>0</v>
      </c>
    </row>
    <row r="29" spans="1:5">
      <c r="A29" s="2" t="s">
        <v>275</v>
      </c>
      <c r="B29" s="57" t="s">
        <v>256</v>
      </c>
      <c r="C29" s="58">
        <v>0</v>
      </c>
      <c r="D29" s="58">
        <v>0</v>
      </c>
      <c r="E29" s="58">
        <v>0</v>
      </c>
    </row>
    <row r="30" spans="1:5">
      <c r="A30" s="2" t="s">
        <v>275</v>
      </c>
      <c r="B30" s="2" t="s">
        <v>333</v>
      </c>
      <c r="C30" s="32">
        <v>10</v>
      </c>
      <c r="D30" s="32">
        <v>17</v>
      </c>
      <c r="E30" s="32">
        <v>17</v>
      </c>
    </row>
    <row r="31" spans="1:5">
      <c r="A31" s="2" t="s">
        <v>275</v>
      </c>
      <c r="B31" s="2" t="s">
        <v>257</v>
      </c>
      <c r="C31" s="3">
        <v>0</v>
      </c>
      <c r="D31" s="3">
        <v>0</v>
      </c>
      <c r="E31" s="3">
        <v>0</v>
      </c>
    </row>
    <row r="32" spans="1:5">
      <c r="A32" s="15" t="s">
        <v>275</v>
      </c>
      <c r="B32" s="15" t="s">
        <v>258</v>
      </c>
      <c r="C32" s="16">
        <f>SUM(C26:C31)</f>
        <v>10</v>
      </c>
      <c r="D32" s="16">
        <f>SUM(D26:D31)</f>
        <v>17</v>
      </c>
      <c r="E32" s="16">
        <f>SUM(E26:E31)</f>
        <v>17</v>
      </c>
    </row>
    <row r="33" spans="1:5">
      <c r="A33" s="2" t="s">
        <v>276</v>
      </c>
      <c r="B33" s="2" t="s">
        <v>259</v>
      </c>
      <c r="C33" s="3">
        <v>0</v>
      </c>
      <c r="D33" s="3">
        <v>0</v>
      </c>
      <c r="E33" s="3">
        <v>0</v>
      </c>
    </row>
    <row r="34" spans="1:5">
      <c r="A34" s="2" t="s">
        <v>276</v>
      </c>
      <c r="B34" s="2" t="s">
        <v>260</v>
      </c>
      <c r="C34" s="3">
        <f>C35</f>
        <v>150</v>
      </c>
      <c r="D34" s="3">
        <f>D35</f>
        <v>150</v>
      </c>
      <c r="E34" s="3">
        <f>E35</f>
        <v>150</v>
      </c>
    </row>
    <row r="35" spans="1:5">
      <c r="A35" s="30" t="s">
        <v>279</v>
      </c>
      <c r="B35" s="2" t="s">
        <v>310</v>
      </c>
      <c r="C35" s="32">
        <v>150</v>
      </c>
      <c r="D35" s="32">
        <v>150</v>
      </c>
      <c r="E35" s="32">
        <v>150</v>
      </c>
    </row>
    <row r="36" spans="1:5">
      <c r="A36" s="15" t="s">
        <v>276</v>
      </c>
      <c r="B36" s="15" t="s">
        <v>261</v>
      </c>
      <c r="C36" s="16">
        <f>C33+C34</f>
        <v>150</v>
      </c>
      <c r="D36" s="16">
        <f>D33+D34</f>
        <v>150</v>
      </c>
      <c r="E36" s="16">
        <f>E33+E34</f>
        <v>150</v>
      </c>
    </row>
    <row r="37" spans="1:5">
      <c r="A37" s="2" t="s">
        <v>277</v>
      </c>
      <c r="B37" s="2" t="s">
        <v>262</v>
      </c>
      <c r="C37" s="3">
        <v>0</v>
      </c>
      <c r="D37" s="3">
        <v>0</v>
      </c>
      <c r="E37" s="3">
        <v>0</v>
      </c>
    </row>
    <row r="38" spans="1:5">
      <c r="A38" s="2" t="s">
        <v>277</v>
      </c>
      <c r="B38" s="2" t="s">
        <v>334</v>
      </c>
      <c r="C38" s="3">
        <v>0</v>
      </c>
      <c r="D38" s="3">
        <v>0</v>
      </c>
      <c r="E38" s="3">
        <v>0</v>
      </c>
    </row>
    <row r="39" spans="1:5">
      <c r="A39" s="2" t="s">
        <v>277</v>
      </c>
      <c r="B39" s="2" t="s">
        <v>263</v>
      </c>
      <c r="C39" s="3">
        <v>200</v>
      </c>
      <c r="D39" s="3">
        <v>200</v>
      </c>
      <c r="E39" s="3">
        <v>200</v>
      </c>
    </row>
    <row r="40" spans="1:5">
      <c r="A40" s="2" t="s">
        <v>277</v>
      </c>
      <c r="B40" s="2" t="s">
        <v>264</v>
      </c>
      <c r="C40" s="3">
        <v>100</v>
      </c>
      <c r="D40" s="3">
        <v>100</v>
      </c>
      <c r="E40" s="3">
        <v>100</v>
      </c>
    </row>
    <row r="41" spans="1:5">
      <c r="A41" s="2" t="s">
        <v>277</v>
      </c>
      <c r="B41" s="31" t="s">
        <v>331</v>
      </c>
      <c r="C41" s="3">
        <v>552</v>
      </c>
      <c r="D41" s="3">
        <v>552</v>
      </c>
      <c r="E41" s="3">
        <v>623</v>
      </c>
    </row>
    <row r="42" spans="1:5">
      <c r="A42" s="2" t="s">
        <v>277</v>
      </c>
      <c r="B42" s="57" t="s">
        <v>265</v>
      </c>
      <c r="C42" s="58">
        <v>0</v>
      </c>
      <c r="D42" s="58">
        <v>0</v>
      </c>
      <c r="E42" s="58">
        <v>0</v>
      </c>
    </row>
    <row r="43" spans="1:5">
      <c r="A43" s="2" t="s">
        <v>277</v>
      </c>
      <c r="B43" s="57" t="s">
        <v>266</v>
      </c>
      <c r="C43" s="58">
        <v>0</v>
      </c>
      <c r="D43" s="58">
        <v>0</v>
      </c>
      <c r="E43" s="58">
        <v>0</v>
      </c>
    </row>
    <row r="44" spans="1:5">
      <c r="A44" s="2" t="s">
        <v>277</v>
      </c>
      <c r="B44" s="57" t="s">
        <v>267</v>
      </c>
      <c r="C44" s="58">
        <v>0</v>
      </c>
      <c r="D44" s="58">
        <v>0</v>
      </c>
      <c r="E44" s="58">
        <v>0</v>
      </c>
    </row>
    <row r="45" spans="1:5">
      <c r="A45" s="2" t="s">
        <v>277</v>
      </c>
      <c r="B45" s="57" t="s">
        <v>268</v>
      </c>
      <c r="C45" s="58">
        <v>0</v>
      </c>
      <c r="D45" s="58">
        <v>0</v>
      </c>
      <c r="E45" s="58">
        <v>0</v>
      </c>
    </row>
    <row r="46" spans="1:5">
      <c r="A46" s="2" t="s">
        <v>277</v>
      </c>
      <c r="B46" s="2" t="s">
        <v>269</v>
      </c>
      <c r="C46" s="3">
        <v>200</v>
      </c>
      <c r="D46" s="3">
        <v>100</v>
      </c>
      <c r="E46" s="3">
        <v>100</v>
      </c>
    </row>
    <row r="47" spans="1:5" ht="47.25">
      <c r="A47" s="2" t="s">
        <v>277</v>
      </c>
      <c r="B47" s="7" t="s">
        <v>315</v>
      </c>
      <c r="C47" s="3">
        <f>C48+C49+C50</f>
        <v>798</v>
      </c>
      <c r="D47" s="3">
        <f>D48+D49+D50</f>
        <v>798</v>
      </c>
      <c r="E47" s="3">
        <f>E48+E49+E50</f>
        <v>798</v>
      </c>
    </row>
    <row r="48" spans="1:5">
      <c r="A48" s="30" t="s">
        <v>279</v>
      </c>
      <c r="B48" s="2" t="s">
        <v>311</v>
      </c>
      <c r="C48" s="3">
        <v>350</v>
      </c>
      <c r="D48" s="3">
        <v>350</v>
      </c>
      <c r="E48" s="3">
        <v>350</v>
      </c>
    </row>
    <row r="49" spans="1:5">
      <c r="A49" s="2"/>
      <c r="B49" s="2" t="s">
        <v>312</v>
      </c>
      <c r="C49" s="3">
        <v>100</v>
      </c>
      <c r="D49" s="3">
        <v>100</v>
      </c>
      <c r="E49" s="3">
        <v>100</v>
      </c>
    </row>
    <row r="50" spans="1:5">
      <c r="A50" s="2" t="s">
        <v>277</v>
      </c>
      <c r="B50" s="2" t="s">
        <v>363</v>
      </c>
      <c r="C50" s="3">
        <v>348</v>
      </c>
      <c r="D50" s="3">
        <v>348</v>
      </c>
      <c r="E50" s="3">
        <v>348</v>
      </c>
    </row>
    <row r="51" spans="1:5">
      <c r="A51" s="15" t="s">
        <v>277</v>
      </c>
      <c r="B51" s="15" t="s">
        <v>270</v>
      </c>
      <c r="C51" s="16">
        <f>C39+C40+C41+C46+C47</f>
        <v>1850</v>
      </c>
      <c r="D51" s="16">
        <f>D37+D38+D39+D40+D41+D42+D43+D44+D45+D46+D47</f>
        <v>1750</v>
      </c>
      <c r="E51" s="16">
        <f>E37+E38+E39+E40+E41+E42+E43+E44+E45+E46+E47</f>
        <v>1821</v>
      </c>
    </row>
    <row r="52" spans="1:5" ht="18.75">
      <c r="A52" s="40" t="s">
        <v>278</v>
      </c>
      <c r="B52" s="40" t="s">
        <v>271</v>
      </c>
      <c r="C52" s="41">
        <f>C16+C23+C25+C32+C36+C51</f>
        <v>2212</v>
      </c>
      <c r="D52" s="41">
        <f>D16+D23+D25+D32+D36+D51</f>
        <v>2300</v>
      </c>
      <c r="E52" s="41">
        <f>E16+E23+E25+E32+E36+E51</f>
        <v>2458</v>
      </c>
    </row>
  </sheetData>
  <phoneticPr fontId="5" type="noConversion"/>
  <pageMargins left="0" right="0" top="0.98425196850393704" bottom="0.98425196850393704" header="0.51181102362204722" footer="0.51181102362204722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2"/>
  <sheetViews>
    <sheetView tabSelected="1" workbookViewId="0">
      <selection activeCell="A134" sqref="A134"/>
    </sheetView>
  </sheetViews>
  <sheetFormatPr defaultRowHeight="15"/>
  <cols>
    <col min="1" max="1" width="93.28515625" bestFit="1" customWidth="1"/>
    <col min="2" max="2" width="13.85546875" customWidth="1"/>
    <col min="3" max="3" width="16.140625" customWidth="1"/>
    <col min="4" max="4" width="16.5703125" customWidth="1"/>
  </cols>
  <sheetData>
    <row r="1" spans="1:4" ht="15.75">
      <c r="A1" s="14" t="s">
        <v>341</v>
      </c>
    </row>
    <row r="2" spans="1:4" ht="15.75">
      <c r="A2" s="14" t="s">
        <v>339</v>
      </c>
    </row>
    <row r="3" spans="1:4" ht="15.75">
      <c r="A3" s="14" t="s">
        <v>359</v>
      </c>
    </row>
    <row r="4" spans="1:4" ht="15.75">
      <c r="C4" s="60"/>
      <c r="D4" s="60" t="s">
        <v>340</v>
      </c>
    </row>
    <row r="5" spans="1:4" ht="47.25">
      <c r="A5" s="35" t="s">
        <v>282</v>
      </c>
      <c r="B5" s="37" t="s">
        <v>364</v>
      </c>
      <c r="C5" s="37" t="s">
        <v>380</v>
      </c>
      <c r="D5" s="37" t="s">
        <v>381</v>
      </c>
    </row>
    <row r="6" spans="1:4" ht="15.75">
      <c r="A6" s="15" t="s">
        <v>98</v>
      </c>
      <c r="B6" s="16">
        <f>SUM(B7:B17)</f>
        <v>6850</v>
      </c>
      <c r="C6" s="16">
        <f>SUM(C7:C17)</f>
        <v>7568</v>
      </c>
      <c r="D6" s="16">
        <f>SUM(D7:D17)</f>
        <v>9154</v>
      </c>
    </row>
    <row r="7" spans="1:4" ht="15.75">
      <c r="A7" s="2" t="s">
        <v>99</v>
      </c>
      <c r="B7" s="3">
        <f>4430+1808</f>
        <v>6238</v>
      </c>
      <c r="C7" s="3">
        <v>7058</v>
      </c>
      <c r="D7" s="3">
        <v>8512</v>
      </c>
    </row>
    <row r="8" spans="1:4" ht="15.75">
      <c r="A8" s="2" t="s">
        <v>100</v>
      </c>
      <c r="B8" s="3">
        <v>0</v>
      </c>
      <c r="C8" s="3">
        <v>0</v>
      </c>
      <c r="D8" s="3">
        <v>60</v>
      </c>
    </row>
    <row r="9" spans="1:4" ht="15.75">
      <c r="A9" s="2" t="s">
        <v>101</v>
      </c>
      <c r="B9" s="3">
        <v>0</v>
      </c>
      <c r="C9" s="3">
        <v>0</v>
      </c>
      <c r="D9" s="3">
        <v>0</v>
      </c>
    </row>
    <row r="10" spans="1:4" ht="15.75">
      <c r="A10" s="2" t="s">
        <v>102</v>
      </c>
      <c r="B10" s="3">
        <v>0</v>
      </c>
      <c r="C10" s="3">
        <v>0</v>
      </c>
      <c r="D10" s="3">
        <v>0</v>
      </c>
    </row>
    <row r="11" spans="1:4" ht="15.75">
      <c r="A11" s="2" t="s">
        <v>103</v>
      </c>
      <c r="B11" s="3">
        <v>600</v>
      </c>
      <c r="C11" s="3">
        <v>410</v>
      </c>
      <c r="D11" s="3">
        <v>428</v>
      </c>
    </row>
    <row r="12" spans="1:4" ht="15.75">
      <c r="A12" s="2" t="s">
        <v>104</v>
      </c>
      <c r="B12" s="3">
        <v>0</v>
      </c>
      <c r="C12" s="3">
        <v>0</v>
      </c>
      <c r="D12" s="3">
        <v>0</v>
      </c>
    </row>
    <row r="13" spans="1:4" ht="15.75">
      <c r="A13" s="2" t="s">
        <v>105</v>
      </c>
      <c r="B13" s="3">
        <v>12</v>
      </c>
      <c r="C13" s="3">
        <v>12</v>
      </c>
      <c r="D13" s="3">
        <v>12</v>
      </c>
    </row>
    <row r="14" spans="1:4" ht="15.75">
      <c r="A14" s="2" t="s">
        <v>106</v>
      </c>
      <c r="B14" s="3">
        <v>0</v>
      </c>
      <c r="C14" s="3">
        <v>0</v>
      </c>
      <c r="D14" s="3">
        <v>0</v>
      </c>
    </row>
    <row r="15" spans="1:4" ht="15.75">
      <c r="A15" s="2" t="s">
        <v>107</v>
      </c>
      <c r="B15" s="3">
        <v>0</v>
      </c>
      <c r="C15" s="3">
        <v>0</v>
      </c>
      <c r="D15" s="3">
        <v>0</v>
      </c>
    </row>
    <row r="16" spans="1:4" ht="15.75">
      <c r="A16" s="2" t="s">
        <v>108</v>
      </c>
      <c r="B16" s="3">
        <v>0</v>
      </c>
      <c r="C16" s="3">
        <v>0</v>
      </c>
      <c r="D16" s="3">
        <v>0</v>
      </c>
    </row>
    <row r="17" spans="1:4" ht="15.75">
      <c r="A17" s="2" t="s">
        <v>109</v>
      </c>
      <c r="B17" s="3">
        <v>0</v>
      </c>
      <c r="C17" s="3">
        <v>88</v>
      </c>
      <c r="D17" s="3">
        <v>142</v>
      </c>
    </row>
    <row r="18" spans="1:4" ht="15.75">
      <c r="A18" s="15" t="s">
        <v>110</v>
      </c>
      <c r="B18" s="16">
        <f>SUM(B19:B21)</f>
        <v>553</v>
      </c>
      <c r="C18" s="16">
        <f>SUM(C19:C21)</f>
        <v>553</v>
      </c>
      <c r="D18" s="16">
        <f>SUM(D19:D21)</f>
        <v>558</v>
      </c>
    </row>
    <row r="19" spans="1:4" ht="15.75">
      <c r="A19" s="2" t="s">
        <v>111</v>
      </c>
      <c r="B19" s="3">
        <v>253</v>
      </c>
      <c r="C19" s="3">
        <v>253</v>
      </c>
      <c r="D19" s="3">
        <v>253</v>
      </c>
    </row>
    <row r="20" spans="1:4" ht="31.5">
      <c r="A20" s="7" t="s">
        <v>112</v>
      </c>
      <c r="B20" s="3">
        <v>300</v>
      </c>
      <c r="C20" s="3">
        <v>300</v>
      </c>
      <c r="D20" s="3">
        <v>305</v>
      </c>
    </row>
    <row r="21" spans="1:4" ht="15.75">
      <c r="A21" s="2" t="s">
        <v>113</v>
      </c>
      <c r="B21" s="3">
        <v>0</v>
      </c>
      <c r="C21" s="3">
        <v>0</v>
      </c>
      <c r="D21" s="3">
        <v>0</v>
      </c>
    </row>
    <row r="22" spans="1:4" ht="15.75">
      <c r="A22" s="4" t="s">
        <v>114</v>
      </c>
      <c r="B22" s="5">
        <f>B6+B18</f>
        <v>7403</v>
      </c>
      <c r="C22" s="5">
        <f>C6+C18</f>
        <v>8121</v>
      </c>
      <c r="D22" s="5">
        <f>D6+D18</f>
        <v>9712</v>
      </c>
    </row>
    <row r="23" spans="1:4" ht="15.75">
      <c r="A23" s="4" t="s">
        <v>115</v>
      </c>
      <c r="B23" s="5">
        <f>1278+245</f>
        <v>1523</v>
      </c>
      <c r="C23" s="5">
        <v>1876</v>
      </c>
      <c r="D23" s="5">
        <v>2109</v>
      </c>
    </row>
    <row r="24" spans="1:4" ht="15.75">
      <c r="A24" s="15" t="s">
        <v>116</v>
      </c>
      <c r="B24" s="16">
        <f>SUM(B25:B27)</f>
        <v>1745</v>
      </c>
      <c r="C24" s="16">
        <f>SUM(C25:C27)</f>
        <v>1745</v>
      </c>
      <c r="D24" s="16">
        <f>SUM(D25:D27)</f>
        <v>1745</v>
      </c>
    </row>
    <row r="25" spans="1:4" ht="15.75">
      <c r="A25" s="2" t="s">
        <v>117</v>
      </c>
      <c r="B25" s="3">
        <v>335</v>
      </c>
      <c r="C25" s="3">
        <v>335</v>
      </c>
      <c r="D25" s="3">
        <v>335</v>
      </c>
    </row>
    <row r="26" spans="1:4" ht="15.75">
      <c r="A26" s="2" t="s">
        <v>118</v>
      </c>
      <c r="B26" s="3">
        <v>1410</v>
      </c>
      <c r="C26" s="3">
        <v>1410</v>
      </c>
      <c r="D26" s="3">
        <v>1410</v>
      </c>
    </row>
    <row r="27" spans="1:4" ht="15.75">
      <c r="A27" s="2" t="s">
        <v>119</v>
      </c>
      <c r="B27" s="3">
        <v>0</v>
      </c>
      <c r="C27" s="3">
        <v>0</v>
      </c>
      <c r="D27" s="3">
        <v>0</v>
      </c>
    </row>
    <row r="28" spans="1:4" ht="15.75">
      <c r="A28" s="15" t="s">
        <v>120</v>
      </c>
      <c r="B28" s="16">
        <f>SUM(B29:B30)</f>
        <v>200</v>
      </c>
      <c r="C28" s="16">
        <f>SUM(C29:C30)</f>
        <v>200</v>
      </c>
      <c r="D28" s="16">
        <f>SUM(D29:D30)</f>
        <v>200</v>
      </c>
    </row>
    <row r="29" spans="1:4" ht="15.75">
      <c r="A29" s="2" t="s">
        <v>121</v>
      </c>
      <c r="B29" s="3">
        <v>0</v>
      </c>
      <c r="C29" s="3">
        <v>0</v>
      </c>
      <c r="D29" s="3">
        <v>0</v>
      </c>
    </row>
    <row r="30" spans="1:4" ht="15.75">
      <c r="A30" s="2" t="s">
        <v>122</v>
      </c>
      <c r="B30" s="3">
        <v>200</v>
      </c>
      <c r="C30" s="3">
        <v>200</v>
      </c>
      <c r="D30" s="3">
        <v>200</v>
      </c>
    </row>
    <row r="31" spans="1:4" ht="15.75">
      <c r="A31" s="15" t="s">
        <v>123</v>
      </c>
      <c r="B31" s="16">
        <f>SUM(B32:B38)</f>
        <v>6205</v>
      </c>
      <c r="C31" s="16">
        <f>SUM(C32:C38)</f>
        <v>6445</v>
      </c>
      <c r="D31" s="16">
        <f>SUM(D32:D38)</f>
        <v>6867</v>
      </c>
    </row>
    <row r="32" spans="1:4" ht="15.75">
      <c r="A32" s="2" t="s">
        <v>124</v>
      </c>
      <c r="B32" s="3">
        <v>3305</v>
      </c>
      <c r="C32" s="3">
        <v>3305</v>
      </c>
      <c r="D32" s="3">
        <v>3305</v>
      </c>
    </row>
    <row r="33" spans="1:4" ht="15.75">
      <c r="A33" s="2" t="s">
        <v>125</v>
      </c>
      <c r="B33" s="3">
        <v>0</v>
      </c>
      <c r="C33" s="3">
        <v>0</v>
      </c>
      <c r="D33" s="3">
        <v>0</v>
      </c>
    </row>
    <row r="34" spans="1:4" ht="15.75">
      <c r="A34" s="2" t="s">
        <v>126</v>
      </c>
      <c r="B34" s="3">
        <v>0</v>
      </c>
      <c r="C34" s="3">
        <v>0</v>
      </c>
      <c r="D34" s="3">
        <v>0</v>
      </c>
    </row>
    <row r="35" spans="1:4" ht="15.75">
      <c r="A35" s="2" t="s">
        <v>127</v>
      </c>
      <c r="B35" s="3">
        <v>400</v>
      </c>
      <c r="C35" s="3">
        <v>640</v>
      </c>
      <c r="D35" s="3">
        <v>1137</v>
      </c>
    </row>
    <row r="36" spans="1:4" ht="15.75">
      <c r="A36" s="2" t="s">
        <v>128</v>
      </c>
      <c r="B36" s="3">
        <v>0</v>
      </c>
      <c r="C36" s="3">
        <v>0</v>
      </c>
      <c r="D36" s="3">
        <v>0</v>
      </c>
    </row>
    <row r="37" spans="1:4" ht="15.75">
      <c r="A37" s="2" t="s">
        <v>129</v>
      </c>
      <c r="B37" s="3">
        <v>500</v>
      </c>
      <c r="C37" s="3">
        <v>500</v>
      </c>
      <c r="D37" s="3">
        <v>487</v>
      </c>
    </row>
    <row r="38" spans="1:4" ht="15.75">
      <c r="A38" s="56" t="s">
        <v>130</v>
      </c>
      <c r="B38" s="9">
        <v>2000</v>
      </c>
      <c r="C38" s="9">
        <v>2000</v>
      </c>
      <c r="D38" s="9">
        <v>1938</v>
      </c>
    </row>
    <row r="39" spans="1:4" ht="15.75">
      <c r="A39" s="15" t="s">
        <v>131</v>
      </c>
      <c r="B39" s="16">
        <f>SUM(B40:B41)</f>
        <v>680</v>
      </c>
      <c r="C39" s="16">
        <f>SUM(C40:C41)</f>
        <v>580</v>
      </c>
      <c r="D39" s="16">
        <f>SUM(D40:D41)</f>
        <v>580</v>
      </c>
    </row>
    <row r="40" spans="1:4" ht="15.75">
      <c r="A40" s="2" t="s">
        <v>132</v>
      </c>
      <c r="B40" s="3">
        <v>100</v>
      </c>
      <c r="C40" s="3">
        <v>0</v>
      </c>
      <c r="D40" s="3">
        <v>0</v>
      </c>
    </row>
    <row r="41" spans="1:4" ht="15.75">
      <c r="A41" s="2" t="s">
        <v>133</v>
      </c>
      <c r="B41" s="3">
        <v>580</v>
      </c>
      <c r="C41" s="3">
        <v>580</v>
      </c>
      <c r="D41" s="3">
        <v>580</v>
      </c>
    </row>
    <row r="42" spans="1:4" ht="15.75">
      <c r="A42" s="15" t="s">
        <v>134</v>
      </c>
      <c r="B42" s="16">
        <f>SUM(B43:B47)</f>
        <v>6600</v>
      </c>
      <c r="C42" s="16">
        <f>SUM(C43:C47)</f>
        <v>6461</v>
      </c>
      <c r="D42" s="16">
        <f>SUM(D43:D47)</f>
        <v>6461</v>
      </c>
    </row>
    <row r="43" spans="1:4" ht="15.75">
      <c r="A43" s="8" t="s">
        <v>135</v>
      </c>
      <c r="B43" s="9">
        <v>2100</v>
      </c>
      <c r="C43" s="9">
        <v>2100</v>
      </c>
      <c r="D43" s="9">
        <v>2100</v>
      </c>
    </row>
    <row r="44" spans="1:4" ht="15.75">
      <c r="A44" s="2" t="s">
        <v>136</v>
      </c>
      <c r="B44" s="3">
        <v>0</v>
      </c>
      <c r="C44" s="3">
        <v>0</v>
      </c>
      <c r="D44" s="3">
        <v>0</v>
      </c>
    </row>
    <row r="45" spans="1:4" ht="15.75">
      <c r="A45" s="2" t="s">
        <v>137</v>
      </c>
      <c r="B45" s="3">
        <v>0</v>
      </c>
      <c r="C45" s="3">
        <v>0</v>
      </c>
      <c r="D45" s="3">
        <v>0</v>
      </c>
    </row>
    <row r="46" spans="1:4" ht="15.75">
      <c r="A46" s="2" t="s">
        <v>138</v>
      </c>
      <c r="B46" s="3">
        <v>0</v>
      </c>
      <c r="C46" s="3">
        <v>0</v>
      </c>
      <c r="D46" s="3">
        <v>0</v>
      </c>
    </row>
    <row r="47" spans="1:4" ht="15.75">
      <c r="A47" s="2" t="s">
        <v>139</v>
      </c>
      <c r="B47" s="3">
        <v>4500</v>
      </c>
      <c r="C47" s="3">
        <v>4361</v>
      </c>
      <c r="D47" s="3">
        <v>4361</v>
      </c>
    </row>
    <row r="48" spans="1:4" ht="15.75">
      <c r="A48" s="4" t="s">
        <v>140</v>
      </c>
      <c r="B48" s="5">
        <f>B24+B28+B31+B39+B42</f>
        <v>15430</v>
      </c>
      <c r="C48" s="5">
        <f>C24+C28+C31+C39+C42</f>
        <v>15431</v>
      </c>
      <c r="D48" s="5">
        <f>D24+D28+D31+D39+D42</f>
        <v>15853</v>
      </c>
    </row>
    <row r="49" spans="1:4" ht="15.75">
      <c r="A49" s="2" t="s">
        <v>141</v>
      </c>
      <c r="B49" s="3">
        <v>0</v>
      </c>
      <c r="C49" s="3">
        <v>0</v>
      </c>
      <c r="D49" s="3">
        <v>0</v>
      </c>
    </row>
    <row r="50" spans="1:4" ht="15.75">
      <c r="A50" s="2" t="s">
        <v>142</v>
      </c>
      <c r="B50" s="3">
        <f ca="1">'10 számú melléklet'!C15</f>
        <v>0</v>
      </c>
      <c r="C50" s="3">
        <v>100</v>
      </c>
      <c r="D50" s="3">
        <v>187</v>
      </c>
    </row>
    <row r="51" spans="1:4" ht="15.75">
      <c r="A51" s="8" t="s">
        <v>143</v>
      </c>
      <c r="B51" s="9">
        <v>0</v>
      </c>
      <c r="C51" s="9">
        <v>0</v>
      </c>
      <c r="D51" s="9">
        <v>0</v>
      </c>
    </row>
    <row r="52" spans="1:4" ht="15.75">
      <c r="A52" s="2" t="s">
        <v>144</v>
      </c>
      <c r="B52" s="3">
        <f ca="1">'10 számú melléklet'!C22</f>
        <v>100</v>
      </c>
      <c r="C52" s="3">
        <f ca="1">'10 számú melléklet'!D22</f>
        <v>100</v>
      </c>
      <c r="D52" s="3">
        <f ca="1">'10 számú melléklet'!E22</f>
        <v>100</v>
      </c>
    </row>
    <row r="53" spans="1:4" ht="15.75">
      <c r="A53" s="2" t="s">
        <v>145</v>
      </c>
      <c r="B53" s="3">
        <f ca="1">'10 számú melléklet'!C24</f>
        <v>102</v>
      </c>
      <c r="C53" s="3">
        <f ca="1">'10 számú melléklet'!D24</f>
        <v>183</v>
      </c>
      <c r="D53" s="3">
        <f ca="1">'10 számú melléklet'!E24</f>
        <v>183</v>
      </c>
    </row>
    <row r="54" spans="1:4" ht="15.75">
      <c r="A54" s="2" t="s">
        <v>146</v>
      </c>
      <c r="B54" s="3">
        <f ca="1">'10 számú melléklet'!C32</f>
        <v>10</v>
      </c>
      <c r="C54" s="3">
        <f ca="1">'10 számú melléklet'!D32</f>
        <v>17</v>
      </c>
      <c r="D54" s="3">
        <f ca="1">'10 számú melléklet'!E32</f>
        <v>17</v>
      </c>
    </row>
    <row r="55" spans="1:4" ht="15.75">
      <c r="A55" s="2" t="s">
        <v>147</v>
      </c>
      <c r="B55" s="3">
        <f ca="1">'10 számú melléklet'!C36</f>
        <v>150</v>
      </c>
      <c r="C55" s="3">
        <f ca="1">'10 számú melléklet'!D36</f>
        <v>150</v>
      </c>
      <c r="D55" s="3">
        <f ca="1">'10 számú melléklet'!E36</f>
        <v>150</v>
      </c>
    </row>
    <row r="56" spans="1:4" ht="15.75">
      <c r="A56" s="2" t="s">
        <v>148</v>
      </c>
      <c r="B56" s="3">
        <f ca="1">'10 számú melléklet'!C51</f>
        <v>1850</v>
      </c>
      <c r="C56" s="3">
        <f ca="1">'10 számú melléklet'!D51</f>
        <v>1750</v>
      </c>
      <c r="D56" s="3">
        <f ca="1">'10 számú melléklet'!E51</f>
        <v>1821</v>
      </c>
    </row>
    <row r="57" spans="1:4" ht="15.75">
      <c r="A57" s="4" t="s">
        <v>149</v>
      </c>
      <c r="B57" s="5">
        <f>SUM(B49:B56)</f>
        <v>2212</v>
      </c>
      <c r="C57" s="5">
        <f>SUM(C49:C56)</f>
        <v>2300</v>
      </c>
      <c r="D57" s="5">
        <f>SUM(D49:D56)</f>
        <v>2458</v>
      </c>
    </row>
    <row r="58" spans="1:4" ht="15.75">
      <c r="A58" s="2" t="s">
        <v>33</v>
      </c>
      <c r="B58" s="3">
        <v>0</v>
      </c>
      <c r="C58" s="3">
        <v>0</v>
      </c>
      <c r="D58" s="3">
        <v>0</v>
      </c>
    </row>
    <row r="59" spans="1:4" ht="15.75">
      <c r="A59" s="2" t="s">
        <v>34</v>
      </c>
      <c r="B59" s="3">
        <v>0</v>
      </c>
      <c r="C59" s="3">
        <v>0</v>
      </c>
      <c r="D59" s="3">
        <v>0</v>
      </c>
    </row>
    <row r="60" spans="1:4" ht="15.75">
      <c r="A60" s="2" t="s">
        <v>35</v>
      </c>
      <c r="B60" s="3">
        <v>0</v>
      </c>
      <c r="C60" s="3">
        <v>0</v>
      </c>
      <c r="D60" s="3">
        <v>0</v>
      </c>
    </row>
    <row r="61" spans="1:4" ht="15.75">
      <c r="A61" s="2" t="s">
        <v>36</v>
      </c>
      <c r="B61" s="3">
        <v>0</v>
      </c>
      <c r="C61" s="3">
        <v>0</v>
      </c>
      <c r="D61" s="3">
        <v>0</v>
      </c>
    </row>
    <row r="62" spans="1:4" ht="15.75">
      <c r="A62" s="2" t="s">
        <v>37</v>
      </c>
      <c r="B62" s="3">
        <v>0</v>
      </c>
      <c r="C62" s="3">
        <v>0</v>
      </c>
      <c r="D62" s="3">
        <v>0</v>
      </c>
    </row>
    <row r="63" spans="1:4" ht="15.75">
      <c r="A63" s="2" t="s">
        <v>38</v>
      </c>
      <c r="B63" s="3">
        <f ca="1">'9 számú melléklet'!C12</f>
        <v>3946</v>
      </c>
      <c r="C63" s="3">
        <f ca="1">'9 számú melléklet'!D12</f>
        <v>3946</v>
      </c>
      <c r="D63" s="3">
        <f ca="1">'9 számú melléklet'!E12</f>
        <v>3946</v>
      </c>
    </row>
    <row r="64" spans="1:4" ht="15.75">
      <c r="A64" s="2" t="s">
        <v>39</v>
      </c>
      <c r="B64" s="3">
        <v>0</v>
      </c>
      <c r="C64" s="3">
        <v>0</v>
      </c>
      <c r="D64" s="3">
        <v>0</v>
      </c>
    </row>
    <row r="65" spans="1:4" ht="15.75">
      <c r="A65" s="2" t="s">
        <v>40</v>
      </c>
      <c r="B65" s="3">
        <v>0</v>
      </c>
      <c r="C65" s="3">
        <v>0</v>
      </c>
      <c r="D65" s="3">
        <v>0</v>
      </c>
    </row>
    <row r="66" spans="1:4" ht="15.75">
      <c r="A66" s="2" t="s">
        <v>41</v>
      </c>
      <c r="B66" s="3">
        <v>0</v>
      </c>
      <c r="C66" s="3">
        <v>0</v>
      </c>
      <c r="D66" s="3">
        <v>0</v>
      </c>
    </row>
    <row r="67" spans="1:4" ht="15.75">
      <c r="A67" s="2" t="s">
        <v>42</v>
      </c>
      <c r="B67" s="3">
        <v>0</v>
      </c>
      <c r="C67" s="3">
        <v>0</v>
      </c>
      <c r="D67" s="3">
        <v>0</v>
      </c>
    </row>
    <row r="68" spans="1:4" ht="15.75">
      <c r="A68" s="2" t="s">
        <v>43</v>
      </c>
      <c r="B68" s="3">
        <f ca="1">'9 számú melléklet'!C23</f>
        <v>925</v>
      </c>
      <c r="C68" s="3">
        <f ca="1">'9 számú melléklet'!D23</f>
        <v>925</v>
      </c>
      <c r="D68" s="3">
        <f ca="1">'9 számú melléklet'!E23</f>
        <v>3518</v>
      </c>
    </row>
    <row r="69" spans="1:4" ht="15.75">
      <c r="A69" s="2" t="s">
        <v>45</v>
      </c>
      <c r="B69" s="3">
        <v>0</v>
      </c>
      <c r="C69" s="3">
        <v>0</v>
      </c>
      <c r="D69" s="3">
        <v>0</v>
      </c>
    </row>
    <row r="70" spans="1:4" ht="15.75">
      <c r="A70" s="2" t="s">
        <v>47</v>
      </c>
      <c r="B70" s="3">
        <f ca="1">'9 számú melléklet'!C30</f>
        <v>10935</v>
      </c>
      <c r="C70" s="3">
        <f ca="1">'9 számú melléklet'!D30</f>
        <v>9251</v>
      </c>
      <c r="D70" s="3">
        <f ca="1">'9 számú melléklet'!E30</f>
        <v>7226</v>
      </c>
    </row>
    <row r="71" spans="1:4" ht="15.75">
      <c r="A71" s="4" t="s">
        <v>46</v>
      </c>
      <c r="B71" s="5">
        <f>SUM(B58:B70)</f>
        <v>15806</v>
      </c>
      <c r="C71" s="5">
        <f>SUM(C58:C70)</f>
        <v>14122</v>
      </c>
      <c r="D71" s="5">
        <f>SUM(D58:D70)</f>
        <v>14690</v>
      </c>
    </row>
    <row r="72" spans="1:4" ht="15.75">
      <c r="A72" s="12" t="s">
        <v>53</v>
      </c>
      <c r="B72" s="13">
        <f>B22+B23+B48+B57+B71</f>
        <v>42374</v>
      </c>
      <c r="C72" s="13">
        <f>C22+C23+C48+C57+C71</f>
        <v>41850</v>
      </c>
      <c r="D72" s="13">
        <f>D22+D23+D48+D57+D71</f>
        <v>44822</v>
      </c>
    </row>
    <row r="73" spans="1:4" ht="15.75">
      <c r="A73" s="2" t="s">
        <v>55</v>
      </c>
      <c r="B73" s="3">
        <f ca="1">'1 számú melléklet'!B74</f>
        <v>800</v>
      </c>
      <c r="C73" s="3">
        <f ca="1">'1 számú melléklet'!C74</f>
        <v>800</v>
      </c>
      <c r="D73" s="3">
        <f ca="1">'1 számú melléklet'!D74</f>
        <v>800</v>
      </c>
    </row>
    <row r="74" spans="1:4" ht="15.75">
      <c r="A74" s="2" t="s">
        <v>56</v>
      </c>
      <c r="B74" s="3">
        <v>0</v>
      </c>
      <c r="C74" s="3">
        <v>0</v>
      </c>
      <c r="D74" s="3">
        <v>0</v>
      </c>
    </row>
    <row r="75" spans="1:4" ht="15.75">
      <c r="A75" s="2" t="s">
        <v>60</v>
      </c>
      <c r="B75" s="3">
        <f ca="1">'1 számú melléklet'!B76</f>
        <v>272</v>
      </c>
      <c r="C75" s="3">
        <f ca="1">'1 számú melléklet'!C76</f>
        <v>272</v>
      </c>
      <c r="D75" s="3">
        <f ca="1">'1 számú melléklet'!D76</f>
        <v>272</v>
      </c>
    </row>
    <row r="76" spans="1:4" ht="15.75">
      <c r="A76" s="2" t="s">
        <v>57</v>
      </c>
      <c r="B76" s="3">
        <f ca="1">'1 számú melléklet'!B77</f>
        <v>3757</v>
      </c>
      <c r="C76" s="3">
        <f ca="1">'1 számú melléklet'!C77</f>
        <v>5086</v>
      </c>
      <c r="D76" s="3">
        <f ca="1">'1 számú melléklet'!D77</f>
        <v>5086</v>
      </c>
    </row>
    <row r="77" spans="1:4" ht="15.75">
      <c r="A77" s="2" t="s">
        <v>58</v>
      </c>
      <c r="B77" s="3">
        <v>0</v>
      </c>
      <c r="C77" s="3">
        <v>0</v>
      </c>
      <c r="D77" s="3">
        <v>0</v>
      </c>
    </row>
    <row r="78" spans="1:4" ht="15.75">
      <c r="A78" s="2" t="s">
        <v>59</v>
      </c>
      <c r="B78" s="3">
        <v>0</v>
      </c>
      <c r="C78" s="3">
        <v>0</v>
      </c>
      <c r="D78" s="3">
        <v>0</v>
      </c>
    </row>
    <row r="79" spans="1:4" ht="15.75">
      <c r="A79" s="2" t="s">
        <v>61</v>
      </c>
      <c r="B79" s="3">
        <f ca="1">'1 számú melléklet'!B80</f>
        <v>1302</v>
      </c>
      <c r="C79" s="3">
        <f ca="1">'1 számú melléklet'!C80</f>
        <v>1657</v>
      </c>
      <c r="D79" s="3">
        <f ca="1">'1 számú melléklet'!D80</f>
        <v>1657</v>
      </c>
    </row>
    <row r="80" spans="1:4" ht="15.75">
      <c r="A80" s="4" t="s">
        <v>49</v>
      </c>
      <c r="B80" s="5">
        <f>SUM(B73:B79)</f>
        <v>6131</v>
      </c>
      <c r="C80" s="5">
        <f>SUM(C73:C79)</f>
        <v>7815</v>
      </c>
      <c r="D80" s="5">
        <f>SUM(D73:D79)</f>
        <v>7815</v>
      </c>
    </row>
    <row r="81" spans="1:4" ht="15.75">
      <c r="A81" s="2" t="s">
        <v>62</v>
      </c>
      <c r="B81" s="3">
        <v>0</v>
      </c>
      <c r="C81" s="3">
        <v>0</v>
      </c>
      <c r="D81" s="3">
        <v>0</v>
      </c>
    </row>
    <row r="82" spans="1:4" ht="15.75">
      <c r="A82" s="2" t="s">
        <v>63</v>
      </c>
      <c r="B82" s="3">
        <v>0</v>
      </c>
      <c r="C82" s="3">
        <v>0</v>
      </c>
      <c r="D82" s="3">
        <v>0</v>
      </c>
    </row>
    <row r="83" spans="1:4" ht="15.75">
      <c r="A83" s="2" t="s">
        <v>64</v>
      </c>
      <c r="B83" s="3">
        <f ca="1">'1 számú melléklet'!B84</f>
        <v>5112</v>
      </c>
      <c r="C83" s="3">
        <f ca="1">'1 számú melléklet'!C84</f>
        <v>5112</v>
      </c>
      <c r="D83" s="3">
        <f ca="1">'1 számú melléklet'!D84</f>
        <v>5112</v>
      </c>
    </row>
    <row r="84" spans="1:4" ht="15.75">
      <c r="A84" s="2" t="s">
        <v>65</v>
      </c>
      <c r="B84" s="3">
        <f ca="1">'1 számú melléklet'!B85</f>
        <v>1381</v>
      </c>
      <c r="C84" s="3">
        <f ca="1">'1 számú melléklet'!C85</f>
        <v>1381</v>
      </c>
      <c r="D84" s="3">
        <f ca="1">'1 számú melléklet'!D85</f>
        <v>1381</v>
      </c>
    </row>
    <row r="85" spans="1:4" ht="15.75">
      <c r="A85" s="4" t="s">
        <v>50</v>
      </c>
      <c r="B85" s="5">
        <f>SUM(B81:B84)</f>
        <v>6493</v>
      </c>
      <c r="C85" s="5">
        <f>SUM(C81:C84)</f>
        <v>6493</v>
      </c>
      <c r="D85" s="5">
        <f>SUM(D81:D84)</f>
        <v>6493</v>
      </c>
    </row>
    <row r="86" spans="1:4" ht="15.75">
      <c r="A86" s="2" t="s">
        <v>66</v>
      </c>
      <c r="B86" s="3">
        <v>0</v>
      </c>
      <c r="C86" s="3">
        <v>0</v>
      </c>
      <c r="D86" s="3">
        <v>0</v>
      </c>
    </row>
    <row r="87" spans="1:4" ht="15.75">
      <c r="A87" s="2" t="s">
        <v>67</v>
      </c>
      <c r="B87" s="3">
        <v>0</v>
      </c>
      <c r="C87" s="3">
        <v>0</v>
      </c>
      <c r="D87" s="3">
        <v>0</v>
      </c>
    </row>
    <row r="88" spans="1:4" ht="15.75">
      <c r="A88" s="2" t="s">
        <v>69</v>
      </c>
      <c r="B88" s="3">
        <v>0</v>
      </c>
      <c r="C88" s="3">
        <v>0</v>
      </c>
      <c r="D88" s="3">
        <v>0</v>
      </c>
    </row>
    <row r="89" spans="1:4" ht="15.75">
      <c r="A89" s="2" t="s">
        <v>71</v>
      </c>
      <c r="B89" s="3">
        <v>0</v>
      </c>
      <c r="C89" s="3">
        <v>0</v>
      </c>
      <c r="D89" s="3">
        <v>0</v>
      </c>
    </row>
    <row r="90" spans="1:4" ht="15.75">
      <c r="A90" s="2" t="s">
        <v>70</v>
      </c>
      <c r="B90" s="3">
        <v>0</v>
      </c>
      <c r="C90" s="3">
        <v>0</v>
      </c>
      <c r="D90" s="3">
        <v>0</v>
      </c>
    </row>
    <row r="91" spans="1:4" ht="15.75">
      <c r="A91" s="2" t="s">
        <v>72</v>
      </c>
      <c r="B91" s="3">
        <v>0</v>
      </c>
      <c r="C91" s="3">
        <v>0</v>
      </c>
      <c r="D91" s="3">
        <v>0</v>
      </c>
    </row>
    <row r="92" spans="1:4" ht="15.75">
      <c r="A92" s="2" t="s">
        <v>68</v>
      </c>
      <c r="B92" s="3">
        <v>0</v>
      </c>
      <c r="C92" s="3">
        <v>0</v>
      </c>
      <c r="D92" s="3">
        <v>0</v>
      </c>
    </row>
    <row r="93" spans="1:4" ht="15.75">
      <c r="A93" s="2" t="s">
        <v>73</v>
      </c>
      <c r="B93" s="3">
        <v>0</v>
      </c>
      <c r="C93" s="3">
        <v>0</v>
      </c>
      <c r="D93" s="3">
        <v>0</v>
      </c>
    </row>
    <row r="94" spans="1:4" ht="15.75">
      <c r="A94" s="4" t="s">
        <v>51</v>
      </c>
      <c r="B94" s="5">
        <f>SUM(B86:B93)</f>
        <v>0</v>
      </c>
      <c r="C94" s="5">
        <f>SUM(C86:C93)</f>
        <v>0</v>
      </c>
      <c r="D94" s="5">
        <f>SUM(D86:D93)</f>
        <v>0</v>
      </c>
    </row>
    <row r="95" spans="1:4" ht="15.75">
      <c r="A95" s="12" t="s">
        <v>52</v>
      </c>
      <c r="B95" s="13">
        <f>B80+B85+B94</f>
        <v>12624</v>
      </c>
      <c r="C95" s="13">
        <f>C80+C85+C94</f>
        <v>14308</v>
      </c>
      <c r="D95" s="13">
        <f>D80+D85+D94</f>
        <v>14308</v>
      </c>
    </row>
    <row r="96" spans="1:4" ht="18.75">
      <c r="A96" s="17" t="s">
        <v>54</v>
      </c>
      <c r="B96" s="18">
        <f>B72+B95</f>
        <v>54998</v>
      </c>
      <c r="C96" s="18">
        <f>C72+C95</f>
        <v>56158</v>
      </c>
      <c r="D96" s="18">
        <f>D72+D95</f>
        <v>59130</v>
      </c>
    </row>
    <row r="97" spans="1:4" ht="15.75">
      <c r="A97" s="2" t="s">
        <v>89</v>
      </c>
      <c r="B97" s="3">
        <v>0</v>
      </c>
      <c r="C97" s="3">
        <v>0</v>
      </c>
      <c r="D97" s="3">
        <v>0</v>
      </c>
    </row>
    <row r="98" spans="1:4" ht="15.75">
      <c r="A98" s="2" t="s">
        <v>74</v>
      </c>
      <c r="B98" s="3">
        <v>0</v>
      </c>
      <c r="C98" s="3">
        <v>0</v>
      </c>
      <c r="D98" s="3">
        <v>0</v>
      </c>
    </row>
    <row r="99" spans="1:4" ht="15.75">
      <c r="A99" s="2" t="s">
        <v>75</v>
      </c>
      <c r="B99" s="3">
        <v>0</v>
      </c>
      <c r="C99" s="3">
        <v>0</v>
      </c>
      <c r="D99" s="3">
        <v>0</v>
      </c>
    </row>
    <row r="100" spans="1:4" ht="15.75">
      <c r="A100" s="2" t="s">
        <v>88</v>
      </c>
      <c r="B100" s="3">
        <f>SUM(B97:B99)</f>
        <v>0</v>
      </c>
      <c r="C100" s="3">
        <f>SUM(C97:C99)</f>
        <v>0</v>
      </c>
      <c r="D100" s="3">
        <f>SUM(D97:D99)</f>
        <v>0</v>
      </c>
    </row>
    <row r="101" spans="1:4" ht="15.75">
      <c r="A101" s="2" t="s">
        <v>79</v>
      </c>
      <c r="B101" s="3">
        <v>0</v>
      </c>
      <c r="C101" s="3">
        <v>0</v>
      </c>
      <c r="D101" s="3">
        <v>0</v>
      </c>
    </row>
    <row r="102" spans="1:4" ht="15.75">
      <c r="A102" s="2" t="s">
        <v>76</v>
      </c>
      <c r="B102" s="3">
        <v>0</v>
      </c>
      <c r="C102" s="3">
        <v>0</v>
      </c>
      <c r="D102" s="3">
        <v>0</v>
      </c>
    </row>
    <row r="103" spans="1:4" ht="15.75">
      <c r="A103" s="2" t="s">
        <v>77</v>
      </c>
      <c r="B103" s="3">
        <v>0</v>
      </c>
      <c r="C103" s="3">
        <v>0</v>
      </c>
      <c r="D103" s="3">
        <v>0</v>
      </c>
    </row>
    <row r="104" spans="1:4" ht="15.75">
      <c r="A104" s="2" t="s">
        <v>78</v>
      </c>
      <c r="B104" s="3">
        <v>0</v>
      </c>
      <c r="C104" s="3">
        <v>0</v>
      </c>
      <c r="D104" s="3">
        <v>0</v>
      </c>
    </row>
    <row r="105" spans="1:4" ht="15.75">
      <c r="A105" s="2" t="s">
        <v>80</v>
      </c>
      <c r="B105" s="3">
        <f>SUM(B101:B104)</f>
        <v>0</v>
      </c>
      <c r="C105" s="3">
        <f>SUM(C101:C104)</f>
        <v>0</v>
      </c>
      <c r="D105" s="3">
        <f>SUM(D101:D104)</f>
        <v>0</v>
      </c>
    </row>
    <row r="106" spans="1:4" ht="15.75">
      <c r="A106" s="2" t="s">
        <v>81</v>
      </c>
      <c r="B106" s="3">
        <v>0</v>
      </c>
      <c r="C106" s="3">
        <v>0</v>
      </c>
      <c r="D106" s="3">
        <v>0</v>
      </c>
    </row>
    <row r="107" spans="1:4" ht="15.75">
      <c r="A107" s="2" t="s">
        <v>82</v>
      </c>
      <c r="B107" s="3">
        <v>788</v>
      </c>
      <c r="C107" s="3">
        <v>1247</v>
      </c>
      <c r="D107" s="3">
        <v>2039</v>
      </c>
    </row>
    <row r="108" spans="1:4" ht="15.75">
      <c r="A108" s="2" t="s">
        <v>83</v>
      </c>
      <c r="B108" s="3">
        <v>0</v>
      </c>
      <c r="C108" s="3">
        <v>0</v>
      </c>
      <c r="D108" s="3">
        <v>0</v>
      </c>
    </row>
    <row r="109" spans="1:4" ht="15.75">
      <c r="A109" s="2" t="s">
        <v>84</v>
      </c>
      <c r="B109" s="3">
        <v>0</v>
      </c>
      <c r="C109" s="3">
        <v>0</v>
      </c>
      <c r="D109" s="3">
        <v>0</v>
      </c>
    </row>
    <row r="110" spans="1:4" ht="15.75">
      <c r="A110" s="2" t="s">
        <v>85</v>
      </c>
      <c r="B110" s="3">
        <v>0</v>
      </c>
      <c r="C110" s="3">
        <v>0</v>
      </c>
      <c r="D110" s="3">
        <v>0</v>
      </c>
    </row>
    <row r="111" spans="1:4" ht="15.75">
      <c r="A111" s="2" t="s">
        <v>86</v>
      </c>
      <c r="B111" s="3">
        <v>0</v>
      </c>
      <c r="C111" s="3">
        <v>0</v>
      </c>
      <c r="D111" s="3">
        <v>0</v>
      </c>
    </row>
    <row r="112" spans="1:4" ht="15.75">
      <c r="A112" s="15" t="s">
        <v>87</v>
      </c>
      <c r="B112" s="16">
        <f>B100+B105+B106+B107+B108+B109+B110+B111</f>
        <v>788</v>
      </c>
      <c r="C112" s="16">
        <f>C100+C105+C106+C107+C108+C109+C110+C111</f>
        <v>1247</v>
      </c>
      <c r="D112" s="16">
        <f>D100+D105+D106+D107+D108+D109+D110+D111</f>
        <v>2039</v>
      </c>
    </row>
    <row r="113" spans="1:4" ht="15.75">
      <c r="A113" s="2" t="s">
        <v>90</v>
      </c>
      <c r="B113" s="3">
        <v>0</v>
      </c>
      <c r="C113" s="3">
        <v>0</v>
      </c>
      <c r="D113" s="3">
        <v>0</v>
      </c>
    </row>
    <row r="114" spans="1:4" ht="15.75">
      <c r="A114" s="2" t="s">
        <v>91</v>
      </c>
      <c r="B114" s="3">
        <v>0</v>
      </c>
      <c r="C114" s="3">
        <v>0</v>
      </c>
      <c r="D114" s="3">
        <v>0</v>
      </c>
    </row>
    <row r="115" spans="1:4" ht="15.75">
      <c r="A115" s="2" t="s">
        <v>92</v>
      </c>
      <c r="B115" s="3">
        <v>0</v>
      </c>
      <c r="C115" s="3">
        <v>0</v>
      </c>
      <c r="D115" s="3">
        <v>0</v>
      </c>
    </row>
    <row r="116" spans="1:4" ht="15.75">
      <c r="A116" s="2" t="s">
        <v>93</v>
      </c>
      <c r="B116" s="3">
        <v>0</v>
      </c>
      <c r="C116" s="3">
        <v>0</v>
      </c>
      <c r="D116" s="3">
        <v>0</v>
      </c>
    </row>
    <row r="117" spans="1:4" ht="15.75">
      <c r="A117" s="15" t="s">
        <v>94</v>
      </c>
      <c r="B117" s="16">
        <f>SUM(B113:B116)</f>
        <v>0</v>
      </c>
      <c r="C117" s="16">
        <f>SUM(C113:C116)</f>
        <v>0</v>
      </c>
      <c r="D117" s="16">
        <f>SUM(D113:D116)</f>
        <v>0</v>
      </c>
    </row>
    <row r="118" spans="1:4" ht="15.75">
      <c r="A118" s="15" t="s">
        <v>95</v>
      </c>
      <c r="B118" s="16">
        <v>0</v>
      </c>
      <c r="C118" s="16">
        <v>0</v>
      </c>
      <c r="D118" s="16">
        <v>0</v>
      </c>
    </row>
    <row r="119" spans="1:4" ht="15.75">
      <c r="A119" s="12" t="s">
        <v>97</v>
      </c>
      <c r="B119" s="13">
        <f>B112+B117+B118</f>
        <v>788</v>
      </c>
      <c r="C119" s="13">
        <f>C112+C117+C118</f>
        <v>1247</v>
      </c>
      <c r="D119" s="13">
        <f>D112+D117+D118</f>
        <v>2039</v>
      </c>
    </row>
    <row r="120" spans="1:4" ht="20.25">
      <c r="A120" s="19" t="s">
        <v>354</v>
      </c>
      <c r="B120" s="20">
        <f>B72+B95+B119</f>
        <v>55786</v>
      </c>
      <c r="C120" s="20">
        <f>C72+C95+C119</f>
        <v>57405</v>
      </c>
      <c r="D120" s="20">
        <f>D72+D95+D119</f>
        <v>61169</v>
      </c>
    </row>
    <row r="122" spans="1:4" ht="15.75">
      <c r="A122" s="2" t="s">
        <v>152</v>
      </c>
      <c r="B122" s="3">
        <f ca="1">'5 számú melléklet'!B7</f>
        <v>13978</v>
      </c>
      <c r="C122" s="3">
        <f ca="1">'5 számú melléklet'!C7</f>
        <v>14008</v>
      </c>
      <c r="D122" s="3">
        <f ca="1">'5 számú melléklet'!D7</f>
        <v>14008</v>
      </c>
    </row>
    <row r="123" spans="1:4" ht="15.75">
      <c r="A123" s="2" t="s">
        <v>329</v>
      </c>
      <c r="B123" s="3">
        <f ca="1">'5 számú melléklet'!B9</f>
        <v>0</v>
      </c>
      <c r="C123" s="3">
        <f ca="1">'5 számú melléklet'!C9</f>
        <v>0</v>
      </c>
      <c r="D123" s="3">
        <f ca="1">'5 számú melléklet'!D9</f>
        <v>0</v>
      </c>
    </row>
    <row r="124" spans="1:4" ht="15.75">
      <c r="A124" s="2" t="s">
        <v>153</v>
      </c>
      <c r="B124" s="3">
        <f ca="1">'5 számú melléklet'!B10</f>
        <v>4514</v>
      </c>
      <c r="C124" s="3">
        <f ca="1">'5 számú melléklet'!C10</f>
        <v>4654</v>
      </c>
      <c r="D124" s="3">
        <f ca="1">'5 számú melléklet'!D10</f>
        <v>4706</v>
      </c>
    </row>
    <row r="125" spans="1:4" ht="15.75">
      <c r="A125" s="2" t="s">
        <v>154</v>
      </c>
      <c r="B125" s="3">
        <f ca="1">'5 számú melléklet'!B16</f>
        <v>1200</v>
      </c>
      <c r="C125" s="3">
        <f ca="1">'5 számú melléklet'!C16</f>
        <v>1200</v>
      </c>
      <c r="D125" s="3">
        <f ca="1">'5 számú melléklet'!D16</f>
        <v>1200</v>
      </c>
    </row>
    <row r="126" spans="1:4" ht="15.75">
      <c r="A126" s="2" t="s">
        <v>155</v>
      </c>
      <c r="B126" s="3">
        <v>0</v>
      </c>
      <c r="C126" s="3">
        <v>165</v>
      </c>
      <c r="D126" s="3">
        <v>2935</v>
      </c>
    </row>
    <row r="127" spans="1:4" ht="15.75">
      <c r="A127" s="2" t="s">
        <v>156</v>
      </c>
      <c r="B127" s="3">
        <v>0</v>
      </c>
      <c r="C127" s="3">
        <v>0</v>
      </c>
      <c r="D127" s="3">
        <v>0</v>
      </c>
    </row>
    <row r="128" spans="1:4" ht="15.75">
      <c r="A128" s="2" t="s">
        <v>157</v>
      </c>
      <c r="B128" s="3">
        <f>SUM(B122:B127)</f>
        <v>19692</v>
      </c>
      <c r="C128" s="3">
        <f>SUM(C122:C127)</f>
        <v>20027</v>
      </c>
      <c r="D128" s="3">
        <f>SUM(D122:D127)</f>
        <v>22849</v>
      </c>
    </row>
    <row r="129" spans="1:4" ht="15.75">
      <c r="A129" s="2" t="s">
        <v>158</v>
      </c>
      <c r="B129" s="3">
        <v>0</v>
      </c>
      <c r="C129" s="3">
        <v>0</v>
      </c>
      <c r="D129" s="3">
        <v>0</v>
      </c>
    </row>
    <row r="130" spans="1:4" ht="15.75">
      <c r="A130" s="2" t="s">
        <v>159</v>
      </c>
      <c r="B130" s="3">
        <v>0</v>
      </c>
      <c r="C130" s="3">
        <v>0</v>
      </c>
      <c r="D130" s="3">
        <v>0</v>
      </c>
    </row>
    <row r="131" spans="1:4" ht="15.75">
      <c r="A131" s="2" t="s">
        <v>160</v>
      </c>
      <c r="B131" s="3">
        <v>0</v>
      </c>
      <c r="C131" s="3">
        <v>0</v>
      </c>
      <c r="D131" s="3">
        <v>0</v>
      </c>
    </row>
    <row r="132" spans="1:4" ht="15.75">
      <c r="A132" s="2" t="s">
        <v>161</v>
      </c>
      <c r="B132" s="3">
        <v>0</v>
      </c>
      <c r="C132" s="3">
        <v>0</v>
      </c>
      <c r="D132" s="3">
        <v>0</v>
      </c>
    </row>
    <row r="133" spans="1:4" ht="15.75">
      <c r="A133" s="2" t="s">
        <v>162</v>
      </c>
      <c r="B133" s="3">
        <f ca="1">'4 számú melléklet'!C11</f>
        <v>2444</v>
      </c>
      <c r="C133" s="3">
        <f ca="1">'4 számú melléklet'!D11</f>
        <v>3269</v>
      </c>
      <c r="D133" s="3">
        <f ca="1">'4 számú melléklet'!E11</f>
        <v>5022</v>
      </c>
    </row>
    <row r="134" spans="1:4" ht="15.75">
      <c r="A134" s="21" t="s">
        <v>163</v>
      </c>
      <c r="B134" s="23">
        <f>SUM(B128:B133)</f>
        <v>22136</v>
      </c>
      <c r="C134" s="23">
        <f>SUM(C128:C133)</f>
        <v>23296</v>
      </c>
      <c r="D134" s="23">
        <f>SUM(D128:D133)</f>
        <v>27871</v>
      </c>
    </row>
    <row r="135" spans="1:4" ht="15.75">
      <c r="A135" s="2" t="s">
        <v>170</v>
      </c>
      <c r="B135" s="3">
        <v>0</v>
      </c>
      <c r="C135" s="3">
        <v>0</v>
      </c>
      <c r="D135" s="3">
        <v>0</v>
      </c>
    </row>
    <row r="136" spans="1:4" ht="15.75">
      <c r="A136" s="2" t="s">
        <v>171</v>
      </c>
      <c r="B136" s="3">
        <v>0</v>
      </c>
      <c r="C136" s="3">
        <v>0</v>
      </c>
      <c r="D136" s="3">
        <v>0</v>
      </c>
    </row>
    <row r="137" spans="1:4" ht="15.75">
      <c r="A137" s="2" t="s">
        <v>172</v>
      </c>
      <c r="B137" s="3">
        <f>SUM(B135:B136)</f>
        <v>0</v>
      </c>
      <c r="C137" s="3">
        <f>SUM(C135:C136)</f>
        <v>0</v>
      </c>
      <c r="D137" s="3">
        <f>SUM(D135:D136)</f>
        <v>0</v>
      </c>
    </row>
    <row r="138" spans="1:4" ht="15.75">
      <c r="A138" s="2" t="s">
        <v>173</v>
      </c>
      <c r="B138" s="3">
        <v>0</v>
      </c>
      <c r="C138" s="3">
        <v>0</v>
      </c>
      <c r="D138" s="3">
        <v>0</v>
      </c>
    </row>
    <row r="139" spans="1:4" ht="15.75">
      <c r="A139" s="2" t="s">
        <v>174</v>
      </c>
      <c r="B139" s="3">
        <v>0</v>
      </c>
      <c r="C139" s="3">
        <v>0</v>
      </c>
      <c r="D139" s="3">
        <v>0</v>
      </c>
    </row>
    <row r="140" spans="1:4" ht="15.75">
      <c r="A140" s="2" t="s">
        <v>175</v>
      </c>
      <c r="B140" s="3">
        <v>14500</v>
      </c>
      <c r="C140" s="3">
        <v>14500</v>
      </c>
      <c r="D140" s="3">
        <v>14500</v>
      </c>
    </row>
    <row r="141" spans="1:4" ht="15.75">
      <c r="A141" s="2" t="s">
        <v>176</v>
      </c>
      <c r="B141" s="3">
        <v>3500</v>
      </c>
      <c r="C141" s="3">
        <v>3500</v>
      </c>
      <c r="D141" s="3">
        <v>3500</v>
      </c>
    </row>
    <row r="142" spans="1:4" ht="15.75">
      <c r="A142" s="2" t="s">
        <v>177</v>
      </c>
      <c r="B142" s="3">
        <v>0</v>
      </c>
      <c r="C142" s="3">
        <v>0</v>
      </c>
      <c r="D142" s="3">
        <v>0</v>
      </c>
    </row>
    <row r="143" spans="1:4" ht="15.75">
      <c r="A143" s="2" t="s">
        <v>178</v>
      </c>
      <c r="B143" s="3">
        <v>0</v>
      </c>
      <c r="C143" s="3">
        <v>0</v>
      </c>
      <c r="D143" s="3">
        <v>0</v>
      </c>
    </row>
    <row r="144" spans="1:4" ht="15.75">
      <c r="A144" s="2" t="s">
        <v>179</v>
      </c>
      <c r="B144" s="3">
        <v>1600</v>
      </c>
      <c r="C144" s="3">
        <v>1600</v>
      </c>
      <c r="D144" s="3">
        <v>1600</v>
      </c>
    </row>
    <row r="145" spans="1:4" ht="15.75">
      <c r="A145" s="2" t="s">
        <v>180</v>
      </c>
      <c r="B145" s="3">
        <v>600</v>
      </c>
      <c r="C145" s="3">
        <v>600</v>
      </c>
      <c r="D145" s="3">
        <v>600</v>
      </c>
    </row>
    <row r="146" spans="1:4" ht="15.75">
      <c r="A146" s="2" t="s">
        <v>181</v>
      </c>
      <c r="B146" s="3">
        <f>SUM(B141:B145)</f>
        <v>5700</v>
      </c>
      <c r="C146" s="3">
        <v>5700</v>
      </c>
      <c r="D146" s="3">
        <v>5700</v>
      </c>
    </row>
    <row r="147" spans="1:4" ht="15.75">
      <c r="A147" s="2" t="s">
        <v>182</v>
      </c>
      <c r="B147" s="3">
        <v>300</v>
      </c>
      <c r="C147" s="3">
        <v>300</v>
      </c>
      <c r="D147" s="3">
        <v>300</v>
      </c>
    </row>
    <row r="148" spans="1:4" ht="15.75">
      <c r="A148" s="21" t="s">
        <v>183</v>
      </c>
      <c r="B148" s="23">
        <f>B137+B138+B139+B140+B146+B147</f>
        <v>20500</v>
      </c>
      <c r="C148" s="23">
        <f>C137+C138+C139+C140+C146+C147</f>
        <v>20500</v>
      </c>
      <c r="D148" s="23">
        <f>D137+D138+D139+D140+D146+D147</f>
        <v>20500</v>
      </c>
    </row>
    <row r="149" spans="1:4" ht="15.75">
      <c r="A149" s="2" t="s">
        <v>184</v>
      </c>
      <c r="B149" s="3">
        <v>0</v>
      </c>
      <c r="C149" s="3">
        <v>0</v>
      </c>
      <c r="D149" s="3">
        <v>0</v>
      </c>
    </row>
    <row r="150" spans="1:4" ht="15.75">
      <c r="A150" s="2" t="s">
        <v>185</v>
      </c>
      <c r="B150" s="3">
        <v>150</v>
      </c>
      <c r="C150" s="3">
        <v>150</v>
      </c>
      <c r="D150" s="3">
        <v>150</v>
      </c>
    </row>
    <row r="151" spans="1:4" ht="15.75">
      <c r="A151" s="2" t="s">
        <v>186</v>
      </c>
      <c r="B151" s="3">
        <v>0</v>
      </c>
      <c r="C151" s="3">
        <v>0</v>
      </c>
      <c r="D151" s="3">
        <v>0</v>
      </c>
    </row>
    <row r="152" spans="1:4" ht="15.75">
      <c r="A152" s="2" t="s">
        <v>187</v>
      </c>
      <c r="B152" s="3">
        <v>0</v>
      </c>
      <c r="C152" s="3">
        <v>0</v>
      </c>
      <c r="D152" s="3">
        <v>0</v>
      </c>
    </row>
    <row r="153" spans="1:4" ht="15.75">
      <c r="A153" s="2" t="s">
        <v>188</v>
      </c>
      <c r="B153" s="3">
        <v>0</v>
      </c>
      <c r="C153" s="3">
        <v>0</v>
      </c>
      <c r="D153" s="3">
        <v>0</v>
      </c>
    </row>
    <row r="154" spans="1:4" ht="15.75">
      <c r="A154" s="2" t="s">
        <v>189</v>
      </c>
      <c r="B154" s="3">
        <v>0</v>
      </c>
      <c r="C154" s="3">
        <v>0</v>
      </c>
      <c r="D154" s="3">
        <v>0</v>
      </c>
    </row>
    <row r="155" spans="1:4" ht="15.75">
      <c r="A155" s="2" t="s">
        <v>190</v>
      </c>
      <c r="B155" s="3">
        <v>0</v>
      </c>
      <c r="C155" s="3">
        <v>0</v>
      </c>
      <c r="D155" s="3">
        <v>0</v>
      </c>
    </row>
    <row r="156" spans="1:4" ht="15.75">
      <c r="A156" s="2" t="s">
        <v>191</v>
      </c>
      <c r="B156" s="3">
        <v>0</v>
      </c>
      <c r="C156" s="3">
        <v>0</v>
      </c>
      <c r="D156" s="3">
        <v>0</v>
      </c>
    </row>
    <row r="157" spans="1:4" ht="15.75">
      <c r="A157" s="2" t="s">
        <v>192</v>
      </c>
      <c r="B157" s="3">
        <v>0</v>
      </c>
      <c r="C157" s="3">
        <v>0</v>
      </c>
      <c r="D157" s="3">
        <v>0</v>
      </c>
    </row>
    <row r="158" spans="1:4" ht="15.75">
      <c r="A158" s="2" t="s">
        <v>193</v>
      </c>
      <c r="B158" s="3">
        <v>0</v>
      </c>
      <c r="C158" s="3">
        <v>0</v>
      </c>
      <c r="D158" s="3">
        <v>0</v>
      </c>
    </row>
    <row r="159" spans="1:4" ht="15.75">
      <c r="A159" s="21" t="s">
        <v>194</v>
      </c>
      <c r="B159" s="23">
        <f>SUM(B149:B158)</f>
        <v>150</v>
      </c>
      <c r="C159" s="23">
        <f>SUM(C149:C158)</f>
        <v>150</v>
      </c>
      <c r="D159" s="23">
        <f>SUM(D149:D158)</f>
        <v>150</v>
      </c>
    </row>
    <row r="160" spans="1:4" ht="15.75">
      <c r="A160" s="2" t="s">
        <v>201</v>
      </c>
      <c r="B160" s="3">
        <v>0</v>
      </c>
      <c r="C160" s="3">
        <v>0</v>
      </c>
      <c r="D160" s="3">
        <v>0</v>
      </c>
    </row>
    <row r="161" spans="1:4" ht="15.75">
      <c r="A161" s="2" t="s">
        <v>202</v>
      </c>
      <c r="B161" s="3">
        <v>0</v>
      </c>
      <c r="C161" s="3">
        <v>0</v>
      </c>
      <c r="D161" s="3">
        <v>0</v>
      </c>
    </row>
    <row r="162" spans="1:4" ht="15.75">
      <c r="A162" s="2" t="s">
        <v>203</v>
      </c>
      <c r="B162" s="3">
        <v>0</v>
      </c>
      <c r="C162" s="3">
        <v>0</v>
      </c>
      <c r="D162" s="3">
        <v>0</v>
      </c>
    </row>
    <row r="163" spans="1:4" ht="15.75">
      <c r="A163" s="21" t="s">
        <v>204</v>
      </c>
      <c r="B163" s="23">
        <f>SUM(B160:B162)</f>
        <v>0</v>
      </c>
      <c r="C163" s="23">
        <f>SUM(C160:C162)</f>
        <v>0</v>
      </c>
      <c r="D163" s="23">
        <f>SUM(D160:D162)</f>
        <v>0</v>
      </c>
    </row>
    <row r="164" spans="1:4" ht="15.75">
      <c r="A164" s="65" t="s">
        <v>352</v>
      </c>
      <c r="B164" s="6">
        <f>B134+B148+B159+B163</f>
        <v>42786</v>
      </c>
      <c r="C164" s="6">
        <f>C134+C148+C159+C163</f>
        <v>43946</v>
      </c>
      <c r="D164" s="6">
        <f>D134+D148+D159+D163</f>
        <v>48521</v>
      </c>
    </row>
    <row r="165" spans="1:4" ht="15.75">
      <c r="A165" s="2" t="s">
        <v>164</v>
      </c>
      <c r="B165" s="3">
        <v>0</v>
      </c>
      <c r="C165" s="3">
        <v>0</v>
      </c>
      <c r="D165" s="3">
        <v>422</v>
      </c>
    </row>
    <row r="166" spans="1:4" ht="15.75">
      <c r="A166" s="2" t="s">
        <v>165</v>
      </c>
      <c r="B166" s="3">
        <v>0</v>
      </c>
      <c r="C166" s="3">
        <v>0</v>
      </c>
      <c r="D166" s="3">
        <v>0</v>
      </c>
    </row>
    <row r="167" spans="1:4" ht="15.75">
      <c r="A167" s="2" t="s">
        <v>166</v>
      </c>
      <c r="B167" s="3">
        <v>0</v>
      </c>
      <c r="C167" s="3">
        <v>0</v>
      </c>
      <c r="D167" s="3">
        <v>0</v>
      </c>
    </row>
    <row r="168" spans="1:4" ht="15.75">
      <c r="A168" s="2" t="s">
        <v>167</v>
      </c>
      <c r="B168" s="3">
        <v>0</v>
      </c>
      <c r="C168" s="3">
        <v>0</v>
      </c>
      <c r="D168" s="3">
        <v>0</v>
      </c>
    </row>
    <row r="169" spans="1:4" ht="15.75">
      <c r="A169" s="2" t="s">
        <v>168</v>
      </c>
      <c r="B169" s="3">
        <v>0</v>
      </c>
      <c r="C169" s="3">
        <v>0</v>
      </c>
      <c r="D169" s="3">
        <v>0</v>
      </c>
    </row>
    <row r="170" spans="1:4" ht="15.75">
      <c r="A170" s="21" t="s">
        <v>169</v>
      </c>
      <c r="B170" s="23">
        <f>SUM(B165:B169)</f>
        <v>0</v>
      </c>
      <c r="C170" s="23">
        <f>SUM(C165:C169)</f>
        <v>0</v>
      </c>
      <c r="D170" s="23">
        <f>SUM(D165:D169)</f>
        <v>422</v>
      </c>
    </row>
    <row r="171" spans="1:4" ht="15.75">
      <c r="A171" s="2" t="s">
        <v>195</v>
      </c>
      <c r="B171" s="3">
        <v>0</v>
      </c>
      <c r="C171" s="3">
        <v>0</v>
      </c>
      <c r="D171" s="3">
        <v>0</v>
      </c>
    </row>
    <row r="172" spans="1:4" ht="15.75">
      <c r="A172" s="2" t="s">
        <v>196</v>
      </c>
      <c r="B172" s="3">
        <v>2500</v>
      </c>
      <c r="C172" s="3">
        <v>2500</v>
      </c>
      <c r="D172" s="3">
        <v>2500</v>
      </c>
    </row>
    <row r="173" spans="1:4" ht="15.75">
      <c r="A173" s="2" t="s">
        <v>197</v>
      </c>
      <c r="B173" s="3">
        <v>0</v>
      </c>
      <c r="C173" s="3">
        <v>0</v>
      </c>
      <c r="D173" s="3">
        <v>0</v>
      </c>
    </row>
    <row r="174" spans="1:4" ht="15.75">
      <c r="A174" s="2" t="s">
        <v>198</v>
      </c>
      <c r="B174" s="3">
        <v>0</v>
      </c>
      <c r="C174" s="3">
        <v>0</v>
      </c>
      <c r="D174" s="3">
        <v>0</v>
      </c>
    </row>
    <row r="175" spans="1:4" ht="15.75">
      <c r="A175" s="2" t="s">
        <v>199</v>
      </c>
      <c r="B175" s="3">
        <v>0</v>
      </c>
      <c r="C175" s="3">
        <v>0</v>
      </c>
      <c r="D175" s="3">
        <v>0</v>
      </c>
    </row>
    <row r="176" spans="1:4" ht="15.75">
      <c r="A176" s="21" t="s">
        <v>200</v>
      </c>
      <c r="B176" s="23">
        <f>SUM(B171:B175)</f>
        <v>2500</v>
      </c>
      <c r="C176" s="23">
        <f>SUM(C171:C175)</f>
        <v>2500</v>
      </c>
      <c r="D176" s="23">
        <f>SUM(D171:D175)</f>
        <v>2500</v>
      </c>
    </row>
    <row r="177" spans="1:4" ht="15.75">
      <c r="A177" s="2" t="s">
        <v>205</v>
      </c>
      <c r="B177" s="3">
        <v>0</v>
      </c>
      <c r="C177" s="3">
        <v>0</v>
      </c>
      <c r="D177" s="3">
        <v>0</v>
      </c>
    </row>
    <row r="178" spans="1:4" ht="15.75">
      <c r="A178" s="2" t="s">
        <v>206</v>
      </c>
      <c r="B178" s="3">
        <v>0</v>
      </c>
      <c r="C178" s="3">
        <v>0</v>
      </c>
      <c r="D178" s="3">
        <v>0</v>
      </c>
    </row>
    <row r="179" spans="1:4" ht="15.75">
      <c r="A179" s="2" t="s">
        <v>207</v>
      </c>
      <c r="B179" s="3">
        <v>0</v>
      </c>
      <c r="C179" s="3">
        <v>0</v>
      </c>
      <c r="D179" s="3">
        <v>0</v>
      </c>
    </row>
    <row r="180" spans="1:4" ht="15.75">
      <c r="A180" s="21" t="s">
        <v>208</v>
      </c>
      <c r="B180" s="23">
        <f>SUM(B177:B179)</f>
        <v>0</v>
      </c>
      <c r="C180" s="23">
        <f>SUM(C177:C179)</f>
        <v>0</v>
      </c>
      <c r="D180" s="23">
        <f>SUM(D177:D179)</f>
        <v>0</v>
      </c>
    </row>
    <row r="181" spans="1:4" ht="15.75">
      <c r="A181" s="65" t="s">
        <v>353</v>
      </c>
      <c r="B181" s="66">
        <f>B170+B176+B180</f>
        <v>2500</v>
      </c>
      <c r="C181" s="66">
        <f>C170+C176+C180</f>
        <v>2500</v>
      </c>
      <c r="D181" s="66">
        <f>D170+D176+D180</f>
        <v>2922</v>
      </c>
    </row>
    <row r="182" spans="1:4" ht="18.75">
      <c r="A182" s="71" t="s">
        <v>357</v>
      </c>
      <c r="B182" s="72">
        <f>B164+B181</f>
        <v>45286</v>
      </c>
      <c r="C182" s="72">
        <f>C164+C181</f>
        <v>46446</v>
      </c>
      <c r="D182" s="72">
        <f>D164+D181</f>
        <v>51443</v>
      </c>
    </row>
    <row r="183" spans="1:4" ht="18.75">
      <c r="A183" s="69" t="s">
        <v>355</v>
      </c>
      <c r="B183" s="70">
        <f>B164-B72</f>
        <v>412</v>
      </c>
      <c r="C183" s="70">
        <f>C164-C72</f>
        <v>2096</v>
      </c>
      <c r="D183" s="70">
        <f>D164-D72</f>
        <v>3699</v>
      </c>
    </row>
    <row r="184" spans="1:4" ht="18.75">
      <c r="A184" s="69" t="s">
        <v>356</v>
      </c>
      <c r="B184" s="70">
        <f>B181-B95</f>
        <v>-10124</v>
      </c>
      <c r="C184" s="70">
        <f>C181-C95</f>
        <v>-11808</v>
      </c>
      <c r="D184" s="70">
        <f>D181-D95</f>
        <v>-11386</v>
      </c>
    </row>
    <row r="185" spans="1:4" ht="15.75">
      <c r="A185" s="2" t="s">
        <v>210</v>
      </c>
      <c r="B185" s="3">
        <v>0</v>
      </c>
      <c r="C185" s="3">
        <v>0</v>
      </c>
      <c r="D185" s="3">
        <v>0</v>
      </c>
    </row>
    <row r="186" spans="1:4" ht="15.75">
      <c r="A186" s="2" t="s">
        <v>211</v>
      </c>
      <c r="B186" s="3">
        <v>0</v>
      </c>
      <c r="C186" s="3">
        <v>0</v>
      </c>
      <c r="D186" s="3">
        <v>0</v>
      </c>
    </row>
    <row r="187" spans="1:4" ht="15.75">
      <c r="A187" s="2" t="s">
        <v>212</v>
      </c>
      <c r="B187" s="3">
        <v>0</v>
      </c>
      <c r="C187" s="3">
        <v>0</v>
      </c>
      <c r="D187" s="3">
        <v>0</v>
      </c>
    </row>
    <row r="188" spans="1:4" ht="15.75">
      <c r="A188" s="2" t="s">
        <v>213</v>
      </c>
      <c r="B188" s="3">
        <f>SUM(B185:B187)</f>
        <v>0</v>
      </c>
      <c r="C188" s="3">
        <f>SUM(C185:C187)</f>
        <v>0</v>
      </c>
      <c r="D188" s="3">
        <f>SUM(D185:D187)</f>
        <v>0</v>
      </c>
    </row>
    <row r="189" spans="1:4" ht="15.75">
      <c r="A189" s="2" t="s">
        <v>214</v>
      </c>
      <c r="B189" s="3">
        <v>0</v>
      </c>
      <c r="C189" s="3">
        <v>0</v>
      </c>
      <c r="D189" s="3">
        <v>0</v>
      </c>
    </row>
    <row r="190" spans="1:4" ht="15.75">
      <c r="A190" s="2" t="s">
        <v>215</v>
      </c>
      <c r="B190" s="3">
        <v>0</v>
      </c>
      <c r="C190" s="3">
        <v>0</v>
      </c>
      <c r="D190" s="3">
        <v>0</v>
      </c>
    </row>
    <row r="191" spans="1:4" ht="15.75">
      <c r="A191" s="2" t="s">
        <v>216</v>
      </c>
      <c r="B191" s="3">
        <v>0</v>
      </c>
      <c r="C191" s="3">
        <v>0</v>
      </c>
      <c r="D191" s="3">
        <v>0</v>
      </c>
    </row>
    <row r="192" spans="1:4" ht="15.75">
      <c r="A192" s="2" t="s">
        <v>217</v>
      </c>
      <c r="B192" s="3">
        <v>0</v>
      </c>
      <c r="C192" s="3">
        <v>0</v>
      </c>
      <c r="D192" s="3">
        <v>0</v>
      </c>
    </row>
    <row r="193" spans="1:4" ht="15.75">
      <c r="A193" s="2" t="s">
        <v>218</v>
      </c>
      <c r="B193" s="3">
        <f>SUM(B189:B192)</f>
        <v>0</v>
      </c>
      <c r="C193" s="3">
        <f>SUM(C189:C192)</f>
        <v>0</v>
      </c>
      <c r="D193" s="3">
        <f>SUM(D189:D192)</f>
        <v>0</v>
      </c>
    </row>
    <row r="194" spans="1:4" ht="15.75">
      <c r="A194" s="2" t="s">
        <v>220</v>
      </c>
      <c r="B194" s="3">
        <v>0</v>
      </c>
      <c r="C194" s="3">
        <v>0</v>
      </c>
      <c r="D194" s="3">
        <v>0</v>
      </c>
    </row>
    <row r="195" spans="1:4" ht="15.75">
      <c r="A195" s="2" t="s">
        <v>219</v>
      </c>
      <c r="B195" s="3">
        <v>10500</v>
      </c>
      <c r="C195" s="3">
        <v>10500</v>
      </c>
      <c r="D195" s="3">
        <v>8475</v>
      </c>
    </row>
    <row r="196" spans="1:4" ht="15.75">
      <c r="A196" s="2" t="s">
        <v>221</v>
      </c>
      <c r="B196" s="3">
        <v>0</v>
      </c>
      <c r="C196" s="3">
        <v>0</v>
      </c>
      <c r="D196" s="3">
        <v>0</v>
      </c>
    </row>
    <row r="197" spans="1:4" ht="15.75">
      <c r="A197" s="2" t="s">
        <v>222</v>
      </c>
      <c r="B197" s="3">
        <v>0</v>
      </c>
      <c r="C197" s="3">
        <v>0</v>
      </c>
      <c r="D197" s="3">
        <v>0</v>
      </c>
    </row>
    <row r="198" spans="1:4" ht="15.75">
      <c r="A198" s="2" t="s">
        <v>223</v>
      </c>
      <c r="B198" s="3">
        <f>SUM(B194:B197)</f>
        <v>10500</v>
      </c>
      <c r="C198" s="3">
        <f>SUM(C194:C197)</f>
        <v>10500</v>
      </c>
      <c r="D198" s="3">
        <f>SUM(D194:D197)</f>
        <v>8475</v>
      </c>
    </row>
    <row r="199" spans="1:4" ht="15.75">
      <c r="A199" s="2" t="s">
        <v>224</v>
      </c>
      <c r="B199" s="3">
        <v>0</v>
      </c>
      <c r="C199" s="3">
        <v>459</v>
      </c>
      <c r="D199" s="3">
        <v>1251</v>
      </c>
    </row>
    <row r="200" spans="1:4" ht="15.75">
      <c r="A200" s="2" t="s">
        <v>225</v>
      </c>
      <c r="B200" s="3">
        <v>0</v>
      </c>
      <c r="C200" s="3">
        <v>0</v>
      </c>
      <c r="D200" s="3">
        <v>0</v>
      </c>
    </row>
    <row r="201" spans="1:4" ht="15.75">
      <c r="A201" s="2" t="s">
        <v>226</v>
      </c>
      <c r="B201" s="3">
        <v>0</v>
      </c>
      <c r="C201" s="3">
        <v>0</v>
      </c>
      <c r="D201" s="3">
        <v>0</v>
      </c>
    </row>
    <row r="202" spans="1:4" ht="15.75">
      <c r="A202" s="2" t="s">
        <v>227</v>
      </c>
      <c r="B202" s="3">
        <v>0</v>
      </c>
      <c r="C202" s="3">
        <v>0</v>
      </c>
      <c r="D202" s="3">
        <v>0</v>
      </c>
    </row>
    <row r="203" spans="1:4" ht="15.75">
      <c r="A203" s="2" t="s">
        <v>228</v>
      </c>
      <c r="B203" s="3">
        <v>0</v>
      </c>
      <c r="C203" s="3">
        <v>0</v>
      </c>
      <c r="D203" s="3">
        <v>0</v>
      </c>
    </row>
    <row r="204" spans="1:4" ht="15.75">
      <c r="A204" s="2" t="s">
        <v>229</v>
      </c>
      <c r="B204" s="3">
        <f>B188+B193+B198+B199+B200+B201+B202+B203</f>
        <v>10500</v>
      </c>
      <c r="C204" s="3">
        <f>C188+C193+C198+C199+C200+C201+C202+C203</f>
        <v>10959</v>
      </c>
      <c r="D204" s="3">
        <f>D188+D193+D198+D199+D200+D201+D202+D203</f>
        <v>9726</v>
      </c>
    </row>
    <row r="205" spans="1:4" ht="15.75">
      <c r="A205" s="2" t="s">
        <v>230</v>
      </c>
      <c r="B205" s="3">
        <v>0</v>
      </c>
      <c r="C205" s="3">
        <v>0</v>
      </c>
      <c r="D205" s="3">
        <v>0</v>
      </c>
    </row>
    <row r="206" spans="1:4" ht="15.75">
      <c r="A206" s="2" t="s">
        <v>231</v>
      </c>
      <c r="B206" s="3">
        <v>0</v>
      </c>
      <c r="C206" s="3">
        <v>0</v>
      </c>
      <c r="D206" s="3">
        <v>0</v>
      </c>
    </row>
    <row r="207" spans="1:4" ht="15.75">
      <c r="A207" s="2" t="s">
        <v>232</v>
      </c>
      <c r="B207" s="3">
        <v>0</v>
      </c>
      <c r="C207" s="3">
        <v>0</v>
      </c>
      <c r="D207" s="3">
        <v>0</v>
      </c>
    </row>
    <row r="208" spans="1:4" ht="15.75">
      <c r="A208" s="2" t="s">
        <v>233</v>
      </c>
      <c r="B208" s="3">
        <v>0</v>
      </c>
      <c r="C208" s="3">
        <v>0</v>
      </c>
      <c r="D208" s="3">
        <v>0</v>
      </c>
    </row>
    <row r="209" spans="1:4" ht="15.75">
      <c r="A209" s="2" t="s">
        <v>234</v>
      </c>
      <c r="B209" s="3">
        <f>SUM(B205:B208)</f>
        <v>0</v>
      </c>
      <c r="C209" s="3">
        <f>SUM(C205:C208)</f>
        <v>0</v>
      </c>
      <c r="D209" s="3">
        <f>SUM(D205:D208)</f>
        <v>0</v>
      </c>
    </row>
    <row r="210" spans="1:4" ht="15.75">
      <c r="A210" s="2" t="s">
        <v>235</v>
      </c>
      <c r="B210" s="3">
        <v>0</v>
      </c>
      <c r="C210" s="3">
        <v>0</v>
      </c>
      <c r="D210" s="3">
        <v>0</v>
      </c>
    </row>
    <row r="211" spans="1:4" ht="15.75">
      <c r="A211" s="21" t="s">
        <v>236</v>
      </c>
      <c r="B211" s="23">
        <f>B204+B209+B210</f>
        <v>10500</v>
      </c>
      <c r="C211" s="23">
        <f>C204+C209+C210</f>
        <v>10959</v>
      </c>
      <c r="D211" s="23">
        <f>D204+D209+D210</f>
        <v>9726</v>
      </c>
    </row>
    <row r="212" spans="1:4" ht="20.25">
      <c r="A212" s="67" t="s">
        <v>358</v>
      </c>
      <c r="B212" s="68">
        <f>B182+B211</f>
        <v>55786</v>
      </c>
      <c r="C212" s="68">
        <f>C182+C211</f>
        <v>57405</v>
      </c>
      <c r="D212" s="68">
        <f>D182+D211</f>
        <v>61169</v>
      </c>
    </row>
  </sheetData>
  <phoneticPr fontId="5" type="noConversion"/>
  <hyperlinks>
    <hyperlink ref="A38" r:id="rId1" location="sup194" display="http://www.opten.hu/loadpage.php - sup194"/>
    <hyperlink ref="A43" r:id="rId2" location="sup195" display="http://www.opten.hu/loadpage.php - sup195"/>
    <hyperlink ref="A51" r:id="rId3" location="sup203" display="http://www.opten.hu/loadpage.php?dest=OISZ&amp;twhich=214774&amp;srcid=ol4366 - sup203"/>
  </hyperlinks>
  <pageMargins left="0.74803149606299213" right="0.74803149606299213" top="0.98425196850393704" bottom="0.98425196850393704" header="0.51181102362204722" footer="0.51181102362204722"/>
  <pageSetup paperSize="8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rovatkódok</vt:lpstr>
      <vt:lpstr>1 számú melléklet</vt:lpstr>
      <vt:lpstr>2 számú melléklet</vt:lpstr>
      <vt:lpstr>4 számú melléklet</vt:lpstr>
      <vt:lpstr>5 számú melléklet</vt:lpstr>
      <vt:lpstr>9 számú melléklet</vt:lpstr>
      <vt:lpstr>10 számú melléklet</vt:lpstr>
      <vt:lpstr>12 számú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Eszti</dc:creator>
  <cp:lastModifiedBy>User</cp:lastModifiedBy>
  <cp:lastPrinted>2015-08-12T11:06:50Z</cp:lastPrinted>
  <dcterms:created xsi:type="dcterms:W3CDTF">2014-02-16T16:34:25Z</dcterms:created>
  <dcterms:modified xsi:type="dcterms:W3CDTF">2015-11-25T12:31:06Z</dcterms:modified>
</cp:coreProperties>
</file>