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1700" windowHeight="6540" tabRatio="727" firstSheet="1" activeTab="7"/>
  </bookViews>
  <sheets>
    <sheet name="1,1.sz.mell. " sheetId="110" r:id="rId1"/>
    <sheet name="1.2.sz.mell." sheetId="111" r:id="rId2"/>
    <sheet name="1.3.sz.mell" sheetId="112" r:id="rId3"/>
    <sheet name="2.1.sz.mell" sheetId="113" r:id="rId4"/>
    <sheet name="2.2.sz.mell" sheetId="114" r:id="rId5"/>
    <sheet name="3.sz.mell." sheetId="63" r:id="rId6"/>
    <sheet name="4.sz.mell." sheetId="64" r:id="rId7"/>
    <sheet name="1. tájékoztató tábla" sheetId="99" r:id="rId8"/>
    <sheet name="2. tájékoztató tábla" sheetId="100" r:id="rId9"/>
    <sheet name="3. tájékoztató tábla" sheetId="102" r:id="rId10"/>
    <sheet name="Maradványkimutatás" sheetId="116" r:id="rId11"/>
    <sheet name="Pénzeszközváltozás" sheetId="106" r:id="rId12"/>
    <sheet name="Munka1" sheetId="115" r:id="rId13"/>
    <sheet name="Munka3" sheetId="117" r:id="rId14"/>
  </sheets>
  <calcPr calcId="125725"/>
  <fileRecoveryPr repairLoad="1"/>
</workbook>
</file>

<file path=xl/calcChain.xml><?xml version="1.0" encoding="utf-8"?>
<calcChain xmlns="http://schemas.openxmlformats.org/spreadsheetml/2006/main">
  <c r="D38" i="100"/>
  <c r="D28" i="117" l="1"/>
  <c r="C28"/>
  <c r="B28"/>
  <c r="C14" i="102"/>
  <c r="E24" i="64" l="1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4" s="1"/>
  <c r="E24" i="63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4" s="1"/>
  <c r="E11" i="115"/>
  <c r="D11"/>
  <c r="C11"/>
  <c r="G30" i="114"/>
  <c r="C24"/>
  <c r="C18"/>
  <c r="C30" s="1"/>
  <c r="I17"/>
  <c r="I31" s="1"/>
  <c r="H17"/>
  <c r="H31" s="1"/>
  <c r="G17"/>
  <c r="G31" s="1"/>
  <c r="E17"/>
  <c r="I33" s="1"/>
  <c r="D17"/>
  <c r="D31" s="1"/>
  <c r="C17"/>
  <c r="G33" s="1"/>
  <c r="I27" i="113"/>
  <c r="H27"/>
  <c r="G27"/>
  <c r="E24"/>
  <c r="D24"/>
  <c r="C24"/>
  <c r="E19"/>
  <c r="E27" s="1"/>
  <c r="D19"/>
  <c r="D27" s="1"/>
  <c r="C19"/>
  <c r="C27" s="1"/>
  <c r="I18"/>
  <c r="I28" s="1"/>
  <c r="I29" s="1"/>
  <c r="H18"/>
  <c r="H28" s="1"/>
  <c r="H29" s="1"/>
  <c r="G18"/>
  <c r="G28" s="1"/>
  <c r="G29" s="1"/>
  <c r="E18"/>
  <c r="I31" s="1"/>
  <c r="D18"/>
  <c r="H31" s="1"/>
  <c r="C18"/>
  <c r="G31" s="1"/>
  <c r="D123" i="111"/>
  <c r="E123"/>
  <c r="E106"/>
  <c r="E90"/>
  <c r="E149"/>
  <c r="E148"/>
  <c r="D84"/>
  <c r="E84"/>
  <c r="D83"/>
  <c r="E83"/>
  <c r="D73"/>
  <c r="E73"/>
  <c r="E60"/>
  <c r="E55"/>
  <c r="E33"/>
  <c r="E26"/>
  <c r="E27"/>
  <c r="E19"/>
  <c r="E12"/>
  <c r="E5"/>
  <c r="E84" i="112"/>
  <c r="E60"/>
  <c r="E5"/>
  <c r="E149"/>
  <c r="E148"/>
  <c r="E144"/>
  <c r="E123"/>
  <c r="E90"/>
  <c r="D149"/>
  <c r="C138"/>
  <c r="C133"/>
  <c r="C128"/>
  <c r="C124"/>
  <c r="C143" s="1"/>
  <c r="D120"/>
  <c r="C120"/>
  <c r="C106"/>
  <c r="D90"/>
  <c r="D123" s="1"/>
  <c r="D144" s="1"/>
  <c r="C90"/>
  <c r="C123" s="1"/>
  <c r="C144" s="1"/>
  <c r="C77"/>
  <c r="C73"/>
  <c r="C70"/>
  <c r="C65"/>
  <c r="C61"/>
  <c r="C83" s="1"/>
  <c r="C149" s="1"/>
  <c r="C55"/>
  <c r="C50"/>
  <c r="C44"/>
  <c r="C33"/>
  <c r="D27"/>
  <c r="C27"/>
  <c r="C26"/>
  <c r="C19"/>
  <c r="C12"/>
  <c r="D5"/>
  <c r="D60" s="1"/>
  <c r="C5"/>
  <c r="C60" s="1"/>
  <c r="D73" i="110"/>
  <c r="E73"/>
  <c r="D149" i="111"/>
  <c r="C138"/>
  <c r="C133"/>
  <c r="C128"/>
  <c r="C124"/>
  <c r="C143" s="1"/>
  <c r="D120"/>
  <c r="C120"/>
  <c r="D106"/>
  <c r="C106"/>
  <c r="D90"/>
  <c r="D144" s="1"/>
  <c r="C90"/>
  <c r="C123" s="1"/>
  <c r="C144" s="1"/>
  <c r="C77"/>
  <c r="C73"/>
  <c r="D70"/>
  <c r="C70"/>
  <c r="C65"/>
  <c r="C61"/>
  <c r="C83" s="1"/>
  <c r="C149" s="1"/>
  <c r="D55"/>
  <c r="C55"/>
  <c r="C50"/>
  <c r="C44"/>
  <c r="D33"/>
  <c r="C33"/>
  <c r="D27"/>
  <c r="C27"/>
  <c r="D26"/>
  <c r="C26"/>
  <c r="D19"/>
  <c r="C19"/>
  <c r="D12"/>
  <c r="C12"/>
  <c r="D5"/>
  <c r="D60" s="1"/>
  <c r="D148" s="1"/>
  <c r="C5"/>
  <c r="C60" s="1"/>
  <c r="E149" i="110"/>
  <c r="E148"/>
  <c r="E106"/>
  <c r="D144"/>
  <c r="E90"/>
  <c r="E123" s="1"/>
  <c r="E144" s="1"/>
  <c r="D60"/>
  <c r="E60"/>
  <c r="E27"/>
  <c r="F84"/>
  <c r="E83"/>
  <c r="E84" s="1"/>
  <c r="D83"/>
  <c r="D84" s="1"/>
  <c r="E70"/>
  <c r="E55"/>
  <c r="E33"/>
  <c r="E26"/>
  <c r="E19"/>
  <c r="E12"/>
  <c r="E5"/>
  <c r="C138"/>
  <c r="C133"/>
  <c r="C128"/>
  <c r="C124"/>
  <c r="C143" s="1"/>
  <c r="D120"/>
  <c r="C120"/>
  <c r="D106"/>
  <c r="C106"/>
  <c r="D90"/>
  <c r="D123" s="1"/>
  <c r="C90"/>
  <c r="C123" s="1"/>
  <c r="C144" s="1"/>
  <c r="C77"/>
  <c r="C73"/>
  <c r="D70"/>
  <c r="D149" s="1"/>
  <c r="C70"/>
  <c r="C65"/>
  <c r="C61"/>
  <c r="C83" s="1"/>
  <c r="C149" s="1"/>
  <c r="D55"/>
  <c r="C55"/>
  <c r="C50"/>
  <c r="C44"/>
  <c r="D33"/>
  <c r="C33"/>
  <c r="D27"/>
  <c r="C27"/>
  <c r="D26"/>
  <c r="C26"/>
  <c r="D19"/>
  <c r="C19"/>
  <c r="D12"/>
  <c r="C12"/>
  <c r="D5"/>
  <c r="C5"/>
  <c r="C60" s="1"/>
  <c r="C31" i="114" l="1"/>
  <c r="E31"/>
  <c r="G32"/>
  <c r="I32"/>
  <c r="C28" i="113"/>
  <c r="C29" s="1"/>
  <c r="D28"/>
  <c r="D29" s="1"/>
  <c r="E28"/>
  <c r="E29" s="1"/>
  <c r="C30"/>
  <c r="D30"/>
  <c r="E30"/>
  <c r="G30"/>
  <c r="H30"/>
  <c r="I30"/>
  <c r="C31"/>
  <c r="D31"/>
  <c r="E31"/>
  <c r="C148" i="112"/>
  <c r="C84"/>
  <c r="D148"/>
  <c r="D84"/>
  <c r="C148" i="111"/>
  <c r="C84"/>
  <c r="C148" i="110"/>
  <c r="C84"/>
  <c r="D148"/>
  <c r="D29" i="99" l="1"/>
  <c r="C29"/>
  <c r="C6" i="106"/>
  <c r="C11" s="1"/>
</calcChain>
</file>

<file path=xl/sharedStrings.xml><?xml version="1.0" encoding="utf-8"?>
<sst xmlns="http://schemas.openxmlformats.org/spreadsheetml/2006/main" count="1280" uniqueCount="484">
  <si>
    <t xml:space="preserve">   Költségvetési maradvány igénybevétele </t>
  </si>
  <si>
    <t xml:space="preserve">   Vállalkozási maradvány igénybevétele </t>
  </si>
  <si>
    <t xml:space="preserve">   Egyéb külső finanszírozási bevételek</t>
  </si>
  <si>
    <t>Beruházások</t>
  </si>
  <si>
    <t>Ezer forintban</t>
  </si>
  <si>
    <t>8.3.</t>
  </si>
  <si>
    <t>Egyéb felhalmozási kiadások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</si>
  <si>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</si>
  <si>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</si>
  <si>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</si>
  <si>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</si>
  <si>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</si>
  <si>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</si>
  <si>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</si>
  <si>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</si>
  <si>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</si>
  <si>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</si>
  <si>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KIADÁSOK ÖSSZESEN (23+24)</t>
  </si>
  <si>
    <t>Tárgyévi  hiány:</t>
  </si>
  <si>
    <t>Tárgyévi  többlet: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</si>
  <si>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</si>
  <si>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</si>
  <si>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</si>
  <si>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</si>
  <si>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</si>
  <si>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</si>
  <si>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</si>
  <si>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</si>
  <si>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</si>
  <si>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</si>
  <si>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</si>
  <si>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</si>
  <si>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</si>
  <si>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</si>
  <si>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</si>
  <si>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</si>
  <si>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31.</t>
  </si>
  <si>
    <t>Kölcsön nyújtása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</si>
  <si>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</si>
  <si>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</si>
  <si>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</si>
  <si>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</si>
  <si>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</si>
  <si>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</si>
  <si>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</si>
  <si>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</si>
  <si>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</si>
  <si>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</si>
  <si>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</si>
  <si>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</si>
  <si>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</si>
  <si>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</si>
  <si>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</si>
  <si>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</si>
  <si>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</si>
  <si>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</si>
  <si>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</si>
  <si>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</si>
  <si>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</si>
  <si>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</si>
  <si>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</si>
  <si>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Adatok: ezer forintban!</t>
  </si>
  <si>
    <t>Sorszám</t>
  </si>
  <si>
    <t>01.</t>
  </si>
  <si>
    <t>02.</t>
  </si>
  <si>
    <t>03.</t>
  </si>
  <si>
    <t>04.</t>
  </si>
  <si>
    <t>05.</t>
  </si>
  <si>
    <t>06.</t>
  </si>
  <si>
    <t>07.</t>
  </si>
  <si>
    <t>09.</t>
  </si>
  <si>
    <t>VAGYONKIMUTATÁS
a könyvviteli mérlegben értékkel szereplő forrásokról</t>
  </si>
  <si>
    <t>FORRÁSOK</t>
  </si>
  <si>
    <t>állományi 
érték</t>
  </si>
  <si>
    <t>1</t>
  </si>
  <si>
    <t>2</t>
  </si>
  <si>
    <t>3</t>
  </si>
  <si>
    <t>FORRÁSOK ÖSSZESEN  (04+11+27)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</si>
  <si>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</si>
  <si>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</si>
  <si>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</si>
  <si>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</si>
  <si>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</si>
  <si>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</si>
  <si>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r>
      <t>Pénzkészlet 2013. január 1-jén
e</t>
    </r>
    <r>
      <rPr>
        <i/>
        <sz val="10"/>
        <rFont val="Times New Roman CE"/>
        <charset val="238"/>
      </rPr>
      <t>bből:</t>
    </r>
  </si>
  <si>
    <r>
      <t>Záró pénzkészlet 2013. december 31-én
e</t>
    </r>
    <r>
      <rPr>
        <i/>
        <sz val="10"/>
        <rFont val="Times New Roman CE"/>
        <charset val="238"/>
      </rPr>
      <t>bből:</t>
    </r>
  </si>
  <si>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</si>
  <si>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</si>
  <si>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</si>
  <si>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</si>
  <si>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</si>
  <si>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</si>
  <si>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</si>
  <si>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</si>
  <si>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</si>
  <si>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</si>
  <si>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</si>
  <si>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</si>
  <si>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</si>
  <si>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</si>
  <si>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</si>
  <si>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</si>
  <si>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</si>
  <si>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</si>
  <si>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</si>
  <si>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</si>
  <si>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</si>
  <si>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</si>
  <si>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</si>
  <si>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</si>
  <si>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</si>
  <si>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</si>
  <si>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</si>
  <si>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</si>
  <si>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</si>
  <si>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</si>
  <si>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</si>
  <si>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</si>
  <si>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</si>
  <si>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</si>
  <si>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</si>
  <si>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</si>
  <si>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</si>
  <si>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</si>
  <si>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Ezer forintban !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</si>
  <si>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</si>
  <si>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</si>
  <si>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</si>
  <si>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</si>
  <si>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</si>
  <si>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</si>
  <si>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</si>
  <si>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</si>
  <si>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</si>
  <si>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</si>
  <si>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</si>
  <si>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</si>
  <si>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</si>
  <si>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</si>
  <si>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</si>
  <si>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</si>
  <si>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</si>
  <si>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</si>
  <si>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</si>
  <si>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</si>
  <si>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</si>
  <si>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</si>
  <si>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</si>
  <si>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</si>
  <si>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</si>
  <si>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</si>
  <si>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</si>
  <si>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</si>
  <si>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</si>
  <si>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</si>
  <si>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</si>
  <si>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</si>
  <si>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</si>
  <si>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</si>
  <si>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</si>
  <si>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</si>
  <si>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</si>
  <si>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</si>
  <si>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</si>
  <si>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</si>
  <si>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</si>
  <si>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</si>
  <si>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</si>
  <si>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</si>
  <si>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</si>
  <si>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</si>
  <si>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</si>
  <si>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</si>
  <si>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</si>
  <si>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</si>
  <si>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</si>
  <si>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</si>
  <si>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</si>
  <si>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</si>
  <si>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</si>
  <si>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</si>
  <si>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</si>
  <si>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</si>
  <si>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</si>
  <si>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</si>
  <si>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</si>
  <si>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</si>
  <si>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</si>
  <si>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</si>
  <si>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</si>
  <si>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</si>
  <si>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</si>
  <si>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</si>
  <si>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</si>
  <si>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</si>
  <si>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</si>
  <si>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</si>
  <si>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</si>
  <si>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</si>
  <si>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</si>
  <si>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</si>
  <si>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</si>
  <si>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</si>
  <si>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</si>
  <si>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</si>
  <si>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</si>
  <si>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</si>
  <si>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</si>
  <si>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Nyugdíjas klub</t>
  </si>
  <si>
    <t>2014. évi eredeti előirányzat</t>
  </si>
  <si>
    <t>2014.évi 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</si>
  <si>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</si>
  <si>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</si>
  <si>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</si>
  <si>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</si>
  <si>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</si>
  <si>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1.5.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</si>
  <si>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</si>
  <si>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</si>
  <si>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</si>
  <si>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</si>
  <si>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</si>
  <si>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</si>
  <si>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</si>
  <si>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</si>
  <si>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</si>
  <si>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</si>
  <si>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</si>
  <si>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</si>
  <si>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</si>
  <si>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</si>
  <si>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</si>
  <si>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</si>
  <si>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</si>
  <si>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</si>
  <si>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</si>
  <si>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</si>
  <si>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</si>
  <si>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</si>
  <si>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</si>
  <si>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</si>
  <si>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</si>
  <si>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</si>
  <si>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</si>
  <si>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</si>
  <si>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</si>
  <si>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</si>
  <si>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</si>
  <si>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</si>
  <si>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</si>
  <si>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</si>
  <si>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</si>
  <si>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</si>
  <si>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</si>
  <si>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</si>
  <si>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</si>
  <si>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</si>
  <si>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</si>
  <si>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</si>
  <si>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</si>
  <si>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</si>
  <si>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</si>
  <si>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</si>
  <si>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</si>
  <si>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</si>
  <si>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</si>
  <si>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</si>
  <si>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</si>
  <si>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</si>
  <si>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</si>
  <si>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</si>
  <si>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</si>
  <si>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</si>
  <si>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</si>
  <si>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</si>
  <si>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</si>
  <si>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</si>
  <si>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</si>
  <si>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</si>
  <si>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</si>
  <si>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</si>
  <si>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</si>
  <si>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</si>
  <si>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</si>
  <si>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</si>
  <si>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</si>
  <si>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</si>
  <si>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</si>
  <si>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</si>
  <si>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</si>
  <si>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</si>
  <si>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</si>
  <si>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</si>
  <si>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</si>
  <si>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</si>
  <si>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</si>
  <si>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</si>
  <si>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</si>
  <si>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</si>
  <si>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</si>
  <si>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</si>
  <si>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</si>
  <si>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</si>
  <si>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</si>
  <si>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</si>
  <si>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</si>
  <si>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</si>
  <si>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</si>
  <si>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</si>
  <si>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</si>
  <si>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</si>
  <si>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</si>
  <si>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</si>
  <si>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</si>
  <si>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</si>
  <si>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</si>
  <si>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</si>
  <si>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</si>
  <si>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</si>
  <si>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</si>
  <si>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</si>
  <si>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</si>
  <si>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</si>
  <si>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</si>
  <si>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</si>
  <si>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</si>
  <si>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</si>
  <si>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</si>
  <si>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</si>
  <si>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</si>
  <si>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</si>
  <si>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</si>
  <si>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</si>
  <si>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</si>
  <si>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</si>
  <si>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</si>
  <si>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</si>
  <si>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</si>
  <si>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</si>
  <si>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</si>
  <si>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</si>
  <si>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</si>
  <si>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</si>
  <si>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</si>
  <si>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</si>
  <si>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</si>
  <si>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</si>
  <si>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</si>
  <si>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</si>
  <si>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</si>
  <si>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</si>
  <si>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</si>
  <si>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</si>
  <si>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</si>
  <si>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</si>
  <si>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</si>
  <si>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</si>
  <si>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</si>
  <si>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</si>
  <si>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</si>
  <si>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</si>
  <si>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</si>
  <si>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</si>
  <si>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</si>
  <si>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</si>
  <si>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</si>
  <si>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</si>
  <si>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</si>
  <si>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</si>
  <si>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</si>
  <si>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</si>
  <si>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</si>
  <si>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</si>
  <si>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</si>
  <si>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</si>
  <si>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</si>
  <si>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</si>
  <si>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</si>
  <si>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</si>
  <si>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</si>
  <si>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2014.évi teljesítés</t>
  </si>
  <si>
    <t>Működési célú visszatérítendő támogatások kölcsönök visszatér. ÁH-n kívülről</t>
  </si>
  <si>
    <t>2014.évi teljeítés</t>
  </si>
  <si>
    <t>2014. évi módosított előirányzat</t>
  </si>
  <si>
    <t>2014. évi
teljesítés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</si>
  <si>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</si>
  <si>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</si>
  <si>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</si>
  <si>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</si>
  <si>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4.-ből EU-s támogatás</t>
  </si>
  <si>
    <t>2014. évi teljesítés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</si>
  <si>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</si>
  <si>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</si>
  <si>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</si>
  <si>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</si>
  <si>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</si>
  <si>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</si>
  <si>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</si>
  <si>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</si>
  <si>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</si>
  <si>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</si>
  <si>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Pénzügyi lízing kiadásai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</si>
  <si>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</si>
  <si>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</si>
  <si>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</si>
  <si>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</si>
  <si>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Bevételi jogcímek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</si>
  <si>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</si>
  <si>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</si>
  <si>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</si>
  <si>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</si>
  <si>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</si>
  <si>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</si>
  <si>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</si>
  <si>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Felhasználás
2013. XII.31-ig</t>
  </si>
  <si>
    <t xml:space="preserve">
2014. év utáni szükséglet
</t>
  </si>
  <si>
    <t>Kisértékű tárgyi eszközök</t>
  </si>
  <si>
    <t>2014</t>
  </si>
  <si>
    <t xml:space="preserve">2014. év utáni szükséglet </t>
  </si>
  <si>
    <t>Útak felújítása</t>
  </si>
  <si>
    <t>K I M U T A T Á S
a 2014. évben céljelleggel juttatott támogatásokról</t>
  </si>
  <si>
    <t>Támogatás összege eredeti előirányzat</t>
  </si>
  <si>
    <t>működéshez</t>
  </si>
  <si>
    <t>Háztartásoknak</t>
  </si>
  <si>
    <t>iskolai kirándulás</t>
  </si>
  <si>
    <t>2014. év</t>
  </si>
  <si>
    <t>Nemzeti vagyon induláskori értéke</t>
  </si>
  <si>
    <t>Nemzetivagyon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</si>
  <si>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</si>
  <si>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</si>
  <si>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</si>
  <si>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</si>
  <si>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SAJÁT TŐKE</t>
  </si>
  <si>
    <t>Költségvetési évben esedékes kötelezettségek</t>
  </si>
  <si>
    <t>Költségvetési évet követően esedékes kötelezettségek</t>
  </si>
  <si>
    <t>Kötelezettség jellegű sajátos elszámolások</t>
  </si>
  <si>
    <t>KÖTELEZETTSÉGEK</t>
  </si>
  <si>
    <t>PASSZÍV IDŐBELI ELHATÁROLÁSOK</t>
  </si>
  <si>
    <t>MARADVÁNY KIMUTATÁS</t>
  </si>
  <si>
    <t>Alaptevékenység kötségvetési bevételei</t>
  </si>
  <si>
    <t>Alaptevékenység kötségvetési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</si>
  <si>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</si>
  <si>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</si>
  <si>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</si>
  <si>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</si>
  <si>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</si>
  <si>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tevénység költségvetési bevételei</t>
  </si>
  <si>
    <t>Vállalkozási tevénység költségvetési kiadásai</t>
  </si>
  <si>
    <t>Vállalkozási tevékenység költségvetési egyenlege</t>
  </si>
  <si>
    <t>Vállalkozási tevékenység finanszírozási bevétele</t>
  </si>
  <si>
    <t>Vállalkozási tevékenység finanszírozási kiadásai</t>
  </si>
  <si>
    <t>Vállalkozási tevékenység finanszírozási egyenlege</t>
  </si>
  <si>
    <t>Vállalkozási tevékenység maradványa</t>
  </si>
  <si>
    <t>Összes maradvány</t>
  </si>
  <si>
    <t>Alaptevékanység kötelezettséggel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</si>
  <si>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</si>
  <si>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</si>
  <si>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</si>
  <si>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adatok forintban</t>
  </si>
  <si>
    <t>Jogcím</t>
  </si>
  <si>
    <t>2014. évi támogatás eredeti előirányzat</t>
  </si>
  <si>
    <t>2014. évi támogatás módosított előirányzat</t>
  </si>
  <si>
    <t>Zöldterülettel kapcsolatos feladatok</t>
  </si>
  <si>
    <t>Közvilágítás fenntartása</t>
  </si>
  <si>
    <t>Köztemező fenntartása</t>
  </si>
  <si>
    <t>Közutak fenntartása</t>
  </si>
  <si>
    <t>Beszámítás összege</t>
  </si>
  <si>
    <t>Egyéb kötelező önkormányzati feladatok</t>
  </si>
  <si>
    <t>Pénzbeli szociális ellátások</t>
  </si>
  <si>
    <t>Szociális étkeztetés</t>
  </si>
  <si>
    <t>Falugondnoki szolgálat</t>
  </si>
  <si>
    <t>Kis települések szociális feladatai</t>
  </si>
  <si>
    <t>Könyvtári, közművelődési feladatok</t>
  </si>
  <si>
    <t>Üdülőhelyi feladatok</t>
  </si>
  <si>
    <t>Lakott külterülettel kapcsolatos feladatok</t>
  </si>
  <si>
    <t>Egyes jöv.pótló támogatások kiegészítése</t>
  </si>
  <si>
    <t>Helyi önkormányzatok kiegészítő támogatása</t>
  </si>
  <si>
    <t>A 2014.évi általános müködés és ágazati feladatok támogatásának alakulása jogcímenként</t>
  </si>
  <si>
    <t>Bakonyság Község Önkormányzat saját bevételeinek részletezése az adósságot keletkeztető ügyletből származó tárgyévi fizetési kötelezettség megállapításához</t>
  </si>
  <si>
    <t>5. tájékoztató tábla a 6/2015. (V. 12.) önkormányzati rendelethez</t>
  </si>
  <si>
    <t>SMB Leader HACS</t>
  </si>
  <si>
    <t xml:space="preserve">Veszprém Megyei Falugondnoki Egyesület </t>
  </si>
  <si>
    <t>Rendőrkapitányásg Páps</t>
  </si>
  <si>
    <t>Pápa Katasztrófavédelmi Kirendeltség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</si>
</sst>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0"/>
    <numFmt numFmtId="167" formatCode="#,###\ _F_t;\-#,###\ _F_t"/>
    <numFmt numFmtId="168" formatCode="#,###__"/>
    <numFmt numFmtId="169" formatCode="#,##0\ _F_t"/>
  </numFmts>
  <fonts count="39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29" fillId="0" borderId="0"/>
  </cellStyleXfs>
  <cellXfs count="421">
    <xf numFmtId="0" fontId="0" fillId="0" borderId="0" xfId="0"/>
    <xf numFmtId="0" fontId="0" fillId="0" borderId="0" xfId="0" applyFill="1" applyAlignment="1">
      <alignment vertical="center" wrapText="1"/>
    </xf>
    <xf numFmtId="0" fontId="4" fillId="0" borderId="0" xfId="6" applyFont="1" applyFill="1" applyBorder="1" applyAlignment="1" applyProtection="1">
      <alignment horizontal="center" vertical="center" wrapText="1"/>
    </xf>
    <xf numFmtId="0" fontId="4" fillId="0" borderId="0" xfId="6" applyFont="1" applyFill="1" applyBorder="1" applyAlignment="1" applyProtection="1">
      <alignment vertical="center" wrapText="1"/>
    </xf>
    <xf numFmtId="0" fontId="15" fillId="0" borderId="2" xfId="6" applyFont="1" applyFill="1" applyBorder="1" applyAlignment="1" applyProtection="1">
      <alignment horizontal="left" vertical="center" wrapText="1" indent="1"/>
    </xf>
    <xf numFmtId="49" fontId="15" fillId="0" borderId="9" xfId="6" applyNumberFormat="1" applyFont="1" applyFill="1" applyBorder="1" applyAlignment="1" applyProtection="1">
      <alignment horizontal="left" vertical="center" wrapText="1" indent="1"/>
    </xf>
    <xf numFmtId="0" fontId="14" fillId="0" borderId="15" xfId="6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0" fontId="14" fillId="0" borderId="16" xfId="6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14" fillId="0" borderId="10" xfId="0" applyNumberFormat="1" applyFont="1" applyFill="1" applyBorder="1" applyAlignment="1" applyProtection="1">
      <alignment horizontal="center" vertical="center" wrapText="1"/>
    </xf>
    <xf numFmtId="164" fontId="14" fillId="0" borderId="3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6" xfId="0" applyNumberFormat="1" applyFont="1" applyFill="1" applyBorder="1" applyAlignment="1" applyProtection="1">
      <alignment vertical="center" wrapText="1"/>
    </xf>
    <xf numFmtId="164" fontId="14" fillId="0" borderId="17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16" xfId="0" applyNumberFormat="1" applyFont="1" applyFill="1" applyBorder="1" applyAlignment="1" applyProtection="1">
      <alignment vertical="center" wrapText="1"/>
    </xf>
    <xf numFmtId="164" fontId="1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5" xfId="0" applyNumberFormat="1" applyFont="1" applyFill="1" applyBorder="1" applyAlignment="1" applyProtection="1">
      <alignment horizontal="left" vertical="center" wrapText="1" indent="1"/>
    </xf>
    <xf numFmtId="0" fontId="15" fillId="0" borderId="2" xfId="6" applyFont="1" applyFill="1" applyBorder="1" applyAlignment="1" applyProtection="1">
      <alignment horizontal="left" indent="6"/>
    </xf>
    <xf numFmtId="0" fontId="15" fillId="0" borderId="2" xfId="6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164" fontId="14" fillId="0" borderId="17" xfId="6" applyNumberFormat="1" applyFont="1" applyFill="1" applyBorder="1" applyAlignment="1" applyProtection="1">
      <alignment horizontal="right" vertical="center" wrapText="1" indent="1"/>
    </xf>
    <xf numFmtId="164" fontId="21" fillId="0" borderId="17" xfId="6" applyNumberFormat="1" applyFont="1" applyFill="1" applyBorder="1" applyAlignment="1" applyProtection="1">
      <alignment horizontal="right" vertical="center" wrapText="1" indent="1"/>
    </xf>
    <xf numFmtId="164" fontId="4" fillId="0" borderId="0" xfId="6" applyNumberFormat="1" applyFont="1" applyFill="1" applyBorder="1" applyAlignment="1" applyProtection="1">
      <alignment horizontal="right" vertical="center" wrapText="1" indent="1"/>
    </xf>
    <xf numFmtId="0" fontId="3" fillId="0" borderId="23" xfId="0" applyFont="1" applyFill="1" applyBorder="1" applyAlignment="1" applyProtection="1">
      <alignment horizontal="right" vertical="center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1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17" xfId="0" applyNumberFormat="1" applyFont="1" applyFill="1" applyBorder="1" applyAlignment="1" applyProtection="1">
      <alignment horizontal="centerContinuous" vertical="center" wrapText="1"/>
    </xf>
    <xf numFmtId="164" fontId="21" fillId="0" borderId="32" xfId="0" applyNumberFormat="1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horizontal="center" vertical="center" wrapText="1"/>
    </xf>
    <xf numFmtId="164" fontId="21" fillId="0" borderId="17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</xf>
    <xf numFmtId="164" fontId="24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4" fillId="0" borderId="15" xfId="0" applyNumberFormat="1" applyFont="1" applyFill="1" applyBorder="1" applyAlignment="1" applyProtection="1">
      <alignment horizontal="left" vertical="center" wrapText="1" indent="1"/>
    </xf>
    <xf numFmtId="164" fontId="24" fillId="0" borderId="37" xfId="0" applyNumberFormat="1" applyFont="1" applyFill="1" applyBorder="1" applyAlignment="1" applyProtection="1">
      <alignment horizontal="righ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15" fillId="0" borderId="11" xfId="0" applyNumberFormat="1" applyFont="1" applyFill="1" applyBorder="1" applyAlignment="1" applyProtection="1">
      <alignment horizontal="left" vertical="center" wrapText="1" indent="2"/>
    </xf>
    <xf numFmtId="164" fontId="15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4" xfId="0" applyNumberFormat="1" applyFont="1" applyFill="1" applyBorder="1" applyAlignment="1" applyProtection="1">
      <alignment horizontal="righ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" xfId="0" applyFont="1" applyBorder="1" applyAlignment="1" applyProtection="1">
      <alignment horizontal="left" vertical="center" wrapText="1" indent="1"/>
    </xf>
    <xf numFmtId="0" fontId="7" fillId="0" borderId="0" xfId="6" applyFont="1" applyFill="1" applyProtection="1"/>
    <xf numFmtId="0" fontId="7" fillId="0" borderId="0" xfId="6" applyFont="1" applyFill="1" applyAlignment="1" applyProtection="1">
      <alignment horizontal="right" vertical="center" inden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164" fontId="15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0" fontId="5" fillId="0" borderId="16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21" xfId="0" applyFont="1" applyFill="1" applyBorder="1" applyAlignment="1" applyProtection="1">
      <alignment vertical="center" wrapText="1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 applyProtection="1">
      <alignment horizontal="right" vertical="center" wrapText="1" indent="1"/>
    </xf>
    <xf numFmtId="0" fontId="19" fillId="0" borderId="42" xfId="0" applyFont="1" applyFill="1" applyBorder="1" applyAlignment="1" applyProtection="1">
      <alignment horizontal="left" vertical="center" wrapText="1" indent="1"/>
      <protection locked="0"/>
    </xf>
    <xf numFmtId="164" fontId="22" fillId="0" borderId="4" xfId="0" applyNumberFormat="1" applyFont="1" applyFill="1" applyBorder="1" applyAlignment="1" applyProtection="1">
      <alignment horizontal="right" vertical="center" wrapText="1" indent="2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9" xfId="0" applyFont="1" applyFill="1" applyBorder="1" applyAlignment="1" applyProtection="1">
      <alignment horizontal="right" vertical="center" wrapText="1" indent="1"/>
    </xf>
    <xf numFmtId="0" fontId="19" fillId="0" borderId="6" xfId="0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9" xfId="0" applyFont="1" applyFill="1" applyBorder="1" applyAlignment="1">
      <alignment horizontal="right" vertical="center" wrapText="1" indent="1"/>
    </xf>
    <xf numFmtId="0" fontId="19" fillId="0" borderId="6" xfId="0" applyFont="1" applyFill="1" applyBorder="1" applyAlignment="1" applyProtection="1">
      <alignment horizontal="left" vertical="center" wrapText="1" indent="8"/>
      <protection locked="0"/>
    </xf>
    <xf numFmtId="0" fontId="22" fillId="0" borderId="14" xfId="0" applyFont="1" applyFill="1" applyBorder="1" applyAlignment="1">
      <alignment horizontal="righ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9" fillId="0" borderId="0" xfId="8" applyFont="1" applyFill="1"/>
    <xf numFmtId="0" fontId="29" fillId="0" borderId="0" xfId="8" applyFont="1" applyFill="1"/>
    <xf numFmtId="3" fontId="29" fillId="0" borderId="0" xfId="8" applyNumberFormat="1" applyFont="1" applyFill="1"/>
    <xf numFmtId="0" fontId="11" fillId="0" borderId="0" xfId="7" applyFill="1" applyAlignment="1" applyProtection="1">
      <alignment vertical="center"/>
      <protection locked="0"/>
    </xf>
    <xf numFmtId="0" fontId="11" fillId="0" borderId="0" xfId="7" applyFill="1" applyAlignment="1" applyProtection="1">
      <alignment vertical="center" wrapText="1"/>
    </xf>
    <xf numFmtId="0" fontId="11" fillId="0" borderId="0" xfId="7" applyFill="1" applyAlignment="1" applyProtection="1">
      <alignment horizontal="center" vertical="center"/>
    </xf>
    <xf numFmtId="49" fontId="14" fillId="0" borderId="14" xfId="7" applyNumberFormat="1" applyFont="1" applyFill="1" applyBorder="1" applyAlignment="1" applyProtection="1">
      <alignment horizontal="center" vertical="center" wrapText="1"/>
    </xf>
    <xf numFmtId="49" fontId="14" fillId="0" borderId="21" xfId="7" applyNumberFormat="1" applyFont="1" applyFill="1" applyBorder="1" applyAlignment="1" applyProtection="1">
      <alignment horizontal="center" vertical="center"/>
    </xf>
    <xf numFmtId="49" fontId="14" fillId="0" borderId="22" xfId="7" applyNumberFormat="1" applyFont="1" applyFill="1" applyBorder="1" applyAlignment="1" applyProtection="1">
      <alignment horizontal="center" vertical="center"/>
    </xf>
    <xf numFmtId="49" fontId="10" fillId="0" borderId="0" xfId="7" applyNumberFormat="1" applyFont="1" applyFill="1" applyAlignment="1" applyProtection="1">
      <alignment horizontal="center" vertical="center"/>
    </xf>
    <xf numFmtId="0" fontId="15" fillId="0" borderId="11" xfId="7" applyFont="1" applyFill="1" applyBorder="1" applyAlignment="1" applyProtection="1">
      <alignment horizontal="left" vertical="center" wrapText="1"/>
    </xf>
    <xf numFmtId="166" fontId="15" fillId="0" borderId="4" xfId="7" applyNumberFormat="1" applyFont="1" applyFill="1" applyBorder="1" applyAlignment="1" applyProtection="1">
      <alignment horizontal="center" vertical="center"/>
    </xf>
    <xf numFmtId="167" fontId="15" fillId="0" borderId="19" xfId="7" applyNumberFormat="1" applyFont="1" applyFill="1" applyBorder="1" applyAlignment="1" applyProtection="1">
      <alignment vertical="center"/>
      <protection locked="0"/>
    </xf>
    <xf numFmtId="0" fontId="15" fillId="0" borderId="9" xfId="7" applyFont="1" applyFill="1" applyBorder="1" applyAlignment="1" applyProtection="1">
      <alignment horizontal="left" vertical="center" wrapText="1"/>
    </xf>
    <xf numFmtId="166" fontId="15" fillId="0" borderId="2" xfId="7" applyNumberFormat="1" applyFont="1" applyFill="1" applyBorder="1" applyAlignment="1" applyProtection="1">
      <alignment horizontal="center" vertical="center"/>
    </xf>
    <xf numFmtId="167" fontId="15" fillId="0" borderId="20" xfId="7" applyNumberFormat="1" applyFont="1" applyFill="1" applyBorder="1" applyAlignment="1" applyProtection="1">
      <alignment vertical="center"/>
      <protection locked="0"/>
    </xf>
    <xf numFmtId="167" fontId="14" fillId="0" borderId="20" xfId="7" applyNumberFormat="1" applyFont="1" applyFill="1" applyBorder="1" applyAlignment="1" applyProtection="1">
      <alignment vertical="center"/>
    </xf>
    <xf numFmtId="0" fontId="10" fillId="0" borderId="0" xfId="7" applyFont="1" applyFill="1" applyAlignment="1" applyProtection="1">
      <alignment vertical="center"/>
      <protection locked="0"/>
    </xf>
    <xf numFmtId="0" fontId="29" fillId="0" borderId="0" xfId="8" applyFont="1" applyFill="1" applyAlignment="1"/>
    <xf numFmtId="0" fontId="13" fillId="0" borderId="0" xfId="7" applyFont="1" applyFill="1" applyAlignment="1" applyProtection="1">
      <alignment horizontal="center" vertical="center"/>
    </xf>
    <xf numFmtId="0" fontId="34" fillId="0" borderId="0" xfId="0" applyFont="1" applyFill="1" applyAlignment="1">
      <alignment horizontal="right"/>
    </xf>
    <xf numFmtId="0" fontId="30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" fillId="0" borderId="1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68" fontId="23" fillId="0" borderId="19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 indent="5"/>
    </xf>
    <xf numFmtId="168" fontId="27" fillId="0" borderId="20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indent="1"/>
    </xf>
    <xf numFmtId="168" fontId="27" fillId="0" borderId="29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8" fontId="23" fillId="0" borderId="27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35" fillId="0" borderId="21" xfId="0" applyFont="1" applyFill="1" applyBorder="1" applyAlignment="1">
      <alignment horizontal="left" vertical="center" indent="5"/>
    </xf>
    <xf numFmtId="168" fontId="27" fillId="0" borderId="22" xfId="0" applyNumberFormat="1" applyFont="1" applyFill="1" applyBorder="1" applyAlignment="1" applyProtection="1">
      <alignment horizontal="right" vertical="center"/>
      <protection locked="0"/>
    </xf>
    <xf numFmtId="0" fontId="21" fillId="0" borderId="15" xfId="0" applyFont="1" applyFill="1" applyBorder="1" applyAlignment="1">
      <alignment horizontal="right" vertical="center" wrapText="1" indent="1"/>
    </xf>
    <xf numFmtId="0" fontId="21" fillId="0" borderId="16" xfId="0" applyFont="1" applyFill="1" applyBorder="1" applyAlignment="1">
      <alignment vertical="center" wrapText="1"/>
    </xf>
    <xf numFmtId="164" fontId="21" fillId="0" borderId="16" xfId="0" applyNumberFormat="1" applyFont="1" applyFill="1" applyBorder="1" applyAlignment="1">
      <alignment horizontal="right" vertical="center" wrapText="1" indent="2"/>
    </xf>
    <xf numFmtId="164" fontId="21" fillId="0" borderId="17" xfId="0" applyNumberFormat="1" applyFont="1" applyFill="1" applyBorder="1" applyAlignment="1">
      <alignment horizontal="right" vertical="center" wrapText="1" indent="2"/>
    </xf>
    <xf numFmtId="0" fontId="5" fillId="0" borderId="13" xfId="6" applyFont="1" applyFill="1" applyBorder="1" applyAlignment="1" applyProtection="1">
      <alignment horizontal="center" vertical="center" wrapText="1"/>
    </xf>
    <xf numFmtId="0" fontId="5" fillId="0" borderId="5" xfId="6" applyFont="1" applyFill="1" applyBorder="1" applyAlignment="1" applyProtection="1">
      <alignment horizontal="center" vertical="center" wrapText="1"/>
    </xf>
    <xf numFmtId="0" fontId="22" fillId="0" borderId="0" xfId="6" applyFont="1" applyFill="1" applyProtection="1"/>
    <xf numFmtId="0" fontId="3" fillId="0" borderId="0" xfId="0" applyFont="1" applyFill="1" applyBorder="1" applyAlignment="1" applyProtection="1">
      <alignment horizontal="right" vertical="center"/>
    </xf>
    <xf numFmtId="0" fontId="5" fillId="0" borderId="32" xfId="6" applyFont="1" applyFill="1" applyBorder="1" applyAlignment="1" applyProtection="1">
      <alignment horizontal="center" vertical="center" wrapText="1"/>
    </xf>
    <xf numFmtId="0" fontId="22" fillId="0" borderId="32" xfId="6" applyFont="1" applyFill="1" applyBorder="1" applyAlignment="1" applyProtection="1">
      <alignment horizontal="center" vertical="center" wrapText="1"/>
    </xf>
    <xf numFmtId="0" fontId="14" fillId="0" borderId="32" xfId="6" applyFont="1" applyFill="1" applyBorder="1" applyAlignment="1" applyProtection="1">
      <alignment horizontal="center" vertical="center" wrapText="1"/>
    </xf>
    <xf numFmtId="0" fontId="22" fillId="0" borderId="32" xfId="6" applyFont="1" applyFill="1" applyBorder="1" applyProtection="1"/>
    <xf numFmtId="0" fontId="14" fillId="0" borderId="32" xfId="6" applyFont="1" applyFill="1" applyBorder="1" applyAlignment="1" applyProtection="1">
      <alignment horizontal="left" vertical="center" wrapText="1" indent="1"/>
    </xf>
    <xf numFmtId="164" fontId="14" fillId="0" borderId="32" xfId="6" applyNumberFormat="1" applyFont="1" applyFill="1" applyBorder="1" applyAlignment="1" applyProtection="1">
      <alignment horizontal="right" vertical="center" wrapText="1" indent="1"/>
    </xf>
    <xf numFmtId="49" fontId="15" fillId="0" borderId="32" xfId="6" applyNumberFormat="1" applyFont="1" applyFill="1" applyBorder="1" applyAlignment="1" applyProtection="1">
      <alignment horizontal="left" vertical="center" wrapText="1" indent="1"/>
    </xf>
    <xf numFmtId="0" fontId="19" fillId="0" borderId="32" xfId="0" applyFont="1" applyBorder="1" applyAlignment="1" applyProtection="1">
      <alignment horizontal="left" wrapText="1" indent="1"/>
    </xf>
    <xf numFmtId="164" fontId="15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2" xfId="0" applyFont="1" applyBorder="1" applyAlignment="1" applyProtection="1">
      <alignment horizontal="left" vertical="center" wrapText="1" indent="1"/>
    </xf>
    <xf numFmtId="164" fontId="21" fillId="0" borderId="32" xfId="6" applyNumberFormat="1" applyFont="1" applyFill="1" applyBorder="1" applyAlignment="1" applyProtection="1">
      <alignment horizontal="right" vertical="center" wrapText="1" indent="1"/>
    </xf>
    <xf numFmtId="164" fontId="15" fillId="0" borderId="32" xfId="6" applyNumberFormat="1" applyFont="1" applyFill="1" applyBorder="1" applyAlignment="1" applyProtection="1">
      <alignment horizontal="right" vertical="center" wrapText="1" indent="1"/>
    </xf>
    <xf numFmtId="164" fontId="22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2" xfId="0" applyFont="1" applyBorder="1" applyAlignment="1" applyProtection="1">
      <alignment wrapText="1"/>
    </xf>
    <xf numFmtId="0" fontId="19" fillId="0" borderId="32" xfId="0" applyFont="1" applyBorder="1" applyAlignment="1" applyProtection="1">
      <alignment wrapText="1"/>
    </xf>
    <xf numFmtId="164" fontId="1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0" xfId="0" applyFont="1" applyBorder="1" applyAlignment="1" applyProtection="1">
      <alignment wrapText="1"/>
    </xf>
    <xf numFmtId="0" fontId="20" fillId="0" borderId="3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/>
    </xf>
    <xf numFmtId="0" fontId="22" fillId="0" borderId="0" xfId="6" applyFont="1" applyFill="1" applyAlignment="1" applyProtection="1"/>
    <xf numFmtId="0" fontId="5" fillId="0" borderId="48" xfId="6" applyFont="1" applyFill="1" applyBorder="1" applyAlignment="1" applyProtection="1">
      <alignment horizontal="center" vertical="center" wrapText="1"/>
    </xf>
    <xf numFmtId="0" fontId="5" fillId="0" borderId="49" xfId="6" applyFont="1" applyFill="1" applyBorder="1" applyAlignment="1" applyProtection="1">
      <alignment horizontal="center" vertical="center" wrapText="1"/>
    </xf>
    <xf numFmtId="0" fontId="14" fillId="0" borderId="51" xfId="6" applyFont="1" applyFill="1" applyBorder="1" applyAlignment="1" applyProtection="1">
      <alignment horizontal="center" vertical="center" wrapText="1"/>
    </xf>
    <xf numFmtId="0" fontId="14" fillId="0" borderId="2" xfId="6" applyFont="1" applyFill="1" applyBorder="1" applyAlignment="1" applyProtection="1">
      <alignment horizontal="center" vertical="center" wrapText="1"/>
    </xf>
    <xf numFmtId="0" fontId="14" fillId="0" borderId="51" xfId="6" applyFont="1" applyFill="1" applyBorder="1" applyAlignment="1" applyProtection="1">
      <alignment horizontal="left" vertical="center" wrapText="1" indent="1"/>
    </xf>
    <xf numFmtId="0" fontId="14" fillId="0" borderId="2" xfId="6" applyFont="1" applyFill="1" applyBorder="1" applyAlignment="1" applyProtection="1">
      <alignment vertical="center" wrapText="1"/>
    </xf>
    <xf numFmtId="164" fontId="14" fillId="0" borderId="2" xfId="6" applyNumberFormat="1" applyFont="1" applyFill="1" applyBorder="1" applyAlignment="1" applyProtection="1">
      <alignment horizontal="right" vertical="center" wrapText="1" indent="1"/>
    </xf>
    <xf numFmtId="49" fontId="15" fillId="0" borderId="51" xfId="6" applyNumberFormat="1" applyFont="1" applyFill="1" applyBorder="1" applyAlignment="1" applyProtection="1">
      <alignment horizontal="left" vertical="center" wrapText="1" indent="1"/>
    </xf>
    <xf numFmtId="0" fontId="21" fillId="0" borderId="2" xfId="6" applyFont="1" applyFill="1" applyBorder="1" applyAlignment="1" applyProtection="1">
      <alignment horizontal="left" vertical="center" wrapText="1" indent="1"/>
    </xf>
    <xf numFmtId="164" fontId="21" fillId="0" borderId="2" xfId="6" applyNumberFormat="1" applyFont="1" applyFill="1" applyBorder="1" applyAlignment="1" applyProtection="1">
      <alignment horizontal="right" vertical="center" wrapText="1" indent="1"/>
    </xf>
    <xf numFmtId="164" fontId="20" fillId="0" borderId="2" xfId="0" applyNumberFormat="1" applyFont="1" applyBorder="1" applyAlignment="1" applyProtection="1">
      <alignment horizontal="right" vertical="center" wrapText="1" indent="1"/>
    </xf>
    <xf numFmtId="164" fontId="18" fillId="0" borderId="2" xfId="0" quotePrefix="1" applyNumberFormat="1" applyFont="1" applyBorder="1" applyAlignment="1" applyProtection="1">
      <alignment horizontal="right" vertical="center" wrapText="1" indent="1"/>
    </xf>
    <xf numFmtId="0" fontId="20" fillId="0" borderId="53" xfId="0" applyFont="1" applyBorder="1" applyAlignment="1" applyProtection="1">
      <alignment horizontal="left" vertical="center" wrapText="1" indent="1"/>
    </xf>
    <xf numFmtId="0" fontId="18" fillId="0" borderId="54" xfId="0" applyFont="1" applyBorder="1" applyAlignment="1" applyProtection="1">
      <alignment horizontal="left" vertical="center" wrapText="1" indent="1"/>
    </xf>
    <xf numFmtId="164" fontId="18" fillId="0" borderId="54" xfId="0" quotePrefix="1" applyNumberFormat="1" applyFont="1" applyBorder="1" applyAlignment="1" applyProtection="1">
      <alignment horizontal="right" vertical="center" wrapText="1" indent="1"/>
    </xf>
    <xf numFmtId="0" fontId="22" fillId="0" borderId="34" xfId="0" applyFont="1" applyBorder="1"/>
    <xf numFmtId="0" fontId="22" fillId="0" borderId="0" xfId="0" applyFont="1"/>
    <xf numFmtId="0" fontId="21" fillId="0" borderId="45" xfId="6" applyFont="1" applyFill="1" applyBorder="1" applyAlignment="1" applyProtection="1">
      <alignment horizontal="center" vertical="center" wrapText="1"/>
    </xf>
    <xf numFmtId="0" fontId="22" fillId="0" borderId="56" xfId="6" applyFont="1" applyFill="1" applyBorder="1" applyAlignment="1" applyProtection="1">
      <alignment horizontal="center" vertical="center" wrapText="1"/>
    </xf>
    <xf numFmtId="0" fontId="22" fillId="0" borderId="31" xfId="6" applyFont="1" applyFill="1" applyBorder="1" applyProtection="1"/>
    <xf numFmtId="164" fontId="14" fillId="0" borderId="31" xfId="6" applyNumberFormat="1" applyFont="1" applyFill="1" applyBorder="1" applyAlignment="1" applyProtection="1">
      <alignment horizontal="right" vertical="center" wrapText="1" indent="1"/>
    </xf>
    <xf numFmtId="0" fontId="22" fillId="0" borderId="52" xfId="0" applyFont="1" applyBorder="1"/>
    <xf numFmtId="0" fontId="21" fillId="0" borderId="50" xfId="6" applyFont="1" applyFill="1" applyBorder="1" applyAlignment="1" applyProtection="1">
      <alignment horizontal="center" vertical="center" wrapText="1"/>
    </xf>
    <xf numFmtId="0" fontId="22" fillId="0" borderId="55" xfId="0" applyFont="1" applyBorder="1"/>
    <xf numFmtId="164" fontId="21" fillId="0" borderId="30" xfId="6" applyNumberFormat="1" applyFont="1" applyFill="1" applyBorder="1" applyAlignment="1" applyProtection="1">
      <alignment horizontal="right" vertical="center" wrapText="1" indent="1"/>
    </xf>
    <xf numFmtId="164" fontId="21" fillId="0" borderId="0" xfId="6" applyNumberFormat="1" applyFont="1" applyFill="1" applyBorder="1" applyAlignment="1" applyProtection="1">
      <alignment horizontal="right" vertical="center" wrapText="1" indent="1"/>
    </xf>
    <xf numFmtId="164" fontId="14" fillId="0" borderId="31" xfId="6" applyNumberFormat="1" applyFont="1" applyFill="1" applyBorder="1" applyAlignment="1" applyProtection="1">
      <alignment vertical="center" wrapText="1"/>
    </xf>
    <xf numFmtId="169" fontId="22" fillId="0" borderId="0" xfId="6" applyNumberFormat="1" applyFont="1" applyFill="1" applyAlignment="1" applyProtection="1">
      <alignment horizontal="right"/>
    </xf>
    <xf numFmtId="0" fontId="14" fillId="0" borderId="9" xfId="6" applyFont="1" applyFill="1" applyBorder="1" applyAlignment="1" applyProtection="1">
      <alignment horizontal="center" vertical="center" wrapText="1"/>
    </xf>
    <xf numFmtId="0" fontId="14" fillId="0" borderId="9" xfId="6" applyFont="1" applyFill="1" applyBorder="1" applyAlignment="1" applyProtection="1">
      <alignment horizontal="left" vertical="center" wrapText="1" indent="1"/>
    </xf>
    <xf numFmtId="0" fontId="14" fillId="0" borderId="2" xfId="6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164" fontId="15" fillId="0" borderId="2" xfId="6" applyNumberFormat="1" applyFont="1" applyFill="1" applyBorder="1" applyAlignment="1" applyProtection="1">
      <alignment horizontal="right" vertical="center" wrapText="1" indent="1"/>
    </xf>
    <xf numFmtId="0" fontId="20" fillId="0" borderId="9" xfId="0" applyFont="1" applyBorder="1" applyAlignment="1" applyProtection="1">
      <alignment wrapText="1"/>
    </xf>
    <xf numFmtId="0" fontId="19" fillId="0" borderId="2" xfId="0" applyFont="1" applyBorder="1" applyAlignment="1" applyProtection="1">
      <alignment wrapText="1"/>
    </xf>
    <xf numFmtId="0" fontId="19" fillId="0" borderId="9" xfId="0" applyFont="1" applyBorder="1" applyAlignment="1" applyProtection="1">
      <alignment wrapText="1"/>
    </xf>
    <xf numFmtId="164" fontId="1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21" xfId="0" applyFont="1" applyBorder="1" applyAlignment="1" applyProtection="1">
      <alignment wrapText="1"/>
    </xf>
    <xf numFmtId="164" fontId="21" fillId="0" borderId="21" xfId="6" applyNumberFormat="1" applyFont="1" applyFill="1" applyBorder="1" applyAlignment="1" applyProtection="1">
      <alignment horizontal="right" vertical="center" wrapText="1" indent="1"/>
    </xf>
    <xf numFmtId="0" fontId="14" fillId="0" borderId="14" xfId="6" applyFont="1" applyFill="1" applyBorder="1" applyAlignment="1" applyProtection="1">
      <alignment horizontal="left" vertical="center" wrapText="1" indent="1"/>
    </xf>
    <xf numFmtId="0" fontId="21" fillId="0" borderId="21" xfId="6" applyFont="1" applyFill="1" applyBorder="1" applyAlignment="1" applyProtection="1">
      <alignment horizontal="left" vertical="center" wrapText="1" indent="1"/>
    </xf>
    <xf numFmtId="164" fontId="18" fillId="0" borderId="21" xfId="0" quotePrefix="1" applyNumberFormat="1" applyFont="1" applyBorder="1" applyAlignment="1" applyProtection="1">
      <alignment horizontal="right" vertical="center" wrapText="1" indent="1"/>
    </xf>
    <xf numFmtId="164" fontId="18" fillId="0" borderId="17" xfId="0" quotePrefix="1" applyNumberFormat="1" applyFont="1" applyBorder="1" applyAlignment="1" applyProtection="1">
      <alignment horizontal="right" vertical="center" wrapText="1" indent="1"/>
    </xf>
    <xf numFmtId="169" fontId="14" fillId="0" borderId="17" xfId="6" applyNumberFormat="1" applyFont="1" applyFill="1" applyBorder="1" applyAlignment="1" applyProtection="1">
      <alignment horizontal="right" wrapText="1" indent="1"/>
    </xf>
    <xf numFmtId="169" fontId="23" fillId="0" borderId="40" xfId="6" applyNumberFormat="1" applyFont="1" applyFill="1" applyBorder="1" applyAlignment="1" applyProtection="1">
      <alignment horizontal="center" wrapText="1"/>
    </xf>
    <xf numFmtId="169" fontId="22" fillId="0" borderId="31" xfId="6" applyNumberFormat="1" applyFont="1" applyFill="1" applyBorder="1" applyAlignment="1" applyProtection="1">
      <alignment horizontal="right"/>
    </xf>
    <xf numFmtId="169" fontId="14" fillId="0" borderId="31" xfId="6" applyNumberFormat="1" applyFont="1" applyFill="1" applyBorder="1" applyAlignment="1" applyProtection="1">
      <alignment horizontal="right" wrapText="1" indent="1"/>
    </xf>
    <xf numFmtId="169" fontId="21" fillId="0" borderId="31" xfId="6" applyNumberFormat="1" applyFont="1" applyFill="1" applyBorder="1" applyAlignment="1" applyProtection="1">
      <alignment horizontal="right" wrapText="1" indent="1"/>
    </xf>
    <xf numFmtId="169" fontId="15" fillId="0" borderId="31" xfId="6" applyNumberFormat="1" applyFont="1" applyFill="1" applyBorder="1" applyAlignment="1" applyProtection="1">
      <alignment horizontal="right" wrapText="1" indent="1"/>
    </xf>
    <xf numFmtId="169" fontId="22" fillId="0" borderId="39" xfId="6" applyNumberFormat="1" applyFont="1" applyFill="1" applyBorder="1" applyAlignment="1" applyProtection="1">
      <alignment horizontal="right"/>
    </xf>
    <xf numFmtId="0" fontId="24" fillId="0" borderId="50" xfId="0" applyFont="1" applyBorder="1" applyAlignment="1">
      <alignment vertical="center" wrapText="1"/>
    </xf>
    <xf numFmtId="0" fontId="0" fillId="0" borderId="52" xfId="0" applyBorder="1"/>
    <xf numFmtId="0" fontId="27" fillId="0" borderId="0" xfId="6" applyFont="1" applyFill="1" applyProtection="1"/>
    <xf numFmtId="0" fontId="27" fillId="0" borderId="0" xfId="6" applyFont="1" applyFill="1" applyAlignment="1" applyProtection="1"/>
    <xf numFmtId="0" fontId="20" fillId="0" borderId="14" xfId="0" applyFont="1" applyBorder="1" applyAlignment="1" applyProtection="1">
      <alignment horizontal="left" vertical="center" wrapText="1" indent="1"/>
    </xf>
    <xf numFmtId="0" fontId="18" fillId="0" borderId="21" xfId="0" applyFont="1" applyBorder="1" applyAlignment="1" applyProtection="1">
      <alignment horizontal="left" vertical="center" wrapText="1" indent="1"/>
    </xf>
    <xf numFmtId="0" fontId="27" fillId="0" borderId="40" xfId="6" applyFont="1" applyFill="1" applyBorder="1" applyAlignment="1" applyProtection="1">
      <alignment horizontal="center" vertical="center" wrapText="1"/>
    </xf>
    <xf numFmtId="0" fontId="27" fillId="0" borderId="31" xfId="6" applyFont="1" applyFill="1" applyBorder="1" applyProtection="1"/>
    <xf numFmtId="164" fontId="5" fillId="0" borderId="31" xfId="6" applyNumberFormat="1" applyFont="1" applyFill="1" applyBorder="1" applyAlignment="1" applyProtection="1">
      <alignment horizontal="right" vertical="center" wrapText="1" indent="1"/>
    </xf>
    <xf numFmtId="164" fontId="15" fillId="0" borderId="31" xfId="6" applyNumberFormat="1" applyFont="1" applyFill="1" applyBorder="1" applyAlignment="1" applyProtection="1">
      <alignment horizontal="right" vertical="center" wrapText="1" indent="1"/>
    </xf>
    <xf numFmtId="164" fontId="21" fillId="0" borderId="31" xfId="6" applyNumberFormat="1" applyFont="1" applyFill="1" applyBorder="1" applyAlignment="1" applyProtection="1">
      <alignment horizontal="right" vertical="center" wrapText="1" indent="1"/>
    </xf>
    <xf numFmtId="0" fontId="27" fillId="0" borderId="39" xfId="6" applyFont="1" applyFill="1" applyBorder="1" applyProtection="1"/>
    <xf numFmtId="0" fontId="0" fillId="0" borderId="27" xfId="0" applyBorder="1"/>
    <xf numFmtId="0" fontId="0" fillId="0" borderId="20" xfId="0" applyBorder="1"/>
    <xf numFmtId="0" fontId="0" fillId="0" borderId="22" xfId="0" applyBorder="1"/>
    <xf numFmtId="0" fontId="23" fillId="0" borderId="40" xfId="6" applyFont="1" applyFill="1" applyBorder="1" applyAlignment="1" applyProtection="1">
      <alignment horizontal="center" vertical="center" wrapText="1"/>
    </xf>
    <xf numFmtId="0" fontId="24" fillId="0" borderId="27" xfId="0" applyFont="1" applyBorder="1"/>
    <xf numFmtId="164" fontId="18" fillId="0" borderId="39" xfId="0" quotePrefix="1" applyNumberFormat="1" applyFont="1" applyBorder="1" applyAlignment="1" applyProtection="1">
      <alignment horizontal="right" vertical="center" wrapText="1" indent="1"/>
    </xf>
    <xf numFmtId="169" fontId="22" fillId="0" borderId="40" xfId="6" applyNumberFormat="1" applyFont="1" applyFill="1" applyBorder="1" applyAlignment="1" applyProtection="1">
      <alignment horizontal="right" wrapText="1"/>
    </xf>
    <xf numFmtId="169" fontId="18" fillId="0" borderId="30" xfId="0" quotePrefix="1" applyNumberFormat="1" applyFont="1" applyBorder="1" applyAlignment="1" applyProtection="1">
      <alignment horizontal="right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Font="1"/>
    <xf numFmtId="164" fontId="22" fillId="0" borderId="32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5" xfId="0" applyNumberFormat="1" applyFont="1" applyFill="1" applyBorder="1" applyAlignment="1" applyProtection="1">
      <alignment horizontal="centerContinuous" vertical="center" wrapText="1"/>
    </xf>
    <xf numFmtId="164" fontId="5" fillId="0" borderId="0" xfId="0" applyNumberFormat="1" applyFont="1" applyFill="1" applyBorder="1" applyAlignment="1" applyProtection="1">
      <alignment horizontal="centerContinuous" vertical="center" wrapText="1"/>
    </xf>
    <xf numFmtId="164" fontId="21" fillId="0" borderId="25" xfId="0" applyNumberFormat="1" applyFont="1" applyFill="1" applyBorder="1" applyAlignment="1" applyProtection="1">
      <alignment horizontal="center" vertical="center" wrapText="1"/>
    </xf>
    <xf numFmtId="164" fontId="1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horizontal="right" vertical="center" wrapText="1" indent="1"/>
    </xf>
    <xf numFmtId="164" fontId="21" fillId="0" borderId="32" xfId="0" applyNumberFormat="1" applyFont="1" applyFill="1" applyBorder="1" applyAlignment="1" applyProtection="1">
      <alignment horizontal="right" vertical="center" wrapText="1" inden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30" fillId="0" borderId="0" xfId="6" applyNumberFormat="1" applyFont="1" applyFill="1" applyBorder="1" applyAlignment="1" applyProtection="1">
      <alignment horizontal="centerContinuous" vertical="center"/>
    </xf>
    <xf numFmtId="0" fontId="21" fillId="0" borderId="32" xfId="6" applyFont="1" applyFill="1" applyBorder="1" applyAlignment="1" applyProtection="1">
      <alignment horizontal="center" vertical="center" wrapText="1"/>
    </xf>
    <xf numFmtId="0" fontId="22" fillId="0" borderId="32" xfId="6" applyFont="1" applyFill="1" applyBorder="1" applyAlignment="1" applyProtection="1">
      <alignment horizontal="center" vertical="center"/>
    </xf>
    <xf numFmtId="165" fontId="22" fillId="0" borderId="32" xfId="1" applyNumberFormat="1" applyFont="1" applyFill="1" applyBorder="1" applyProtection="1">
      <protection locked="0"/>
    </xf>
    <xf numFmtId="0" fontId="28" fillId="0" borderId="32" xfId="0" applyFont="1" applyBorder="1" applyAlignment="1">
      <alignment horizontal="justify" wrapText="1"/>
    </xf>
    <xf numFmtId="0" fontId="28" fillId="0" borderId="32" xfId="0" applyFont="1" applyBorder="1" applyAlignment="1">
      <alignment wrapText="1"/>
    </xf>
    <xf numFmtId="165" fontId="21" fillId="0" borderId="32" xfId="1" applyNumberFormat="1" applyFont="1" applyFill="1" applyBorder="1" applyProtection="1"/>
    <xf numFmtId="0" fontId="15" fillId="0" borderId="0" xfId="6" applyFont="1" applyFill="1" applyBorder="1" applyAlignment="1">
      <alignment horizontal="justify" vertical="center" wrapText="1"/>
    </xf>
    <xf numFmtId="0" fontId="21" fillId="0" borderId="26" xfId="6" applyFont="1" applyFill="1" applyBorder="1" applyAlignment="1" applyProtection="1">
      <alignment horizontal="center" vertical="center" wrapText="1"/>
    </xf>
    <xf numFmtId="0" fontId="22" fillId="0" borderId="26" xfId="6" applyFont="1" applyFill="1" applyBorder="1" applyAlignment="1" applyProtection="1">
      <alignment horizontal="center" vertical="center"/>
    </xf>
    <xf numFmtId="165" fontId="22" fillId="0" borderId="26" xfId="1" applyNumberFormat="1" applyFont="1" applyFill="1" applyBorder="1" applyProtection="1">
      <protection locked="0"/>
    </xf>
    <xf numFmtId="165" fontId="21" fillId="0" borderId="26" xfId="1" applyNumberFormat="1" applyFont="1" applyFill="1" applyBorder="1" applyProtection="1"/>
    <xf numFmtId="0" fontId="21" fillId="0" borderId="27" xfId="6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/>
    </xf>
    <xf numFmtId="164" fontId="3" fillId="0" borderId="0" xfId="0" applyNumberFormat="1" applyFont="1" applyFill="1" applyAlignment="1" applyProtection="1">
      <alignment horizontal="right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0" fillId="0" borderId="8" xfId="0" applyNumberFormat="1" applyFill="1" applyBorder="1" applyAlignment="1" applyProtection="1">
      <alignment horizontal="left" vertical="center" wrapText="1"/>
      <protection locked="0"/>
    </xf>
    <xf numFmtId="49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9" xfId="0" applyNumberFormat="1" applyFont="1" applyFill="1" applyBorder="1" applyAlignment="1" applyProtection="1">
      <alignment vertical="center" wrapText="1"/>
    </xf>
    <xf numFmtId="164" fontId="13" fillId="0" borderId="2" xfId="0" applyNumberFormat="1" applyFont="1" applyFill="1" applyBorder="1" applyAlignment="1" applyProtection="1">
      <alignment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0" xfId="0" applyNumberFormat="1" applyFont="1" applyFill="1" applyBorder="1" applyAlignment="1" applyProtection="1">
      <alignment vertical="center" wrapText="1"/>
    </xf>
    <xf numFmtId="164" fontId="13" fillId="0" borderId="7" xfId="0" applyNumberFormat="1" applyFont="1" applyFill="1" applyBorder="1" applyAlignment="1" applyProtection="1">
      <alignment vertical="center" wrapText="1"/>
      <protection locked="0"/>
    </xf>
    <xf numFmtId="49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0" applyNumberFormat="1" applyFont="1" applyFill="1" applyBorder="1" applyAlignment="1" applyProtection="1">
      <alignment vertical="center" wrapText="1"/>
    </xf>
    <xf numFmtId="164" fontId="5" fillId="0" borderId="16" xfId="0" applyNumberFormat="1" applyFont="1" applyFill="1" applyBorder="1" applyAlignment="1" applyProtection="1">
      <alignment vertical="center" wrapText="1"/>
    </xf>
    <xf numFmtId="164" fontId="5" fillId="2" borderId="16" xfId="0" applyNumberFormat="1" applyFont="1" applyFill="1" applyBorder="1" applyAlignment="1" applyProtection="1">
      <alignment vertical="center" wrapText="1"/>
    </xf>
    <xf numFmtId="164" fontId="5" fillId="0" borderId="17" xfId="0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horizontal="center" wrapText="1"/>
    </xf>
    <xf numFmtId="0" fontId="0" fillId="0" borderId="0" xfId="0" applyProtection="1"/>
    <xf numFmtId="0" fontId="24" fillId="0" borderId="13" xfId="0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22" fillId="0" borderId="2" xfId="0" applyNumberFormat="1" applyFont="1" applyBorder="1" applyAlignment="1" applyProtection="1">
      <alignment horizontal="right" vertical="center" indent="1"/>
      <protection locked="0"/>
    </xf>
    <xf numFmtId="3" fontId="22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0" fillId="3" borderId="21" xfId="0" applyNumberFormat="1" applyFont="1" applyFill="1" applyBorder="1" applyAlignment="1" applyProtection="1">
      <alignment horizontal="left" vertical="center" wrapText="1" indent="2"/>
    </xf>
    <xf numFmtId="3" fontId="24" fillId="0" borderId="21" xfId="0" applyNumberFormat="1" applyFont="1" applyFill="1" applyBorder="1" applyAlignment="1" applyProtection="1">
      <alignment horizontal="right" vertical="center" indent="1"/>
    </xf>
    <xf numFmtId="0" fontId="1" fillId="0" borderId="0" xfId="7" applyFont="1" applyFill="1" applyAlignment="1" applyProtection="1">
      <alignment vertical="center" wrapText="1"/>
    </xf>
    <xf numFmtId="0" fontId="1" fillId="0" borderId="0" xfId="7" applyFont="1" applyFill="1" applyAlignment="1" applyProtection="1">
      <alignment vertical="center"/>
      <protection locked="0"/>
    </xf>
    <xf numFmtId="0" fontId="22" fillId="0" borderId="9" xfId="7" applyFont="1" applyFill="1" applyBorder="1" applyAlignment="1" applyProtection="1">
      <alignment horizontal="left" vertical="center" wrapText="1"/>
    </xf>
    <xf numFmtId="166" fontId="22" fillId="0" borderId="2" xfId="7" applyNumberFormat="1" applyFont="1" applyFill="1" applyBorder="1" applyAlignment="1" applyProtection="1">
      <alignment horizontal="center" vertical="center"/>
    </xf>
    <xf numFmtId="167" fontId="22" fillId="0" borderId="20" xfId="7" applyNumberFormat="1" applyFont="1" applyFill="1" applyBorder="1" applyAlignment="1" applyProtection="1">
      <alignment vertical="center"/>
    </xf>
    <xf numFmtId="0" fontId="21" fillId="0" borderId="9" xfId="7" applyFont="1" applyFill="1" applyBorder="1" applyAlignment="1" applyProtection="1">
      <alignment horizontal="left" vertical="center" wrapText="1"/>
    </xf>
    <xf numFmtId="167" fontId="21" fillId="0" borderId="20" xfId="7" applyNumberFormat="1" applyFont="1" applyFill="1" applyBorder="1" applyAlignment="1" applyProtection="1">
      <alignment vertical="center"/>
      <protection locked="0"/>
    </xf>
    <xf numFmtId="0" fontId="14" fillId="0" borderId="12" xfId="7" applyFont="1" applyFill="1" applyBorder="1" applyAlignment="1" applyProtection="1">
      <alignment horizontal="left" vertical="center" wrapText="1"/>
    </xf>
    <xf numFmtId="166" fontId="15" fillId="0" borderId="7" xfId="7" applyNumberFormat="1" applyFont="1" applyFill="1" applyBorder="1" applyAlignment="1" applyProtection="1">
      <alignment horizontal="center" vertical="center"/>
    </xf>
    <xf numFmtId="167" fontId="14" fillId="0" borderId="29" xfId="7" applyNumberFormat="1" applyFont="1" applyFill="1" applyBorder="1" applyAlignment="1" applyProtection="1">
      <alignment vertical="center"/>
    </xf>
    <xf numFmtId="0" fontId="15" fillId="0" borderId="0" xfId="7" applyFont="1" applyFill="1" applyBorder="1" applyAlignment="1" applyProtection="1">
      <alignment horizontal="left" vertical="center" wrapText="1"/>
    </xf>
    <xf numFmtId="166" fontId="15" fillId="0" borderId="0" xfId="7" applyNumberFormat="1" applyFont="1" applyFill="1" applyBorder="1" applyAlignment="1" applyProtection="1">
      <alignment horizontal="center" vertical="center"/>
    </xf>
    <xf numFmtId="167" fontId="15" fillId="0" borderId="0" xfId="7" applyNumberFormat="1" applyFont="1" applyFill="1" applyBorder="1" applyAlignment="1" applyProtection="1">
      <alignment vertical="center"/>
      <protection locked="0"/>
    </xf>
    <xf numFmtId="0" fontId="16" fillId="0" borderId="0" xfId="7" applyFont="1" applyFill="1" applyBorder="1" applyAlignment="1" applyProtection="1">
      <alignment horizontal="left" vertical="center" wrapText="1"/>
    </xf>
    <xf numFmtId="167" fontId="16" fillId="0" borderId="0" xfId="7" applyNumberFormat="1" applyFont="1" applyFill="1" applyBorder="1" applyAlignment="1" applyProtection="1">
      <alignment vertical="center"/>
    </xf>
    <xf numFmtId="167" fontId="15" fillId="0" borderId="0" xfId="7" applyNumberFormat="1" applyFont="1" applyFill="1" applyBorder="1" applyAlignment="1" applyProtection="1">
      <alignment vertical="center"/>
    </xf>
    <xf numFmtId="0" fontId="15" fillId="0" borderId="0" xfId="7" applyFont="1" applyFill="1" applyBorder="1" applyAlignment="1" applyProtection="1">
      <alignment horizontal="left" vertical="center" wrapText="1" indent="2"/>
    </xf>
    <xf numFmtId="0" fontId="15" fillId="0" borderId="0" xfId="7" applyFont="1" applyFill="1" applyBorder="1" applyAlignment="1" applyProtection="1">
      <alignment horizontal="left" vertical="center" indent="2"/>
      <protection locked="0"/>
    </xf>
    <xf numFmtId="167" fontId="33" fillId="0" borderId="0" xfId="7" applyNumberFormat="1" applyFont="1" applyFill="1" applyBorder="1" applyAlignment="1" applyProtection="1">
      <alignment vertical="center"/>
      <protection locked="0"/>
    </xf>
    <xf numFmtId="0" fontId="14" fillId="0" borderId="0" xfId="7" applyFont="1" applyFill="1" applyBorder="1" applyAlignment="1" applyProtection="1">
      <alignment vertical="center" wrapText="1"/>
    </xf>
    <xf numFmtId="167" fontId="14" fillId="0" borderId="0" xfId="7" applyNumberFormat="1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horizontal="left" vertical="center" wrapText="1"/>
    </xf>
    <xf numFmtId="0" fontId="0" fillId="0" borderId="9" xfId="0" applyBorder="1"/>
    <xf numFmtId="0" fontId="24" fillId="0" borderId="9" xfId="0" applyFont="1" applyBorder="1"/>
    <xf numFmtId="0" fontId="24" fillId="0" borderId="20" xfId="0" applyFont="1" applyBorder="1"/>
    <xf numFmtId="0" fontId="0" fillId="0" borderId="9" xfId="0" applyFont="1" applyBorder="1"/>
    <xf numFmtId="0" fontId="24" fillId="0" borderId="14" xfId="0" applyFont="1" applyBorder="1"/>
    <xf numFmtId="0" fontId="24" fillId="0" borderId="22" xfId="0" applyFont="1" applyBorder="1"/>
    <xf numFmtId="0" fontId="36" fillId="0" borderId="0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right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vertical="center" wrapText="1"/>
    </xf>
    <xf numFmtId="0" fontId="38" fillId="0" borderId="9" xfId="0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left" vertical="center" wrapTex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0" xfId="0" applyFont="1" applyFill="1" applyBorder="1" applyAlignment="1" applyProtection="1">
      <alignment vertical="center" wrapText="1"/>
    </xf>
    <xf numFmtId="164" fontId="20" fillId="0" borderId="3" xfId="0" applyNumberFormat="1" applyFont="1" applyFill="1" applyBorder="1" applyAlignment="1" applyProtection="1">
      <alignment horizontal="right" vertical="center" wrapText="1"/>
    </xf>
    <xf numFmtId="164" fontId="20" fillId="0" borderId="38" xfId="0" applyNumberFormat="1" applyFont="1" applyFill="1" applyBorder="1" applyAlignment="1" applyProtection="1">
      <alignment horizontal="right" vertical="center" wrapText="1"/>
    </xf>
    <xf numFmtId="0" fontId="24" fillId="0" borderId="27" xfId="0" applyFont="1" applyBorder="1" applyAlignment="1">
      <alignment vertical="center"/>
    </xf>
    <xf numFmtId="164" fontId="19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Fill="1"/>
    <xf numFmtId="164" fontId="26" fillId="0" borderId="23" xfId="6" applyNumberFormat="1" applyFont="1" applyFill="1" applyBorder="1" applyAlignment="1" applyProtection="1">
      <alignment horizontal="left" vertical="center"/>
    </xf>
    <xf numFmtId="164" fontId="4" fillId="0" borderId="0" xfId="6" applyNumberFormat="1" applyFont="1" applyFill="1" applyBorder="1" applyAlignment="1" applyProtection="1">
      <alignment horizontal="center" vertical="center"/>
    </xf>
    <xf numFmtId="164" fontId="26" fillId="0" borderId="0" xfId="6" applyNumberFormat="1" applyFont="1" applyFill="1" applyBorder="1" applyAlignment="1" applyProtection="1">
      <alignment horizontal="left" vertical="center"/>
    </xf>
    <xf numFmtId="164" fontId="26" fillId="0" borderId="0" xfId="6" applyNumberFormat="1" applyFont="1" applyFill="1" applyBorder="1" applyAlignment="1" applyProtection="1">
      <alignment horizontal="left"/>
    </xf>
    <xf numFmtId="0" fontId="17" fillId="0" borderId="0" xfId="6" applyFont="1" applyFill="1" applyAlignment="1" applyProtection="1">
      <alignment horizontal="center"/>
    </xf>
    <xf numFmtId="164" fontId="27" fillId="0" borderId="43" xfId="0" applyNumberFormat="1" applyFont="1" applyFill="1" applyBorder="1" applyAlignment="1" applyProtection="1">
      <alignment horizontal="center" vertical="center" wrapText="1"/>
    </xf>
    <xf numFmtId="164" fontId="27" fillId="0" borderId="44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4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0" fontId="22" fillId="0" borderId="47" xfId="0" applyFont="1" applyFill="1" applyBorder="1" applyAlignment="1">
      <alignment horizontal="justify" vertical="center" wrapText="1"/>
    </xf>
    <xf numFmtId="0" fontId="17" fillId="0" borderId="0" xfId="0" applyFont="1" applyAlignment="1">
      <alignment horizontal="center" wrapText="1"/>
    </xf>
    <xf numFmtId="0" fontId="26" fillId="0" borderId="0" xfId="0" applyFont="1" applyAlignment="1" applyProtection="1">
      <alignment horizontal="right"/>
    </xf>
    <xf numFmtId="0" fontId="23" fillId="0" borderId="14" xfId="0" applyFont="1" applyBorder="1" applyAlignment="1" applyProtection="1">
      <alignment horizontal="left" vertical="center" indent="2"/>
    </xf>
    <xf numFmtId="0" fontId="23" fillId="0" borderId="21" xfId="0" applyFont="1" applyBorder="1" applyAlignment="1" applyProtection="1">
      <alignment horizontal="left" vertical="center" indent="2"/>
    </xf>
    <xf numFmtId="0" fontId="29" fillId="0" borderId="0" xfId="8" applyFont="1" applyFill="1" applyAlignment="1">
      <alignment horizontal="center"/>
    </xf>
    <xf numFmtId="0" fontId="24" fillId="0" borderId="0" xfId="7" applyFont="1" applyFill="1" applyAlignment="1" applyProtection="1">
      <alignment horizontal="center" vertical="center" wrapText="1"/>
    </xf>
    <xf numFmtId="0" fontId="17" fillId="0" borderId="0" xfId="7" applyFont="1" applyFill="1" applyAlignment="1" applyProtection="1">
      <alignment horizontal="center" vertical="center" wrapText="1"/>
    </xf>
    <xf numFmtId="0" fontId="26" fillId="0" borderId="0" xfId="7" applyFont="1" applyFill="1" applyBorder="1" applyAlignment="1" applyProtection="1">
      <alignment horizontal="right" vertical="center"/>
    </xf>
    <xf numFmtId="0" fontId="17" fillId="0" borderId="13" xfId="7" applyFont="1" applyFill="1" applyBorder="1" applyAlignment="1" applyProtection="1">
      <alignment horizontal="center" vertical="center" wrapText="1"/>
    </xf>
    <xf numFmtId="0" fontId="17" fillId="0" borderId="9" xfId="7" applyFont="1" applyFill="1" applyBorder="1" applyAlignment="1" applyProtection="1">
      <alignment horizontal="center" vertical="center" wrapText="1"/>
    </xf>
    <xf numFmtId="0" fontId="32" fillId="0" borderId="5" xfId="7" applyFont="1" applyFill="1" applyBorder="1" applyAlignment="1" applyProtection="1">
      <alignment horizontal="center" vertical="center" textRotation="90"/>
    </xf>
    <xf numFmtId="0" fontId="32" fillId="0" borderId="2" xfId="7" applyFont="1" applyFill="1" applyBorder="1" applyAlignment="1" applyProtection="1">
      <alignment horizontal="center" vertical="center" textRotation="90"/>
    </xf>
    <xf numFmtId="0" fontId="3" fillId="0" borderId="27" xfId="7" applyFont="1" applyFill="1" applyBorder="1" applyAlignment="1" applyProtection="1">
      <alignment horizontal="center" vertical="center" wrapText="1"/>
    </xf>
    <xf numFmtId="0" fontId="3" fillId="0" borderId="20" xfId="7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30" fillId="0" borderId="0" xfId="0" applyFont="1" applyFill="1" applyAlignment="1" applyProtection="1">
      <alignment horizontal="center" vertical="top" wrapText="1"/>
      <protection locked="0"/>
    </xf>
    <xf numFmtId="0" fontId="16" fillId="0" borderId="23" xfId="0" applyFont="1" applyFill="1" applyBorder="1" applyAlignment="1" applyProtection="1">
      <alignment horizontal="center"/>
    </xf>
    <xf numFmtId="0" fontId="23" fillId="0" borderId="32" xfId="6" applyFont="1" applyFill="1" applyBorder="1" applyAlignment="1" applyProtection="1">
      <alignment horizontal="left"/>
    </xf>
    <xf numFmtId="0" fontId="15" fillId="0" borderId="0" xfId="6" applyFont="1" applyFill="1" applyBorder="1" applyAlignment="1">
      <alignment horizontal="justify" vertical="center" wrapText="1"/>
    </xf>
    <xf numFmtId="164" fontId="30" fillId="0" borderId="0" xfId="6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horizontal="center" vertical="center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</cellStyles>
  <dxfs count="2"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9"/>
  <sheetViews>
    <sheetView view="pageLayout" zoomScaleNormal="100" workbookViewId="0">
      <selection activeCell="E84" sqref="E84"/>
    </sheetView>
  </sheetViews>
  <sheetFormatPr defaultColWidth="9.33203125" defaultRowHeight="12.75"/>
  <cols>
    <col min="2" max="2" width="50.6640625" customWidth="1"/>
    <col min="3" max="4" width="11.1640625" customWidth="1"/>
    <col min="5" max="5" width="11.1640625" style="214" customWidth="1"/>
  </cols>
  <sheetData>
    <row r="1" spans="1:5" ht="15.75">
      <c r="A1" s="386" t="s">
        <v>88</v>
      </c>
      <c r="B1" s="386"/>
      <c r="C1" s="386"/>
      <c r="D1" s="176"/>
    </row>
    <row r="2" spans="1:5" ht="14.25" thickBot="1">
      <c r="A2" s="387" t="s">
        <v>173</v>
      </c>
      <c r="B2" s="387"/>
      <c r="C2" s="177" t="s">
        <v>4</v>
      </c>
      <c r="D2" s="176"/>
    </row>
    <row r="3" spans="1:5" ht="36.75" thickBot="1">
      <c r="A3" s="178" t="s">
        <v>138</v>
      </c>
      <c r="B3" s="178" t="s">
        <v>90</v>
      </c>
      <c r="C3" s="178" t="s">
        <v>209</v>
      </c>
      <c r="D3" s="179" t="s">
        <v>210</v>
      </c>
      <c r="E3" s="215" t="s">
        <v>380</v>
      </c>
    </row>
    <row r="4" spans="1:5" ht="13.5" thickBot="1">
      <c r="A4" s="180">
        <v>1</v>
      </c>
      <c r="B4" s="180">
        <v>2</v>
      </c>
      <c r="C4" s="180">
        <v>3</v>
      </c>
      <c r="D4" s="181"/>
      <c r="E4" s="213"/>
    </row>
    <row r="5" spans="1:5" ht="13.5" thickBot="1">
      <c r="A5" s="182" t="s">
        <v>91</v>
      </c>
      <c r="B5" s="182" t="s">
        <v>211</v>
      </c>
      <c r="C5" s="183">
        <f>+C6+C7+C8+C9+C10+C11</f>
        <v>10464</v>
      </c>
      <c r="D5" s="183">
        <f>+D6+D7+D8+D9+D10+D11</f>
        <v>10387</v>
      </c>
      <c r="E5" s="188">
        <f>+E6+E7+E8+E9+E10+E11</f>
        <v>10387</v>
      </c>
    </row>
    <row r="6" spans="1:5" ht="13.5" thickBot="1">
      <c r="A6" s="184" t="s">
        <v>150</v>
      </c>
      <c r="B6" s="185" t="s">
        <v>212</v>
      </c>
      <c r="C6" s="186">
        <v>5893</v>
      </c>
      <c r="D6" s="181">
        <v>5893</v>
      </c>
      <c r="E6" s="181">
        <v>5893</v>
      </c>
    </row>
    <row r="7" spans="1:5" ht="23.25" thickBot="1">
      <c r="A7" s="184" t="s">
        <v>151</v>
      </c>
      <c r="B7" s="185" t="s">
        <v>213</v>
      </c>
      <c r="C7" s="186"/>
      <c r="D7" s="181"/>
      <c r="E7" s="181"/>
    </row>
    <row r="8" spans="1:5" ht="17.25" customHeight="1" thickBot="1">
      <c r="A8" s="184" t="s">
        <v>152</v>
      </c>
      <c r="B8" s="185" t="s">
        <v>214</v>
      </c>
      <c r="C8" s="186">
        <v>4294</v>
      </c>
      <c r="D8" s="181">
        <v>3899</v>
      </c>
      <c r="E8" s="181">
        <v>3899</v>
      </c>
    </row>
    <row r="9" spans="1:5" ht="13.5" thickBot="1">
      <c r="A9" s="184" t="s">
        <v>153</v>
      </c>
      <c r="B9" s="185" t="s">
        <v>215</v>
      </c>
      <c r="C9" s="186">
        <v>84</v>
      </c>
      <c r="D9" s="181">
        <v>84</v>
      </c>
      <c r="E9" s="181">
        <v>84</v>
      </c>
    </row>
    <row r="10" spans="1:5" ht="13.5" thickBot="1">
      <c r="A10" s="184" t="s">
        <v>216</v>
      </c>
      <c r="B10" s="185" t="s">
        <v>217</v>
      </c>
      <c r="C10" s="186">
        <v>193</v>
      </c>
      <c r="D10" s="181">
        <v>193</v>
      </c>
      <c r="E10" s="181">
        <v>193</v>
      </c>
    </row>
    <row r="11" spans="1:5" ht="13.5" thickBot="1">
      <c r="A11" s="184" t="s">
        <v>154</v>
      </c>
      <c r="B11" s="185" t="s">
        <v>218</v>
      </c>
      <c r="C11" s="186">
        <v>0</v>
      </c>
      <c r="D11" s="181">
        <v>318</v>
      </c>
      <c r="E11" s="181">
        <v>318</v>
      </c>
    </row>
    <row r="12" spans="1:5" ht="21.75" thickBot="1">
      <c r="A12" s="182" t="s">
        <v>92</v>
      </c>
      <c r="B12" s="187" t="s">
        <v>219</v>
      </c>
      <c r="C12" s="183">
        <f>+C13+C14+C15+C16+C17</f>
        <v>1139</v>
      </c>
      <c r="D12" s="183">
        <f>+D13+D14+D15+D16+D17</f>
        <v>2422</v>
      </c>
      <c r="E12" s="188">
        <f>+E13+E14+E15+E16+E17</f>
        <v>2543</v>
      </c>
    </row>
    <row r="13" spans="1:5" ht="13.5" thickBot="1">
      <c r="A13" s="184" t="s">
        <v>156</v>
      </c>
      <c r="B13" s="185" t="s">
        <v>220</v>
      </c>
      <c r="C13" s="186"/>
      <c r="D13" s="181"/>
      <c r="E13" s="213"/>
    </row>
    <row r="14" spans="1:5" ht="13.5" thickBot="1">
      <c r="A14" s="184" t="s">
        <v>157</v>
      </c>
      <c r="B14" s="185" t="s">
        <v>221</v>
      </c>
      <c r="C14" s="186"/>
      <c r="D14" s="181"/>
      <c r="E14" s="213"/>
    </row>
    <row r="15" spans="1:5" ht="23.25" thickBot="1">
      <c r="A15" s="184" t="s">
        <v>158</v>
      </c>
      <c r="B15" s="185" t="s">
        <v>222</v>
      </c>
      <c r="C15" s="186"/>
      <c r="D15" s="181"/>
      <c r="E15" s="213"/>
    </row>
    <row r="16" spans="1:5" ht="23.25" thickBot="1">
      <c r="A16" s="184" t="s">
        <v>159</v>
      </c>
      <c r="B16" s="185" t="s">
        <v>223</v>
      </c>
      <c r="C16" s="186"/>
      <c r="D16" s="181"/>
      <c r="E16" s="213"/>
    </row>
    <row r="17" spans="1:5" ht="13.5" thickBot="1">
      <c r="A17" s="184" t="s">
        <v>160</v>
      </c>
      <c r="B17" s="185" t="s">
        <v>224</v>
      </c>
      <c r="C17" s="186">
        <v>1139</v>
      </c>
      <c r="D17" s="181">
        <v>2422</v>
      </c>
      <c r="E17" s="213">
        <v>2543</v>
      </c>
    </row>
    <row r="18" spans="1:5" ht="13.5" thickBot="1">
      <c r="A18" s="184" t="s">
        <v>166</v>
      </c>
      <c r="B18" s="185" t="s">
        <v>225</v>
      </c>
      <c r="C18" s="186"/>
      <c r="D18" s="181"/>
      <c r="E18" s="213"/>
    </row>
    <row r="19" spans="1:5" ht="21.75" thickBot="1">
      <c r="A19" s="182" t="s">
        <v>93</v>
      </c>
      <c r="B19" s="182" t="s">
        <v>226</v>
      </c>
      <c r="C19" s="183">
        <f>+C20+C21+C22+C23+C24</f>
        <v>0</v>
      </c>
      <c r="D19" s="183">
        <f>+D20+D21+D22+D23+D24</f>
        <v>1500</v>
      </c>
      <c r="E19" s="188">
        <f>+E20+E21+E22+E23+E24</f>
        <v>1500</v>
      </c>
    </row>
    <row r="20" spans="1:5" ht="13.5" thickBot="1">
      <c r="A20" s="184" t="s">
        <v>139</v>
      </c>
      <c r="B20" s="185" t="s">
        <v>227</v>
      </c>
      <c r="C20" s="186"/>
      <c r="D20" s="181">
        <v>1500</v>
      </c>
      <c r="E20" s="213">
        <v>1500</v>
      </c>
    </row>
    <row r="21" spans="1:5" ht="23.25" thickBot="1">
      <c r="A21" s="184" t="s">
        <v>140</v>
      </c>
      <c r="B21" s="185" t="s">
        <v>228</v>
      </c>
      <c r="C21" s="186"/>
      <c r="D21" s="181"/>
      <c r="E21" s="213"/>
    </row>
    <row r="22" spans="1:5" ht="23.25" thickBot="1">
      <c r="A22" s="184" t="s">
        <v>141</v>
      </c>
      <c r="B22" s="185" t="s">
        <v>229</v>
      </c>
      <c r="C22" s="186"/>
      <c r="D22" s="181"/>
      <c r="E22" s="213"/>
    </row>
    <row r="23" spans="1:5" ht="23.25" thickBot="1">
      <c r="A23" s="184" t="s">
        <v>142</v>
      </c>
      <c r="B23" s="185" t="s">
        <v>230</v>
      </c>
      <c r="C23" s="186"/>
      <c r="D23" s="181"/>
      <c r="E23" s="213"/>
    </row>
    <row r="24" spans="1:5" ht="13.5" thickBot="1">
      <c r="A24" s="184" t="s">
        <v>182</v>
      </c>
      <c r="B24" s="185" t="s">
        <v>231</v>
      </c>
      <c r="C24" s="186"/>
      <c r="D24" s="181"/>
      <c r="E24" s="213"/>
    </row>
    <row r="25" spans="1:5" ht="13.5" thickBot="1">
      <c r="A25" s="184" t="s">
        <v>183</v>
      </c>
      <c r="B25" s="185" t="s">
        <v>232</v>
      </c>
      <c r="C25" s="186"/>
      <c r="D25" s="181"/>
      <c r="E25" s="213"/>
    </row>
    <row r="26" spans="1:5" ht="13.5" thickBot="1">
      <c r="A26" s="182" t="s">
        <v>184</v>
      </c>
      <c r="B26" s="182" t="s">
        <v>233</v>
      </c>
      <c r="C26" s="188">
        <f>+C27+C30+C31+C32</f>
        <v>2643</v>
      </c>
      <c r="D26" s="188">
        <f>+D27+D30+D31+D32</f>
        <v>2643</v>
      </c>
      <c r="E26" s="188">
        <f>+E27+E30+E31+E32</f>
        <v>1629</v>
      </c>
    </row>
    <row r="27" spans="1:5" ht="13.5" thickBot="1">
      <c r="A27" s="184" t="s">
        <v>234</v>
      </c>
      <c r="B27" s="185" t="s">
        <v>235</v>
      </c>
      <c r="C27" s="189">
        <f>+C28+C29</f>
        <v>600</v>
      </c>
      <c r="D27" s="189">
        <f>+D28+D29</f>
        <v>600</v>
      </c>
      <c r="E27" s="189">
        <f>+E28+E29</f>
        <v>466</v>
      </c>
    </row>
    <row r="28" spans="1:5" ht="13.5" thickBot="1">
      <c r="A28" s="184" t="s">
        <v>236</v>
      </c>
      <c r="B28" s="185" t="s">
        <v>237</v>
      </c>
      <c r="C28" s="186">
        <v>450</v>
      </c>
      <c r="D28" s="181">
        <v>450</v>
      </c>
      <c r="E28" s="213">
        <v>374</v>
      </c>
    </row>
    <row r="29" spans="1:5" ht="13.5" thickBot="1">
      <c r="A29" s="184" t="s">
        <v>238</v>
      </c>
      <c r="B29" s="185" t="s">
        <v>239</v>
      </c>
      <c r="C29" s="186">
        <v>150</v>
      </c>
      <c r="D29" s="181">
        <v>150</v>
      </c>
      <c r="E29" s="213">
        <v>92</v>
      </c>
    </row>
    <row r="30" spans="1:5" ht="13.5" thickBot="1">
      <c r="A30" s="184" t="s">
        <v>240</v>
      </c>
      <c r="B30" s="185" t="s">
        <v>241</v>
      </c>
      <c r="C30" s="186">
        <v>2000</v>
      </c>
      <c r="D30" s="181">
        <v>2000</v>
      </c>
      <c r="E30" s="213">
        <v>1148</v>
      </c>
    </row>
    <row r="31" spans="1:5" ht="13.5" thickBot="1">
      <c r="A31" s="184" t="s">
        <v>242</v>
      </c>
      <c r="B31" s="185" t="s">
        <v>243</v>
      </c>
      <c r="C31" s="186"/>
      <c r="D31" s="181"/>
      <c r="E31" s="213"/>
    </row>
    <row r="32" spans="1:5" ht="13.5" thickBot="1">
      <c r="A32" s="184" t="s">
        <v>244</v>
      </c>
      <c r="B32" s="185" t="s">
        <v>245</v>
      </c>
      <c r="C32" s="186">
        <v>43</v>
      </c>
      <c r="D32" s="181">
        <v>43</v>
      </c>
      <c r="E32" s="213">
        <v>15</v>
      </c>
    </row>
    <row r="33" spans="1:5" ht="13.5" thickBot="1">
      <c r="A33" s="182" t="s">
        <v>95</v>
      </c>
      <c r="B33" s="182" t="s">
        <v>246</v>
      </c>
      <c r="C33" s="183">
        <f>SUM(C34:C43)</f>
        <v>832</v>
      </c>
      <c r="D33" s="183">
        <f>SUM(D34:D43)</f>
        <v>832</v>
      </c>
      <c r="E33" s="188">
        <f>SUM(E34:E43)</f>
        <v>806</v>
      </c>
    </row>
    <row r="34" spans="1:5" ht="13.5" thickBot="1">
      <c r="A34" s="184" t="s">
        <v>143</v>
      </c>
      <c r="B34" s="185" t="s">
        <v>247</v>
      </c>
      <c r="C34" s="186"/>
      <c r="D34" s="181"/>
      <c r="E34" s="213"/>
    </row>
    <row r="35" spans="1:5" ht="13.5" thickBot="1">
      <c r="A35" s="184" t="s">
        <v>144</v>
      </c>
      <c r="B35" s="185" t="s">
        <v>248</v>
      </c>
      <c r="C35" s="186"/>
      <c r="D35" s="181">
        <v>85</v>
      </c>
      <c r="E35" s="213">
        <v>85</v>
      </c>
    </row>
    <row r="36" spans="1:5" ht="13.5" thickBot="1">
      <c r="A36" s="184" t="s">
        <v>145</v>
      </c>
      <c r="B36" s="185" t="s">
        <v>249</v>
      </c>
      <c r="C36" s="186"/>
      <c r="D36" s="181"/>
      <c r="E36" s="213"/>
    </row>
    <row r="37" spans="1:5" ht="13.5" thickBot="1">
      <c r="A37" s="184" t="s">
        <v>186</v>
      </c>
      <c r="B37" s="185" t="s">
        <v>250</v>
      </c>
      <c r="C37" s="186">
        <v>85</v>
      </c>
      <c r="D37" s="181"/>
      <c r="E37" s="213"/>
    </row>
    <row r="38" spans="1:5" ht="13.5" thickBot="1">
      <c r="A38" s="184" t="s">
        <v>187</v>
      </c>
      <c r="B38" s="185" t="s">
        <v>251</v>
      </c>
      <c r="C38" s="186">
        <v>745</v>
      </c>
      <c r="D38" s="181">
        <v>745</v>
      </c>
      <c r="E38" s="213">
        <v>720</v>
      </c>
    </row>
    <row r="39" spans="1:5" ht="13.5" thickBot="1">
      <c r="A39" s="184" t="s">
        <v>188</v>
      </c>
      <c r="B39" s="185" t="s">
        <v>252</v>
      </c>
      <c r="C39" s="186"/>
      <c r="D39" s="181"/>
      <c r="E39" s="213"/>
    </row>
    <row r="40" spans="1:5" ht="13.5" thickBot="1">
      <c r="A40" s="184" t="s">
        <v>189</v>
      </c>
      <c r="B40" s="185" t="s">
        <v>253</v>
      </c>
      <c r="C40" s="186"/>
      <c r="D40" s="181"/>
      <c r="E40" s="213"/>
    </row>
    <row r="41" spans="1:5" ht="13.5" thickBot="1">
      <c r="A41" s="184" t="s">
        <v>190</v>
      </c>
      <c r="B41" s="185" t="s">
        <v>254</v>
      </c>
      <c r="C41" s="186">
        <v>2</v>
      </c>
      <c r="D41" s="181">
        <v>2</v>
      </c>
      <c r="E41" s="213">
        <v>1</v>
      </c>
    </row>
    <row r="42" spans="1:5" ht="13.5" thickBot="1">
      <c r="A42" s="184" t="s">
        <v>255</v>
      </c>
      <c r="B42" s="185" t="s">
        <v>256</v>
      </c>
      <c r="C42" s="190"/>
      <c r="D42" s="181"/>
      <c r="E42" s="213"/>
    </row>
    <row r="43" spans="1:5" ht="13.5" thickBot="1">
      <c r="A43" s="184" t="s">
        <v>257</v>
      </c>
      <c r="B43" s="185" t="s">
        <v>258</v>
      </c>
      <c r="C43" s="190"/>
      <c r="D43" s="181"/>
      <c r="E43" s="213"/>
    </row>
    <row r="44" spans="1:5" ht="13.5" thickBot="1">
      <c r="A44" s="182" t="s">
        <v>96</v>
      </c>
      <c r="B44" s="182" t="s">
        <v>259</v>
      </c>
      <c r="C44" s="183">
        <f>SUM(C45:C49)</f>
        <v>0</v>
      </c>
      <c r="D44" s="181"/>
      <c r="E44" s="213"/>
    </row>
    <row r="45" spans="1:5" ht="13.5" thickBot="1">
      <c r="A45" s="184" t="s">
        <v>146</v>
      </c>
      <c r="B45" s="185" t="s">
        <v>260</v>
      </c>
      <c r="C45" s="190"/>
      <c r="D45" s="181"/>
      <c r="E45" s="213"/>
    </row>
    <row r="46" spans="1:5" ht="13.5" thickBot="1">
      <c r="A46" s="184" t="s">
        <v>147</v>
      </c>
      <c r="B46" s="185" t="s">
        <v>261</v>
      </c>
      <c r="C46" s="190"/>
      <c r="D46" s="181"/>
      <c r="E46" s="213"/>
    </row>
    <row r="47" spans="1:5" ht="13.5" thickBot="1">
      <c r="A47" s="184" t="s">
        <v>262</v>
      </c>
      <c r="B47" s="185" t="s">
        <v>263</v>
      </c>
      <c r="C47" s="190"/>
      <c r="D47" s="181"/>
      <c r="E47" s="213"/>
    </row>
    <row r="48" spans="1:5" ht="13.5" thickBot="1">
      <c r="A48" s="184" t="s">
        <v>264</v>
      </c>
      <c r="B48" s="185" t="s">
        <v>265</v>
      </c>
      <c r="C48" s="190"/>
      <c r="D48" s="181"/>
      <c r="E48" s="213"/>
    </row>
    <row r="49" spans="1:5" ht="13.5" thickBot="1">
      <c r="A49" s="184" t="s">
        <v>266</v>
      </c>
      <c r="B49" s="185" t="s">
        <v>267</v>
      </c>
      <c r="C49" s="190"/>
      <c r="D49" s="181"/>
      <c r="E49" s="213"/>
    </row>
    <row r="50" spans="1:5" ht="13.5" thickBot="1">
      <c r="A50" s="182" t="s">
        <v>191</v>
      </c>
      <c r="B50" s="182" t="s">
        <v>268</v>
      </c>
      <c r="C50" s="183">
        <f>SUM(C51:C53)</f>
        <v>0</v>
      </c>
      <c r="D50" s="181"/>
      <c r="E50" s="213"/>
    </row>
    <row r="51" spans="1:5" ht="23.25" thickBot="1">
      <c r="A51" s="184" t="s">
        <v>148</v>
      </c>
      <c r="B51" s="185" t="s">
        <v>269</v>
      </c>
      <c r="C51" s="186"/>
      <c r="D51" s="181"/>
      <c r="E51" s="213"/>
    </row>
    <row r="52" spans="1:5" ht="23.25" thickBot="1">
      <c r="A52" s="184" t="s">
        <v>149</v>
      </c>
      <c r="B52" s="185" t="s">
        <v>270</v>
      </c>
      <c r="C52" s="186"/>
      <c r="D52" s="181"/>
      <c r="E52" s="213"/>
    </row>
    <row r="53" spans="1:5" ht="13.5" thickBot="1">
      <c r="A53" s="184" t="s">
        <v>271</v>
      </c>
      <c r="B53" s="185" t="s">
        <v>272</v>
      </c>
      <c r="C53" s="186"/>
      <c r="D53" s="181"/>
      <c r="E53" s="213"/>
    </row>
    <row r="54" spans="1:5" ht="13.5" thickBot="1">
      <c r="A54" s="184" t="s">
        <v>273</v>
      </c>
      <c r="B54" s="185" t="s">
        <v>274</v>
      </c>
      <c r="C54" s="186"/>
      <c r="D54" s="181"/>
      <c r="E54" s="213"/>
    </row>
    <row r="55" spans="1:5" ht="21.75" thickBot="1">
      <c r="A55" s="182" t="s">
        <v>98</v>
      </c>
      <c r="B55" s="187" t="s">
        <v>275</v>
      </c>
      <c r="C55" s="183">
        <f>SUM(C56:C58)</f>
        <v>6258</v>
      </c>
      <c r="D55" s="183">
        <f>SUM(D56:D58)</f>
        <v>6258</v>
      </c>
      <c r="E55" s="188">
        <f>SUM(E56:E58)</f>
        <v>6258</v>
      </c>
    </row>
    <row r="56" spans="1:5" ht="23.25" thickBot="1">
      <c r="A56" s="184" t="s">
        <v>192</v>
      </c>
      <c r="B56" s="185" t="s">
        <v>276</v>
      </c>
      <c r="C56" s="190"/>
      <c r="D56" s="181"/>
      <c r="E56" s="213"/>
    </row>
    <row r="57" spans="1:5" ht="23.25" thickBot="1">
      <c r="A57" s="184" t="s">
        <v>193</v>
      </c>
      <c r="B57" s="185" t="s">
        <v>277</v>
      </c>
      <c r="C57" s="190"/>
      <c r="D57" s="181"/>
      <c r="E57" s="213"/>
    </row>
    <row r="58" spans="1:5" ht="13.5" thickBot="1">
      <c r="A58" s="184" t="s">
        <v>5</v>
      </c>
      <c r="B58" s="185" t="s">
        <v>278</v>
      </c>
      <c r="C58" s="190">
        <v>6258</v>
      </c>
      <c r="D58" s="181">
        <v>6258</v>
      </c>
      <c r="E58" s="213">
        <v>6258</v>
      </c>
    </row>
    <row r="59" spans="1:5" ht="13.5" thickBot="1">
      <c r="A59" s="184" t="s">
        <v>279</v>
      </c>
      <c r="B59" s="185" t="s">
        <v>280</v>
      </c>
      <c r="C59" s="190"/>
      <c r="D59" s="181"/>
      <c r="E59" s="213"/>
    </row>
    <row r="60" spans="1:5" ht="13.5" thickBot="1">
      <c r="A60" s="182" t="s">
        <v>99</v>
      </c>
      <c r="B60" s="182" t="s">
        <v>281</v>
      </c>
      <c r="C60" s="188">
        <f>+C5+C12+C19+C26+C33+C44+C50+C55</f>
        <v>21336</v>
      </c>
      <c r="D60" s="188">
        <f t="shared" ref="D60:E60" si="0">+D5+D12+D19+D26+D33+D44+D50+D55</f>
        <v>24042</v>
      </c>
      <c r="E60" s="188">
        <f t="shared" si="0"/>
        <v>23123</v>
      </c>
    </row>
    <row r="61" spans="1:5" ht="21.75" thickBot="1">
      <c r="A61" s="191" t="s">
        <v>282</v>
      </c>
      <c r="B61" s="187" t="s">
        <v>283</v>
      </c>
      <c r="C61" s="183">
        <f>SUM(C62:C64)</f>
        <v>0</v>
      </c>
      <c r="D61" s="181"/>
      <c r="E61" s="213"/>
    </row>
    <row r="62" spans="1:5" ht="13.5" thickBot="1">
      <c r="A62" s="184" t="s">
        <v>284</v>
      </c>
      <c r="B62" s="185" t="s">
        <v>285</v>
      </c>
      <c r="C62" s="190"/>
      <c r="D62" s="181"/>
      <c r="E62" s="213"/>
    </row>
    <row r="63" spans="1:5" ht="23.25" thickBot="1">
      <c r="A63" s="184" t="s">
        <v>286</v>
      </c>
      <c r="B63" s="185" t="s">
        <v>287</v>
      </c>
      <c r="C63" s="190"/>
      <c r="D63" s="181"/>
      <c r="E63" s="213"/>
    </row>
    <row r="64" spans="1:5" ht="13.5" thickBot="1">
      <c r="A64" s="184" t="s">
        <v>288</v>
      </c>
      <c r="B64" s="192" t="s">
        <v>289</v>
      </c>
      <c r="C64" s="190"/>
      <c r="D64" s="181"/>
      <c r="E64" s="213"/>
    </row>
    <row r="65" spans="1:5" ht="13.5" thickBot="1">
      <c r="A65" s="191" t="s">
        <v>290</v>
      </c>
      <c r="B65" s="187" t="s">
        <v>291</v>
      </c>
      <c r="C65" s="183">
        <f>SUM(C66:C69)</f>
        <v>0</v>
      </c>
      <c r="D65" s="181"/>
      <c r="E65" s="213"/>
    </row>
    <row r="66" spans="1:5" ht="13.5" thickBot="1">
      <c r="A66" s="184" t="s">
        <v>171</v>
      </c>
      <c r="B66" s="185" t="s">
        <v>292</v>
      </c>
      <c r="C66" s="190"/>
      <c r="D66" s="181"/>
      <c r="E66" s="213"/>
    </row>
    <row r="67" spans="1:5" ht="13.5" thickBot="1">
      <c r="A67" s="184" t="s">
        <v>172</v>
      </c>
      <c r="B67" s="185" t="s">
        <v>293</v>
      </c>
      <c r="C67" s="190"/>
      <c r="D67" s="181"/>
      <c r="E67" s="213"/>
    </row>
    <row r="68" spans="1:5" ht="23.25" thickBot="1">
      <c r="A68" s="184" t="s">
        <v>294</v>
      </c>
      <c r="B68" s="185" t="s">
        <v>295</v>
      </c>
      <c r="C68" s="190"/>
      <c r="D68" s="181"/>
      <c r="E68" s="213"/>
    </row>
    <row r="69" spans="1:5" ht="13.5" thickBot="1">
      <c r="A69" s="184" t="s">
        <v>296</v>
      </c>
      <c r="B69" s="185" t="s">
        <v>297</v>
      </c>
      <c r="C69" s="190"/>
      <c r="D69" s="181"/>
      <c r="E69" s="213"/>
    </row>
    <row r="70" spans="1:5" ht="13.5" thickBot="1">
      <c r="A70" s="191" t="s">
        <v>298</v>
      </c>
      <c r="B70" s="187" t="s">
        <v>299</v>
      </c>
      <c r="C70" s="183">
        <f>SUM(C71:C72)</f>
        <v>3752</v>
      </c>
      <c r="D70" s="183">
        <f>SUM(D71:D72)</f>
        <v>4638</v>
      </c>
      <c r="E70" s="188">
        <f>SUM(E71:E72)</f>
        <v>0</v>
      </c>
    </row>
    <row r="71" spans="1:5" ht="13.5" thickBot="1">
      <c r="A71" s="184" t="s">
        <v>300</v>
      </c>
      <c r="B71" s="185" t="s">
        <v>301</v>
      </c>
      <c r="C71" s="190">
        <v>3752</v>
      </c>
      <c r="D71" s="181">
        <v>4638</v>
      </c>
      <c r="E71" s="213"/>
    </row>
    <row r="72" spans="1:5" ht="13.5" thickBot="1">
      <c r="A72" s="184" t="s">
        <v>302</v>
      </c>
      <c r="B72" s="185" t="s">
        <v>303</v>
      </c>
      <c r="C72" s="190"/>
      <c r="D72" s="181"/>
      <c r="E72" s="213"/>
    </row>
    <row r="73" spans="1:5" ht="13.5" thickBot="1">
      <c r="A73" s="191" t="s">
        <v>304</v>
      </c>
      <c r="B73" s="187" t="s">
        <v>305</v>
      </c>
      <c r="C73" s="183">
        <f>SUM(C74:C76)</f>
        <v>0</v>
      </c>
      <c r="D73" s="183">
        <f t="shared" ref="D73:E73" si="1">SUM(D74:D76)</f>
        <v>0</v>
      </c>
      <c r="E73" s="183">
        <f t="shared" si="1"/>
        <v>407</v>
      </c>
    </row>
    <row r="74" spans="1:5" ht="13.5" thickBot="1">
      <c r="A74" s="184" t="s">
        <v>306</v>
      </c>
      <c r="B74" s="185" t="s">
        <v>307</v>
      </c>
      <c r="C74" s="190"/>
      <c r="D74" s="181"/>
      <c r="E74" s="213">
        <v>407</v>
      </c>
    </row>
    <row r="75" spans="1:5" ht="13.5" thickBot="1">
      <c r="A75" s="184" t="s">
        <v>308</v>
      </c>
      <c r="B75" s="185" t="s">
        <v>309</v>
      </c>
      <c r="C75" s="190"/>
      <c r="D75" s="181"/>
      <c r="E75" s="213"/>
    </row>
    <row r="76" spans="1:5" ht="13.5" thickBot="1">
      <c r="A76" s="184" t="s">
        <v>310</v>
      </c>
      <c r="B76" s="185" t="s">
        <v>311</v>
      </c>
      <c r="C76" s="190"/>
      <c r="D76" s="181"/>
      <c r="E76" s="213"/>
    </row>
    <row r="77" spans="1:5" ht="13.5" thickBot="1">
      <c r="A77" s="191" t="s">
        <v>312</v>
      </c>
      <c r="B77" s="187" t="s">
        <v>313</v>
      </c>
      <c r="C77" s="183">
        <f>SUM(C78:C81)</f>
        <v>0</v>
      </c>
      <c r="D77" s="181"/>
      <c r="E77" s="213"/>
    </row>
    <row r="78" spans="1:5" ht="13.5" thickBot="1">
      <c r="A78" s="192" t="s">
        <v>314</v>
      </c>
      <c r="B78" s="185" t="s">
        <v>315</v>
      </c>
      <c r="C78" s="190"/>
      <c r="D78" s="181"/>
      <c r="E78" s="213"/>
    </row>
    <row r="79" spans="1:5" ht="23.25" thickBot="1">
      <c r="A79" s="192" t="s">
        <v>316</v>
      </c>
      <c r="B79" s="185" t="s">
        <v>317</v>
      </c>
      <c r="C79" s="190"/>
      <c r="D79" s="181"/>
      <c r="E79" s="213"/>
    </row>
    <row r="80" spans="1:5" ht="13.5" thickBot="1">
      <c r="A80" s="192" t="s">
        <v>318</v>
      </c>
      <c r="B80" s="185" t="s">
        <v>319</v>
      </c>
      <c r="C80" s="190"/>
      <c r="D80" s="181"/>
      <c r="E80" s="213"/>
    </row>
    <row r="81" spans="1:6" ht="13.5" thickBot="1">
      <c r="A81" s="192" t="s">
        <v>320</v>
      </c>
      <c r="B81" s="185" t="s">
        <v>321</v>
      </c>
      <c r="C81" s="190"/>
      <c r="D81" s="181"/>
      <c r="E81" s="213"/>
    </row>
    <row r="82" spans="1:6" ht="21.75" thickBot="1">
      <c r="A82" s="191" t="s">
        <v>322</v>
      </c>
      <c r="B82" s="187" t="s">
        <v>323</v>
      </c>
      <c r="C82" s="193"/>
      <c r="D82" s="181"/>
      <c r="E82" s="213"/>
    </row>
    <row r="83" spans="1:6" ht="22.5" thickBot="1">
      <c r="A83" s="191" t="s">
        <v>324</v>
      </c>
      <c r="B83" s="191" t="s">
        <v>325</v>
      </c>
      <c r="C83" s="188">
        <f>+C61+C65+C70+C73+C77+C82</f>
        <v>3752</v>
      </c>
      <c r="D83" s="188">
        <f>+D61+D65+D70+D73+D77+D82</f>
        <v>4638</v>
      </c>
      <c r="E83" s="188">
        <f>+E61+E65+E70+E73+E77+E82</f>
        <v>407</v>
      </c>
    </row>
    <row r="84" spans="1:6" ht="22.5" thickBot="1">
      <c r="A84" s="194" t="s">
        <v>326</v>
      </c>
      <c r="B84" s="195" t="s">
        <v>327</v>
      </c>
      <c r="C84" s="42">
        <f>+C60+C83</f>
        <v>25088</v>
      </c>
      <c r="D84" s="42">
        <f t="shared" ref="D84:F84" si="2">+D60+D83</f>
        <v>28680</v>
      </c>
      <c r="E84" s="222">
        <f t="shared" si="2"/>
        <v>23530</v>
      </c>
      <c r="F84" s="223">
        <f t="shared" si="2"/>
        <v>0</v>
      </c>
    </row>
    <row r="85" spans="1:6" ht="15.75">
      <c r="A85" s="2"/>
      <c r="B85" s="3"/>
      <c r="C85" s="43"/>
      <c r="D85" s="176"/>
    </row>
    <row r="86" spans="1:6" ht="15.75">
      <c r="A86" s="386" t="s">
        <v>120</v>
      </c>
      <c r="B86" s="386"/>
      <c r="C86" s="386"/>
      <c r="D86" s="176"/>
    </row>
    <row r="87" spans="1:6" ht="14.25" thickBot="1">
      <c r="A87" s="388" t="s">
        <v>174</v>
      </c>
      <c r="B87" s="388"/>
      <c r="C87" s="196" t="s">
        <v>4</v>
      </c>
      <c r="D87" s="197"/>
    </row>
    <row r="88" spans="1:6" ht="36.75" thickTop="1">
      <c r="A88" s="198" t="s">
        <v>138</v>
      </c>
      <c r="B88" s="199" t="s">
        <v>328</v>
      </c>
      <c r="C88" s="199" t="s">
        <v>209</v>
      </c>
      <c r="D88" s="216" t="s">
        <v>210</v>
      </c>
      <c r="E88" s="220" t="s">
        <v>380</v>
      </c>
    </row>
    <row r="89" spans="1:6">
      <c r="A89" s="200">
        <v>1</v>
      </c>
      <c r="B89" s="201">
        <v>2</v>
      </c>
      <c r="C89" s="201">
        <v>3</v>
      </c>
      <c r="D89" s="217"/>
      <c r="E89" s="219"/>
    </row>
    <row r="90" spans="1:6">
      <c r="A90" s="202" t="s">
        <v>91</v>
      </c>
      <c r="B90" s="203" t="s">
        <v>329</v>
      </c>
      <c r="C90" s="204">
        <f>SUM(C91:C95)</f>
        <v>13340</v>
      </c>
      <c r="D90" s="218">
        <f>SUM(D91:D95)</f>
        <v>16876</v>
      </c>
      <c r="E90" s="218">
        <f>SUM(E91:E95)</f>
        <v>13502</v>
      </c>
    </row>
    <row r="91" spans="1:6">
      <c r="A91" s="205" t="s">
        <v>150</v>
      </c>
      <c r="B91" s="4" t="s">
        <v>121</v>
      </c>
      <c r="C91" s="95">
        <v>4604</v>
      </c>
      <c r="D91" s="217">
        <v>6138</v>
      </c>
      <c r="E91" s="219">
        <v>5831</v>
      </c>
    </row>
    <row r="92" spans="1:6">
      <c r="A92" s="205" t="s">
        <v>151</v>
      </c>
      <c r="B92" s="4" t="s">
        <v>194</v>
      </c>
      <c r="C92" s="95">
        <v>1049</v>
      </c>
      <c r="D92" s="217">
        <v>1332</v>
      </c>
      <c r="E92" s="219">
        <v>1332</v>
      </c>
    </row>
    <row r="93" spans="1:6">
      <c r="A93" s="205" t="s">
        <v>152</v>
      </c>
      <c r="B93" s="4" t="s">
        <v>170</v>
      </c>
      <c r="C93" s="95">
        <v>6241</v>
      </c>
      <c r="D93" s="217">
        <v>6387</v>
      </c>
      <c r="E93" s="219">
        <v>5240</v>
      </c>
    </row>
    <row r="94" spans="1:6">
      <c r="A94" s="205" t="s">
        <v>153</v>
      </c>
      <c r="B94" s="4" t="s">
        <v>195</v>
      </c>
      <c r="C94" s="95">
        <v>1218</v>
      </c>
      <c r="D94" s="217">
        <v>1388</v>
      </c>
      <c r="E94" s="219">
        <v>828</v>
      </c>
    </row>
    <row r="95" spans="1:6">
      <c r="A95" s="205" t="s">
        <v>161</v>
      </c>
      <c r="B95" s="4" t="s">
        <v>196</v>
      </c>
      <c r="C95" s="95">
        <v>228</v>
      </c>
      <c r="D95" s="217">
        <v>1631</v>
      </c>
      <c r="E95" s="219">
        <v>271</v>
      </c>
    </row>
    <row r="96" spans="1:6">
      <c r="A96" s="205" t="s">
        <v>154</v>
      </c>
      <c r="B96" s="4" t="s">
        <v>330</v>
      </c>
      <c r="C96" s="95"/>
      <c r="D96" s="217"/>
      <c r="E96" s="219"/>
    </row>
    <row r="97" spans="1:5">
      <c r="A97" s="205" t="s">
        <v>155</v>
      </c>
      <c r="B97" s="33" t="s">
        <v>331</v>
      </c>
      <c r="C97" s="95"/>
      <c r="D97" s="217"/>
      <c r="E97" s="219"/>
    </row>
    <row r="98" spans="1:5" ht="14.25" customHeight="1">
      <c r="A98" s="205" t="s">
        <v>162</v>
      </c>
      <c r="B98" s="34" t="s">
        <v>332</v>
      </c>
      <c r="C98" s="95"/>
      <c r="D98" s="217"/>
      <c r="E98" s="219"/>
    </row>
    <row r="99" spans="1:5" ht="15" customHeight="1">
      <c r="A99" s="205" t="s">
        <v>163</v>
      </c>
      <c r="B99" s="34" t="s">
        <v>333</v>
      </c>
      <c r="C99" s="95"/>
      <c r="D99" s="217"/>
      <c r="E99" s="219"/>
    </row>
    <row r="100" spans="1:5">
      <c r="A100" s="205" t="s">
        <v>164</v>
      </c>
      <c r="B100" s="33" t="s">
        <v>334</v>
      </c>
      <c r="C100" s="95">
        <v>48</v>
      </c>
      <c r="D100" s="217">
        <v>82</v>
      </c>
      <c r="E100" s="219">
        <v>82</v>
      </c>
    </row>
    <row r="101" spans="1:5">
      <c r="A101" s="205" t="s">
        <v>165</v>
      </c>
      <c r="B101" s="33" t="s">
        <v>335</v>
      </c>
      <c r="C101" s="95"/>
      <c r="D101" s="217"/>
      <c r="E101" s="219"/>
    </row>
    <row r="102" spans="1:5" ht="13.5" customHeight="1">
      <c r="A102" s="205" t="s">
        <v>167</v>
      </c>
      <c r="B102" s="34" t="s">
        <v>336</v>
      </c>
      <c r="C102" s="95"/>
      <c r="D102" s="217"/>
      <c r="E102" s="219"/>
    </row>
    <row r="103" spans="1:5">
      <c r="A103" s="205" t="s">
        <v>197</v>
      </c>
      <c r="B103" s="34" t="s">
        <v>337</v>
      </c>
      <c r="C103" s="95"/>
      <c r="D103" s="217"/>
      <c r="E103" s="219"/>
    </row>
    <row r="104" spans="1:5">
      <c r="A104" s="205" t="s">
        <v>338</v>
      </c>
      <c r="B104" s="34" t="s">
        <v>339</v>
      </c>
      <c r="C104" s="95"/>
      <c r="D104" s="217"/>
      <c r="E104" s="219"/>
    </row>
    <row r="105" spans="1:5" ht="14.25" customHeight="1">
      <c r="A105" s="205" t="s">
        <v>340</v>
      </c>
      <c r="B105" s="34" t="s">
        <v>341</v>
      </c>
      <c r="C105" s="95">
        <v>180</v>
      </c>
      <c r="D105" s="217">
        <v>1549</v>
      </c>
      <c r="E105" s="219">
        <v>189</v>
      </c>
    </row>
    <row r="106" spans="1:5">
      <c r="A106" s="202" t="s">
        <v>92</v>
      </c>
      <c r="B106" s="203" t="s">
        <v>342</v>
      </c>
      <c r="C106" s="204">
        <f>+C107+C109+C111</f>
        <v>0</v>
      </c>
      <c r="D106" s="224">
        <f>+D107+D109+D111</f>
        <v>6401</v>
      </c>
      <c r="E106" s="224">
        <f>+E107+E109+E111</f>
        <v>6400</v>
      </c>
    </row>
    <row r="107" spans="1:5">
      <c r="A107" s="205" t="s">
        <v>156</v>
      </c>
      <c r="B107" s="4" t="s">
        <v>3</v>
      </c>
      <c r="C107" s="95"/>
      <c r="D107" s="217">
        <v>289</v>
      </c>
      <c r="E107" s="219">
        <v>289</v>
      </c>
    </row>
    <row r="108" spans="1:5">
      <c r="A108" s="205" t="s">
        <v>157</v>
      </c>
      <c r="B108" s="4" t="s">
        <v>343</v>
      </c>
      <c r="C108" s="95"/>
      <c r="D108" s="217"/>
      <c r="E108" s="219"/>
    </row>
    <row r="109" spans="1:5">
      <c r="A109" s="205" t="s">
        <v>158</v>
      </c>
      <c r="B109" s="4" t="s">
        <v>198</v>
      </c>
      <c r="C109" s="95"/>
      <c r="D109" s="217">
        <v>6112</v>
      </c>
      <c r="E109" s="219">
        <v>6111</v>
      </c>
    </row>
    <row r="110" spans="1:5">
      <c r="A110" s="205" t="s">
        <v>159</v>
      </c>
      <c r="B110" s="4" t="s">
        <v>344</v>
      </c>
      <c r="C110" s="95"/>
      <c r="D110" s="217"/>
      <c r="E110" s="219"/>
    </row>
    <row r="111" spans="1:5">
      <c r="A111" s="205" t="s">
        <v>160</v>
      </c>
      <c r="B111" s="39" t="s">
        <v>6</v>
      </c>
      <c r="C111" s="95"/>
      <c r="D111" s="217"/>
      <c r="E111" s="219"/>
    </row>
    <row r="112" spans="1:5" ht="17.25" customHeight="1">
      <c r="A112" s="205" t="s">
        <v>166</v>
      </c>
      <c r="B112" s="39" t="s">
        <v>345</v>
      </c>
      <c r="C112" s="95"/>
      <c r="D112" s="217"/>
      <c r="E112" s="219"/>
    </row>
    <row r="113" spans="1:5" ht="16.5" customHeight="1">
      <c r="A113" s="205" t="s">
        <v>168</v>
      </c>
      <c r="B113" s="34" t="s">
        <v>346</v>
      </c>
      <c r="C113" s="95"/>
      <c r="D113" s="217"/>
      <c r="E113" s="219"/>
    </row>
    <row r="114" spans="1:5" ht="15.75" customHeight="1">
      <c r="A114" s="205" t="s">
        <v>199</v>
      </c>
      <c r="B114" s="34" t="s">
        <v>333</v>
      </c>
      <c r="C114" s="95"/>
      <c r="D114" s="217"/>
      <c r="E114" s="219"/>
    </row>
    <row r="115" spans="1:5" ht="22.5">
      <c r="A115" s="205" t="s">
        <v>200</v>
      </c>
      <c r="B115" s="34" t="s">
        <v>347</v>
      </c>
      <c r="C115" s="95"/>
      <c r="D115" s="217"/>
      <c r="E115" s="219"/>
    </row>
    <row r="116" spans="1:5" ht="22.5">
      <c r="A116" s="205" t="s">
        <v>201</v>
      </c>
      <c r="B116" s="34" t="s">
        <v>348</v>
      </c>
      <c r="C116" s="95"/>
      <c r="D116" s="217"/>
      <c r="E116" s="219"/>
    </row>
    <row r="117" spans="1:5" ht="15" customHeight="1">
      <c r="A117" s="205" t="s">
        <v>349</v>
      </c>
      <c r="B117" s="34" t="s">
        <v>336</v>
      </c>
      <c r="C117" s="95"/>
      <c r="D117" s="217"/>
      <c r="E117" s="219"/>
    </row>
    <row r="118" spans="1:5">
      <c r="A118" s="205" t="s">
        <v>350</v>
      </c>
      <c r="B118" s="34" t="s">
        <v>351</v>
      </c>
      <c r="C118" s="95"/>
      <c r="D118" s="217"/>
      <c r="E118" s="219"/>
    </row>
    <row r="119" spans="1:5" ht="16.5" customHeight="1">
      <c r="A119" s="205" t="s">
        <v>352</v>
      </c>
      <c r="B119" s="34" t="s">
        <v>353</v>
      </c>
      <c r="C119" s="95"/>
      <c r="D119" s="217"/>
      <c r="E119" s="219"/>
    </row>
    <row r="120" spans="1:5">
      <c r="A120" s="202" t="s">
        <v>93</v>
      </c>
      <c r="B120" s="206" t="s">
        <v>354</v>
      </c>
      <c r="C120" s="204">
        <f>+C121+C122</f>
        <v>11748</v>
      </c>
      <c r="D120" s="224">
        <f>+D121+D122</f>
        <v>5403</v>
      </c>
      <c r="E120" s="219"/>
    </row>
    <row r="121" spans="1:5">
      <c r="A121" s="205" t="s">
        <v>139</v>
      </c>
      <c r="B121" s="4" t="s">
        <v>128</v>
      </c>
      <c r="C121" s="95">
        <v>11748</v>
      </c>
      <c r="D121" s="217">
        <v>5403</v>
      </c>
      <c r="E121" s="219"/>
    </row>
    <row r="122" spans="1:5">
      <c r="A122" s="205" t="s">
        <v>140</v>
      </c>
      <c r="B122" s="4" t="s">
        <v>129</v>
      </c>
      <c r="C122" s="95"/>
      <c r="D122" s="217"/>
      <c r="E122" s="219"/>
    </row>
    <row r="123" spans="1:5">
      <c r="A123" s="202" t="s">
        <v>94</v>
      </c>
      <c r="B123" s="206" t="s">
        <v>355</v>
      </c>
      <c r="C123" s="204">
        <f>+C90+C106+C120</f>
        <v>25088</v>
      </c>
      <c r="D123" s="218">
        <f>+D90+D106+D120</f>
        <v>28680</v>
      </c>
      <c r="E123" s="218">
        <f>+E90+E106+E120</f>
        <v>19902</v>
      </c>
    </row>
    <row r="124" spans="1:5" ht="15" customHeight="1">
      <c r="A124" s="202" t="s">
        <v>95</v>
      </c>
      <c r="B124" s="206" t="s">
        <v>356</v>
      </c>
      <c r="C124" s="204">
        <f>+C125+C126+C127</f>
        <v>0</v>
      </c>
      <c r="D124" s="217"/>
      <c r="E124" s="219"/>
    </row>
    <row r="125" spans="1:5">
      <c r="A125" s="205" t="s">
        <v>143</v>
      </c>
      <c r="B125" s="4" t="s">
        <v>357</v>
      </c>
      <c r="C125" s="95"/>
      <c r="D125" s="217"/>
      <c r="E125" s="219"/>
    </row>
    <row r="126" spans="1:5" ht="16.5" customHeight="1">
      <c r="A126" s="205" t="s">
        <v>144</v>
      </c>
      <c r="B126" s="4" t="s">
        <v>358</v>
      </c>
      <c r="C126" s="95"/>
      <c r="D126" s="217"/>
      <c r="E126" s="219"/>
    </row>
    <row r="127" spans="1:5">
      <c r="A127" s="205" t="s">
        <v>145</v>
      </c>
      <c r="B127" s="4" t="s">
        <v>359</v>
      </c>
      <c r="C127" s="95"/>
      <c r="D127" s="217"/>
      <c r="E127" s="219"/>
    </row>
    <row r="128" spans="1:5">
      <c r="A128" s="202" t="s">
        <v>96</v>
      </c>
      <c r="B128" s="206" t="s">
        <v>360</v>
      </c>
      <c r="C128" s="204">
        <f>+C129+C130+C131+C132</f>
        <v>0</v>
      </c>
      <c r="D128" s="217"/>
      <c r="E128" s="219"/>
    </row>
    <row r="129" spans="1:5">
      <c r="A129" s="205" t="s">
        <v>146</v>
      </c>
      <c r="B129" s="4" t="s">
        <v>361</v>
      </c>
      <c r="C129" s="95"/>
      <c r="D129" s="217"/>
      <c r="E129" s="219"/>
    </row>
    <row r="130" spans="1:5">
      <c r="A130" s="205" t="s">
        <v>147</v>
      </c>
      <c r="B130" s="4" t="s">
        <v>362</v>
      </c>
      <c r="C130" s="95"/>
      <c r="D130" s="217"/>
      <c r="E130" s="219"/>
    </row>
    <row r="131" spans="1:5">
      <c r="A131" s="205" t="s">
        <v>262</v>
      </c>
      <c r="B131" s="4" t="s">
        <v>363</v>
      </c>
      <c r="C131" s="95"/>
      <c r="D131" s="217"/>
      <c r="E131" s="219"/>
    </row>
    <row r="132" spans="1:5">
      <c r="A132" s="205" t="s">
        <v>264</v>
      </c>
      <c r="B132" s="4" t="s">
        <v>364</v>
      </c>
      <c r="C132" s="95"/>
      <c r="D132" s="217"/>
      <c r="E132" s="219"/>
    </row>
    <row r="133" spans="1:5">
      <c r="A133" s="202" t="s">
        <v>97</v>
      </c>
      <c r="B133" s="206" t="s">
        <v>365</v>
      </c>
      <c r="C133" s="207">
        <f>+C134+C135+C136+C137</f>
        <v>0</v>
      </c>
      <c r="D133" s="217"/>
      <c r="E133" s="219"/>
    </row>
    <row r="134" spans="1:5">
      <c r="A134" s="205" t="s">
        <v>148</v>
      </c>
      <c r="B134" s="4" t="s">
        <v>366</v>
      </c>
      <c r="C134" s="95"/>
      <c r="D134" s="217"/>
      <c r="E134" s="219"/>
    </row>
    <row r="135" spans="1:5">
      <c r="A135" s="205" t="s">
        <v>149</v>
      </c>
      <c r="B135" s="4" t="s">
        <v>367</v>
      </c>
      <c r="C135" s="95"/>
      <c r="D135" s="217"/>
      <c r="E135" s="219"/>
    </row>
    <row r="136" spans="1:5">
      <c r="A136" s="205" t="s">
        <v>271</v>
      </c>
      <c r="B136" s="4" t="s">
        <v>368</v>
      </c>
      <c r="C136" s="95"/>
      <c r="D136" s="217"/>
      <c r="E136" s="219"/>
    </row>
    <row r="137" spans="1:5">
      <c r="A137" s="205" t="s">
        <v>273</v>
      </c>
      <c r="B137" s="4" t="s">
        <v>369</v>
      </c>
      <c r="C137" s="95"/>
      <c r="D137" s="217"/>
      <c r="E137" s="219"/>
    </row>
    <row r="138" spans="1:5">
      <c r="A138" s="202" t="s">
        <v>98</v>
      </c>
      <c r="B138" s="206" t="s">
        <v>370</v>
      </c>
      <c r="C138" s="208">
        <f>+C139+C140+C141+C142</f>
        <v>0</v>
      </c>
      <c r="D138" s="217"/>
      <c r="E138" s="219"/>
    </row>
    <row r="139" spans="1:5">
      <c r="A139" s="205" t="s">
        <v>192</v>
      </c>
      <c r="B139" s="4" t="s">
        <v>371</v>
      </c>
      <c r="C139" s="95"/>
      <c r="D139" s="217"/>
      <c r="E139" s="219"/>
    </row>
    <row r="140" spans="1:5">
      <c r="A140" s="205" t="s">
        <v>193</v>
      </c>
      <c r="B140" s="4" t="s">
        <v>372</v>
      </c>
      <c r="C140" s="95"/>
      <c r="D140" s="217"/>
      <c r="E140" s="219"/>
    </row>
    <row r="141" spans="1:5">
      <c r="A141" s="205" t="s">
        <v>5</v>
      </c>
      <c r="B141" s="4" t="s">
        <v>373</v>
      </c>
      <c r="C141" s="95"/>
      <c r="D141" s="217"/>
      <c r="E141" s="219"/>
    </row>
    <row r="142" spans="1:5">
      <c r="A142" s="205" t="s">
        <v>279</v>
      </c>
      <c r="B142" s="4" t="s">
        <v>374</v>
      </c>
      <c r="C142" s="95"/>
      <c r="D142" s="217"/>
      <c r="E142" s="219"/>
    </row>
    <row r="143" spans="1:5" ht="13.5" thickBot="1">
      <c r="A143" s="202" t="s">
        <v>99</v>
      </c>
      <c r="B143" s="206" t="s">
        <v>375</v>
      </c>
      <c r="C143" s="209">
        <f>+C124+C128+C133+C138</f>
        <v>0</v>
      </c>
      <c r="D143" s="217"/>
      <c r="E143" s="221"/>
    </row>
    <row r="144" spans="1:5" ht="14.25" thickTop="1" thickBot="1">
      <c r="A144" s="210" t="s">
        <v>100</v>
      </c>
      <c r="B144" s="211" t="s">
        <v>376</v>
      </c>
      <c r="C144" s="212">
        <f>+C123+C143</f>
        <v>25088</v>
      </c>
      <c r="D144" s="212">
        <f t="shared" ref="D144:E144" si="3">+D123+D143</f>
        <v>28680</v>
      </c>
      <c r="E144" s="212">
        <f t="shared" si="3"/>
        <v>19902</v>
      </c>
    </row>
    <row r="145" spans="1:5" ht="16.5" thickTop="1">
      <c r="A145" s="91"/>
      <c r="B145" s="91"/>
      <c r="C145" s="92"/>
      <c r="D145" s="176"/>
    </row>
    <row r="146" spans="1:5" ht="15.75">
      <c r="A146" s="389" t="s">
        <v>377</v>
      </c>
      <c r="B146" s="389"/>
      <c r="C146" s="389"/>
      <c r="D146" s="176"/>
    </row>
    <row r="147" spans="1:5" ht="14.25" thickBot="1">
      <c r="A147" s="385" t="s">
        <v>175</v>
      </c>
      <c r="B147" s="385"/>
      <c r="C147" s="44" t="s">
        <v>4</v>
      </c>
      <c r="D147" s="176"/>
    </row>
    <row r="148" spans="1:5" ht="21.75" thickBot="1">
      <c r="A148" s="6">
        <v>1</v>
      </c>
      <c r="B148" s="9" t="s">
        <v>378</v>
      </c>
      <c r="C148" s="41">
        <f>+C60-C123</f>
        <v>-3752</v>
      </c>
      <c r="D148" s="41">
        <f>+D60-D123</f>
        <v>-4638</v>
      </c>
      <c r="E148" s="41">
        <f>+E60-E123</f>
        <v>3221</v>
      </c>
    </row>
    <row r="149" spans="1:5" ht="32.25" thickBot="1">
      <c r="A149" s="6" t="s">
        <v>92</v>
      </c>
      <c r="B149" s="9" t="s">
        <v>379</v>
      </c>
      <c r="C149" s="41">
        <f>+C83-C143</f>
        <v>3752</v>
      </c>
      <c r="D149" s="41">
        <f>+E83-D143</f>
        <v>407</v>
      </c>
      <c r="E149" s="41">
        <f>+F83-E143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&amp;R1.1. melléklet a 6/2015. (V. 12.)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E40"/>
  <sheetViews>
    <sheetView view="pageLayout" zoomScaleNormal="100" workbookViewId="0">
      <selection activeCell="A23" sqref="A23"/>
    </sheetView>
  </sheetViews>
  <sheetFormatPr defaultRowHeight="12.75"/>
  <cols>
    <col min="1" max="1" width="71.1640625" style="131" customWidth="1"/>
    <col min="2" max="2" width="6.1640625" style="146" customWidth="1"/>
    <col min="3" max="3" width="18" style="130" customWidth="1"/>
    <col min="4" max="16384" width="9.33203125" style="130"/>
  </cols>
  <sheetData>
    <row r="1" spans="1:3" ht="32.25" customHeight="1">
      <c r="A1" s="401" t="s">
        <v>71</v>
      </c>
      <c r="B1" s="401"/>
      <c r="C1" s="401"/>
    </row>
    <row r="2" spans="1:3" ht="15.75">
      <c r="A2" s="402" t="s">
        <v>425</v>
      </c>
      <c r="B2" s="402"/>
      <c r="C2" s="402"/>
    </row>
    <row r="3" spans="1:3">
      <c r="A3" s="341"/>
      <c r="C3" s="342"/>
    </row>
    <row r="4" spans="1:3" ht="13.5" thickBot="1">
      <c r="A4" s="341"/>
      <c r="B4" s="403" t="s">
        <v>61</v>
      </c>
      <c r="C4" s="403"/>
    </row>
    <row r="5" spans="1:3" s="132" customFormat="1" ht="31.5" customHeight="1">
      <c r="A5" s="404" t="s">
        <v>72</v>
      </c>
      <c r="B5" s="406" t="s">
        <v>62</v>
      </c>
      <c r="C5" s="408" t="s">
        <v>73</v>
      </c>
    </row>
    <row r="6" spans="1:3" s="132" customFormat="1" ht="12.75" customHeight="1">
      <c r="A6" s="405"/>
      <c r="B6" s="407"/>
      <c r="C6" s="409"/>
    </row>
    <row r="7" spans="1:3" s="136" customFormat="1" ht="13.5" thickBot="1">
      <c r="A7" s="133" t="s">
        <v>74</v>
      </c>
      <c r="B7" s="134" t="s">
        <v>75</v>
      </c>
      <c r="C7" s="135" t="s">
        <v>76</v>
      </c>
    </row>
    <row r="8" spans="1:3" ht="15.75" customHeight="1">
      <c r="A8" s="137" t="s">
        <v>426</v>
      </c>
      <c r="B8" s="138" t="s">
        <v>63</v>
      </c>
      <c r="C8" s="139">
        <v>101830</v>
      </c>
    </row>
    <row r="9" spans="1:3" ht="15.75" customHeight="1">
      <c r="A9" s="140" t="s">
        <v>427</v>
      </c>
      <c r="B9" s="141" t="s">
        <v>64</v>
      </c>
      <c r="C9" s="142"/>
    </row>
    <row r="10" spans="1:3" ht="15.75" customHeight="1">
      <c r="A10" s="140" t="s">
        <v>428</v>
      </c>
      <c r="B10" s="141" t="s">
        <v>65</v>
      </c>
      <c r="C10" s="142">
        <v>823</v>
      </c>
    </row>
    <row r="11" spans="1:3" ht="15.75" customHeight="1">
      <c r="A11" s="343" t="s">
        <v>429</v>
      </c>
      <c r="B11" s="344" t="s">
        <v>66</v>
      </c>
      <c r="C11" s="345">
        <v>-30042</v>
      </c>
    </row>
    <row r="12" spans="1:3" ht="15.75" customHeight="1">
      <c r="A12" s="343" t="s">
        <v>430</v>
      </c>
      <c r="B12" s="141" t="s">
        <v>67</v>
      </c>
      <c r="C12" s="143"/>
    </row>
    <row r="13" spans="1:3" ht="15.75" customHeight="1">
      <c r="A13" s="140" t="s">
        <v>431</v>
      </c>
      <c r="B13" s="141" t="s">
        <v>68</v>
      </c>
      <c r="C13" s="142">
        <v>5258</v>
      </c>
    </row>
    <row r="14" spans="1:3" ht="15.75" customHeight="1">
      <c r="A14" s="346" t="s">
        <v>432</v>
      </c>
      <c r="B14" s="141" t="s">
        <v>69</v>
      </c>
      <c r="C14" s="347">
        <f>SUM(C8:C13)</f>
        <v>77869</v>
      </c>
    </row>
    <row r="15" spans="1:3" ht="15.75" customHeight="1">
      <c r="A15" s="140" t="s">
        <v>433</v>
      </c>
      <c r="B15" s="141" t="s">
        <v>70</v>
      </c>
      <c r="C15" s="142">
        <v>1360</v>
      </c>
    </row>
    <row r="16" spans="1:3" s="144" customFormat="1" ht="15.75" customHeight="1">
      <c r="A16" s="140" t="s">
        <v>434</v>
      </c>
      <c r="B16" s="141" t="s">
        <v>100</v>
      </c>
      <c r="C16" s="142">
        <v>407</v>
      </c>
    </row>
    <row r="17" spans="1:3" ht="15.75" customHeight="1">
      <c r="A17" s="343" t="s">
        <v>435</v>
      </c>
      <c r="B17" s="344" t="s">
        <v>102</v>
      </c>
      <c r="C17" s="345"/>
    </row>
    <row r="18" spans="1:3" ht="15.75" customHeight="1">
      <c r="A18" s="346" t="s">
        <v>436</v>
      </c>
      <c r="B18" s="141" t="s">
        <v>103</v>
      </c>
      <c r="C18" s="347">
        <v>1767</v>
      </c>
    </row>
    <row r="19" spans="1:3" ht="15.75" customHeight="1">
      <c r="A19" s="346" t="s">
        <v>437</v>
      </c>
      <c r="B19" s="141" t="s">
        <v>104</v>
      </c>
      <c r="C19" s="347">
        <v>376</v>
      </c>
    </row>
    <row r="20" spans="1:3" ht="15.75" customHeight="1">
      <c r="A20" s="348" t="s">
        <v>77</v>
      </c>
      <c r="B20" s="349" t="s">
        <v>118</v>
      </c>
      <c r="C20" s="350">
        <v>80012</v>
      </c>
    </row>
    <row r="21" spans="1:3" ht="15.75" customHeight="1">
      <c r="A21" s="351"/>
      <c r="B21" s="352"/>
      <c r="C21" s="353"/>
    </row>
    <row r="22" spans="1:3" ht="15.75" customHeight="1">
      <c r="A22" s="351"/>
      <c r="B22" s="352"/>
      <c r="C22" s="353"/>
    </row>
    <row r="23" spans="1:3" ht="15.75" customHeight="1">
      <c r="A23" s="351"/>
      <c r="B23" s="352"/>
      <c r="C23" s="353"/>
    </row>
    <row r="24" spans="1:3" ht="15.75" customHeight="1">
      <c r="A24" s="354"/>
      <c r="B24" s="352"/>
      <c r="C24" s="355"/>
    </row>
    <row r="25" spans="1:3" ht="15.75" customHeight="1">
      <c r="A25" s="351"/>
      <c r="B25" s="352"/>
      <c r="C25" s="353"/>
    </row>
    <row r="26" spans="1:3" ht="15.75" customHeight="1">
      <c r="A26" s="351"/>
      <c r="B26" s="352"/>
      <c r="C26" s="353"/>
    </row>
    <row r="27" spans="1:3" ht="15.75" customHeight="1">
      <c r="A27" s="351"/>
      <c r="B27" s="352"/>
      <c r="C27" s="353"/>
    </row>
    <row r="28" spans="1:3" ht="15.75" customHeight="1">
      <c r="A28" s="351"/>
      <c r="B28" s="352"/>
      <c r="C28" s="356"/>
    </row>
    <row r="29" spans="1:3" ht="15.75" customHeight="1">
      <c r="A29" s="357"/>
      <c r="B29" s="352"/>
      <c r="C29" s="353"/>
    </row>
    <row r="30" spans="1:3" ht="15.75" customHeight="1">
      <c r="A30" s="358"/>
      <c r="B30" s="352"/>
      <c r="C30" s="353"/>
    </row>
    <row r="31" spans="1:3" ht="15.75" customHeight="1">
      <c r="A31" s="358"/>
      <c r="B31" s="352"/>
      <c r="C31" s="353"/>
    </row>
    <row r="32" spans="1:3" ht="15.75" customHeight="1">
      <c r="A32" s="358"/>
      <c r="B32" s="352"/>
      <c r="C32" s="353"/>
    </row>
    <row r="33" spans="1:5" ht="15.75" customHeight="1">
      <c r="A33" s="354"/>
      <c r="B33" s="352"/>
      <c r="C33" s="359"/>
    </row>
    <row r="34" spans="1:5" ht="15.75" customHeight="1">
      <c r="A34" s="360"/>
      <c r="B34" s="352"/>
      <c r="C34" s="361"/>
    </row>
    <row r="35" spans="1:5" ht="15.75" customHeight="1">
      <c r="A35" s="362"/>
      <c r="B35" s="352"/>
      <c r="C35" s="361"/>
    </row>
    <row r="36" spans="1:5" ht="15.75">
      <c r="A36" s="127"/>
      <c r="B36" s="128"/>
      <c r="C36" s="129"/>
      <c r="D36" s="129"/>
      <c r="E36" s="129"/>
    </row>
    <row r="37" spans="1:5" ht="15.75">
      <c r="A37" s="127"/>
      <c r="B37" s="128"/>
      <c r="C37" s="129"/>
      <c r="D37" s="129"/>
      <c r="E37" s="129"/>
    </row>
    <row r="38" spans="1:5" ht="15.75">
      <c r="A38" s="128"/>
      <c r="B38" s="128"/>
      <c r="C38" s="129"/>
      <c r="D38" s="129"/>
      <c r="E38" s="129"/>
    </row>
    <row r="39" spans="1:5" ht="15.75">
      <c r="A39" s="400"/>
      <c r="B39" s="400"/>
      <c r="C39" s="400"/>
      <c r="D39" s="145"/>
      <c r="E39" s="145"/>
    </row>
    <row r="40" spans="1:5" ht="15.75">
      <c r="A40" s="400"/>
      <c r="B40" s="400"/>
      <c r="C40" s="400"/>
      <c r="D40" s="145"/>
      <c r="E40" s="145"/>
    </row>
  </sheetData>
  <mergeCells count="8">
    <mergeCell ref="A39:C39"/>
    <mergeCell ref="A40:C40"/>
    <mergeCell ref="A1:C1"/>
    <mergeCell ref="A2:C2"/>
    <mergeCell ref="B4:C4"/>
    <mergeCell ref="A5:A6"/>
    <mergeCell ref="B5:B6"/>
    <mergeCell ref="C5:C6"/>
  </mergeCells>
  <phoneticPr fontId="22" type="noConversion"/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dőlt"Bakonyság Község Önkormányzat&amp;R&amp;"Times New Roman CE,Félkövér dőlt"3. tájékoztató tábla a 6/2015. (V. 12.)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B22"/>
  <sheetViews>
    <sheetView view="pageLayout" zoomScaleNormal="100" workbookViewId="0">
      <selection activeCell="C12" sqref="C12"/>
    </sheetView>
  </sheetViews>
  <sheetFormatPr defaultRowHeight="12.75"/>
  <cols>
    <col min="1" max="1" width="46.83203125" customWidth="1"/>
    <col min="2" max="2" width="18.33203125" customWidth="1"/>
  </cols>
  <sheetData>
    <row r="1" spans="1:2">
      <c r="A1" s="410" t="s">
        <v>438</v>
      </c>
      <c r="B1" s="411"/>
    </row>
    <row r="2" spans="1:2">
      <c r="A2" s="412"/>
      <c r="B2" s="413"/>
    </row>
    <row r="3" spans="1:2">
      <c r="A3" s="363"/>
      <c r="B3" s="264"/>
    </row>
    <row r="4" spans="1:2">
      <c r="A4" s="363" t="s">
        <v>439</v>
      </c>
      <c r="B4" s="264">
        <v>23123</v>
      </c>
    </row>
    <row r="5" spans="1:2">
      <c r="A5" s="363" t="s">
        <v>440</v>
      </c>
      <c r="B5" s="264">
        <v>19902</v>
      </c>
    </row>
    <row r="6" spans="1:2">
      <c r="A6" s="364" t="s">
        <v>441</v>
      </c>
      <c r="B6" s="365">
        <v>3221</v>
      </c>
    </row>
    <row r="7" spans="1:2">
      <c r="A7" s="363" t="s">
        <v>442</v>
      </c>
      <c r="B7" s="264">
        <v>407</v>
      </c>
    </row>
    <row r="8" spans="1:2">
      <c r="A8" s="363" t="s">
        <v>443</v>
      </c>
      <c r="B8" s="264">
        <v>0</v>
      </c>
    </row>
    <row r="9" spans="1:2">
      <c r="A9" s="364" t="s">
        <v>444</v>
      </c>
      <c r="B9" s="365">
        <v>407</v>
      </c>
    </row>
    <row r="10" spans="1:2">
      <c r="A10" s="364" t="s">
        <v>445</v>
      </c>
      <c r="B10" s="365">
        <v>3628</v>
      </c>
    </row>
    <row r="11" spans="1:2">
      <c r="A11" s="366" t="s">
        <v>446</v>
      </c>
      <c r="B11" s="365">
        <v>0</v>
      </c>
    </row>
    <row r="12" spans="1:2">
      <c r="A12" s="366" t="s">
        <v>447</v>
      </c>
      <c r="B12" s="365">
        <v>0</v>
      </c>
    </row>
    <row r="13" spans="1:2">
      <c r="A13" s="364" t="s">
        <v>448</v>
      </c>
      <c r="B13" s="365">
        <v>0</v>
      </c>
    </row>
    <row r="14" spans="1:2">
      <c r="A14" s="366" t="s">
        <v>449</v>
      </c>
      <c r="B14" s="365">
        <v>0</v>
      </c>
    </row>
    <row r="15" spans="1:2">
      <c r="A15" s="366" t="s">
        <v>450</v>
      </c>
      <c r="B15" s="365">
        <v>0</v>
      </c>
    </row>
    <row r="16" spans="1:2">
      <c r="A16" s="364" t="s">
        <v>451</v>
      </c>
      <c r="B16" s="365">
        <v>0</v>
      </c>
    </row>
    <row r="17" spans="1:2">
      <c r="A17" s="364" t="s">
        <v>452</v>
      </c>
      <c r="B17" s="365">
        <v>0</v>
      </c>
    </row>
    <row r="18" spans="1:2">
      <c r="A18" s="364" t="s">
        <v>453</v>
      </c>
      <c r="B18" s="365">
        <v>3628</v>
      </c>
    </row>
    <row r="19" spans="1:2">
      <c r="A19" s="364" t="s">
        <v>454</v>
      </c>
      <c r="B19" s="365">
        <v>0</v>
      </c>
    </row>
    <row r="20" spans="1:2">
      <c r="A20" s="364" t="s">
        <v>455</v>
      </c>
      <c r="B20" s="365">
        <v>3628</v>
      </c>
    </row>
    <row r="21" spans="1:2">
      <c r="A21" s="364" t="s">
        <v>456</v>
      </c>
      <c r="B21" s="365">
        <v>0</v>
      </c>
    </row>
    <row r="22" spans="1:2" ht="13.5" thickBot="1">
      <c r="A22" s="367" t="s">
        <v>457</v>
      </c>
      <c r="B22" s="368">
        <v>0</v>
      </c>
    </row>
  </sheetData>
  <mergeCells count="1">
    <mergeCell ref="A1:B2"/>
  </mergeCells>
  <pageMargins left="0.7" right="0.7" top="0.75" bottom="0.75" header="0.3" footer="0.3"/>
  <pageSetup paperSize="9" orientation="portrait" verticalDpi="0" r:id="rId1"/>
  <headerFooter>
    <oddHeader xml:space="preserve">&amp;R4. tájékoztató tábla a 6/2015. (V. 12.) önkormányzati rendelethez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C13"/>
  <sheetViews>
    <sheetView workbookViewId="0">
      <selection activeCell="D22" sqref="D22"/>
    </sheetView>
  </sheetViews>
  <sheetFormatPr defaultRowHeight="12.75"/>
  <cols>
    <col min="1" max="1" width="7.6640625" style="14" customWidth="1"/>
    <col min="2" max="2" width="60.83203125" style="14" customWidth="1"/>
    <col min="3" max="3" width="25.6640625" style="14" customWidth="1"/>
    <col min="4" max="16384" width="9.33203125" style="14"/>
  </cols>
  <sheetData>
    <row r="1" spans="1:3" ht="15">
      <c r="C1" s="147" t="s">
        <v>479</v>
      </c>
    </row>
    <row r="2" spans="1:3" ht="14.25">
      <c r="A2" s="148"/>
      <c r="B2" s="148"/>
      <c r="C2" s="148"/>
    </row>
    <row r="3" spans="1:3" ht="33.75" customHeight="1">
      <c r="A3" s="414" t="s">
        <v>78</v>
      </c>
      <c r="B3" s="414"/>
      <c r="C3" s="414"/>
    </row>
    <row r="4" spans="1:3" ht="13.5" thickBot="1">
      <c r="C4" s="149"/>
    </row>
    <row r="5" spans="1:3" s="153" customFormat="1" ht="43.5" customHeight="1" thickBot="1">
      <c r="A5" s="150" t="s">
        <v>89</v>
      </c>
      <c r="B5" s="151" t="s">
        <v>131</v>
      </c>
      <c r="C5" s="152" t="s">
        <v>79</v>
      </c>
    </row>
    <row r="6" spans="1:3" ht="28.5" customHeight="1">
      <c r="A6" s="154" t="s">
        <v>91</v>
      </c>
      <c r="B6" s="155" t="s">
        <v>84</v>
      </c>
      <c r="C6" s="156">
        <f>C7+C8</f>
        <v>823</v>
      </c>
    </row>
    <row r="7" spans="1:3" ht="18" customHeight="1">
      <c r="A7" s="157" t="s">
        <v>92</v>
      </c>
      <c r="B7" s="158" t="s">
        <v>80</v>
      </c>
      <c r="C7" s="159">
        <v>766</v>
      </c>
    </row>
    <row r="8" spans="1:3" ht="18" customHeight="1">
      <c r="A8" s="157" t="s">
        <v>93</v>
      </c>
      <c r="B8" s="158" t="s">
        <v>81</v>
      </c>
      <c r="C8" s="159">
        <v>57</v>
      </c>
    </row>
    <row r="9" spans="1:3" ht="18" customHeight="1">
      <c r="A9" s="157" t="s">
        <v>94</v>
      </c>
      <c r="B9" s="160" t="s">
        <v>82</v>
      </c>
      <c r="C9" s="159">
        <v>23530</v>
      </c>
    </row>
    <row r="10" spans="1:3" ht="18" customHeight="1" thickBot="1">
      <c r="A10" s="161" t="s">
        <v>95</v>
      </c>
      <c r="B10" s="162" t="s">
        <v>83</v>
      </c>
      <c r="C10" s="163">
        <v>19902</v>
      </c>
    </row>
    <row r="11" spans="1:3" ht="25.5" customHeight="1">
      <c r="A11" s="164" t="s">
        <v>96</v>
      </c>
      <c r="B11" s="165" t="s">
        <v>85</v>
      </c>
      <c r="C11" s="166">
        <f>C6+C9-C10</f>
        <v>4451</v>
      </c>
    </row>
    <row r="12" spans="1:3" ht="18" customHeight="1">
      <c r="A12" s="157" t="s">
        <v>97</v>
      </c>
      <c r="B12" s="158" t="s">
        <v>80</v>
      </c>
      <c r="C12" s="159">
        <v>4396</v>
      </c>
    </row>
    <row r="13" spans="1:3" ht="18" customHeight="1" thickBot="1">
      <c r="A13" s="167" t="s">
        <v>98</v>
      </c>
      <c r="B13" s="168" t="s">
        <v>81</v>
      </c>
      <c r="C13" s="169">
        <v>55</v>
      </c>
    </row>
  </sheetData>
  <mergeCells count="1">
    <mergeCell ref="A3:C3"/>
  </mergeCells>
  <phoneticPr fontId="22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18" sqref="B18"/>
    </sheetView>
  </sheetViews>
  <sheetFormatPr defaultRowHeight="12.75"/>
  <cols>
    <col min="2" max="2" width="56.33203125" customWidth="1"/>
    <col min="3" max="3" width="18.5" customWidth="1"/>
    <col min="4" max="4" width="19.83203125" customWidth="1"/>
    <col min="5" max="5" width="18.83203125" customWidth="1"/>
  </cols>
  <sheetData>
    <row r="1" spans="1:5" ht="60" customHeight="1">
      <c r="A1" s="418" t="s">
        <v>478</v>
      </c>
      <c r="B1" s="418"/>
      <c r="C1" s="418"/>
      <c r="D1" s="419"/>
      <c r="E1" s="419"/>
    </row>
    <row r="2" spans="1:5" ht="15" thickBot="1">
      <c r="A2" s="299"/>
      <c r="B2" s="299"/>
      <c r="C2" s="415" t="s">
        <v>124</v>
      </c>
      <c r="D2" s="415"/>
    </row>
    <row r="3" spans="1:5" ht="21.75" thickBot="1">
      <c r="A3" s="300" t="s">
        <v>89</v>
      </c>
      <c r="B3" s="300" t="s">
        <v>406</v>
      </c>
      <c r="C3" s="300" t="s">
        <v>209</v>
      </c>
      <c r="D3" s="307" t="s">
        <v>383</v>
      </c>
      <c r="E3" s="311" t="s">
        <v>380</v>
      </c>
    </row>
    <row r="4" spans="1:5" ht="13.5" thickBot="1">
      <c r="A4" s="301">
        <v>1</v>
      </c>
      <c r="B4" s="301">
        <v>2</v>
      </c>
      <c r="C4" s="301">
        <v>3</v>
      </c>
      <c r="D4" s="308">
        <v>4</v>
      </c>
      <c r="E4" s="312">
        <v>5</v>
      </c>
    </row>
    <row r="5" spans="1:5" ht="13.5" thickBot="1">
      <c r="A5" s="301" t="s">
        <v>91</v>
      </c>
      <c r="B5" s="181" t="s">
        <v>126</v>
      </c>
      <c r="C5" s="302">
        <v>600</v>
      </c>
      <c r="D5" s="309">
        <v>600</v>
      </c>
      <c r="E5" s="264">
        <v>466</v>
      </c>
    </row>
    <row r="6" spans="1:5" ht="30.75" customHeight="1" thickBot="1">
      <c r="A6" s="301" t="s">
        <v>92</v>
      </c>
      <c r="B6" s="303" t="s">
        <v>407</v>
      </c>
      <c r="C6" s="302"/>
      <c r="D6" s="309"/>
      <c r="E6" s="264"/>
    </row>
    <row r="7" spans="1:5" ht="21" customHeight="1" thickBot="1">
      <c r="A7" s="301" t="s">
        <v>93</v>
      </c>
      <c r="B7" s="304" t="s">
        <v>408</v>
      </c>
      <c r="C7" s="302"/>
      <c r="D7" s="309"/>
      <c r="E7" s="264"/>
    </row>
    <row r="8" spans="1:5" ht="27" customHeight="1" thickBot="1">
      <c r="A8" s="301" t="s">
        <v>94</v>
      </c>
      <c r="B8" s="304" t="s">
        <v>409</v>
      </c>
      <c r="C8" s="302"/>
      <c r="D8" s="309"/>
      <c r="E8" s="264"/>
    </row>
    <row r="9" spans="1:5" ht="22.5" customHeight="1" thickBot="1">
      <c r="A9" s="301" t="s">
        <v>95</v>
      </c>
      <c r="B9" s="304" t="s">
        <v>410</v>
      </c>
      <c r="C9" s="302">
        <v>33</v>
      </c>
      <c r="D9" s="309">
        <v>33</v>
      </c>
      <c r="E9" s="264">
        <v>15</v>
      </c>
    </row>
    <row r="10" spans="1:5" ht="24" customHeight="1" thickBot="1">
      <c r="A10" s="301" t="s">
        <v>96</v>
      </c>
      <c r="B10" s="304" t="s">
        <v>411</v>
      </c>
      <c r="C10" s="302"/>
      <c r="D10" s="309"/>
      <c r="E10" s="264"/>
    </row>
    <row r="11" spans="1:5" ht="13.5" thickBot="1">
      <c r="A11" s="416" t="s">
        <v>412</v>
      </c>
      <c r="B11" s="416"/>
      <c r="C11" s="305">
        <f>SUM(C5:C10)</f>
        <v>633</v>
      </c>
      <c r="D11" s="310">
        <f>SUM(D5:D10)</f>
        <v>633</v>
      </c>
      <c r="E11" s="310">
        <f>SUM(E5:E10)</f>
        <v>481</v>
      </c>
    </row>
    <row r="12" spans="1:5">
      <c r="A12" s="417" t="s">
        <v>413</v>
      </c>
      <c r="B12" s="417"/>
      <c r="C12" s="417"/>
      <c r="D12" s="306"/>
    </row>
  </sheetData>
  <mergeCells count="4">
    <mergeCell ref="C2:D2"/>
    <mergeCell ref="A11:B11"/>
    <mergeCell ref="A12:C12"/>
    <mergeCell ref="A1:E1"/>
  </mergeCells>
  <pageMargins left="0.25" right="0.25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D28"/>
  <sheetViews>
    <sheetView workbookViewId="0">
      <selection activeCell="C42" sqref="C42"/>
    </sheetView>
  </sheetViews>
  <sheetFormatPr defaultRowHeight="12.75"/>
  <cols>
    <col min="1" max="1" width="46" customWidth="1"/>
    <col min="2" max="2" width="18.1640625" customWidth="1"/>
    <col min="3" max="3" width="19.5" customWidth="1"/>
    <col min="4" max="4" width="17.83203125" customWidth="1"/>
  </cols>
  <sheetData>
    <row r="3" spans="1:4">
      <c r="A3" s="420" t="s">
        <v>477</v>
      </c>
      <c r="B3" s="420"/>
      <c r="C3" s="420"/>
      <c r="D3" s="420"/>
    </row>
    <row r="4" spans="1:4">
      <c r="A4" s="420"/>
      <c r="B4" s="420"/>
      <c r="C4" s="420"/>
      <c r="D4" s="420"/>
    </row>
    <row r="5" spans="1:4" ht="16.5" thickBot="1">
      <c r="A5" s="369"/>
      <c r="B5" s="370" t="s">
        <v>458</v>
      </c>
      <c r="C5" s="370"/>
    </row>
    <row r="6" spans="1:4" ht="36">
      <c r="A6" s="371" t="s">
        <v>459</v>
      </c>
      <c r="B6" s="372" t="s">
        <v>460</v>
      </c>
      <c r="C6" s="372" t="s">
        <v>461</v>
      </c>
      <c r="D6" s="380" t="s">
        <v>380</v>
      </c>
    </row>
    <row r="7" spans="1:4">
      <c r="A7" s="373">
        <v>1</v>
      </c>
      <c r="B7" s="374">
        <v>2</v>
      </c>
      <c r="C7" s="374"/>
      <c r="D7" s="264"/>
    </row>
    <row r="8" spans="1:4">
      <c r="A8" s="375" t="s">
        <v>462</v>
      </c>
      <c r="B8" s="376">
        <v>596</v>
      </c>
      <c r="C8" s="376">
        <v>596</v>
      </c>
      <c r="D8" s="381">
        <v>596</v>
      </c>
    </row>
    <row r="9" spans="1:4">
      <c r="A9" s="375" t="s">
        <v>463</v>
      </c>
      <c r="B9" s="376">
        <v>453</v>
      </c>
      <c r="C9" s="376">
        <v>453</v>
      </c>
      <c r="D9" s="381">
        <v>453</v>
      </c>
    </row>
    <row r="10" spans="1:4">
      <c r="A10" s="375" t="s">
        <v>464</v>
      </c>
      <c r="B10" s="376">
        <v>100</v>
      </c>
      <c r="C10" s="376">
        <v>100</v>
      </c>
      <c r="D10" s="381">
        <v>100</v>
      </c>
    </row>
    <row r="11" spans="1:4">
      <c r="A11" s="375" t="s">
        <v>465</v>
      </c>
      <c r="B11" s="376">
        <v>507</v>
      </c>
      <c r="C11" s="376">
        <v>507</v>
      </c>
      <c r="D11" s="381">
        <v>507</v>
      </c>
    </row>
    <row r="12" spans="1:4">
      <c r="A12" s="375" t="s">
        <v>466</v>
      </c>
      <c r="B12" s="376">
        <v>-52</v>
      </c>
      <c r="C12" s="376">
        <v>-52</v>
      </c>
      <c r="D12" s="381">
        <v>-52</v>
      </c>
    </row>
    <row r="13" spans="1:4">
      <c r="A13" s="375" t="s">
        <v>467</v>
      </c>
      <c r="B13" s="376">
        <v>4000</v>
      </c>
      <c r="C13" s="376">
        <v>4000</v>
      </c>
      <c r="D13" s="381">
        <v>4000</v>
      </c>
    </row>
    <row r="14" spans="1:4">
      <c r="A14" s="375" t="s">
        <v>468</v>
      </c>
      <c r="B14" s="376">
        <v>289</v>
      </c>
      <c r="C14" s="376">
        <v>289</v>
      </c>
      <c r="D14" s="381">
        <v>289</v>
      </c>
    </row>
    <row r="15" spans="1:4">
      <c r="A15" s="375" t="s">
        <v>469</v>
      </c>
      <c r="B15" s="376">
        <v>498</v>
      </c>
      <c r="C15" s="376">
        <v>443</v>
      </c>
      <c r="D15" s="381">
        <v>443</v>
      </c>
    </row>
    <row r="16" spans="1:4">
      <c r="A16" s="375" t="s">
        <v>470</v>
      </c>
      <c r="B16" s="376">
        <v>2500</v>
      </c>
      <c r="C16" s="376">
        <v>2500</v>
      </c>
      <c r="D16" s="381">
        <v>2500</v>
      </c>
    </row>
    <row r="17" spans="1:4">
      <c r="A17" s="375" t="s">
        <v>471</v>
      </c>
      <c r="B17" s="376">
        <v>600</v>
      </c>
      <c r="C17" s="376">
        <v>600</v>
      </c>
      <c r="D17" s="381">
        <v>600</v>
      </c>
    </row>
    <row r="18" spans="1:4">
      <c r="A18" s="375" t="s">
        <v>472</v>
      </c>
      <c r="B18" s="376">
        <v>84</v>
      </c>
      <c r="C18" s="376">
        <v>84</v>
      </c>
      <c r="D18" s="381">
        <v>84</v>
      </c>
    </row>
    <row r="19" spans="1:4">
      <c r="A19" s="375" t="s">
        <v>473</v>
      </c>
      <c r="B19" s="376">
        <v>180</v>
      </c>
      <c r="C19" s="376">
        <v>180</v>
      </c>
      <c r="D19" s="381">
        <v>180</v>
      </c>
    </row>
    <row r="20" spans="1:4">
      <c r="A20" s="375" t="s">
        <v>474</v>
      </c>
      <c r="B20" s="376">
        <v>13</v>
      </c>
      <c r="C20" s="376">
        <v>13</v>
      </c>
      <c r="D20" s="381">
        <v>13</v>
      </c>
    </row>
    <row r="21" spans="1:4">
      <c r="A21" s="375" t="s">
        <v>475</v>
      </c>
      <c r="B21" s="376">
        <v>696</v>
      </c>
      <c r="C21" s="376">
        <v>356</v>
      </c>
      <c r="D21" s="381">
        <v>356</v>
      </c>
    </row>
    <row r="22" spans="1:4">
      <c r="A22" s="375" t="s">
        <v>476</v>
      </c>
      <c r="B22" s="376"/>
      <c r="C22" s="376">
        <v>318</v>
      </c>
      <c r="D22" s="381">
        <v>318</v>
      </c>
    </row>
    <row r="23" spans="1:4">
      <c r="A23" s="375"/>
      <c r="B23" s="376"/>
      <c r="C23" s="376"/>
      <c r="D23" s="264"/>
    </row>
    <row r="24" spans="1:4">
      <c r="A24" s="375"/>
      <c r="B24" s="376"/>
      <c r="C24" s="376"/>
      <c r="D24" s="264"/>
    </row>
    <row r="25" spans="1:4">
      <c r="A25" s="375"/>
      <c r="B25" s="376"/>
      <c r="C25" s="376"/>
      <c r="D25" s="264"/>
    </row>
    <row r="26" spans="1:4">
      <c r="A26" s="375"/>
      <c r="B26" s="376"/>
      <c r="C26" s="376"/>
      <c r="D26" s="264"/>
    </row>
    <row r="27" spans="1:4" ht="13.5" thickBot="1">
      <c r="A27" s="382"/>
      <c r="B27" s="383"/>
      <c r="C27" s="383"/>
      <c r="D27" s="265"/>
    </row>
    <row r="28" spans="1:4" ht="13.5" thickBot="1">
      <c r="A28" s="377" t="s">
        <v>123</v>
      </c>
      <c r="B28" s="378">
        <f>SUM(B8:B27)</f>
        <v>10464</v>
      </c>
      <c r="C28" s="379">
        <f>SUM(C8:C27)</f>
        <v>10387</v>
      </c>
      <c r="D28" s="379">
        <f>SUM(D8:D27)</f>
        <v>10387</v>
      </c>
    </row>
  </sheetData>
  <mergeCells count="1">
    <mergeCell ref="A3:D4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0"/>
  <sheetViews>
    <sheetView view="pageLayout" zoomScaleNormal="100" workbookViewId="0">
      <selection activeCell="C25" sqref="C25"/>
    </sheetView>
  </sheetViews>
  <sheetFormatPr defaultColWidth="9.33203125" defaultRowHeight="12.75"/>
  <cols>
    <col min="2" max="2" width="50.6640625" customWidth="1"/>
    <col min="3" max="5" width="11.1640625" customWidth="1"/>
  </cols>
  <sheetData>
    <row r="1" spans="1:5" ht="15.75">
      <c r="A1" s="386" t="s">
        <v>88</v>
      </c>
      <c r="B1" s="386"/>
      <c r="C1" s="386"/>
      <c r="D1" s="225"/>
    </row>
    <row r="2" spans="1:5" ht="14.25" thickBot="1">
      <c r="A2" s="387" t="s">
        <v>173</v>
      </c>
      <c r="B2" s="387"/>
      <c r="C2" s="177" t="s">
        <v>4</v>
      </c>
      <c r="D2" s="225"/>
    </row>
    <row r="3" spans="1:5" ht="36.75" thickTop="1">
      <c r="A3" s="174" t="s">
        <v>138</v>
      </c>
      <c r="B3" s="175" t="s">
        <v>90</v>
      </c>
      <c r="C3" s="175" t="s">
        <v>209</v>
      </c>
      <c r="D3" s="245" t="s">
        <v>210</v>
      </c>
      <c r="E3" s="251" t="s">
        <v>380</v>
      </c>
    </row>
    <row r="4" spans="1:5">
      <c r="A4" s="226">
        <v>1</v>
      </c>
      <c r="B4" s="201">
        <v>2</v>
      </c>
      <c r="C4" s="201">
        <v>3</v>
      </c>
      <c r="D4" s="246"/>
      <c r="E4" s="252"/>
    </row>
    <row r="5" spans="1:5">
      <c r="A5" s="227" t="s">
        <v>91</v>
      </c>
      <c r="B5" s="228" t="s">
        <v>211</v>
      </c>
      <c r="C5" s="204">
        <f>+C6+C7+C8+C9+C10+C11</f>
        <v>7189</v>
      </c>
      <c r="D5" s="247">
        <f>+D6+D7+D8+D9+D10+D11</f>
        <v>7112</v>
      </c>
      <c r="E5" s="247">
        <f>+E6+E7+E8+E9+E10+E11</f>
        <v>7012</v>
      </c>
    </row>
    <row r="6" spans="1:5">
      <c r="A6" s="5" t="s">
        <v>150</v>
      </c>
      <c r="B6" s="229" t="s">
        <v>212</v>
      </c>
      <c r="C6" s="95">
        <v>5893</v>
      </c>
      <c r="D6" s="246">
        <v>5893</v>
      </c>
      <c r="E6" s="252">
        <v>5893</v>
      </c>
    </row>
    <row r="7" spans="1:5" ht="22.5">
      <c r="A7" s="5" t="s">
        <v>151</v>
      </c>
      <c r="B7" s="229" t="s">
        <v>213</v>
      </c>
      <c r="C7" s="95"/>
      <c r="D7" s="246"/>
      <c r="E7" s="252"/>
    </row>
    <row r="8" spans="1:5" ht="15" customHeight="1">
      <c r="A8" s="5" t="s">
        <v>152</v>
      </c>
      <c r="B8" s="229" t="s">
        <v>214</v>
      </c>
      <c r="C8" s="95">
        <v>1296</v>
      </c>
      <c r="D8" s="246">
        <v>901</v>
      </c>
      <c r="E8" s="252">
        <v>840</v>
      </c>
    </row>
    <row r="9" spans="1:5">
      <c r="A9" s="5" t="s">
        <v>153</v>
      </c>
      <c r="B9" s="229" t="s">
        <v>215</v>
      </c>
      <c r="C9" s="95"/>
      <c r="D9" s="246"/>
      <c r="E9" s="252">
        <v>84</v>
      </c>
    </row>
    <row r="10" spans="1:5">
      <c r="A10" s="5" t="s">
        <v>216</v>
      </c>
      <c r="B10" s="229" t="s">
        <v>217</v>
      </c>
      <c r="C10" s="95"/>
      <c r="D10" s="246"/>
      <c r="E10" s="252"/>
    </row>
    <row r="11" spans="1:5">
      <c r="A11" s="5" t="s">
        <v>154</v>
      </c>
      <c r="B11" s="229" t="s">
        <v>218</v>
      </c>
      <c r="C11" s="95">
        <v>0</v>
      </c>
      <c r="D11" s="246">
        <v>318</v>
      </c>
      <c r="E11" s="252">
        <v>195</v>
      </c>
    </row>
    <row r="12" spans="1:5" ht="21">
      <c r="A12" s="227" t="s">
        <v>92</v>
      </c>
      <c r="B12" s="230" t="s">
        <v>219</v>
      </c>
      <c r="C12" s="204">
        <f>+C13+C14+C15+C16+C17</f>
        <v>0</v>
      </c>
      <c r="D12" s="247">
        <f>+D13+D14+D15+D16+D17</f>
        <v>2422</v>
      </c>
      <c r="E12" s="247">
        <f>+E13+E14+E15+E16+E17</f>
        <v>2543</v>
      </c>
    </row>
    <row r="13" spans="1:5">
      <c r="A13" s="5" t="s">
        <v>156</v>
      </c>
      <c r="B13" s="229" t="s">
        <v>220</v>
      </c>
      <c r="C13" s="95"/>
      <c r="D13" s="246"/>
      <c r="E13" s="252"/>
    </row>
    <row r="14" spans="1:5">
      <c r="A14" s="5" t="s">
        <v>157</v>
      </c>
      <c r="B14" s="229" t="s">
        <v>221</v>
      </c>
      <c r="C14" s="95"/>
      <c r="D14" s="246"/>
      <c r="E14" s="252"/>
    </row>
    <row r="15" spans="1:5" ht="15" customHeight="1">
      <c r="A15" s="5" t="s">
        <v>158</v>
      </c>
      <c r="B15" s="229" t="s">
        <v>222</v>
      </c>
      <c r="C15" s="95"/>
      <c r="D15" s="246"/>
      <c r="E15" s="252"/>
    </row>
    <row r="16" spans="1:5" ht="18" customHeight="1">
      <c r="A16" s="5" t="s">
        <v>159</v>
      </c>
      <c r="B16" s="229" t="s">
        <v>223</v>
      </c>
      <c r="C16" s="95"/>
      <c r="D16" s="246"/>
      <c r="E16" s="252"/>
    </row>
    <row r="17" spans="1:5">
      <c r="A17" s="5" t="s">
        <v>160</v>
      </c>
      <c r="B17" s="229" t="s">
        <v>224</v>
      </c>
      <c r="C17" s="95"/>
      <c r="D17" s="246">
        <v>2422</v>
      </c>
      <c r="E17" s="252">
        <v>2543</v>
      </c>
    </row>
    <row r="18" spans="1:5">
      <c r="A18" s="5" t="s">
        <v>166</v>
      </c>
      <c r="B18" s="229" t="s">
        <v>225</v>
      </c>
      <c r="C18" s="95"/>
      <c r="D18" s="246"/>
      <c r="E18" s="252"/>
    </row>
    <row r="19" spans="1:5" ht="21">
      <c r="A19" s="227" t="s">
        <v>93</v>
      </c>
      <c r="B19" s="228" t="s">
        <v>226</v>
      </c>
      <c r="C19" s="204">
        <f>+C20+C21+C22+C23+C24</f>
        <v>0</v>
      </c>
      <c r="D19" s="247">
        <f>+D20+D21+D22+D23+D24</f>
        <v>1500</v>
      </c>
      <c r="E19" s="247">
        <f>+E20+E21+E22+E23+E24</f>
        <v>1500</v>
      </c>
    </row>
    <row r="20" spans="1:5">
      <c r="A20" s="5" t="s">
        <v>139</v>
      </c>
      <c r="B20" s="229" t="s">
        <v>227</v>
      </c>
      <c r="C20" s="95"/>
      <c r="D20" s="246">
        <v>1500</v>
      </c>
      <c r="E20" s="252">
        <v>1500</v>
      </c>
    </row>
    <row r="21" spans="1:5" ht="22.5">
      <c r="A21" s="5" t="s">
        <v>140</v>
      </c>
      <c r="B21" s="229" t="s">
        <v>228</v>
      </c>
      <c r="C21" s="95"/>
      <c r="D21" s="246"/>
      <c r="E21" s="252"/>
    </row>
    <row r="22" spans="1:5" ht="22.5">
      <c r="A22" s="5" t="s">
        <v>141</v>
      </c>
      <c r="B22" s="229" t="s">
        <v>229</v>
      </c>
      <c r="C22" s="95"/>
      <c r="D22" s="246"/>
      <c r="E22" s="252"/>
    </row>
    <row r="23" spans="1:5" ht="22.5">
      <c r="A23" s="5" t="s">
        <v>142</v>
      </c>
      <c r="B23" s="229" t="s">
        <v>230</v>
      </c>
      <c r="C23" s="95"/>
      <c r="D23" s="246"/>
      <c r="E23" s="252"/>
    </row>
    <row r="24" spans="1:5">
      <c r="A24" s="5" t="s">
        <v>182</v>
      </c>
      <c r="B24" s="229" t="s">
        <v>231</v>
      </c>
      <c r="C24" s="95"/>
      <c r="D24" s="246"/>
      <c r="E24" s="252"/>
    </row>
    <row r="25" spans="1:5">
      <c r="A25" s="5" t="s">
        <v>183</v>
      </c>
      <c r="B25" s="229" t="s">
        <v>232</v>
      </c>
      <c r="C25" s="95"/>
      <c r="D25" s="246"/>
      <c r="E25" s="252"/>
    </row>
    <row r="26" spans="1:5">
      <c r="A26" s="227" t="s">
        <v>184</v>
      </c>
      <c r="B26" s="228" t="s">
        <v>233</v>
      </c>
      <c r="C26" s="207">
        <f>+C27+C30+C31+C32</f>
        <v>2043</v>
      </c>
      <c r="D26" s="248">
        <f>+D27+D30+D31+D32</f>
        <v>2643</v>
      </c>
      <c r="E26" s="248">
        <f>+E27+E30+E31+E32</f>
        <v>1629</v>
      </c>
    </row>
    <row r="27" spans="1:5">
      <c r="A27" s="5" t="s">
        <v>234</v>
      </c>
      <c r="B27" s="229" t="s">
        <v>235</v>
      </c>
      <c r="C27" s="231">
        <f>+C28+C29</f>
        <v>0</v>
      </c>
      <c r="D27" s="249">
        <f>+D28+D29</f>
        <v>600</v>
      </c>
      <c r="E27" s="249">
        <f>+E28+E29</f>
        <v>466</v>
      </c>
    </row>
    <row r="28" spans="1:5">
      <c r="A28" s="5" t="s">
        <v>236</v>
      </c>
      <c r="B28" s="229" t="s">
        <v>237</v>
      </c>
      <c r="C28" s="95"/>
      <c r="D28" s="246">
        <v>450</v>
      </c>
      <c r="E28" s="252">
        <v>374</v>
      </c>
    </row>
    <row r="29" spans="1:5">
      <c r="A29" s="5" t="s">
        <v>238</v>
      </c>
      <c r="B29" s="229" t="s">
        <v>239</v>
      </c>
      <c r="C29" s="95"/>
      <c r="D29" s="246">
        <v>150</v>
      </c>
      <c r="E29" s="252">
        <v>92</v>
      </c>
    </row>
    <row r="30" spans="1:5">
      <c r="A30" s="5" t="s">
        <v>240</v>
      </c>
      <c r="B30" s="229" t="s">
        <v>241</v>
      </c>
      <c r="C30" s="95">
        <v>2000</v>
      </c>
      <c r="D30" s="246">
        <v>2000</v>
      </c>
      <c r="E30" s="252">
        <v>1148</v>
      </c>
    </row>
    <row r="31" spans="1:5">
      <c r="A31" s="5" t="s">
        <v>242</v>
      </c>
      <c r="B31" s="229" t="s">
        <v>243</v>
      </c>
      <c r="C31" s="95"/>
      <c r="D31" s="246"/>
      <c r="E31" s="252"/>
    </row>
    <row r="32" spans="1:5">
      <c r="A32" s="5" t="s">
        <v>244</v>
      </c>
      <c r="B32" s="229" t="s">
        <v>245</v>
      </c>
      <c r="C32" s="95">
        <v>43</v>
      </c>
      <c r="D32" s="246">
        <v>43</v>
      </c>
      <c r="E32" s="252">
        <v>15</v>
      </c>
    </row>
    <row r="33" spans="1:5">
      <c r="A33" s="227" t="s">
        <v>95</v>
      </c>
      <c r="B33" s="228" t="s">
        <v>246</v>
      </c>
      <c r="C33" s="204">
        <f>SUM(C34:C43)</f>
        <v>2</v>
      </c>
      <c r="D33" s="247">
        <f>SUM(D34:D43)</f>
        <v>832</v>
      </c>
      <c r="E33" s="247">
        <f>SUM(E34:E43)</f>
        <v>806</v>
      </c>
    </row>
    <row r="34" spans="1:5">
      <c r="A34" s="5" t="s">
        <v>143</v>
      </c>
      <c r="B34" s="229" t="s">
        <v>247</v>
      </c>
      <c r="C34" s="95"/>
      <c r="D34" s="246"/>
      <c r="E34" s="252"/>
    </row>
    <row r="35" spans="1:5">
      <c r="A35" s="5" t="s">
        <v>144</v>
      </c>
      <c r="B35" s="229" t="s">
        <v>248</v>
      </c>
      <c r="C35" s="95"/>
      <c r="D35" s="246">
        <v>85</v>
      </c>
      <c r="E35" s="252">
        <v>85</v>
      </c>
    </row>
    <row r="36" spans="1:5">
      <c r="A36" s="5" t="s">
        <v>145</v>
      </c>
      <c r="B36" s="229" t="s">
        <v>249</v>
      </c>
      <c r="C36" s="95"/>
      <c r="D36" s="246"/>
      <c r="E36" s="252"/>
    </row>
    <row r="37" spans="1:5">
      <c r="A37" s="5" t="s">
        <v>186</v>
      </c>
      <c r="B37" s="229" t="s">
        <v>250</v>
      </c>
      <c r="C37" s="95"/>
      <c r="D37" s="246"/>
      <c r="E37" s="252"/>
    </row>
    <row r="38" spans="1:5">
      <c r="A38" s="5" t="s">
        <v>187</v>
      </c>
      <c r="B38" s="229" t="s">
        <v>251</v>
      </c>
      <c r="C38" s="95"/>
      <c r="D38" s="246">
        <v>745</v>
      </c>
      <c r="E38" s="252">
        <v>720</v>
      </c>
    </row>
    <row r="39" spans="1:5">
      <c r="A39" s="5" t="s">
        <v>188</v>
      </c>
      <c r="B39" s="229" t="s">
        <v>252</v>
      </c>
      <c r="C39" s="95"/>
      <c r="D39" s="246"/>
      <c r="E39" s="252"/>
    </row>
    <row r="40" spans="1:5">
      <c r="A40" s="5" t="s">
        <v>189</v>
      </c>
      <c r="B40" s="229" t="s">
        <v>253</v>
      </c>
      <c r="C40" s="95"/>
      <c r="D40" s="246"/>
      <c r="E40" s="252"/>
    </row>
    <row r="41" spans="1:5">
      <c r="A41" s="5" t="s">
        <v>190</v>
      </c>
      <c r="B41" s="229" t="s">
        <v>254</v>
      </c>
      <c r="C41" s="95">
        <v>2</v>
      </c>
      <c r="D41" s="246">
        <v>2</v>
      </c>
      <c r="E41" s="252">
        <v>1</v>
      </c>
    </row>
    <row r="42" spans="1:5">
      <c r="A42" s="5" t="s">
        <v>255</v>
      </c>
      <c r="B42" s="229" t="s">
        <v>256</v>
      </c>
      <c r="C42" s="96"/>
      <c r="D42" s="246"/>
      <c r="E42" s="252"/>
    </row>
    <row r="43" spans="1:5">
      <c r="A43" s="5" t="s">
        <v>257</v>
      </c>
      <c r="B43" s="229" t="s">
        <v>258</v>
      </c>
      <c r="C43" s="96"/>
      <c r="D43" s="246"/>
      <c r="E43" s="252"/>
    </row>
    <row r="44" spans="1:5">
      <c r="A44" s="227" t="s">
        <v>96</v>
      </c>
      <c r="B44" s="228" t="s">
        <v>259</v>
      </c>
      <c r="C44" s="204">
        <f>SUM(C45:C49)</f>
        <v>0</v>
      </c>
      <c r="D44" s="246"/>
      <c r="E44" s="252"/>
    </row>
    <row r="45" spans="1:5">
      <c r="A45" s="5" t="s">
        <v>146</v>
      </c>
      <c r="B45" s="229" t="s">
        <v>260</v>
      </c>
      <c r="C45" s="96"/>
      <c r="D45" s="246"/>
      <c r="E45" s="252"/>
    </row>
    <row r="46" spans="1:5">
      <c r="A46" s="5" t="s">
        <v>147</v>
      </c>
      <c r="B46" s="229" t="s">
        <v>261</v>
      </c>
      <c r="C46" s="96"/>
      <c r="D46" s="246"/>
      <c r="E46" s="252"/>
    </row>
    <row r="47" spans="1:5">
      <c r="A47" s="5" t="s">
        <v>262</v>
      </c>
      <c r="B47" s="229" t="s">
        <v>263</v>
      </c>
      <c r="C47" s="96"/>
      <c r="D47" s="246"/>
      <c r="E47" s="252"/>
    </row>
    <row r="48" spans="1:5">
      <c r="A48" s="5" t="s">
        <v>264</v>
      </c>
      <c r="B48" s="229" t="s">
        <v>265</v>
      </c>
      <c r="C48" s="96"/>
      <c r="D48" s="246"/>
      <c r="E48" s="252"/>
    </row>
    <row r="49" spans="1:5">
      <c r="A49" s="5" t="s">
        <v>266</v>
      </c>
      <c r="B49" s="229" t="s">
        <v>267</v>
      </c>
      <c r="C49" s="96"/>
      <c r="D49" s="246"/>
      <c r="E49" s="252"/>
    </row>
    <row r="50" spans="1:5">
      <c r="A50" s="227" t="s">
        <v>191</v>
      </c>
      <c r="B50" s="228" t="s">
        <v>268</v>
      </c>
      <c r="C50" s="204">
        <f>SUM(C51:C53)</f>
        <v>0</v>
      </c>
      <c r="D50" s="246"/>
      <c r="E50" s="252"/>
    </row>
    <row r="51" spans="1:5" ht="22.5">
      <c r="A51" s="5" t="s">
        <v>148</v>
      </c>
      <c r="B51" s="229" t="s">
        <v>269</v>
      </c>
      <c r="C51" s="95"/>
      <c r="D51" s="246"/>
      <c r="E51" s="252"/>
    </row>
    <row r="52" spans="1:5" ht="22.5">
      <c r="A52" s="5" t="s">
        <v>149</v>
      </c>
      <c r="B52" s="229" t="s">
        <v>381</v>
      </c>
      <c r="C52" s="95"/>
      <c r="D52" s="246"/>
      <c r="E52" s="252"/>
    </row>
    <row r="53" spans="1:5">
      <c r="A53" s="5" t="s">
        <v>271</v>
      </c>
      <c r="B53" s="229" t="s">
        <v>272</v>
      </c>
      <c r="C53" s="95"/>
      <c r="D53" s="246"/>
      <c r="E53" s="252"/>
    </row>
    <row r="54" spans="1:5">
      <c r="A54" s="5" t="s">
        <v>273</v>
      </c>
      <c r="B54" s="229" t="s">
        <v>274</v>
      </c>
      <c r="C54" s="95"/>
      <c r="D54" s="246"/>
      <c r="E54" s="252"/>
    </row>
    <row r="55" spans="1:5" ht="21">
      <c r="A55" s="227" t="s">
        <v>98</v>
      </c>
      <c r="B55" s="230" t="s">
        <v>275</v>
      </c>
      <c r="C55" s="204">
        <f>SUM(C56:C58)</f>
        <v>0</v>
      </c>
      <c r="D55" s="247">
        <f>SUM(D56:D58)</f>
        <v>6258</v>
      </c>
      <c r="E55" s="247">
        <f>SUM(E56:E58)</f>
        <v>6258</v>
      </c>
    </row>
    <row r="56" spans="1:5" ht="22.5">
      <c r="A56" s="5" t="s">
        <v>192</v>
      </c>
      <c r="B56" s="229" t="s">
        <v>276</v>
      </c>
      <c r="C56" s="96"/>
      <c r="D56" s="246"/>
      <c r="E56" s="252"/>
    </row>
    <row r="57" spans="1:5" ht="22.5">
      <c r="A57" s="5" t="s">
        <v>193</v>
      </c>
      <c r="B57" s="229" t="s">
        <v>277</v>
      </c>
      <c r="C57" s="96"/>
      <c r="D57" s="246"/>
      <c r="E57" s="252"/>
    </row>
    <row r="58" spans="1:5">
      <c r="A58" s="5" t="s">
        <v>5</v>
      </c>
      <c r="B58" s="229" t="s">
        <v>278</v>
      </c>
      <c r="C58" s="96"/>
      <c r="D58" s="246">
        <v>6258</v>
      </c>
      <c r="E58" s="252">
        <v>6258</v>
      </c>
    </row>
    <row r="59" spans="1:5">
      <c r="A59" s="5" t="s">
        <v>279</v>
      </c>
      <c r="B59" s="229" t="s">
        <v>280</v>
      </c>
      <c r="C59" s="96"/>
      <c r="D59" s="246"/>
      <c r="E59" s="252"/>
    </row>
    <row r="60" spans="1:5">
      <c r="A60" s="227" t="s">
        <v>99</v>
      </c>
      <c r="B60" s="228" t="s">
        <v>281</v>
      </c>
      <c r="C60" s="207">
        <f>+C5+C12+C19+C26+C33+C44+C50+C55</f>
        <v>9234</v>
      </c>
      <c r="D60" s="248">
        <f>+D5+D12+D19+D26+D33+D44+D50+D55</f>
        <v>20767</v>
      </c>
      <c r="E60" s="248">
        <f>+E5+E12+E19+E26+E33+E44+E50+E55</f>
        <v>19748</v>
      </c>
    </row>
    <row r="61" spans="1:5" ht="17.25" customHeight="1">
      <c r="A61" s="232" t="s">
        <v>282</v>
      </c>
      <c r="B61" s="230" t="s">
        <v>283</v>
      </c>
      <c r="C61" s="204">
        <f>SUM(C62:C64)</f>
        <v>0</v>
      </c>
      <c r="D61" s="246"/>
      <c r="E61" s="252"/>
    </row>
    <row r="62" spans="1:5">
      <c r="A62" s="5" t="s">
        <v>284</v>
      </c>
      <c r="B62" s="229" t="s">
        <v>285</v>
      </c>
      <c r="C62" s="96"/>
      <c r="D62" s="246"/>
      <c r="E62" s="252"/>
    </row>
    <row r="63" spans="1:5" ht="13.5" customHeight="1">
      <c r="A63" s="5" t="s">
        <v>286</v>
      </c>
      <c r="B63" s="229" t="s">
        <v>287</v>
      </c>
      <c r="C63" s="96"/>
      <c r="D63" s="246"/>
      <c r="E63" s="252"/>
    </row>
    <row r="64" spans="1:5">
      <c r="A64" s="5" t="s">
        <v>288</v>
      </c>
      <c r="B64" s="233" t="s">
        <v>289</v>
      </c>
      <c r="C64" s="96"/>
      <c r="D64" s="246"/>
      <c r="E64" s="252"/>
    </row>
    <row r="65" spans="1:5">
      <c r="A65" s="232" t="s">
        <v>290</v>
      </c>
      <c r="B65" s="230" t="s">
        <v>291</v>
      </c>
      <c r="C65" s="204">
        <f>SUM(C66:C69)</f>
        <v>0</v>
      </c>
      <c r="D65" s="246"/>
      <c r="E65" s="252"/>
    </row>
    <row r="66" spans="1:5">
      <c r="A66" s="5" t="s">
        <v>171</v>
      </c>
      <c r="B66" s="229" t="s">
        <v>292</v>
      </c>
      <c r="C66" s="96"/>
      <c r="D66" s="246"/>
      <c r="E66" s="252"/>
    </row>
    <row r="67" spans="1:5">
      <c r="A67" s="5" t="s">
        <v>172</v>
      </c>
      <c r="B67" s="229" t="s">
        <v>293</v>
      </c>
      <c r="C67" s="96"/>
      <c r="D67" s="246"/>
      <c r="E67" s="252"/>
    </row>
    <row r="68" spans="1:5" ht="22.5">
      <c r="A68" s="5" t="s">
        <v>294</v>
      </c>
      <c r="B68" s="229" t="s">
        <v>295</v>
      </c>
      <c r="C68" s="96"/>
      <c r="D68" s="246"/>
      <c r="E68" s="252"/>
    </row>
    <row r="69" spans="1:5">
      <c r="A69" s="5" t="s">
        <v>296</v>
      </c>
      <c r="B69" s="229" t="s">
        <v>297</v>
      </c>
      <c r="C69" s="96"/>
      <c r="D69" s="246"/>
      <c r="E69" s="252"/>
    </row>
    <row r="70" spans="1:5">
      <c r="A70" s="232" t="s">
        <v>298</v>
      </c>
      <c r="B70" s="230" t="s">
        <v>299</v>
      </c>
      <c r="C70" s="204">
        <f>SUM(C71:C72)</f>
        <v>0</v>
      </c>
      <c r="D70" s="247">
        <f>SUM(D71:D72)</f>
        <v>4638</v>
      </c>
      <c r="E70" s="252"/>
    </row>
    <row r="71" spans="1:5">
      <c r="A71" s="5" t="s">
        <v>300</v>
      </c>
      <c r="B71" s="229" t="s">
        <v>301</v>
      </c>
      <c r="C71" s="96"/>
      <c r="D71" s="246">
        <v>4638</v>
      </c>
      <c r="E71" s="252"/>
    </row>
    <row r="72" spans="1:5">
      <c r="A72" s="5" t="s">
        <v>302</v>
      </c>
      <c r="B72" s="229" t="s">
        <v>303</v>
      </c>
      <c r="C72" s="96"/>
      <c r="D72" s="246"/>
      <c r="E72" s="252"/>
    </row>
    <row r="73" spans="1:5">
      <c r="A73" s="232" t="s">
        <v>304</v>
      </c>
      <c r="B73" s="230" t="s">
        <v>305</v>
      </c>
      <c r="C73" s="204">
        <f>SUM(C74:C76)</f>
        <v>0</v>
      </c>
      <c r="D73" s="204">
        <f t="shared" ref="D73:E73" si="0">SUM(D74:D76)</f>
        <v>0</v>
      </c>
      <c r="E73" s="204">
        <f t="shared" si="0"/>
        <v>407</v>
      </c>
    </row>
    <row r="74" spans="1:5">
      <c r="A74" s="5" t="s">
        <v>306</v>
      </c>
      <c r="B74" s="229" t="s">
        <v>307</v>
      </c>
      <c r="C74" s="96"/>
      <c r="D74" s="246"/>
      <c r="E74" s="252">
        <v>407</v>
      </c>
    </row>
    <row r="75" spans="1:5">
      <c r="A75" s="5" t="s">
        <v>308</v>
      </c>
      <c r="B75" s="229" t="s">
        <v>309</v>
      </c>
      <c r="C75" s="96"/>
      <c r="D75" s="246"/>
      <c r="E75" s="252"/>
    </row>
    <row r="76" spans="1:5">
      <c r="A76" s="5" t="s">
        <v>310</v>
      </c>
      <c r="B76" s="229" t="s">
        <v>311</v>
      </c>
      <c r="C76" s="96"/>
      <c r="D76" s="246"/>
      <c r="E76" s="252"/>
    </row>
    <row r="77" spans="1:5">
      <c r="A77" s="232" t="s">
        <v>312</v>
      </c>
      <c r="B77" s="230" t="s">
        <v>313</v>
      </c>
      <c r="C77" s="204">
        <f>SUM(C78:C81)</f>
        <v>0</v>
      </c>
      <c r="D77" s="246"/>
      <c r="E77" s="252"/>
    </row>
    <row r="78" spans="1:5">
      <c r="A78" s="234" t="s">
        <v>314</v>
      </c>
      <c r="B78" s="229" t="s">
        <v>315</v>
      </c>
      <c r="C78" s="96"/>
      <c r="D78" s="246"/>
      <c r="E78" s="252"/>
    </row>
    <row r="79" spans="1:5" ht="22.5">
      <c r="A79" s="234" t="s">
        <v>316</v>
      </c>
      <c r="B79" s="229" t="s">
        <v>317</v>
      </c>
      <c r="C79" s="96"/>
      <c r="D79" s="246"/>
      <c r="E79" s="252"/>
    </row>
    <row r="80" spans="1:5">
      <c r="A80" s="234" t="s">
        <v>318</v>
      </c>
      <c r="B80" s="229" t="s">
        <v>319</v>
      </c>
      <c r="C80" s="96"/>
      <c r="D80" s="246"/>
      <c r="E80" s="252"/>
    </row>
    <row r="81" spans="1:5">
      <c r="A81" s="234" t="s">
        <v>320</v>
      </c>
      <c r="B81" s="229" t="s">
        <v>321</v>
      </c>
      <c r="C81" s="96"/>
      <c r="D81" s="246"/>
      <c r="E81" s="252"/>
    </row>
    <row r="82" spans="1:5" ht="21">
      <c r="A82" s="232" t="s">
        <v>322</v>
      </c>
      <c r="B82" s="230" t="s">
        <v>323</v>
      </c>
      <c r="C82" s="235"/>
      <c r="D82" s="246"/>
      <c r="E82" s="252"/>
    </row>
    <row r="83" spans="1:5" ht="21.75">
      <c r="A83" s="232" t="s">
        <v>324</v>
      </c>
      <c r="B83" s="236" t="s">
        <v>325</v>
      </c>
      <c r="C83" s="207">
        <f>+C61+C65+C70+C73+C77+C82</f>
        <v>0</v>
      </c>
      <c r="D83" s="207">
        <f t="shared" ref="D83:E83" si="1">+D61+D65+D70+D73+D77+D82</f>
        <v>4638</v>
      </c>
      <c r="E83" s="207">
        <f t="shared" si="1"/>
        <v>407</v>
      </c>
    </row>
    <row r="84" spans="1:5" ht="22.5" thickBot="1">
      <c r="A84" s="237" t="s">
        <v>326</v>
      </c>
      <c r="B84" s="238" t="s">
        <v>327</v>
      </c>
      <c r="C84" s="239">
        <f>+C60+C83</f>
        <v>9234</v>
      </c>
      <c r="D84" s="239">
        <f t="shared" ref="D84:E84" si="2">+D60+D83</f>
        <v>25405</v>
      </c>
      <c r="E84" s="239">
        <f t="shared" si="2"/>
        <v>20155</v>
      </c>
    </row>
    <row r="85" spans="1:5" ht="15.75">
      <c r="A85" s="2"/>
      <c r="B85" s="3"/>
      <c r="C85" s="43"/>
      <c r="D85" s="225"/>
    </row>
    <row r="86" spans="1:5" ht="15.75">
      <c r="A86" s="386" t="s">
        <v>120</v>
      </c>
      <c r="B86" s="386"/>
      <c r="C86" s="386"/>
      <c r="D86" s="225"/>
    </row>
    <row r="87" spans="1:5" ht="14.25" thickBot="1">
      <c r="A87" s="388" t="s">
        <v>174</v>
      </c>
      <c r="B87" s="388"/>
      <c r="C87" s="196" t="s">
        <v>4</v>
      </c>
      <c r="D87" s="225"/>
    </row>
    <row r="88" spans="1:5" ht="36">
      <c r="A88" s="174" t="s">
        <v>138</v>
      </c>
      <c r="B88" s="175" t="s">
        <v>328</v>
      </c>
      <c r="C88" s="175" t="s">
        <v>209</v>
      </c>
      <c r="D88" s="269" t="s">
        <v>210</v>
      </c>
      <c r="E88" s="263" t="s">
        <v>380</v>
      </c>
    </row>
    <row r="89" spans="1:5">
      <c r="A89" s="226">
        <v>1</v>
      </c>
      <c r="B89" s="201">
        <v>2</v>
      </c>
      <c r="C89" s="201">
        <v>3</v>
      </c>
      <c r="D89" s="246"/>
      <c r="E89" s="264"/>
    </row>
    <row r="90" spans="1:5">
      <c r="A90" s="227" t="s">
        <v>91</v>
      </c>
      <c r="B90" s="203" t="s">
        <v>329</v>
      </c>
      <c r="C90" s="204">
        <f>SUM(C91:C95)</f>
        <v>6481</v>
      </c>
      <c r="D90" s="247">
        <f>SUM(D91:D95)</f>
        <v>10017</v>
      </c>
      <c r="E90" s="247">
        <f>SUM(E91:E95)</f>
        <v>9737</v>
      </c>
    </row>
    <row r="91" spans="1:5">
      <c r="A91" s="5" t="s">
        <v>150</v>
      </c>
      <c r="B91" s="4" t="s">
        <v>121</v>
      </c>
      <c r="C91" s="95">
        <v>1578</v>
      </c>
      <c r="D91" s="246">
        <v>3112</v>
      </c>
      <c r="E91" s="264">
        <v>4006</v>
      </c>
    </row>
    <row r="92" spans="1:5">
      <c r="A92" s="5" t="s">
        <v>151</v>
      </c>
      <c r="B92" s="4" t="s">
        <v>194</v>
      </c>
      <c r="C92" s="95">
        <v>426</v>
      </c>
      <c r="D92" s="246">
        <v>709</v>
      </c>
      <c r="E92" s="264">
        <v>759</v>
      </c>
    </row>
    <row r="93" spans="1:5">
      <c r="A93" s="5" t="s">
        <v>152</v>
      </c>
      <c r="B93" s="4" t="s">
        <v>170</v>
      </c>
      <c r="C93" s="95">
        <v>3571</v>
      </c>
      <c r="D93" s="246">
        <v>3717</v>
      </c>
      <c r="E93" s="264">
        <v>4451</v>
      </c>
    </row>
    <row r="94" spans="1:5">
      <c r="A94" s="5" t="s">
        <v>153</v>
      </c>
      <c r="B94" s="4" t="s">
        <v>195</v>
      </c>
      <c r="C94" s="95">
        <v>773</v>
      </c>
      <c r="D94" s="246">
        <v>943</v>
      </c>
      <c r="E94" s="264">
        <v>346</v>
      </c>
    </row>
    <row r="95" spans="1:5">
      <c r="A95" s="5" t="s">
        <v>161</v>
      </c>
      <c r="B95" s="4" t="s">
        <v>196</v>
      </c>
      <c r="C95" s="95">
        <v>133</v>
      </c>
      <c r="D95" s="246">
        <v>1536</v>
      </c>
      <c r="E95" s="264">
        <v>175</v>
      </c>
    </row>
    <row r="96" spans="1:5">
      <c r="A96" s="5" t="s">
        <v>154</v>
      </c>
      <c r="B96" s="4" t="s">
        <v>330</v>
      </c>
      <c r="C96" s="95"/>
      <c r="D96" s="246"/>
      <c r="E96" s="264"/>
    </row>
    <row r="97" spans="1:5">
      <c r="A97" s="5" t="s">
        <v>155</v>
      </c>
      <c r="B97" s="33" t="s">
        <v>331</v>
      </c>
      <c r="C97" s="95"/>
      <c r="D97" s="246"/>
      <c r="E97" s="264"/>
    </row>
    <row r="98" spans="1:5" ht="22.5">
      <c r="A98" s="5" t="s">
        <v>162</v>
      </c>
      <c r="B98" s="34" t="s">
        <v>332</v>
      </c>
      <c r="C98" s="95"/>
      <c r="D98" s="246"/>
      <c r="E98" s="264"/>
    </row>
    <row r="99" spans="1:5" ht="22.5">
      <c r="A99" s="5" t="s">
        <v>163</v>
      </c>
      <c r="B99" s="34" t="s">
        <v>333</v>
      </c>
      <c r="C99" s="95"/>
      <c r="D99" s="246"/>
      <c r="E99" s="264"/>
    </row>
    <row r="100" spans="1:5">
      <c r="A100" s="5" t="s">
        <v>164</v>
      </c>
      <c r="B100" s="33" t="s">
        <v>334</v>
      </c>
      <c r="C100" s="95">
        <v>48</v>
      </c>
      <c r="D100" s="246">
        <v>82</v>
      </c>
      <c r="E100" s="264">
        <v>82</v>
      </c>
    </row>
    <row r="101" spans="1:5">
      <c r="A101" s="5" t="s">
        <v>165</v>
      </c>
      <c r="B101" s="33" t="s">
        <v>335</v>
      </c>
      <c r="C101" s="95"/>
      <c r="D101" s="246"/>
      <c r="E101" s="264"/>
    </row>
    <row r="102" spans="1:5" ht="22.5">
      <c r="A102" s="5" t="s">
        <v>167</v>
      </c>
      <c r="B102" s="34" t="s">
        <v>336</v>
      </c>
      <c r="C102" s="95"/>
      <c r="D102" s="246"/>
      <c r="E102" s="264"/>
    </row>
    <row r="103" spans="1:5">
      <c r="A103" s="5" t="s">
        <v>197</v>
      </c>
      <c r="B103" s="34" t="s">
        <v>337</v>
      </c>
      <c r="C103" s="95"/>
      <c r="D103" s="246"/>
      <c r="E103" s="264"/>
    </row>
    <row r="104" spans="1:5">
      <c r="A104" s="5" t="s">
        <v>338</v>
      </c>
      <c r="B104" s="34" t="s">
        <v>339</v>
      </c>
      <c r="C104" s="95"/>
      <c r="D104" s="246"/>
      <c r="E104" s="264"/>
    </row>
    <row r="105" spans="1:5" ht="22.5">
      <c r="A105" s="5" t="s">
        <v>340</v>
      </c>
      <c r="B105" s="34" t="s">
        <v>341</v>
      </c>
      <c r="C105" s="95">
        <v>85</v>
      </c>
      <c r="D105" s="246">
        <v>1454</v>
      </c>
      <c r="E105" s="264">
        <v>93</v>
      </c>
    </row>
    <row r="106" spans="1:5">
      <c r="A106" s="227" t="s">
        <v>92</v>
      </c>
      <c r="B106" s="203" t="s">
        <v>342</v>
      </c>
      <c r="C106" s="204">
        <f>+C107+C109+C111</f>
        <v>0</v>
      </c>
      <c r="D106" s="247">
        <f>+D107+D109+D111</f>
        <v>6401</v>
      </c>
      <c r="E106" s="247">
        <f>+E107+E109+E111</f>
        <v>6400</v>
      </c>
    </row>
    <row r="107" spans="1:5">
      <c r="A107" s="5" t="s">
        <v>156</v>
      </c>
      <c r="B107" s="4" t="s">
        <v>3</v>
      </c>
      <c r="C107" s="95"/>
      <c r="D107" s="246">
        <v>289</v>
      </c>
      <c r="E107" s="264">
        <v>289</v>
      </c>
    </row>
    <row r="108" spans="1:5">
      <c r="A108" s="5" t="s">
        <v>157</v>
      </c>
      <c r="B108" s="4" t="s">
        <v>343</v>
      </c>
      <c r="C108" s="95"/>
      <c r="D108" s="246"/>
      <c r="E108" s="264"/>
    </row>
    <row r="109" spans="1:5">
      <c r="A109" s="5" t="s">
        <v>158</v>
      </c>
      <c r="B109" s="4" t="s">
        <v>198</v>
      </c>
      <c r="C109" s="95"/>
      <c r="D109" s="246">
        <v>6112</v>
      </c>
      <c r="E109" s="264">
        <v>6111</v>
      </c>
    </row>
    <row r="110" spans="1:5">
      <c r="A110" s="5" t="s">
        <v>159</v>
      </c>
      <c r="B110" s="4" t="s">
        <v>344</v>
      </c>
      <c r="C110" s="95"/>
      <c r="D110" s="246"/>
      <c r="E110" s="264"/>
    </row>
    <row r="111" spans="1:5">
      <c r="A111" s="5" t="s">
        <v>160</v>
      </c>
      <c r="B111" s="39" t="s">
        <v>6</v>
      </c>
      <c r="C111" s="95"/>
      <c r="D111" s="246"/>
      <c r="E111" s="264"/>
    </row>
    <row r="112" spans="1:5" ht="22.5">
      <c r="A112" s="5" t="s">
        <v>166</v>
      </c>
      <c r="B112" s="39" t="s">
        <v>345</v>
      </c>
      <c r="C112" s="95"/>
      <c r="D112" s="246"/>
      <c r="E112" s="264"/>
    </row>
    <row r="113" spans="1:5" ht="22.5">
      <c r="A113" s="5" t="s">
        <v>168</v>
      </c>
      <c r="B113" s="34" t="s">
        <v>346</v>
      </c>
      <c r="C113" s="95"/>
      <c r="D113" s="246"/>
      <c r="E113" s="264"/>
    </row>
    <row r="114" spans="1:5" ht="22.5">
      <c r="A114" s="5" t="s">
        <v>199</v>
      </c>
      <c r="B114" s="34" t="s">
        <v>333</v>
      </c>
      <c r="C114" s="95"/>
      <c r="D114" s="246"/>
      <c r="E114" s="264"/>
    </row>
    <row r="115" spans="1:5" ht="22.5">
      <c r="A115" s="5" t="s">
        <v>200</v>
      </c>
      <c r="B115" s="34" t="s">
        <v>347</v>
      </c>
      <c r="C115" s="95"/>
      <c r="D115" s="246"/>
      <c r="E115" s="264"/>
    </row>
    <row r="116" spans="1:5" ht="22.5">
      <c r="A116" s="5" t="s">
        <v>201</v>
      </c>
      <c r="B116" s="34" t="s">
        <v>348</v>
      </c>
      <c r="C116" s="95"/>
      <c r="D116" s="246"/>
      <c r="E116" s="264"/>
    </row>
    <row r="117" spans="1:5" ht="22.5">
      <c r="A117" s="5" t="s">
        <v>349</v>
      </c>
      <c r="B117" s="34" t="s">
        <v>336</v>
      </c>
      <c r="C117" s="95"/>
      <c r="D117" s="246"/>
      <c r="E117" s="264"/>
    </row>
    <row r="118" spans="1:5">
      <c r="A118" s="5" t="s">
        <v>350</v>
      </c>
      <c r="B118" s="34" t="s">
        <v>351</v>
      </c>
      <c r="C118" s="95"/>
      <c r="D118" s="246"/>
      <c r="E118" s="264"/>
    </row>
    <row r="119" spans="1:5" ht="22.5">
      <c r="A119" s="5" t="s">
        <v>352</v>
      </c>
      <c r="B119" s="34" t="s">
        <v>353</v>
      </c>
      <c r="C119" s="95"/>
      <c r="D119" s="246"/>
      <c r="E119" s="264"/>
    </row>
    <row r="120" spans="1:5">
      <c r="A120" s="227" t="s">
        <v>93</v>
      </c>
      <c r="B120" s="206" t="s">
        <v>354</v>
      </c>
      <c r="C120" s="204">
        <f>+C121+C122</f>
        <v>2753</v>
      </c>
      <c r="D120" s="247">
        <f>+D121+D122</f>
        <v>5403</v>
      </c>
      <c r="E120" s="264"/>
    </row>
    <row r="121" spans="1:5">
      <c r="A121" s="5" t="s">
        <v>139</v>
      </c>
      <c r="B121" s="4" t="s">
        <v>128</v>
      </c>
      <c r="C121" s="95">
        <v>2753</v>
      </c>
      <c r="D121" s="246">
        <v>5403</v>
      </c>
      <c r="E121" s="264"/>
    </row>
    <row r="122" spans="1:5">
      <c r="A122" s="5" t="s">
        <v>140</v>
      </c>
      <c r="B122" s="4" t="s">
        <v>129</v>
      </c>
      <c r="C122" s="95"/>
      <c r="D122" s="246"/>
      <c r="E122" s="264"/>
    </row>
    <row r="123" spans="1:5">
      <c r="A123" s="227" t="s">
        <v>94</v>
      </c>
      <c r="B123" s="206" t="s">
        <v>355</v>
      </c>
      <c r="C123" s="204">
        <f>+C90+C106+C120</f>
        <v>9234</v>
      </c>
      <c r="D123" s="204">
        <f t="shared" ref="D123:E123" si="3">+D90+D106+D120</f>
        <v>21821</v>
      </c>
      <c r="E123" s="204">
        <f t="shared" si="3"/>
        <v>16137</v>
      </c>
    </row>
    <row r="124" spans="1:5" ht="21">
      <c r="A124" s="227" t="s">
        <v>95</v>
      </c>
      <c r="B124" s="206" t="s">
        <v>356</v>
      </c>
      <c r="C124" s="204">
        <f>+C125+C126+C127</f>
        <v>0</v>
      </c>
      <c r="D124" s="246"/>
      <c r="E124" s="264"/>
    </row>
    <row r="125" spans="1:5">
      <c r="A125" s="5" t="s">
        <v>143</v>
      </c>
      <c r="B125" s="4" t="s">
        <v>357</v>
      </c>
      <c r="C125" s="95"/>
      <c r="D125" s="246"/>
      <c r="E125" s="264"/>
    </row>
    <row r="126" spans="1:5" ht="22.5">
      <c r="A126" s="5" t="s">
        <v>144</v>
      </c>
      <c r="B126" s="4" t="s">
        <v>358</v>
      </c>
      <c r="C126" s="95"/>
      <c r="D126" s="246"/>
      <c r="E126" s="264"/>
    </row>
    <row r="127" spans="1:5">
      <c r="A127" s="5" t="s">
        <v>145</v>
      </c>
      <c r="B127" s="4" t="s">
        <v>359</v>
      </c>
      <c r="C127" s="95"/>
      <c r="D127" s="246"/>
      <c r="E127" s="264"/>
    </row>
    <row r="128" spans="1:5">
      <c r="A128" s="227" t="s">
        <v>96</v>
      </c>
      <c r="B128" s="206" t="s">
        <v>360</v>
      </c>
      <c r="C128" s="204">
        <f>+C129+C130+C131+C132</f>
        <v>0</v>
      </c>
      <c r="D128" s="246"/>
      <c r="E128" s="264"/>
    </row>
    <row r="129" spans="1:5">
      <c r="A129" s="5" t="s">
        <v>146</v>
      </c>
      <c r="B129" s="4" t="s">
        <v>361</v>
      </c>
      <c r="C129" s="95"/>
      <c r="D129" s="246"/>
      <c r="E129" s="264"/>
    </row>
    <row r="130" spans="1:5">
      <c r="A130" s="5" t="s">
        <v>147</v>
      </c>
      <c r="B130" s="4" t="s">
        <v>362</v>
      </c>
      <c r="C130" s="95"/>
      <c r="D130" s="246"/>
      <c r="E130" s="264"/>
    </row>
    <row r="131" spans="1:5">
      <c r="A131" s="5" t="s">
        <v>262</v>
      </c>
      <c r="B131" s="4" t="s">
        <v>363</v>
      </c>
      <c r="C131" s="95"/>
      <c r="D131" s="246"/>
      <c r="E131" s="264"/>
    </row>
    <row r="132" spans="1:5">
      <c r="A132" s="5" t="s">
        <v>264</v>
      </c>
      <c r="B132" s="4" t="s">
        <v>364</v>
      </c>
      <c r="C132" s="95"/>
      <c r="D132" s="246"/>
      <c r="E132" s="264"/>
    </row>
    <row r="133" spans="1:5">
      <c r="A133" s="227" t="s">
        <v>97</v>
      </c>
      <c r="B133" s="206" t="s">
        <v>365</v>
      </c>
      <c r="C133" s="207">
        <f>+C134+C135+C136+C137</f>
        <v>0</v>
      </c>
      <c r="D133" s="246"/>
      <c r="E133" s="264"/>
    </row>
    <row r="134" spans="1:5">
      <c r="A134" s="5" t="s">
        <v>148</v>
      </c>
      <c r="B134" s="4" t="s">
        <v>366</v>
      </c>
      <c r="C134" s="95"/>
      <c r="D134" s="246"/>
      <c r="E134" s="264"/>
    </row>
    <row r="135" spans="1:5">
      <c r="A135" s="5" t="s">
        <v>149</v>
      </c>
      <c r="B135" s="4" t="s">
        <v>367</v>
      </c>
      <c r="C135" s="95"/>
      <c r="D135" s="246"/>
      <c r="E135" s="264"/>
    </row>
    <row r="136" spans="1:5">
      <c r="A136" s="5" t="s">
        <v>271</v>
      </c>
      <c r="B136" s="4" t="s">
        <v>368</v>
      </c>
      <c r="C136" s="95"/>
      <c r="D136" s="246"/>
      <c r="E136" s="264"/>
    </row>
    <row r="137" spans="1:5">
      <c r="A137" s="5" t="s">
        <v>273</v>
      </c>
      <c r="B137" s="4" t="s">
        <v>369</v>
      </c>
      <c r="C137" s="95"/>
      <c r="D137" s="246"/>
      <c r="E137" s="264"/>
    </row>
    <row r="138" spans="1:5">
      <c r="A138" s="227" t="s">
        <v>98</v>
      </c>
      <c r="B138" s="206" t="s">
        <v>370</v>
      </c>
      <c r="C138" s="208">
        <f>+C139+C140+C141+C142</f>
        <v>0</v>
      </c>
      <c r="D138" s="246"/>
      <c r="E138" s="264"/>
    </row>
    <row r="139" spans="1:5">
      <c r="A139" s="5" t="s">
        <v>192</v>
      </c>
      <c r="B139" s="4" t="s">
        <v>371</v>
      </c>
      <c r="C139" s="95"/>
      <c r="D139" s="246"/>
      <c r="E139" s="264"/>
    </row>
    <row r="140" spans="1:5">
      <c r="A140" s="5" t="s">
        <v>193</v>
      </c>
      <c r="B140" s="4" t="s">
        <v>372</v>
      </c>
      <c r="C140" s="95"/>
      <c r="D140" s="246"/>
      <c r="E140" s="264"/>
    </row>
    <row r="141" spans="1:5">
      <c r="A141" s="5" t="s">
        <v>5</v>
      </c>
      <c r="B141" s="4" t="s">
        <v>373</v>
      </c>
      <c r="C141" s="95"/>
      <c r="D141" s="246"/>
      <c r="E141" s="264"/>
    </row>
    <row r="142" spans="1:5">
      <c r="A142" s="5" t="s">
        <v>279</v>
      </c>
      <c r="B142" s="4" t="s">
        <v>374</v>
      </c>
      <c r="C142" s="95"/>
      <c r="D142" s="246"/>
      <c r="E142" s="264"/>
    </row>
    <row r="143" spans="1:5" ht="13.5" thickBot="1">
      <c r="A143" s="240" t="s">
        <v>99</v>
      </c>
      <c r="B143" s="241" t="s">
        <v>375</v>
      </c>
      <c r="C143" s="242">
        <f>+C124+C128+C133+C138</f>
        <v>0</v>
      </c>
      <c r="D143" s="250"/>
      <c r="E143" s="264"/>
    </row>
    <row r="144" spans="1:5" ht="13.5" thickBot="1">
      <c r="A144" s="40" t="s">
        <v>100</v>
      </c>
      <c r="B144" s="90" t="s">
        <v>376</v>
      </c>
      <c r="C144" s="243">
        <f>+C123+C143</f>
        <v>9234</v>
      </c>
      <c r="D144" s="270">
        <f>+D123+D143</f>
        <v>21821</v>
      </c>
      <c r="E144" s="265"/>
    </row>
    <row r="145" spans="1:5" ht="15.75">
      <c r="A145" s="91"/>
      <c r="B145" s="91"/>
      <c r="C145" s="92"/>
      <c r="D145" s="225"/>
    </row>
    <row r="146" spans="1:5" ht="15.75">
      <c r="A146" s="389" t="s">
        <v>377</v>
      </c>
      <c r="B146" s="389"/>
      <c r="C146" s="389"/>
      <c r="D146" s="225"/>
    </row>
    <row r="147" spans="1:5" ht="14.25" thickBot="1">
      <c r="A147" s="385" t="s">
        <v>175</v>
      </c>
      <c r="B147" s="385"/>
      <c r="C147" s="44" t="s">
        <v>4</v>
      </c>
      <c r="D147" s="225"/>
    </row>
    <row r="148" spans="1:5" ht="21.75" thickBot="1">
      <c r="A148" s="6">
        <v>1</v>
      </c>
      <c r="B148" s="9" t="s">
        <v>378</v>
      </c>
      <c r="C148" s="41">
        <f>+C60-C123</f>
        <v>0</v>
      </c>
      <c r="D148" s="244">
        <f>+D60-D123</f>
        <v>-1054</v>
      </c>
      <c r="E148" s="244">
        <f>+E60-E123</f>
        <v>3611</v>
      </c>
    </row>
    <row r="149" spans="1:5" ht="32.25" thickBot="1">
      <c r="A149" s="6" t="s">
        <v>92</v>
      </c>
      <c r="B149" s="9" t="s">
        <v>379</v>
      </c>
      <c r="C149" s="41">
        <f>+C83-C143</f>
        <v>0</v>
      </c>
      <c r="D149" s="244">
        <f>+D83-D143</f>
        <v>4638</v>
      </c>
      <c r="E149" s="244">
        <f>+E83-E143</f>
        <v>407</v>
      </c>
    </row>
    <row r="150" spans="1:5" ht="15.75">
      <c r="A150" s="91"/>
      <c r="B150" s="91"/>
      <c r="C150" s="92"/>
      <c r="D150" s="225"/>
    </row>
  </sheetData>
  <mergeCells count="6">
    <mergeCell ref="A147:B147"/>
    <mergeCell ref="A1:C1"/>
    <mergeCell ref="A2:B2"/>
    <mergeCell ref="A86:C86"/>
    <mergeCell ref="A87:B87"/>
    <mergeCell ref="A146:C146"/>
  </mergeCells>
  <pageMargins left="0.7" right="0.7" top="0.75" bottom="0.75" header="0.3" footer="0.3"/>
  <pageSetup paperSize="9" orientation="portrait" verticalDpi="0" r:id="rId1"/>
  <headerFooter>
    <oddHeader>&amp;R1.2. Melléklet a 6/2015. (V. 12.)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50"/>
  <sheetViews>
    <sheetView view="pageLayout" zoomScaleNormal="100" workbookViewId="0">
      <selection activeCell="E1" sqref="E1"/>
    </sheetView>
  </sheetViews>
  <sheetFormatPr defaultRowHeight="12.75"/>
  <cols>
    <col min="2" max="2" width="61.5" customWidth="1"/>
    <col min="3" max="5" width="15.83203125" customWidth="1"/>
  </cols>
  <sheetData>
    <row r="1" spans="1:5" ht="15.75">
      <c r="A1" s="386" t="s">
        <v>88</v>
      </c>
      <c r="B1" s="386"/>
      <c r="C1" s="386"/>
      <c r="D1" s="253"/>
    </row>
    <row r="2" spans="1:5" ht="14.25" thickBot="1">
      <c r="A2" s="387" t="s">
        <v>173</v>
      </c>
      <c r="B2" s="387"/>
      <c r="C2" s="177" t="s">
        <v>4</v>
      </c>
      <c r="D2" s="253"/>
    </row>
    <row r="3" spans="1:5" ht="36">
      <c r="A3" s="174" t="s">
        <v>138</v>
      </c>
      <c r="B3" s="175" t="s">
        <v>90</v>
      </c>
      <c r="C3" s="175" t="s">
        <v>209</v>
      </c>
      <c r="D3" s="266" t="s">
        <v>210</v>
      </c>
      <c r="E3" s="267" t="s">
        <v>380</v>
      </c>
    </row>
    <row r="4" spans="1:5">
      <c r="A4" s="226">
        <v>1</v>
      </c>
      <c r="B4" s="201">
        <v>2</v>
      </c>
      <c r="C4" s="201">
        <v>3</v>
      </c>
      <c r="D4" s="258"/>
      <c r="E4" s="264"/>
    </row>
    <row r="5" spans="1:5">
      <c r="A5" s="227" t="s">
        <v>91</v>
      </c>
      <c r="B5" s="228" t="s">
        <v>211</v>
      </c>
      <c r="C5" s="204">
        <f>+C6+C7+C8+C9+C10+C11</f>
        <v>3275</v>
      </c>
      <c r="D5" s="259">
        <f>+D6+D7+D8+D9+D10+D11</f>
        <v>3275</v>
      </c>
      <c r="E5" s="259">
        <f>+E6+E7+E8+E9+E10+E11</f>
        <v>3375</v>
      </c>
    </row>
    <row r="6" spans="1:5">
      <c r="A6" s="5" t="s">
        <v>150</v>
      </c>
      <c r="B6" s="229" t="s">
        <v>212</v>
      </c>
      <c r="C6" s="95"/>
      <c r="D6" s="258"/>
      <c r="E6" s="264"/>
    </row>
    <row r="7" spans="1:5">
      <c r="A7" s="5" t="s">
        <v>151</v>
      </c>
      <c r="B7" s="229" t="s">
        <v>213</v>
      </c>
      <c r="C7" s="95"/>
      <c r="D7" s="258"/>
      <c r="E7" s="264"/>
    </row>
    <row r="8" spans="1:5">
      <c r="A8" s="5" t="s">
        <v>152</v>
      </c>
      <c r="B8" s="229" t="s">
        <v>214</v>
      </c>
      <c r="C8" s="95">
        <v>2998</v>
      </c>
      <c r="D8" s="258">
        <v>2998</v>
      </c>
      <c r="E8" s="264">
        <v>3059</v>
      </c>
    </row>
    <row r="9" spans="1:5">
      <c r="A9" s="5" t="s">
        <v>153</v>
      </c>
      <c r="B9" s="229" t="s">
        <v>215</v>
      </c>
      <c r="C9" s="95">
        <v>84</v>
      </c>
      <c r="D9" s="258">
        <v>84</v>
      </c>
      <c r="E9" s="264"/>
    </row>
    <row r="10" spans="1:5">
      <c r="A10" s="5" t="s">
        <v>216</v>
      </c>
      <c r="B10" s="229" t="s">
        <v>217</v>
      </c>
      <c r="C10" s="95">
        <v>193</v>
      </c>
      <c r="D10" s="258">
        <v>193</v>
      </c>
      <c r="E10" s="264">
        <v>193</v>
      </c>
    </row>
    <row r="11" spans="1:5">
      <c r="A11" s="5" t="s">
        <v>154</v>
      </c>
      <c r="B11" s="229" t="s">
        <v>218</v>
      </c>
      <c r="C11" s="95"/>
      <c r="D11" s="258"/>
      <c r="E11" s="264">
        <v>123</v>
      </c>
    </row>
    <row r="12" spans="1:5" ht="21">
      <c r="A12" s="227" t="s">
        <v>92</v>
      </c>
      <c r="B12" s="230" t="s">
        <v>219</v>
      </c>
      <c r="C12" s="204">
        <f>+C13+C14+C15+C16+C17</f>
        <v>1139</v>
      </c>
      <c r="D12" s="258"/>
      <c r="E12" s="264"/>
    </row>
    <row r="13" spans="1:5">
      <c r="A13" s="5" t="s">
        <v>156</v>
      </c>
      <c r="B13" s="229" t="s">
        <v>220</v>
      </c>
      <c r="C13" s="95"/>
      <c r="D13" s="258"/>
      <c r="E13" s="264"/>
    </row>
    <row r="14" spans="1:5">
      <c r="A14" s="5" t="s">
        <v>157</v>
      </c>
      <c r="B14" s="229" t="s">
        <v>221</v>
      </c>
      <c r="C14" s="95"/>
      <c r="D14" s="258"/>
      <c r="E14" s="264"/>
    </row>
    <row r="15" spans="1:5">
      <c r="A15" s="5" t="s">
        <v>158</v>
      </c>
      <c r="B15" s="229" t="s">
        <v>222</v>
      </c>
      <c r="C15" s="95"/>
      <c r="D15" s="258"/>
      <c r="E15" s="264"/>
    </row>
    <row r="16" spans="1:5">
      <c r="A16" s="5" t="s">
        <v>159</v>
      </c>
      <c r="B16" s="229" t="s">
        <v>223</v>
      </c>
      <c r="C16" s="95"/>
      <c r="D16" s="258"/>
      <c r="E16" s="264"/>
    </row>
    <row r="17" spans="1:5">
      <c r="A17" s="5" t="s">
        <v>160</v>
      </c>
      <c r="B17" s="229" t="s">
        <v>224</v>
      </c>
      <c r="C17" s="95">
        <v>1139</v>
      </c>
      <c r="D17" s="258"/>
      <c r="E17" s="264"/>
    </row>
    <row r="18" spans="1:5">
      <c r="A18" s="5" t="s">
        <v>166</v>
      </c>
      <c r="B18" s="229" t="s">
        <v>225</v>
      </c>
      <c r="C18" s="95"/>
      <c r="D18" s="258"/>
      <c r="E18" s="264"/>
    </row>
    <row r="19" spans="1:5" ht="21">
      <c r="A19" s="227" t="s">
        <v>93</v>
      </c>
      <c r="B19" s="228" t="s">
        <v>226</v>
      </c>
      <c r="C19" s="204">
        <f>+C20+C21+C22+C23+C24</f>
        <v>0</v>
      </c>
      <c r="D19" s="258"/>
      <c r="E19" s="264"/>
    </row>
    <row r="20" spans="1:5">
      <c r="A20" s="5" t="s">
        <v>139</v>
      </c>
      <c r="B20" s="229" t="s">
        <v>227</v>
      </c>
      <c r="C20" s="95"/>
      <c r="D20" s="258"/>
      <c r="E20" s="264"/>
    </row>
    <row r="21" spans="1:5">
      <c r="A21" s="5" t="s">
        <v>140</v>
      </c>
      <c r="B21" s="229" t="s">
        <v>228</v>
      </c>
      <c r="C21" s="95"/>
      <c r="D21" s="258"/>
      <c r="E21" s="264"/>
    </row>
    <row r="22" spans="1:5">
      <c r="A22" s="5" t="s">
        <v>141</v>
      </c>
      <c r="B22" s="229" t="s">
        <v>229</v>
      </c>
      <c r="C22" s="95"/>
      <c r="D22" s="258"/>
      <c r="E22" s="264"/>
    </row>
    <row r="23" spans="1:5">
      <c r="A23" s="5" t="s">
        <v>142</v>
      </c>
      <c r="B23" s="229" t="s">
        <v>230</v>
      </c>
      <c r="C23" s="95"/>
      <c r="D23" s="258"/>
      <c r="E23" s="264"/>
    </row>
    <row r="24" spans="1:5">
      <c r="A24" s="5" t="s">
        <v>182</v>
      </c>
      <c r="B24" s="229" t="s">
        <v>231</v>
      </c>
      <c r="C24" s="95"/>
      <c r="D24" s="258"/>
      <c r="E24" s="264"/>
    </row>
    <row r="25" spans="1:5">
      <c r="A25" s="5" t="s">
        <v>183</v>
      </c>
      <c r="B25" s="229" t="s">
        <v>232</v>
      </c>
      <c r="C25" s="95"/>
      <c r="D25" s="258"/>
      <c r="E25" s="264"/>
    </row>
    <row r="26" spans="1:5">
      <c r="A26" s="227" t="s">
        <v>184</v>
      </c>
      <c r="B26" s="228" t="s">
        <v>233</v>
      </c>
      <c r="C26" s="207">
        <f>+C27+C30+C31+C32</f>
        <v>600</v>
      </c>
      <c r="D26" s="258"/>
      <c r="E26" s="264"/>
    </row>
    <row r="27" spans="1:5">
      <c r="A27" s="5" t="s">
        <v>234</v>
      </c>
      <c r="B27" s="229" t="s">
        <v>235</v>
      </c>
      <c r="C27" s="231">
        <f>+C28+C29</f>
        <v>600</v>
      </c>
      <c r="D27" s="260">
        <f>+D28+D29</f>
        <v>0</v>
      </c>
      <c r="E27" s="264"/>
    </row>
    <row r="28" spans="1:5">
      <c r="A28" s="5" t="s">
        <v>236</v>
      </c>
      <c r="B28" s="229" t="s">
        <v>237</v>
      </c>
      <c r="C28" s="95">
        <v>450</v>
      </c>
      <c r="D28" s="258"/>
      <c r="E28" s="264"/>
    </row>
    <row r="29" spans="1:5">
      <c r="A29" s="5" t="s">
        <v>238</v>
      </c>
      <c r="B29" s="229" t="s">
        <v>239</v>
      </c>
      <c r="C29" s="95">
        <v>150</v>
      </c>
      <c r="D29" s="258"/>
      <c r="E29" s="264"/>
    </row>
    <row r="30" spans="1:5">
      <c r="A30" s="5" t="s">
        <v>240</v>
      </c>
      <c r="B30" s="229" t="s">
        <v>241</v>
      </c>
      <c r="C30" s="95"/>
      <c r="D30" s="258"/>
      <c r="E30" s="264"/>
    </row>
    <row r="31" spans="1:5">
      <c r="A31" s="5" t="s">
        <v>242</v>
      </c>
      <c r="B31" s="229" t="s">
        <v>243</v>
      </c>
      <c r="C31" s="95"/>
      <c r="D31" s="258"/>
      <c r="E31" s="264"/>
    </row>
    <row r="32" spans="1:5">
      <c r="A32" s="5" t="s">
        <v>244</v>
      </c>
      <c r="B32" s="229" t="s">
        <v>245</v>
      </c>
      <c r="C32" s="95"/>
      <c r="D32" s="258"/>
      <c r="E32" s="264"/>
    </row>
    <row r="33" spans="1:5">
      <c r="A33" s="227" t="s">
        <v>95</v>
      </c>
      <c r="B33" s="228" t="s">
        <v>246</v>
      </c>
      <c r="C33" s="204">
        <f>SUM(C34:C43)</f>
        <v>830</v>
      </c>
      <c r="D33" s="258"/>
      <c r="E33" s="264"/>
    </row>
    <row r="34" spans="1:5">
      <c r="A34" s="5" t="s">
        <v>143</v>
      </c>
      <c r="B34" s="229" t="s">
        <v>247</v>
      </c>
      <c r="C34" s="95"/>
      <c r="D34" s="258"/>
      <c r="E34" s="264"/>
    </row>
    <row r="35" spans="1:5">
      <c r="A35" s="5" t="s">
        <v>144</v>
      </c>
      <c r="B35" s="229" t="s">
        <v>248</v>
      </c>
      <c r="C35" s="95"/>
      <c r="D35" s="258"/>
      <c r="E35" s="264"/>
    </row>
    <row r="36" spans="1:5">
      <c r="A36" s="5" t="s">
        <v>145</v>
      </c>
      <c r="B36" s="229" t="s">
        <v>249</v>
      </c>
      <c r="C36" s="95"/>
      <c r="D36" s="258"/>
      <c r="E36" s="264"/>
    </row>
    <row r="37" spans="1:5">
      <c r="A37" s="5" t="s">
        <v>186</v>
      </c>
      <c r="B37" s="229" t="s">
        <v>250</v>
      </c>
      <c r="C37" s="95">
        <v>85</v>
      </c>
      <c r="D37" s="258"/>
      <c r="E37" s="264"/>
    </row>
    <row r="38" spans="1:5">
      <c r="A38" s="5" t="s">
        <v>187</v>
      </c>
      <c r="B38" s="229" t="s">
        <v>251</v>
      </c>
      <c r="C38" s="95">
        <v>745</v>
      </c>
      <c r="D38" s="258"/>
      <c r="E38" s="264"/>
    </row>
    <row r="39" spans="1:5">
      <c r="A39" s="5" t="s">
        <v>188</v>
      </c>
      <c r="B39" s="229" t="s">
        <v>252</v>
      </c>
      <c r="C39" s="95"/>
      <c r="D39" s="258"/>
      <c r="E39" s="264"/>
    </row>
    <row r="40" spans="1:5">
      <c r="A40" s="5" t="s">
        <v>189</v>
      </c>
      <c r="B40" s="229" t="s">
        <v>253</v>
      </c>
      <c r="C40" s="95"/>
      <c r="D40" s="258"/>
      <c r="E40" s="264"/>
    </row>
    <row r="41" spans="1:5">
      <c r="A41" s="5" t="s">
        <v>190</v>
      </c>
      <c r="B41" s="229" t="s">
        <v>254</v>
      </c>
      <c r="C41" s="95"/>
      <c r="D41" s="258"/>
      <c r="E41" s="264"/>
    </row>
    <row r="42" spans="1:5">
      <c r="A42" s="5" t="s">
        <v>255</v>
      </c>
      <c r="B42" s="229" t="s">
        <v>256</v>
      </c>
      <c r="C42" s="96"/>
      <c r="D42" s="258"/>
      <c r="E42" s="264"/>
    </row>
    <row r="43" spans="1:5">
      <c r="A43" s="5" t="s">
        <v>257</v>
      </c>
      <c r="B43" s="229" t="s">
        <v>258</v>
      </c>
      <c r="C43" s="96"/>
      <c r="D43" s="258"/>
      <c r="E43" s="264"/>
    </row>
    <row r="44" spans="1:5">
      <c r="A44" s="227" t="s">
        <v>96</v>
      </c>
      <c r="B44" s="228" t="s">
        <v>259</v>
      </c>
      <c r="C44" s="204">
        <f>SUM(C45:C49)</f>
        <v>0</v>
      </c>
      <c r="D44" s="258"/>
      <c r="E44" s="264"/>
    </row>
    <row r="45" spans="1:5">
      <c r="A45" s="5" t="s">
        <v>146</v>
      </c>
      <c r="B45" s="229" t="s">
        <v>260</v>
      </c>
      <c r="C45" s="96"/>
      <c r="D45" s="258"/>
      <c r="E45" s="264"/>
    </row>
    <row r="46" spans="1:5">
      <c r="A46" s="5" t="s">
        <v>147</v>
      </c>
      <c r="B46" s="229" t="s">
        <v>261</v>
      </c>
      <c r="C46" s="96"/>
      <c r="D46" s="258"/>
      <c r="E46" s="264"/>
    </row>
    <row r="47" spans="1:5">
      <c r="A47" s="5" t="s">
        <v>262</v>
      </c>
      <c r="B47" s="229" t="s">
        <v>263</v>
      </c>
      <c r="C47" s="96"/>
      <c r="D47" s="258"/>
      <c r="E47" s="264"/>
    </row>
    <row r="48" spans="1:5">
      <c r="A48" s="5" t="s">
        <v>264</v>
      </c>
      <c r="B48" s="229" t="s">
        <v>265</v>
      </c>
      <c r="C48" s="96"/>
      <c r="D48" s="258"/>
      <c r="E48" s="264"/>
    </row>
    <row r="49" spans="1:5">
      <c r="A49" s="5" t="s">
        <v>266</v>
      </c>
      <c r="B49" s="229" t="s">
        <v>267</v>
      </c>
      <c r="C49" s="96"/>
      <c r="D49" s="258"/>
      <c r="E49" s="264"/>
    </row>
    <row r="50" spans="1:5">
      <c r="A50" s="227" t="s">
        <v>191</v>
      </c>
      <c r="B50" s="228" t="s">
        <v>268</v>
      </c>
      <c r="C50" s="204">
        <f>SUM(C51:C53)</f>
        <v>0</v>
      </c>
      <c r="D50" s="258"/>
      <c r="E50" s="264"/>
    </row>
    <row r="51" spans="1:5" ht="22.5">
      <c r="A51" s="5" t="s">
        <v>148</v>
      </c>
      <c r="B51" s="229" t="s">
        <v>269</v>
      </c>
      <c r="C51" s="95"/>
      <c r="D51" s="258"/>
      <c r="E51" s="264"/>
    </row>
    <row r="52" spans="1:5" ht="22.5">
      <c r="A52" s="5" t="s">
        <v>149</v>
      </c>
      <c r="B52" s="229" t="s">
        <v>270</v>
      </c>
      <c r="C52" s="95"/>
      <c r="D52" s="258"/>
      <c r="E52" s="264"/>
    </row>
    <row r="53" spans="1:5">
      <c r="A53" s="5" t="s">
        <v>271</v>
      </c>
      <c r="B53" s="229" t="s">
        <v>272</v>
      </c>
      <c r="C53" s="95"/>
      <c r="D53" s="258"/>
      <c r="E53" s="264"/>
    </row>
    <row r="54" spans="1:5">
      <c r="A54" s="5" t="s">
        <v>273</v>
      </c>
      <c r="B54" s="229" t="s">
        <v>274</v>
      </c>
      <c r="C54" s="95"/>
      <c r="D54" s="258"/>
      <c r="E54" s="264"/>
    </row>
    <row r="55" spans="1:5">
      <c r="A55" s="227" t="s">
        <v>98</v>
      </c>
      <c r="B55" s="230" t="s">
        <v>275</v>
      </c>
      <c r="C55" s="204">
        <f>SUM(C56:C58)</f>
        <v>6258</v>
      </c>
      <c r="D55" s="258"/>
      <c r="E55" s="264"/>
    </row>
    <row r="56" spans="1:5">
      <c r="A56" s="5" t="s">
        <v>192</v>
      </c>
      <c r="B56" s="229" t="s">
        <v>276</v>
      </c>
      <c r="C56" s="96"/>
      <c r="D56" s="258"/>
      <c r="E56" s="264"/>
    </row>
    <row r="57" spans="1:5" ht="22.5">
      <c r="A57" s="5" t="s">
        <v>193</v>
      </c>
      <c r="B57" s="229" t="s">
        <v>277</v>
      </c>
      <c r="C57" s="96"/>
      <c r="D57" s="258"/>
      <c r="E57" s="264"/>
    </row>
    <row r="58" spans="1:5">
      <c r="A58" s="5" t="s">
        <v>5</v>
      </c>
      <c r="B58" s="229" t="s">
        <v>278</v>
      </c>
      <c r="C58" s="96">
        <v>6258</v>
      </c>
      <c r="D58" s="258"/>
      <c r="E58" s="264"/>
    </row>
    <row r="59" spans="1:5">
      <c r="A59" s="5" t="s">
        <v>279</v>
      </c>
      <c r="B59" s="229" t="s">
        <v>280</v>
      </c>
      <c r="C59" s="96"/>
      <c r="D59" s="258"/>
      <c r="E59" s="264"/>
    </row>
    <row r="60" spans="1:5">
      <c r="A60" s="227" t="s">
        <v>99</v>
      </c>
      <c r="B60" s="228" t="s">
        <v>281</v>
      </c>
      <c r="C60" s="207">
        <f>+C5+C12+C19+C26+C33+C44+C50+C55</f>
        <v>12102</v>
      </c>
      <c r="D60" s="261">
        <f>+D5+D12+D19+D26+D33+D44+D50+D55</f>
        <v>3275</v>
      </c>
      <c r="E60" s="261">
        <f>+E5+E12+E19+E26+E33+E44+E50+E55</f>
        <v>3375</v>
      </c>
    </row>
    <row r="61" spans="1:5">
      <c r="A61" s="232" t="s">
        <v>282</v>
      </c>
      <c r="B61" s="230" t="s">
        <v>283</v>
      </c>
      <c r="C61" s="204">
        <f>SUM(C62:C64)</f>
        <v>0</v>
      </c>
      <c r="D61" s="258"/>
      <c r="E61" s="264"/>
    </row>
    <row r="62" spans="1:5">
      <c r="A62" s="5" t="s">
        <v>284</v>
      </c>
      <c r="B62" s="229" t="s">
        <v>285</v>
      </c>
      <c r="C62" s="96"/>
      <c r="D62" s="258"/>
      <c r="E62" s="264"/>
    </row>
    <row r="63" spans="1:5">
      <c r="A63" s="5" t="s">
        <v>286</v>
      </c>
      <c r="B63" s="229" t="s">
        <v>287</v>
      </c>
      <c r="C63" s="96"/>
      <c r="D63" s="258"/>
      <c r="E63" s="264"/>
    </row>
    <row r="64" spans="1:5">
      <c r="A64" s="5" t="s">
        <v>288</v>
      </c>
      <c r="B64" s="233" t="s">
        <v>289</v>
      </c>
      <c r="C64" s="96"/>
      <c r="D64" s="258"/>
      <c r="E64" s="264"/>
    </row>
    <row r="65" spans="1:5">
      <c r="A65" s="232" t="s">
        <v>290</v>
      </c>
      <c r="B65" s="230" t="s">
        <v>291</v>
      </c>
      <c r="C65" s="204">
        <f>SUM(C66:C69)</f>
        <v>0</v>
      </c>
      <c r="D65" s="258"/>
      <c r="E65" s="264"/>
    </row>
    <row r="66" spans="1:5">
      <c r="A66" s="5" t="s">
        <v>171</v>
      </c>
      <c r="B66" s="229" t="s">
        <v>292</v>
      </c>
      <c r="C66" s="96"/>
      <c r="D66" s="258"/>
      <c r="E66" s="264"/>
    </row>
    <row r="67" spans="1:5">
      <c r="A67" s="5" t="s">
        <v>172</v>
      </c>
      <c r="B67" s="229" t="s">
        <v>293</v>
      </c>
      <c r="C67" s="96"/>
      <c r="D67" s="258"/>
      <c r="E67" s="264"/>
    </row>
    <row r="68" spans="1:5">
      <c r="A68" s="5" t="s">
        <v>294</v>
      </c>
      <c r="B68" s="229" t="s">
        <v>295</v>
      </c>
      <c r="C68" s="96"/>
      <c r="D68" s="258"/>
      <c r="E68" s="264"/>
    </row>
    <row r="69" spans="1:5">
      <c r="A69" s="5" t="s">
        <v>296</v>
      </c>
      <c r="B69" s="229" t="s">
        <v>297</v>
      </c>
      <c r="C69" s="96"/>
      <c r="D69" s="258"/>
      <c r="E69" s="264"/>
    </row>
    <row r="70" spans="1:5">
      <c r="A70" s="232" t="s">
        <v>298</v>
      </c>
      <c r="B70" s="230" t="s">
        <v>299</v>
      </c>
      <c r="C70" s="204">
        <f>SUM(C71:C72)</f>
        <v>3752</v>
      </c>
      <c r="D70" s="258"/>
      <c r="E70" s="264"/>
    </row>
    <row r="71" spans="1:5">
      <c r="A71" s="5" t="s">
        <v>300</v>
      </c>
      <c r="B71" s="229" t="s">
        <v>301</v>
      </c>
      <c r="C71" s="96">
        <v>3752</v>
      </c>
      <c r="D71" s="258"/>
      <c r="E71" s="264"/>
    </row>
    <row r="72" spans="1:5">
      <c r="A72" s="5" t="s">
        <v>302</v>
      </c>
      <c r="B72" s="229" t="s">
        <v>303</v>
      </c>
      <c r="C72" s="96"/>
      <c r="D72" s="258"/>
      <c r="E72" s="264"/>
    </row>
    <row r="73" spans="1:5">
      <c r="A73" s="232" t="s">
        <v>304</v>
      </c>
      <c r="B73" s="230" t="s">
        <v>305</v>
      </c>
      <c r="C73" s="204">
        <f>SUM(C74:C76)</f>
        <v>0</v>
      </c>
      <c r="D73" s="258"/>
      <c r="E73" s="264"/>
    </row>
    <row r="74" spans="1:5">
      <c r="A74" s="5" t="s">
        <v>306</v>
      </c>
      <c r="B74" s="229" t="s">
        <v>307</v>
      </c>
      <c r="C74" s="96"/>
      <c r="D74" s="258"/>
      <c r="E74" s="264"/>
    </row>
    <row r="75" spans="1:5">
      <c r="A75" s="5" t="s">
        <v>308</v>
      </c>
      <c r="B75" s="229" t="s">
        <v>309</v>
      </c>
      <c r="C75" s="96"/>
      <c r="D75" s="258"/>
      <c r="E75" s="264"/>
    </row>
    <row r="76" spans="1:5">
      <c r="A76" s="5" t="s">
        <v>310</v>
      </c>
      <c r="B76" s="229" t="s">
        <v>311</v>
      </c>
      <c r="C76" s="96"/>
      <c r="D76" s="258"/>
      <c r="E76" s="264"/>
    </row>
    <row r="77" spans="1:5">
      <c r="A77" s="232" t="s">
        <v>312</v>
      </c>
      <c r="B77" s="230" t="s">
        <v>313</v>
      </c>
      <c r="C77" s="204">
        <f>SUM(C78:C81)</f>
        <v>0</v>
      </c>
      <c r="D77" s="258"/>
      <c r="E77" s="264"/>
    </row>
    <row r="78" spans="1:5">
      <c r="A78" s="234" t="s">
        <v>314</v>
      </c>
      <c r="B78" s="229" t="s">
        <v>315</v>
      </c>
      <c r="C78" s="96"/>
      <c r="D78" s="258"/>
      <c r="E78" s="264"/>
    </row>
    <row r="79" spans="1:5">
      <c r="A79" s="234" t="s">
        <v>316</v>
      </c>
      <c r="B79" s="229" t="s">
        <v>317</v>
      </c>
      <c r="C79" s="96"/>
      <c r="D79" s="258"/>
      <c r="E79" s="264"/>
    </row>
    <row r="80" spans="1:5">
      <c r="A80" s="234" t="s">
        <v>318</v>
      </c>
      <c r="B80" s="229" t="s">
        <v>319</v>
      </c>
      <c r="C80" s="96"/>
      <c r="D80" s="258"/>
      <c r="E80" s="264"/>
    </row>
    <row r="81" spans="1:5">
      <c r="A81" s="234" t="s">
        <v>320</v>
      </c>
      <c r="B81" s="229" t="s">
        <v>321</v>
      </c>
      <c r="C81" s="96"/>
      <c r="D81" s="258"/>
      <c r="E81" s="264"/>
    </row>
    <row r="82" spans="1:5">
      <c r="A82" s="232" t="s">
        <v>322</v>
      </c>
      <c r="B82" s="230" t="s">
        <v>323</v>
      </c>
      <c r="C82" s="235"/>
      <c r="D82" s="258"/>
      <c r="E82" s="264"/>
    </row>
    <row r="83" spans="1:5" ht="13.5" thickBot="1">
      <c r="A83" s="237" t="s">
        <v>324</v>
      </c>
      <c r="B83" s="238" t="s">
        <v>325</v>
      </c>
      <c r="C83" s="239">
        <f>+C61+C65+C70+C73+C77+C82</f>
        <v>3752</v>
      </c>
      <c r="D83" s="262"/>
      <c r="E83" s="264"/>
    </row>
    <row r="84" spans="1:5" ht="22.5" thickBot="1">
      <c r="A84" s="194" t="s">
        <v>326</v>
      </c>
      <c r="B84" s="195" t="s">
        <v>327</v>
      </c>
      <c r="C84" s="42">
        <f>+C60+C83</f>
        <v>15854</v>
      </c>
      <c r="D84" s="222">
        <f>+D60+D83</f>
        <v>3275</v>
      </c>
      <c r="E84" s="222">
        <f>+E60+E83</f>
        <v>3375</v>
      </c>
    </row>
    <row r="85" spans="1:5" ht="15.75">
      <c r="A85" s="2"/>
      <c r="B85" s="3"/>
      <c r="C85" s="43"/>
      <c r="D85" s="253"/>
    </row>
    <row r="86" spans="1:5" ht="15.75">
      <c r="A86" s="386" t="s">
        <v>120</v>
      </c>
      <c r="B86" s="386"/>
      <c r="C86" s="386"/>
      <c r="D86" s="253"/>
    </row>
    <row r="87" spans="1:5" ht="14.25" thickBot="1">
      <c r="A87" s="388" t="s">
        <v>174</v>
      </c>
      <c r="B87" s="388"/>
      <c r="C87" s="196" t="s">
        <v>4</v>
      </c>
      <c r="D87" s="254"/>
    </row>
    <row r="88" spans="1:5" ht="36">
      <c r="A88" s="174" t="s">
        <v>138</v>
      </c>
      <c r="B88" s="175" t="s">
        <v>328</v>
      </c>
      <c r="C88" s="175" t="s">
        <v>209</v>
      </c>
      <c r="D88" s="257" t="s">
        <v>210</v>
      </c>
      <c r="E88" s="263" t="s">
        <v>382</v>
      </c>
    </row>
    <row r="89" spans="1:5">
      <c r="A89" s="226">
        <v>1</v>
      </c>
      <c r="B89" s="201">
        <v>2</v>
      </c>
      <c r="C89" s="201">
        <v>3</v>
      </c>
      <c r="D89" s="258"/>
      <c r="E89" s="264"/>
    </row>
    <row r="90" spans="1:5">
      <c r="A90" s="227" t="s">
        <v>91</v>
      </c>
      <c r="B90" s="203" t="s">
        <v>329</v>
      </c>
      <c r="C90" s="204">
        <f>SUM(C91:C95)</f>
        <v>6859</v>
      </c>
      <c r="D90" s="259">
        <f>SUM(D91:D95)</f>
        <v>6859</v>
      </c>
      <c r="E90" s="259">
        <f>SUM(E91:E95)</f>
        <v>3765</v>
      </c>
    </row>
    <row r="91" spans="1:5">
      <c r="A91" s="5" t="s">
        <v>150</v>
      </c>
      <c r="B91" s="4" t="s">
        <v>121</v>
      </c>
      <c r="C91" s="95">
        <v>3026</v>
      </c>
      <c r="D91" s="258">
        <v>3026</v>
      </c>
      <c r="E91" s="264">
        <v>1825</v>
      </c>
    </row>
    <row r="92" spans="1:5">
      <c r="A92" s="5" t="s">
        <v>151</v>
      </c>
      <c r="B92" s="4" t="s">
        <v>194</v>
      </c>
      <c r="C92" s="95">
        <v>623</v>
      </c>
      <c r="D92" s="258">
        <v>623</v>
      </c>
      <c r="E92" s="264">
        <v>573</v>
      </c>
    </row>
    <row r="93" spans="1:5">
      <c r="A93" s="5" t="s">
        <v>152</v>
      </c>
      <c r="B93" s="4" t="s">
        <v>170</v>
      </c>
      <c r="C93" s="95">
        <v>2670</v>
      </c>
      <c r="D93" s="258">
        <v>2670</v>
      </c>
      <c r="E93" s="264">
        <v>789</v>
      </c>
    </row>
    <row r="94" spans="1:5">
      <c r="A94" s="5" t="s">
        <v>153</v>
      </c>
      <c r="B94" s="4" t="s">
        <v>195</v>
      </c>
      <c r="C94" s="95">
        <v>445</v>
      </c>
      <c r="D94" s="258">
        <v>445</v>
      </c>
      <c r="E94" s="264">
        <v>482</v>
      </c>
    </row>
    <row r="95" spans="1:5">
      <c r="A95" s="5" t="s">
        <v>161</v>
      </c>
      <c r="B95" s="4" t="s">
        <v>196</v>
      </c>
      <c r="C95" s="95">
        <v>95</v>
      </c>
      <c r="D95" s="258">
        <v>95</v>
      </c>
      <c r="E95" s="264">
        <v>96</v>
      </c>
    </row>
    <row r="96" spans="1:5">
      <c r="A96" s="5" t="s">
        <v>154</v>
      </c>
      <c r="B96" s="4" t="s">
        <v>330</v>
      </c>
      <c r="C96" s="95"/>
      <c r="D96" s="258"/>
      <c r="E96" s="264"/>
    </row>
    <row r="97" spans="1:5">
      <c r="A97" s="5" t="s">
        <v>155</v>
      </c>
      <c r="B97" s="33" t="s">
        <v>331</v>
      </c>
      <c r="C97" s="95"/>
      <c r="D97" s="258"/>
      <c r="E97" s="264"/>
    </row>
    <row r="98" spans="1:5" ht="22.5">
      <c r="A98" s="5" t="s">
        <v>162</v>
      </c>
      <c r="B98" s="34" t="s">
        <v>332</v>
      </c>
      <c r="C98" s="95"/>
      <c r="D98" s="258"/>
      <c r="E98" s="264"/>
    </row>
    <row r="99" spans="1:5" ht="22.5">
      <c r="A99" s="5" t="s">
        <v>163</v>
      </c>
      <c r="B99" s="34" t="s">
        <v>333</v>
      </c>
      <c r="C99" s="95"/>
      <c r="D99" s="258"/>
      <c r="E99" s="264"/>
    </row>
    <row r="100" spans="1:5">
      <c r="A100" s="5" t="s">
        <v>164</v>
      </c>
      <c r="B100" s="33" t="s">
        <v>334</v>
      </c>
      <c r="C100" s="95"/>
      <c r="D100" s="258"/>
      <c r="E100" s="264"/>
    </row>
    <row r="101" spans="1:5">
      <c r="A101" s="5" t="s">
        <v>165</v>
      </c>
      <c r="B101" s="33" t="s">
        <v>335</v>
      </c>
      <c r="C101" s="95"/>
      <c r="D101" s="258"/>
      <c r="E101" s="264"/>
    </row>
    <row r="102" spans="1:5" ht="22.5">
      <c r="A102" s="5" t="s">
        <v>167</v>
      </c>
      <c r="B102" s="34" t="s">
        <v>336</v>
      </c>
      <c r="C102" s="95"/>
      <c r="D102" s="258"/>
      <c r="E102" s="264"/>
    </row>
    <row r="103" spans="1:5">
      <c r="A103" s="5" t="s">
        <v>197</v>
      </c>
      <c r="B103" s="34" t="s">
        <v>337</v>
      </c>
      <c r="C103" s="95"/>
      <c r="D103" s="258"/>
      <c r="E103" s="264"/>
    </row>
    <row r="104" spans="1:5">
      <c r="A104" s="5" t="s">
        <v>338</v>
      </c>
      <c r="B104" s="34" t="s">
        <v>339</v>
      </c>
      <c r="C104" s="95"/>
      <c r="D104" s="258"/>
      <c r="E104" s="264"/>
    </row>
    <row r="105" spans="1:5">
      <c r="A105" s="5" t="s">
        <v>340</v>
      </c>
      <c r="B105" s="34" t="s">
        <v>341</v>
      </c>
      <c r="C105" s="95">
        <v>95</v>
      </c>
      <c r="D105" s="258">
        <v>95</v>
      </c>
      <c r="E105" s="264">
        <v>96</v>
      </c>
    </row>
    <row r="106" spans="1:5">
      <c r="A106" s="227" t="s">
        <v>92</v>
      </c>
      <c r="B106" s="203" t="s">
        <v>342</v>
      </c>
      <c r="C106" s="204">
        <f>+C107+C109+C111</f>
        <v>0</v>
      </c>
      <c r="D106" s="258"/>
      <c r="E106" s="264"/>
    </row>
    <row r="107" spans="1:5">
      <c r="A107" s="5" t="s">
        <v>156</v>
      </c>
      <c r="B107" s="4" t="s">
        <v>3</v>
      </c>
      <c r="C107" s="95"/>
      <c r="D107" s="258"/>
      <c r="E107" s="264"/>
    </row>
    <row r="108" spans="1:5">
      <c r="A108" s="5" t="s">
        <v>157</v>
      </c>
      <c r="B108" s="4" t="s">
        <v>343</v>
      </c>
      <c r="C108" s="95"/>
      <c r="D108" s="258"/>
      <c r="E108" s="264"/>
    </row>
    <row r="109" spans="1:5">
      <c r="A109" s="5" t="s">
        <v>158</v>
      </c>
      <c r="B109" s="4" t="s">
        <v>198</v>
      </c>
      <c r="C109" s="95"/>
      <c r="D109" s="258"/>
      <c r="E109" s="264"/>
    </row>
    <row r="110" spans="1:5">
      <c r="A110" s="5" t="s">
        <v>159</v>
      </c>
      <c r="B110" s="4" t="s">
        <v>344</v>
      </c>
      <c r="C110" s="95"/>
      <c r="D110" s="258"/>
      <c r="E110" s="264"/>
    </row>
    <row r="111" spans="1:5">
      <c r="A111" s="5" t="s">
        <v>160</v>
      </c>
      <c r="B111" s="39" t="s">
        <v>6</v>
      </c>
      <c r="C111" s="95"/>
      <c r="D111" s="258"/>
      <c r="E111" s="264"/>
    </row>
    <row r="112" spans="1:5">
      <c r="A112" s="5" t="s">
        <v>166</v>
      </c>
      <c r="B112" s="39" t="s">
        <v>345</v>
      </c>
      <c r="C112" s="95"/>
      <c r="D112" s="258"/>
      <c r="E112" s="264"/>
    </row>
    <row r="113" spans="1:5" ht="22.5">
      <c r="A113" s="5" t="s">
        <v>168</v>
      </c>
      <c r="B113" s="34" t="s">
        <v>346</v>
      </c>
      <c r="C113" s="95"/>
      <c r="D113" s="258"/>
      <c r="E113" s="264"/>
    </row>
    <row r="114" spans="1:5" ht="22.5">
      <c r="A114" s="5" t="s">
        <v>199</v>
      </c>
      <c r="B114" s="34" t="s">
        <v>333</v>
      </c>
      <c r="C114" s="95"/>
      <c r="D114" s="258"/>
      <c r="E114" s="264"/>
    </row>
    <row r="115" spans="1:5">
      <c r="A115" s="5" t="s">
        <v>200</v>
      </c>
      <c r="B115" s="34" t="s">
        <v>347</v>
      </c>
      <c r="C115" s="95"/>
      <c r="D115" s="258"/>
      <c r="E115" s="264"/>
    </row>
    <row r="116" spans="1:5">
      <c r="A116" s="5" t="s">
        <v>201</v>
      </c>
      <c r="B116" s="34" t="s">
        <v>348</v>
      </c>
      <c r="C116" s="95"/>
      <c r="D116" s="258"/>
      <c r="E116" s="264"/>
    </row>
    <row r="117" spans="1:5" ht="22.5">
      <c r="A117" s="5" t="s">
        <v>349</v>
      </c>
      <c r="B117" s="34" t="s">
        <v>336</v>
      </c>
      <c r="C117" s="95"/>
      <c r="D117" s="258"/>
      <c r="E117" s="264"/>
    </row>
    <row r="118" spans="1:5">
      <c r="A118" s="5" t="s">
        <v>350</v>
      </c>
      <c r="B118" s="34" t="s">
        <v>351</v>
      </c>
      <c r="C118" s="95"/>
      <c r="D118" s="258"/>
      <c r="E118" s="264"/>
    </row>
    <row r="119" spans="1:5" ht="22.5">
      <c r="A119" s="5" t="s">
        <v>352</v>
      </c>
      <c r="B119" s="34" t="s">
        <v>353</v>
      </c>
      <c r="C119" s="95"/>
      <c r="D119" s="258"/>
      <c r="E119" s="264"/>
    </row>
    <row r="120" spans="1:5">
      <c r="A120" s="227" t="s">
        <v>93</v>
      </c>
      <c r="B120" s="206" t="s">
        <v>354</v>
      </c>
      <c r="C120" s="204">
        <f>+C121+C122</f>
        <v>8995</v>
      </c>
      <c r="D120" s="259">
        <f>+D121+D122</f>
        <v>0</v>
      </c>
      <c r="E120" s="264"/>
    </row>
    <row r="121" spans="1:5">
      <c r="A121" s="5" t="s">
        <v>139</v>
      </c>
      <c r="B121" s="4" t="s">
        <v>128</v>
      </c>
      <c r="C121" s="95">
        <v>8995</v>
      </c>
      <c r="D121" s="258"/>
      <c r="E121" s="264"/>
    </row>
    <row r="122" spans="1:5">
      <c r="A122" s="5" t="s">
        <v>140</v>
      </c>
      <c r="B122" s="4" t="s">
        <v>129</v>
      </c>
      <c r="C122" s="95"/>
      <c r="D122" s="258"/>
      <c r="E122" s="264"/>
    </row>
    <row r="123" spans="1:5">
      <c r="A123" s="227" t="s">
        <v>94</v>
      </c>
      <c r="B123" s="206" t="s">
        <v>355</v>
      </c>
      <c r="C123" s="204">
        <f>+C90+C106+C120</f>
        <v>15854</v>
      </c>
      <c r="D123" s="259">
        <f>+D90+D106+D120</f>
        <v>6859</v>
      </c>
      <c r="E123" s="259">
        <f>+E90+E106+E120</f>
        <v>3765</v>
      </c>
    </row>
    <row r="124" spans="1:5" ht="21">
      <c r="A124" s="227" t="s">
        <v>95</v>
      </c>
      <c r="B124" s="206" t="s">
        <v>356</v>
      </c>
      <c r="C124" s="204">
        <f>+C125+C126+C127</f>
        <v>0</v>
      </c>
      <c r="D124" s="258"/>
      <c r="E124" s="264"/>
    </row>
    <row r="125" spans="1:5">
      <c r="A125" s="5" t="s">
        <v>143</v>
      </c>
      <c r="B125" s="4" t="s">
        <v>357</v>
      </c>
      <c r="C125" s="95"/>
      <c r="D125" s="258"/>
      <c r="E125" s="264"/>
    </row>
    <row r="126" spans="1:5">
      <c r="A126" s="5" t="s">
        <v>144</v>
      </c>
      <c r="B126" s="4" t="s">
        <v>358</v>
      </c>
      <c r="C126" s="95"/>
      <c r="D126" s="258"/>
      <c r="E126" s="264"/>
    </row>
    <row r="127" spans="1:5">
      <c r="A127" s="5" t="s">
        <v>145</v>
      </c>
      <c r="B127" s="4" t="s">
        <v>359</v>
      </c>
      <c r="C127" s="95"/>
      <c r="D127" s="258"/>
      <c r="E127" s="264"/>
    </row>
    <row r="128" spans="1:5">
      <c r="A128" s="227" t="s">
        <v>96</v>
      </c>
      <c r="B128" s="206" t="s">
        <v>360</v>
      </c>
      <c r="C128" s="204">
        <f>+C129+C130+C131+C132</f>
        <v>0</v>
      </c>
      <c r="D128" s="258"/>
      <c r="E128" s="264"/>
    </row>
    <row r="129" spans="1:5">
      <c r="A129" s="5" t="s">
        <v>146</v>
      </c>
      <c r="B129" s="4" t="s">
        <v>361</v>
      </c>
      <c r="C129" s="95"/>
      <c r="D129" s="258"/>
      <c r="E129" s="264"/>
    </row>
    <row r="130" spans="1:5">
      <c r="A130" s="5" t="s">
        <v>147</v>
      </c>
      <c r="B130" s="4" t="s">
        <v>362</v>
      </c>
      <c r="C130" s="95"/>
      <c r="D130" s="258"/>
      <c r="E130" s="264"/>
    </row>
    <row r="131" spans="1:5">
      <c r="A131" s="5" t="s">
        <v>262</v>
      </c>
      <c r="B131" s="4" t="s">
        <v>363</v>
      </c>
      <c r="C131" s="95"/>
      <c r="D131" s="258"/>
      <c r="E131" s="264"/>
    </row>
    <row r="132" spans="1:5">
      <c r="A132" s="5" t="s">
        <v>264</v>
      </c>
      <c r="B132" s="4" t="s">
        <v>364</v>
      </c>
      <c r="C132" s="95"/>
      <c r="D132" s="258"/>
      <c r="E132" s="264"/>
    </row>
    <row r="133" spans="1:5">
      <c r="A133" s="227" t="s">
        <v>97</v>
      </c>
      <c r="B133" s="206" t="s">
        <v>365</v>
      </c>
      <c r="C133" s="207">
        <f>+C134+C135+C136+C137</f>
        <v>0</v>
      </c>
      <c r="D133" s="258"/>
      <c r="E133" s="264"/>
    </row>
    <row r="134" spans="1:5">
      <c r="A134" s="5" t="s">
        <v>148</v>
      </c>
      <c r="B134" s="4" t="s">
        <v>366</v>
      </c>
      <c r="C134" s="95"/>
      <c r="D134" s="258"/>
      <c r="E134" s="264"/>
    </row>
    <row r="135" spans="1:5">
      <c r="A135" s="5" t="s">
        <v>149</v>
      </c>
      <c r="B135" s="4" t="s">
        <v>367</v>
      </c>
      <c r="C135" s="95"/>
      <c r="D135" s="258"/>
      <c r="E135" s="264"/>
    </row>
    <row r="136" spans="1:5">
      <c r="A136" s="5" t="s">
        <v>271</v>
      </c>
      <c r="B136" s="4" t="s">
        <v>368</v>
      </c>
      <c r="C136" s="95"/>
      <c r="D136" s="258"/>
      <c r="E136" s="264"/>
    </row>
    <row r="137" spans="1:5">
      <c r="A137" s="5" t="s">
        <v>273</v>
      </c>
      <c r="B137" s="4" t="s">
        <v>369</v>
      </c>
      <c r="C137" s="95"/>
      <c r="D137" s="258"/>
      <c r="E137" s="264"/>
    </row>
    <row r="138" spans="1:5">
      <c r="A138" s="227" t="s">
        <v>98</v>
      </c>
      <c r="B138" s="206" t="s">
        <v>370</v>
      </c>
      <c r="C138" s="208">
        <f>+C139+C140+C141+C142</f>
        <v>0</v>
      </c>
      <c r="D138" s="258"/>
      <c r="E138" s="264"/>
    </row>
    <row r="139" spans="1:5">
      <c r="A139" s="5" t="s">
        <v>192</v>
      </c>
      <c r="B139" s="4" t="s">
        <v>371</v>
      </c>
      <c r="C139" s="95"/>
      <c r="D139" s="258"/>
      <c r="E139" s="264"/>
    </row>
    <row r="140" spans="1:5">
      <c r="A140" s="5" t="s">
        <v>193</v>
      </c>
      <c r="B140" s="4" t="s">
        <v>372</v>
      </c>
      <c r="C140" s="95"/>
      <c r="D140" s="258"/>
      <c r="E140" s="264"/>
    </row>
    <row r="141" spans="1:5">
      <c r="A141" s="5" t="s">
        <v>5</v>
      </c>
      <c r="B141" s="4" t="s">
        <v>373</v>
      </c>
      <c r="C141" s="95"/>
      <c r="D141" s="258"/>
      <c r="E141" s="264"/>
    </row>
    <row r="142" spans="1:5">
      <c r="A142" s="5" t="s">
        <v>279</v>
      </c>
      <c r="B142" s="4" t="s">
        <v>374</v>
      </c>
      <c r="C142" s="95"/>
      <c r="D142" s="258"/>
      <c r="E142" s="264"/>
    </row>
    <row r="143" spans="1:5">
      <c r="A143" s="227" t="s">
        <v>99</v>
      </c>
      <c r="B143" s="206" t="s">
        <v>375</v>
      </c>
      <c r="C143" s="209">
        <f>+C124+C128+C133+C138</f>
        <v>0</v>
      </c>
      <c r="D143" s="258"/>
      <c r="E143" s="264"/>
    </row>
    <row r="144" spans="1:5" ht="13.5" thickBot="1">
      <c r="A144" s="255" t="s">
        <v>100</v>
      </c>
      <c r="B144" s="256" t="s">
        <v>376</v>
      </c>
      <c r="C144" s="242">
        <f>+C123+C143</f>
        <v>15854</v>
      </c>
      <c r="D144" s="268">
        <f>+D123+D143</f>
        <v>6859</v>
      </c>
      <c r="E144" s="268">
        <f>+E123+E143</f>
        <v>3765</v>
      </c>
    </row>
    <row r="145" spans="1:5" ht="15.75">
      <c r="A145" s="91"/>
      <c r="B145" s="91"/>
      <c r="C145" s="92"/>
      <c r="D145" s="253"/>
    </row>
    <row r="146" spans="1:5" ht="15.75">
      <c r="A146" s="389" t="s">
        <v>377</v>
      </c>
      <c r="B146" s="389"/>
      <c r="C146" s="389"/>
      <c r="D146" s="253"/>
    </row>
    <row r="147" spans="1:5" ht="14.25" thickBot="1">
      <c r="A147" s="385" t="s">
        <v>175</v>
      </c>
      <c r="B147" s="385"/>
      <c r="C147" s="44" t="s">
        <v>4</v>
      </c>
      <c r="D147" s="253"/>
    </row>
    <row r="148" spans="1:5" ht="21.75" thickBot="1">
      <c r="A148" s="6">
        <v>1</v>
      </c>
      <c r="B148" s="9" t="s">
        <v>378</v>
      </c>
      <c r="C148" s="41">
        <f>+C60-C123</f>
        <v>-3752</v>
      </c>
      <c r="D148" s="41">
        <f>+D60-D123</f>
        <v>-3584</v>
      </c>
      <c r="E148" s="41">
        <f>+E60-E123</f>
        <v>-390</v>
      </c>
    </row>
    <row r="149" spans="1:5" ht="21.75" thickBot="1">
      <c r="A149" s="6" t="s">
        <v>92</v>
      </c>
      <c r="B149" s="9" t="s">
        <v>379</v>
      </c>
      <c r="C149" s="41">
        <f>+C83-C143</f>
        <v>3752</v>
      </c>
      <c r="D149" s="41">
        <f>+D83-D143</f>
        <v>0</v>
      </c>
      <c r="E149" s="41">
        <f>+E83-E143</f>
        <v>0</v>
      </c>
    </row>
    <row r="150" spans="1:5" ht="15.75">
      <c r="A150" s="91"/>
      <c r="B150" s="91"/>
      <c r="C150" s="92"/>
      <c r="D150" s="253"/>
    </row>
  </sheetData>
  <mergeCells count="6">
    <mergeCell ref="A147:B147"/>
    <mergeCell ref="A1:C1"/>
    <mergeCell ref="A2:B2"/>
    <mergeCell ref="A86:C86"/>
    <mergeCell ref="A87:B87"/>
    <mergeCell ref="A146:C146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headerFooter>
    <oddHeader>&amp;R1.3. melléklet a 6/2015. (V. 12.)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1"/>
  <sheetViews>
    <sheetView view="pageLayout" topLeftCell="C1" zoomScaleNormal="100" workbookViewId="0">
      <selection activeCell="I12" sqref="I12"/>
    </sheetView>
  </sheetViews>
  <sheetFormatPr defaultRowHeight="12.75"/>
  <cols>
    <col min="2" max="2" width="39.83203125" customWidth="1"/>
    <col min="3" max="3" width="16.33203125" customWidth="1"/>
    <col min="4" max="4" width="17.5" customWidth="1"/>
    <col min="5" max="5" width="17.33203125" customWidth="1"/>
    <col min="6" max="6" width="30.5" customWidth="1"/>
    <col min="7" max="7" width="17.6640625" customWidth="1"/>
    <col min="8" max="8" width="17.5" customWidth="1"/>
    <col min="9" max="9" width="17.6640625" customWidth="1"/>
  </cols>
  <sheetData>
    <row r="1" spans="1:9" ht="31.5">
      <c r="A1" s="271" t="s">
        <v>178</v>
      </c>
      <c r="B1" s="57"/>
      <c r="C1" s="57"/>
      <c r="D1" s="57"/>
      <c r="E1" s="57"/>
    </row>
    <row r="2" spans="1:9" ht="13.5" thickBot="1">
      <c r="A2" s="272"/>
    </row>
    <row r="3" spans="1:9" ht="13.5" thickBot="1">
      <c r="A3" s="390" t="s">
        <v>138</v>
      </c>
      <c r="B3" s="59" t="s">
        <v>125</v>
      </c>
      <c r="C3" s="60"/>
      <c r="D3" s="60"/>
      <c r="E3" s="60"/>
      <c r="F3" s="59" t="s">
        <v>127</v>
      </c>
      <c r="G3" s="61"/>
      <c r="H3" s="61"/>
      <c r="I3" s="61"/>
    </row>
    <row r="4" spans="1:9" ht="36.75" thickBot="1">
      <c r="A4" s="391"/>
      <c r="B4" s="36" t="s">
        <v>131</v>
      </c>
      <c r="C4" s="93" t="s">
        <v>209</v>
      </c>
      <c r="D4" s="94" t="s">
        <v>383</v>
      </c>
      <c r="E4" s="93" t="s">
        <v>384</v>
      </c>
      <c r="F4" s="36" t="s">
        <v>131</v>
      </c>
      <c r="G4" s="93" t="s">
        <v>209</v>
      </c>
      <c r="H4" s="94" t="s">
        <v>383</v>
      </c>
      <c r="I4" s="93" t="s">
        <v>384</v>
      </c>
    </row>
    <row r="5" spans="1:9" ht="13.5" thickBot="1">
      <c r="A5" s="273">
        <v>1</v>
      </c>
      <c r="B5" s="63">
        <v>2</v>
      </c>
      <c r="C5" s="64">
        <v>3</v>
      </c>
      <c r="D5" s="64">
        <v>4</v>
      </c>
      <c r="E5" s="64">
        <v>5</v>
      </c>
      <c r="F5" s="63">
        <v>6</v>
      </c>
      <c r="G5" s="64">
        <v>7</v>
      </c>
      <c r="H5" s="64">
        <v>8</v>
      </c>
      <c r="I5" s="65">
        <v>9</v>
      </c>
    </row>
    <row r="6" spans="1:9">
      <c r="A6" s="85" t="s">
        <v>91</v>
      </c>
      <c r="B6" s="67" t="s">
        <v>385</v>
      </c>
      <c r="C6" s="45">
        <v>11603</v>
      </c>
      <c r="D6" s="45">
        <v>12809</v>
      </c>
      <c r="E6" s="45">
        <v>12930</v>
      </c>
      <c r="F6" s="67" t="s">
        <v>132</v>
      </c>
      <c r="G6" s="45">
        <v>4604</v>
      </c>
      <c r="H6" s="45">
        <v>6138</v>
      </c>
      <c r="I6" s="51">
        <v>5831</v>
      </c>
    </row>
    <row r="7" spans="1:9" ht="22.5">
      <c r="A7" s="75" t="s">
        <v>92</v>
      </c>
      <c r="B7" s="69" t="s">
        <v>386</v>
      </c>
      <c r="C7" s="46">
        <v>6258</v>
      </c>
      <c r="D7" s="46"/>
      <c r="E7" s="46"/>
      <c r="F7" s="69" t="s">
        <v>194</v>
      </c>
      <c r="G7" s="46">
        <v>1049</v>
      </c>
      <c r="H7" s="46">
        <v>1332</v>
      </c>
      <c r="I7" s="52">
        <v>1332</v>
      </c>
    </row>
    <row r="8" spans="1:9">
      <c r="A8" s="75" t="s">
        <v>93</v>
      </c>
      <c r="B8" s="69" t="s">
        <v>387</v>
      </c>
      <c r="C8" s="46"/>
      <c r="D8" s="46"/>
      <c r="E8" s="46"/>
      <c r="F8" s="69" t="s">
        <v>14</v>
      </c>
      <c r="G8" s="46">
        <v>6241</v>
      </c>
      <c r="H8" s="46">
        <v>6387</v>
      </c>
      <c r="I8" s="52">
        <v>5240</v>
      </c>
    </row>
    <row r="9" spans="1:9">
      <c r="A9" s="274" t="s">
        <v>94</v>
      </c>
      <c r="B9" s="69" t="s">
        <v>185</v>
      </c>
      <c r="C9" s="46">
        <v>2643</v>
      </c>
      <c r="D9" s="46">
        <v>2643</v>
      </c>
      <c r="E9" s="46">
        <v>1629</v>
      </c>
      <c r="F9" s="69" t="s">
        <v>195</v>
      </c>
      <c r="G9" s="46">
        <v>1218</v>
      </c>
      <c r="H9" s="46">
        <v>1388</v>
      </c>
      <c r="I9" s="52">
        <v>828</v>
      </c>
    </row>
    <row r="10" spans="1:9">
      <c r="A10" s="75" t="s">
        <v>95</v>
      </c>
      <c r="B10" s="70" t="s">
        <v>388</v>
      </c>
      <c r="C10" s="46"/>
      <c r="D10" s="46"/>
      <c r="E10" s="46"/>
      <c r="F10" s="69" t="s">
        <v>196</v>
      </c>
      <c r="G10" s="46">
        <v>228</v>
      </c>
      <c r="H10" s="46">
        <v>1631</v>
      </c>
      <c r="I10" s="52">
        <v>271</v>
      </c>
    </row>
    <row r="11" spans="1:9">
      <c r="A11" s="75" t="s">
        <v>96</v>
      </c>
      <c r="B11" s="69" t="s">
        <v>389</v>
      </c>
      <c r="C11" s="47"/>
      <c r="D11" s="47"/>
      <c r="E11" s="47"/>
      <c r="F11" s="69" t="s">
        <v>122</v>
      </c>
      <c r="G11" s="46">
        <v>5490</v>
      </c>
      <c r="H11" s="46">
        <v>5403</v>
      </c>
      <c r="I11" s="52"/>
    </row>
    <row r="12" spans="1:9">
      <c r="A12" s="75" t="s">
        <v>97</v>
      </c>
      <c r="B12" s="69" t="s">
        <v>258</v>
      </c>
      <c r="C12" s="46">
        <v>832</v>
      </c>
      <c r="D12" s="46">
        <v>832</v>
      </c>
      <c r="E12" s="46">
        <v>806</v>
      </c>
      <c r="F12" s="13" t="s">
        <v>37</v>
      </c>
      <c r="G12" s="46"/>
      <c r="H12" s="46"/>
      <c r="I12" s="52"/>
    </row>
    <row r="13" spans="1:9">
      <c r="A13" s="75" t="s">
        <v>98</v>
      </c>
      <c r="B13" s="13"/>
      <c r="C13" s="46"/>
      <c r="D13" s="46"/>
      <c r="E13" s="46"/>
      <c r="F13" s="13"/>
      <c r="G13" s="46"/>
      <c r="H13" s="46"/>
      <c r="I13" s="52"/>
    </row>
    <row r="14" spans="1:9">
      <c r="A14" s="71" t="s">
        <v>99</v>
      </c>
      <c r="B14" s="275"/>
      <c r="C14" s="47"/>
      <c r="D14" s="47"/>
      <c r="E14" s="47"/>
      <c r="F14" s="13"/>
      <c r="G14" s="46"/>
      <c r="H14" s="46"/>
      <c r="I14" s="52"/>
    </row>
    <row r="15" spans="1:9">
      <c r="A15" s="276" t="s">
        <v>100</v>
      </c>
      <c r="B15" s="13"/>
      <c r="C15" s="46"/>
      <c r="D15" s="46"/>
      <c r="E15" s="46"/>
      <c r="F15" s="13"/>
      <c r="G15" s="46"/>
      <c r="H15" s="46"/>
      <c r="I15" s="52"/>
    </row>
    <row r="16" spans="1:9">
      <c r="A16" s="277" t="s">
        <v>101</v>
      </c>
      <c r="B16" s="13"/>
      <c r="C16" s="99"/>
      <c r="D16" s="99"/>
      <c r="E16" s="99"/>
      <c r="F16" s="13"/>
      <c r="G16" s="46"/>
      <c r="H16" s="46"/>
      <c r="I16" s="52"/>
    </row>
    <row r="17" spans="1:9" ht="13.5" thickBot="1">
      <c r="A17" s="277" t="s">
        <v>102</v>
      </c>
      <c r="B17" s="19"/>
      <c r="C17" s="99"/>
      <c r="D17" s="99"/>
      <c r="E17" s="99"/>
      <c r="F17" s="13"/>
      <c r="G17" s="48"/>
      <c r="H17" s="48"/>
      <c r="I17" s="53"/>
    </row>
    <row r="18" spans="1:9" ht="21.75" thickBot="1">
      <c r="A18" s="278" t="s">
        <v>103</v>
      </c>
      <c r="B18" s="32" t="s">
        <v>23</v>
      </c>
      <c r="C18" s="49">
        <f>SUM(C6:C17)</f>
        <v>21336</v>
      </c>
      <c r="D18" s="49">
        <f t="shared" ref="D18:E18" si="0">SUM(D6:D17)</f>
        <v>16284</v>
      </c>
      <c r="E18" s="49">
        <f t="shared" si="0"/>
        <v>15365</v>
      </c>
      <c r="F18" s="32" t="s">
        <v>22</v>
      </c>
      <c r="G18" s="49">
        <f>SUM(G6:G17)</f>
        <v>18830</v>
      </c>
      <c r="H18" s="49">
        <f>SUM(H6:H17)</f>
        <v>22279</v>
      </c>
      <c r="I18" s="54">
        <f>SUM(I6:I17)</f>
        <v>13502</v>
      </c>
    </row>
    <row r="19" spans="1:9" ht="22.5">
      <c r="A19" s="279" t="s">
        <v>104</v>
      </c>
      <c r="B19" s="73" t="s">
        <v>7</v>
      </c>
      <c r="C19" s="74">
        <f>(C20+C21+C22+C23)</f>
        <v>3752</v>
      </c>
      <c r="D19" s="74">
        <f>+D20+D21+D22+D23</f>
        <v>4638</v>
      </c>
      <c r="E19" s="74">
        <f>+E20+E21+E22+E23</f>
        <v>0</v>
      </c>
      <c r="F19" s="75" t="s">
        <v>202</v>
      </c>
      <c r="G19" s="50"/>
      <c r="H19" s="50"/>
      <c r="I19" s="55"/>
    </row>
    <row r="20" spans="1:9">
      <c r="A20" s="280" t="s">
        <v>105</v>
      </c>
      <c r="B20" s="75" t="s">
        <v>0</v>
      </c>
      <c r="C20" s="28">
        <v>3752</v>
      </c>
      <c r="D20" s="28">
        <v>4638</v>
      </c>
      <c r="E20" s="28"/>
      <c r="F20" s="75" t="s">
        <v>203</v>
      </c>
      <c r="G20" s="28"/>
      <c r="H20" s="28"/>
      <c r="I20" s="29"/>
    </row>
    <row r="21" spans="1:9">
      <c r="A21" s="280" t="s">
        <v>106</v>
      </c>
      <c r="B21" s="75" t="s">
        <v>1</v>
      </c>
      <c r="C21" s="28"/>
      <c r="D21" s="28"/>
      <c r="E21" s="28"/>
      <c r="F21" s="75" t="s">
        <v>176</v>
      </c>
      <c r="G21" s="28"/>
      <c r="H21" s="28"/>
      <c r="I21" s="29"/>
    </row>
    <row r="22" spans="1:9">
      <c r="A22" s="280" t="s">
        <v>107</v>
      </c>
      <c r="B22" s="75" t="s">
        <v>8</v>
      </c>
      <c r="C22" s="28"/>
      <c r="D22" s="28"/>
      <c r="E22" s="28"/>
      <c r="F22" s="75" t="s">
        <v>177</v>
      </c>
      <c r="G22" s="28"/>
      <c r="H22" s="28"/>
      <c r="I22" s="29"/>
    </row>
    <row r="23" spans="1:9">
      <c r="A23" s="280" t="s">
        <v>108</v>
      </c>
      <c r="B23" s="75" t="s">
        <v>9</v>
      </c>
      <c r="C23" s="28"/>
      <c r="D23" s="28"/>
      <c r="E23" s="28"/>
      <c r="F23" s="73" t="s">
        <v>15</v>
      </c>
      <c r="G23" s="28"/>
      <c r="H23" s="28"/>
      <c r="I23" s="29"/>
    </row>
    <row r="24" spans="1:9" ht="22.5">
      <c r="A24" s="280" t="s">
        <v>109</v>
      </c>
      <c r="B24" s="75" t="s">
        <v>10</v>
      </c>
      <c r="C24" s="76">
        <f>(C25+C26)</f>
        <v>0</v>
      </c>
      <c r="D24" s="76">
        <f>+D25+D26</f>
        <v>0</v>
      </c>
      <c r="E24" s="76">
        <f>+E25+E26</f>
        <v>407</v>
      </c>
      <c r="F24" s="75" t="s">
        <v>204</v>
      </c>
      <c r="G24" s="28"/>
      <c r="H24" s="28"/>
      <c r="I24" s="29"/>
    </row>
    <row r="25" spans="1:9">
      <c r="A25" s="280" t="s">
        <v>110</v>
      </c>
      <c r="B25" s="73" t="s">
        <v>11</v>
      </c>
      <c r="C25" s="50"/>
      <c r="D25" s="50"/>
      <c r="E25" s="50"/>
      <c r="F25" s="67" t="s">
        <v>205</v>
      </c>
      <c r="G25" s="50"/>
      <c r="H25" s="50"/>
      <c r="I25" s="55"/>
    </row>
    <row r="26" spans="1:9" ht="13.5" thickBot="1">
      <c r="A26" s="280" t="s">
        <v>111</v>
      </c>
      <c r="B26" s="75" t="s">
        <v>2</v>
      </c>
      <c r="C26" s="28"/>
      <c r="D26" s="28"/>
      <c r="E26" s="28">
        <v>407</v>
      </c>
      <c r="F26" s="13"/>
      <c r="G26" s="28"/>
      <c r="H26" s="28"/>
      <c r="I26" s="29"/>
    </row>
    <row r="27" spans="1:9" ht="21.75" thickBot="1">
      <c r="A27" s="280" t="s">
        <v>112</v>
      </c>
      <c r="B27" s="32" t="s">
        <v>20</v>
      </c>
      <c r="C27" s="49">
        <f>C19+C24</f>
        <v>3752</v>
      </c>
      <c r="D27" s="49">
        <f>+D19+D24</f>
        <v>4638</v>
      </c>
      <c r="E27" s="49">
        <f>+E19+E24</f>
        <v>407</v>
      </c>
      <c r="F27" s="32" t="s">
        <v>21</v>
      </c>
      <c r="G27" s="49">
        <f>SUM(G19:G26)</f>
        <v>0</v>
      </c>
      <c r="H27" s="49">
        <f>SUM(H19:H26)</f>
        <v>0</v>
      </c>
      <c r="I27" s="54">
        <f>SUM(I19:I26)</f>
        <v>0</v>
      </c>
    </row>
    <row r="28" spans="1:9" ht="24.75" thickBot="1">
      <c r="A28" s="280" t="s">
        <v>113</v>
      </c>
      <c r="B28" s="77" t="s">
        <v>13</v>
      </c>
      <c r="C28" s="49">
        <f>C18+C27</f>
        <v>25088</v>
      </c>
      <c r="D28" s="49">
        <f>+D18+D27</f>
        <v>20922</v>
      </c>
      <c r="E28" s="49">
        <f>+E18+E27</f>
        <v>15772</v>
      </c>
      <c r="F28" s="77" t="s">
        <v>16</v>
      </c>
      <c r="G28" s="49">
        <f>+G18+G27</f>
        <v>18830</v>
      </c>
      <c r="H28" s="49">
        <f>+H18+H27</f>
        <v>22279</v>
      </c>
      <c r="I28" s="54">
        <f>+I18+I27</f>
        <v>13502</v>
      </c>
    </row>
    <row r="29" spans="1:9" ht="26.25" thickBot="1">
      <c r="A29" s="280" t="s">
        <v>115</v>
      </c>
      <c r="B29" s="78" t="s">
        <v>12</v>
      </c>
      <c r="C29" s="97">
        <f>C28</f>
        <v>25088</v>
      </c>
      <c r="D29" s="97">
        <f t="shared" ref="D29:E29" si="1">D28</f>
        <v>20922</v>
      </c>
      <c r="E29" s="97">
        <f t="shared" si="1"/>
        <v>15772</v>
      </c>
      <c r="F29" s="78" t="s">
        <v>17</v>
      </c>
      <c r="G29" s="97">
        <f>G28</f>
        <v>18830</v>
      </c>
      <c r="H29" s="97">
        <f t="shared" ref="H29:I29" si="2">H28</f>
        <v>22279</v>
      </c>
      <c r="I29" s="97">
        <f t="shared" si="2"/>
        <v>13502</v>
      </c>
    </row>
    <row r="30" spans="1:9" ht="13.5" thickBot="1">
      <c r="A30" s="280" t="s">
        <v>116</v>
      </c>
      <c r="B30" s="78" t="s">
        <v>180</v>
      </c>
      <c r="C30" s="97" t="str">
        <f>IF(C18-G18&lt;0,G18-C18,"-")</f>
        <v>-</v>
      </c>
      <c r="D30" s="97">
        <f>IF(D18-G18&lt;0,H18-D18,"-")</f>
        <v>5995</v>
      </c>
      <c r="E30" s="79" t="str">
        <f>IF(E18-I18&lt;0,I18-E18,"-")</f>
        <v>-</v>
      </c>
      <c r="F30" s="78" t="s">
        <v>181</v>
      </c>
      <c r="G30" s="97">
        <f>IF(C18-G18&gt;0,C18-G18,"-")</f>
        <v>2506</v>
      </c>
      <c r="H30" s="97" t="str">
        <f>IF(D18-H18&gt;0,D18-H18,"-")</f>
        <v>-</v>
      </c>
      <c r="I30" s="98">
        <f>IF(E18-I18&gt;0,E18-I18,"-")</f>
        <v>1863</v>
      </c>
    </row>
    <row r="31" spans="1:9" ht="13.5" thickBot="1">
      <c r="A31" s="280" t="s">
        <v>117</v>
      </c>
      <c r="B31" s="78" t="s">
        <v>18</v>
      </c>
      <c r="C31" s="97" t="str">
        <f>IF(C18+C19-G28&lt;0,G28-(C18+C19),"-")</f>
        <v>-</v>
      </c>
      <c r="D31" s="97">
        <f>IF(D18+D19-H28&lt;0,H28-(D18+D19),"-")</f>
        <v>1357</v>
      </c>
      <c r="E31" s="79" t="str">
        <f>IF(E18+E19-I28&lt;0,I28-(E18+E19),"-")</f>
        <v>-</v>
      </c>
      <c r="F31" s="78" t="s">
        <v>19</v>
      </c>
      <c r="G31" s="97">
        <f>IF(C18+C19-G28&gt;0,C18+C19-G28,"-")</f>
        <v>6258</v>
      </c>
      <c r="H31" s="97" t="str">
        <f>IF(D18+D19-H28&gt;0,D18+D19-H28,"-")</f>
        <v>-</v>
      </c>
      <c r="I31" s="98">
        <f>IF(E18+E19-I28&gt;0,E18+E19-I28,"-")</f>
        <v>1863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&amp;R2.1. melléklet a 6/2015. (V. 12.)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view="pageLayout" topLeftCell="C1" zoomScaleNormal="100" workbookViewId="0">
      <selection activeCell="G17" sqref="G17"/>
    </sheetView>
  </sheetViews>
  <sheetFormatPr defaultRowHeight="12.75"/>
  <cols>
    <col min="2" max="2" width="37.33203125" customWidth="1"/>
    <col min="3" max="3" width="16.6640625" customWidth="1"/>
    <col min="4" max="4" width="16.83203125" customWidth="1"/>
    <col min="5" max="5" width="16.33203125" customWidth="1"/>
    <col min="6" max="6" width="28.5" customWidth="1"/>
    <col min="7" max="7" width="14.33203125" customWidth="1"/>
    <col min="8" max="8" width="15" customWidth="1"/>
    <col min="9" max="9" width="15.5" customWidth="1"/>
  </cols>
  <sheetData>
    <row r="1" spans="1:9" ht="31.5">
      <c r="A1" s="18"/>
      <c r="B1" s="56" t="s">
        <v>179</v>
      </c>
      <c r="C1" s="57"/>
      <c r="D1" s="57"/>
      <c r="E1" s="57"/>
      <c r="F1" s="57"/>
      <c r="G1" s="57"/>
      <c r="H1" s="57"/>
      <c r="I1" s="57"/>
    </row>
    <row r="2" spans="1:9" ht="14.25" thickBot="1">
      <c r="A2" s="18"/>
      <c r="B2" s="35"/>
      <c r="C2" s="18"/>
      <c r="D2" s="18"/>
      <c r="E2" s="18"/>
      <c r="F2" s="18"/>
      <c r="G2" s="58" t="s">
        <v>130</v>
      </c>
      <c r="H2" s="58"/>
      <c r="I2" s="58"/>
    </row>
    <row r="3" spans="1:9" ht="13.5" thickBot="1">
      <c r="A3" s="392" t="s">
        <v>138</v>
      </c>
      <c r="B3" s="59" t="s">
        <v>125</v>
      </c>
      <c r="C3" s="60"/>
      <c r="D3" s="281"/>
      <c r="E3" s="281"/>
      <c r="F3" s="59" t="s">
        <v>127</v>
      </c>
      <c r="G3" s="61"/>
      <c r="H3" s="282"/>
      <c r="I3" s="282"/>
    </row>
    <row r="4" spans="1:9" ht="36.75" thickBot="1">
      <c r="A4" s="393"/>
      <c r="B4" s="36" t="s">
        <v>131</v>
      </c>
      <c r="C4" s="37" t="s">
        <v>209</v>
      </c>
      <c r="D4" s="37" t="s">
        <v>383</v>
      </c>
      <c r="E4" s="37" t="s">
        <v>390</v>
      </c>
      <c r="F4" s="36" t="s">
        <v>131</v>
      </c>
      <c r="G4" s="37" t="s">
        <v>209</v>
      </c>
      <c r="H4" s="37" t="s">
        <v>383</v>
      </c>
      <c r="I4" s="37" t="s">
        <v>390</v>
      </c>
    </row>
    <row r="5" spans="1:9" ht="13.5" thickBot="1">
      <c r="A5" s="62">
        <v>1</v>
      </c>
      <c r="B5" s="63">
        <v>2</v>
      </c>
      <c r="C5" s="64">
        <v>3</v>
      </c>
      <c r="D5" s="283"/>
      <c r="E5" s="283"/>
      <c r="F5" s="63">
        <v>4</v>
      </c>
      <c r="G5" s="65">
        <v>5</v>
      </c>
      <c r="H5" s="62"/>
      <c r="I5" s="62"/>
    </row>
    <row r="6" spans="1:9" ht="23.25" thickBot="1">
      <c r="A6" s="66" t="s">
        <v>91</v>
      </c>
      <c r="B6" s="67" t="s">
        <v>391</v>
      </c>
      <c r="C6" s="45"/>
      <c r="D6" s="284">
        <v>1500</v>
      </c>
      <c r="E6" s="284">
        <v>1500</v>
      </c>
      <c r="F6" s="67" t="s">
        <v>3</v>
      </c>
      <c r="G6" s="51"/>
      <c r="H6" s="285">
        <v>289</v>
      </c>
      <c r="I6" s="285">
        <v>289</v>
      </c>
    </row>
    <row r="7" spans="1:9" ht="23.25" thickBot="1">
      <c r="A7" s="68" t="s">
        <v>92</v>
      </c>
      <c r="B7" s="69" t="s">
        <v>392</v>
      </c>
      <c r="C7" s="46"/>
      <c r="D7" s="286"/>
      <c r="E7" s="286"/>
      <c r="F7" s="69" t="s">
        <v>393</v>
      </c>
      <c r="G7" s="52"/>
      <c r="H7" s="285"/>
      <c r="I7" s="285"/>
    </row>
    <row r="8" spans="1:9" ht="13.5" thickBot="1">
      <c r="A8" s="68" t="s">
        <v>93</v>
      </c>
      <c r="B8" s="69" t="s">
        <v>394</v>
      </c>
      <c r="C8" s="46"/>
      <c r="D8" s="286"/>
      <c r="E8" s="286"/>
      <c r="F8" s="69" t="s">
        <v>198</v>
      </c>
      <c r="G8" s="52"/>
      <c r="H8" s="285">
        <v>6112</v>
      </c>
      <c r="I8" s="285">
        <v>6111</v>
      </c>
    </row>
    <row r="9" spans="1:9" ht="23.25" thickBot="1">
      <c r="A9" s="68" t="s">
        <v>94</v>
      </c>
      <c r="B9" s="69" t="s">
        <v>395</v>
      </c>
      <c r="C9" s="46">
        <v>6258</v>
      </c>
      <c r="D9" s="286">
        <v>6258</v>
      </c>
      <c r="E9" s="286">
        <v>6258</v>
      </c>
      <c r="F9" s="69" t="s">
        <v>396</v>
      </c>
      <c r="G9" s="52"/>
      <c r="H9" s="285"/>
      <c r="I9" s="285"/>
    </row>
    <row r="10" spans="1:9" ht="13.5" thickBot="1">
      <c r="A10" s="68" t="s">
        <v>95</v>
      </c>
      <c r="B10" s="69" t="s">
        <v>397</v>
      </c>
      <c r="C10" s="46"/>
      <c r="D10" s="286"/>
      <c r="E10" s="286"/>
      <c r="F10" s="69" t="s">
        <v>6</v>
      </c>
      <c r="G10" s="52"/>
      <c r="H10" s="285"/>
      <c r="I10" s="285"/>
    </row>
    <row r="11" spans="1:9" ht="13.5" thickBot="1">
      <c r="A11" s="68" t="s">
        <v>96</v>
      </c>
      <c r="B11" s="69" t="s">
        <v>398</v>
      </c>
      <c r="C11" s="47"/>
      <c r="D11" s="287"/>
      <c r="E11" s="287"/>
      <c r="F11" s="13"/>
      <c r="G11" s="52"/>
      <c r="H11" s="285"/>
      <c r="I11" s="285"/>
    </row>
    <row r="12" spans="1:9" ht="13.5" thickBot="1">
      <c r="A12" s="68" t="s">
        <v>97</v>
      </c>
      <c r="B12" s="13"/>
      <c r="C12" s="46"/>
      <c r="D12" s="286"/>
      <c r="E12" s="286"/>
      <c r="F12" s="13"/>
      <c r="G12" s="52"/>
      <c r="H12" s="285"/>
      <c r="I12" s="285"/>
    </row>
    <row r="13" spans="1:9" ht="13.5" thickBot="1">
      <c r="A13" s="68" t="s">
        <v>98</v>
      </c>
      <c r="B13" s="13"/>
      <c r="C13" s="46"/>
      <c r="D13" s="286"/>
      <c r="E13" s="286"/>
      <c r="F13" s="13"/>
      <c r="G13" s="52"/>
      <c r="H13" s="285"/>
      <c r="I13" s="285"/>
    </row>
    <row r="14" spans="1:9" ht="13.5" thickBot="1">
      <c r="A14" s="68" t="s">
        <v>99</v>
      </c>
      <c r="B14" s="13"/>
      <c r="C14" s="47"/>
      <c r="D14" s="287"/>
      <c r="E14" s="287"/>
      <c r="F14" s="13"/>
      <c r="G14" s="52"/>
      <c r="H14" s="285"/>
      <c r="I14" s="285"/>
    </row>
    <row r="15" spans="1:9" ht="13.5" thickBot="1">
      <c r="A15" s="68" t="s">
        <v>100</v>
      </c>
      <c r="B15" s="13"/>
      <c r="C15" s="47"/>
      <c r="D15" s="287"/>
      <c r="E15" s="287"/>
      <c r="F15" s="13"/>
      <c r="G15" s="52"/>
      <c r="H15" s="285"/>
      <c r="I15" s="285"/>
    </row>
    <row r="16" spans="1:9" ht="13.5" thickBot="1">
      <c r="A16" s="100" t="s">
        <v>101</v>
      </c>
      <c r="B16" s="288"/>
      <c r="C16" s="289"/>
      <c r="D16" s="290"/>
      <c r="E16" s="290"/>
      <c r="F16" s="101" t="s">
        <v>122</v>
      </c>
      <c r="G16" s="89">
        <v>6258</v>
      </c>
      <c r="H16" s="285"/>
      <c r="I16" s="285"/>
    </row>
    <row r="17" spans="1:9" ht="21.75" thickBot="1">
      <c r="A17" s="72" t="s">
        <v>102</v>
      </c>
      <c r="B17" s="32" t="s">
        <v>399</v>
      </c>
      <c r="C17" s="49">
        <f>+C6+C8+C9+C11+C12+C13+C14+C15+C16</f>
        <v>6258</v>
      </c>
      <c r="D17" s="49">
        <f t="shared" ref="D17:E17" si="0">+D6+D8+D9+D11+D12+D13+D14+D15+D16</f>
        <v>7758</v>
      </c>
      <c r="E17" s="49">
        <f t="shared" si="0"/>
        <v>7758</v>
      </c>
      <c r="F17" s="32" t="s">
        <v>400</v>
      </c>
      <c r="G17" s="54">
        <f>+G6+G8+G10+G11+G12+G13+G14+G15+G16</f>
        <v>6258</v>
      </c>
      <c r="H17" s="54">
        <f t="shared" ref="H17:I17" si="1">+H6+H8+H10+H11+H12+H13+H14+H15+H16</f>
        <v>6401</v>
      </c>
      <c r="I17" s="54">
        <f t="shared" si="1"/>
        <v>6400</v>
      </c>
    </row>
    <row r="18" spans="1:9" ht="23.25" thickBot="1">
      <c r="A18" s="66" t="s">
        <v>103</v>
      </c>
      <c r="B18" s="81" t="s">
        <v>35</v>
      </c>
      <c r="C18" s="88">
        <f>+C19+C20+C21+C22+C23</f>
        <v>0</v>
      </c>
      <c r="D18" s="291"/>
      <c r="E18" s="291"/>
      <c r="F18" s="75" t="s">
        <v>202</v>
      </c>
      <c r="G18" s="27"/>
      <c r="H18" s="292"/>
      <c r="I18" s="292"/>
    </row>
    <row r="19" spans="1:9" ht="13.5" thickBot="1">
      <c r="A19" s="68" t="s">
        <v>104</v>
      </c>
      <c r="B19" s="82" t="s">
        <v>24</v>
      </c>
      <c r="C19" s="28"/>
      <c r="D19" s="293"/>
      <c r="E19" s="293"/>
      <c r="F19" s="75" t="s">
        <v>206</v>
      </c>
      <c r="G19" s="29"/>
      <c r="H19" s="292"/>
      <c r="I19" s="292"/>
    </row>
    <row r="20" spans="1:9" ht="13.5" thickBot="1">
      <c r="A20" s="66" t="s">
        <v>105</v>
      </c>
      <c r="B20" s="82" t="s">
        <v>25</v>
      </c>
      <c r="C20" s="28"/>
      <c r="D20" s="293"/>
      <c r="E20" s="293"/>
      <c r="F20" s="75" t="s">
        <v>176</v>
      </c>
      <c r="G20" s="29"/>
      <c r="H20" s="292"/>
      <c r="I20" s="292"/>
    </row>
    <row r="21" spans="1:9" ht="23.25" thickBot="1">
      <c r="A21" s="68" t="s">
        <v>106</v>
      </c>
      <c r="B21" s="82" t="s">
        <v>26</v>
      </c>
      <c r="C21" s="28"/>
      <c r="D21" s="293"/>
      <c r="E21" s="293"/>
      <c r="F21" s="75" t="s">
        <v>177</v>
      </c>
      <c r="G21" s="29"/>
      <c r="H21" s="292"/>
      <c r="I21" s="292"/>
    </row>
    <row r="22" spans="1:9" ht="13.5" thickBot="1">
      <c r="A22" s="66" t="s">
        <v>107</v>
      </c>
      <c r="B22" s="82" t="s">
        <v>27</v>
      </c>
      <c r="C22" s="28"/>
      <c r="D22" s="294"/>
      <c r="E22" s="294"/>
      <c r="F22" s="73" t="s">
        <v>15</v>
      </c>
      <c r="G22" s="29"/>
      <c r="H22" s="292"/>
      <c r="I22" s="292"/>
    </row>
    <row r="23" spans="1:9" ht="23.25" thickBot="1">
      <c r="A23" s="68" t="s">
        <v>108</v>
      </c>
      <c r="B23" s="83" t="s">
        <v>28</v>
      </c>
      <c r="C23" s="28"/>
      <c r="D23" s="293"/>
      <c r="E23" s="293"/>
      <c r="F23" s="75" t="s">
        <v>207</v>
      </c>
      <c r="G23" s="29"/>
      <c r="H23" s="292"/>
      <c r="I23" s="292"/>
    </row>
    <row r="24" spans="1:9" ht="23.25" thickBot="1">
      <c r="A24" s="66" t="s">
        <v>109</v>
      </c>
      <c r="B24" s="84" t="s">
        <v>29</v>
      </c>
      <c r="C24" s="76">
        <f>+C25+C26+C27+C28+C29</f>
        <v>0</v>
      </c>
      <c r="D24" s="291"/>
      <c r="E24" s="291"/>
      <c r="F24" s="85" t="s">
        <v>205</v>
      </c>
      <c r="G24" s="29"/>
      <c r="H24" s="292"/>
      <c r="I24" s="292"/>
    </row>
    <row r="25" spans="1:9" ht="23.25" thickBot="1">
      <c r="A25" s="68" t="s">
        <v>110</v>
      </c>
      <c r="B25" s="83" t="s">
        <v>30</v>
      </c>
      <c r="C25" s="28"/>
      <c r="D25" s="295"/>
      <c r="E25" s="295"/>
      <c r="F25" s="85" t="s">
        <v>401</v>
      </c>
      <c r="G25" s="29"/>
      <c r="H25" s="292"/>
      <c r="I25" s="292"/>
    </row>
    <row r="26" spans="1:9" ht="23.25" thickBot="1">
      <c r="A26" s="66" t="s">
        <v>111</v>
      </c>
      <c r="B26" s="83" t="s">
        <v>31</v>
      </c>
      <c r="C26" s="28"/>
      <c r="D26" s="295"/>
      <c r="E26" s="295"/>
      <c r="F26" s="80"/>
      <c r="G26" s="29"/>
      <c r="H26" s="292"/>
      <c r="I26" s="292"/>
    </row>
    <row r="27" spans="1:9" ht="23.25" thickBot="1">
      <c r="A27" s="68" t="s">
        <v>112</v>
      </c>
      <c r="B27" s="82" t="s">
        <v>32</v>
      </c>
      <c r="C27" s="28"/>
      <c r="D27" s="295"/>
      <c r="E27" s="295"/>
      <c r="F27" s="31"/>
      <c r="G27" s="29"/>
      <c r="H27" s="292"/>
      <c r="I27" s="292"/>
    </row>
    <row r="28" spans="1:9" ht="13.5" thickBot="1">
      <c r="A28" s="66" t="s">
        <v>113</v>
      </c>
      <c r="B28" s="86" t="s">
        <v>33</v>
      </c>
      <c r="C28" s="28"/>
      <c r="D28" s="293"/>
      <c r="E28" s="293"/>
      <c r="F28" s="13"/>
      <c r="G28" s="29"/>
      <c r="H28" s="292"/>
      <c r="I28" s="292"/>
    </row>
    <row r="29" spans="1:9" ht="13.5" thickBot="1">
      <c r="A29" s="68" t="s">
        <v>114</v>
      </c>
      <c r="B29" s="87" t="s">
        <v>34</v>
      </c>
      <c r="C29" s="28"/>
      <c r="D29" s="295"/>
      <c r="E29" s="295"/>
      <c r="F29" s="31"/>
      <c r="G29" s="29"/>
      <c r="H29" s="292"/>
      <c r="I29" s="292"/>
    </row>
    <row r="30" spans="1:9" ht="42.75" thickBot="1">
      <c r="A30" s="72" t="s">
        <v>115</v>
      </c>
      <c r="B30" s="32" t="s">
        <v>402</v>
      </c>
      <c r="C30" s="49">
        <f>+C18+C24</f>
        <v>0</v>
      </c>
      <c r="D30" s="296"/>
      <c r="E30" s="296"/>
      <c r="F30" s="32" t="s">
        <v>403</v>
      </c>
      <c r="G30" s="54">
        <f>SUM(G18:G29)</f>
        <v>0</v>
      </c>
      <c r="H30" s="297"/>
      <c r="I30" s="297"/>
    </row>
    <row r="31" spans="1:9" ht="26.25" thickBot="1">
      <c r="A31" s="72" t="s">
        <v>116</v>
      </c>
      <c r="B31" s="78" t="s">
        <v>404</v>
      </c>
      <c r="C31" s="79">
        <f>+C17+C30</f>
        <v>6258</v>
      </c>
      <c r="D31" s="79">
        <f t="shared" ref="D31:E31" si="2">+D17+D30</f>
        <v>7758</v>
      </c>
      <c r="E31" s="79">
        <f t="shared" si="2"/>
        <v>7758</v>
      </c>
      <c r="F31" s="78" t="s">
        <v>405</v>
      </c>
      <c r="G31" s="79">
        <f>+G17+G30</f>
        <v>6258</v>
      </c>
      <c r="H31" s="79">
        <f t="shared" ref="H31:I31" si="3">+H17+H30</f>
        <v>6401</v>
      </c>
      <c r="I31" s="79">
        <f t="shared" si="3"/>
        <v>6400</v>
      </c>
    </row>
    <row r="32" spans="1:9" ht="13.5" thickBot="1">
      <c r="A32" s="72" t="s">
        <v>117</v>
      </c>
      <c r="B32" s="78" t="s">
        <v>180</v>
      </c>
      <c r="C32" s="79"/>
      <c r="D32" s="298">
        <v>4901</v>
      </c>
      <c r="E32" s="298"/>
      <c r="F32" s="78" t="s">
        <v>181</v>
      </c>
      <c r="G32" s="79" t="str">
        <f>IF(C17-G17&gt;0,C17-G17,"-")</f>
        <v>-</v>
      </c>
      <c r="H32" s="79"/>
      <c r="I32" s="79">
        <f t="shared" ref="I32" si="4">IF(E17-I17&gt;0,E17-I17,"-")</f>
        <v>1358</v>
      </c>
    </row>
    <row r="33" spans="1:9" ht="13.5" thickBot="1">
      <c r="A33" s="72" t="s">
        <v>118</v>
      </c>
      <c r="B33" s="78" t="s">
        <v>18</v>
      </c>
      <c r="C33" s="79"/>
      <c r="D33" s="298">
        <v>4901</v>
      </c>
      <c r="E33" s="298"/>
      <c r="F33" s="78" t="s">
        <v>19</v>
      </c>
      <c r="G33" s="79" t="str">
        <f>IF(C17+C18-G31&gt;0,C17+C18-G31,"-")</f>
        <v>-</v>
      </c>
      <c r="H33" s="79"/>
      <c r="I33" s="79">
        <f t="shared" ref="I33" si="5">IF(E17+E18-I31&gt;0,E17+E18-I31,"-")</f>
        <v>1358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&amp;R2.2. melléklet a 6/2015. (V. 12.)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view="pageLayout" zoomScaleNormal="100" workbookViewId="0">
      <selection activeCell="E13" sqref="E13"/>
    </sheetView>
  </sheetViews>
  <sheetFormatPr defaultRowHeight="12.75"/>
  <cols>
    <col min="1" max="1" width="42.33203125" style="11" customWidth="1"/>
    <col min="2" max="6" width="15.6640625" style="10" customWidth="1"/>
    <col min="7" max="7" width="13.83203125" style="10" customWidth="1"/>
    <col min="8" max="16384" width="9.33203125" style="10"/>
  </cols>
  <sheetData>
    <row r="1" spans="1:6" ht="18" customHeight="1">
      <c r="A1" s="394" t="s">
        <v>86</v>
      </c>
      <c r="B1" s="394"/>
      <c r="C1" s="394"/>
      <c r="D1" s="394"/>
      <c r="E1" s="394"/>
      <c r="F1" s="394"/>
    </row>
    <row r="2" spans="1:6" ht="22.5" customHeight="1" thickBot="1">
      <c r="A2" s="35"/>
      <c r="B2" s="18"/>
      <c r="C2" s="18"/>
      <c r="D2" s="18"/>
      <c r="E2" s="18"/>
      <c r="F2" s="313" t="s">
        <v>130</v>
      </c>
    </row>
    <row r="3" spans="1:6" s="12" customFormat="1" ht="50.25" customHeight="1" thickBot="1">
      <c r="A3" s="36" t="s">
        <v>134</v>
      </c>
      <c r="B3" s="37" t="s">
        <v>135</v>
      </c>
      <c r="C3" s="37" t="s">
        <v>136</v>
      </c>
      <c r="D3" s="37" t="s">
        <v>414</v>
      </c>
      <c r="E3" s="37" t="s">
        <v>390</v>
      </c>
      <c r="F3" s="314" t="s">
        <v>415</v>
      </c>
    </row>
    <row r="4" spans="1:6" s="18" customFormat="1" ht="12" customHeight="1" thickBot="1">
      <c r="A4" s="15">
        <v>1</v>
      </c>
      <c r="B4" s="16">
        <v>2</v>
      </c>
      <c r="C4" s="16">
        <v>3</v>
      </c>
      <c r="D4" s="16">
        <v>4</v>
      </c>
      <c r="E4" s="16">
        <v>5</v>
      </c>
      <c r="F4" s="17">
        <v>7</v>
      </c>
    </row>
    <row r="5" spans="1:6" ht="15.95" customHeight="1">
      <c r="A5" s="315" t="s">
        <v>416</v>
      </c>
      <c r="B5" s="7">
        <v>289</v>
      </c>
      <c r="C5" s="316" t="s">
        <v>417</v>
      </c>
      <c r="D5" s="7"/>
      <c r="E5" s="7">
        <v>289</v>
      </c>
      <c r="F5" s="317"/>
    </row>
    <row r="6" spans="1:6" ht="15.95" customHeight="1">
      <c r="A6" s="315"/>
      <c r="B6" s="7"/>
      <c r="C6" s="316"/>
      <c r="D6" s="7"/>
      <c r="E6" s="7"/>
      <c r="F6" s="317">
        <f t="shared" ref="F6:F23" si="0">B6-D6-E6</f>
        <v>0</v>
      </c>
    </row>
    <row r="7" spans="1:6" ht="15.95" customHeight="1">
      <c r="A7" s="315"/>
      <c r="B7" s="7"/>
      <c r="C7" s="316"/>
      <c r="D7" s="7"/>
      <c r="E7" s="7"/>
      <c r="F7" s="317">
        <f t="shared" si="0"/>
        <v>0</v>
      </c>
    </row>
    <row r="8" spans="1:6" ht="15.95" customHeight="1">
      <c r="A8" s="318"/>
      <c r="B8" s="7"/>
      <c r="C8" s="316"/>
      <c r="D8" s="7"/>
      <c r="E8" s="7"/>
      <c r="F8" s="317">
        <f t="shared" si="0"/>
        <v>0</v>
      </c>
    </row>
    <row r="9" spans="1:6" ht="15.95" customHeight="1">
      <c r="A9" s="315"/>
      <c r="B9" s="7"/>
      <c r="C9" s="316"/>
      <c r="D9" s="7"/>
      <c r="E9" s="7"/>
      <c r="F9" s="317">
        <f t="shared" si="0"/>
        <v>0</v>
      </c>
    </row>
    <row r="10" spans="1:6" ht="15.95" customHeight="1">
      <c r="A10" s="318"/>
      <c r="B10" s="7"/>
      <c r="C10" s="316"/>
      <c r="D10" s="7"/>
      <c r="E10" s="7"/>
      <c r="F10" s="317">
        <f t="shared" si="0"/>
        <v>0</v>
      </c>
    </row>
    <row r="11" spans="1:6" ht="15.95" customHeight="1">
      <c r="A11" s="315"/>
      <c r="B11" s="7"/>
      <c r="C11" s="316"/>
      <c r="D11" s="7"/>
      <c r="E11" s="7"/>
      <c r="F11" s="317">
        <f t="shared" si="0"/>
        <v>0</v>
      </c>
    </row>
    <row r="12" spans="1:6" ht="15.95" customHeight="1">
      <c r="A12" s="315"/>
      <c r="B12" s="7"/>
      <c r="C12" s="316"/>
      <c r="D12" s="7"/>
      <c r="E12" s="7"/>
      <c r="F12" s="317">
        <f t="shared" si="0"/>
        <v>0</v>
      </c>
    </row>
    <row r="13" spans="1:6" ht="15.95" customHeight="1">
      <c r="A13" s="315"/>
      <c r="B13" s="7"/>
      <c r="C13" s="316"/>
      <c r="D13" s="7"/>
      <c r="E13" s="7"/>
      <c r="F13" s="317">
        <f t="shared" si="0"/>
        <v>0</v>
      </c>
    </row>
    <row r="14" spans="1:6" ht="15.95" customHeight="1">
      <c r="A14" s="315"/>
      <c r="B14" s="7"/>
      <c r="C14" s="316"/>
      <c r="D14" s="7"/>
      <c r="E14" s="7"/>
      <c r="F14" s="317">
        <f t="shared" si="0"/>
        <v>0</v>
      </c>
    </row>
    <row r="15" spans="1:6" ht="15.95" customHeight="1">
      <c r="A15" s="315"/>
      <c r="B15" s="7"/>
      <c r="C15" s="316"/>
      <c r="D15" s="7"/>
      <c r="E15" s="7"/>
      <c r="F15" s="317">
        <f t="shared" si="0"/>
        <v>0</v>
      </c>
    </row>
    <row r="16" spans="1:6" ht="15.95" customHeight="1">
      <c r="A16" s="315"/>
      <c r="B16" s="7"/>
      <c r="C16" s="316"/>
      <c r="D16" s="7"/>
      <c r="E16" s="7"/>
      <c r="F16" s="317">
        <f t="shared" si="0"/>
        <v>0</v>
      </c>
    </row>
    <row r="17" spans="1:6" ht="15.95" customHeight="1">
      <c r="A17" s="315"/>
      <c r="B17" s="7"/>
      <c r="C17" s="316"/>
      <c r="D17" s="7"/>
      <c r="E17" s="7"/>
      <c r="F17" s="317">
        <f t="shared" si="0"/>
        <v>0</v>
      </c>
    </row>
    <row r="18" spans="1:6" ht="15.95" customHeight="1">
      <c r="A18" s="315"/>
      <c r="B18" s="7"/>
      <c r="C18" s="316"/>
      <c r="D18" s="7"/>
      <c r="E18" s="7"/>
      <c r="F18" s="317">
        <f t="shared" si="0"/>
        <v>0</v>
      </c>
    </row>
    <row r="19" spans="1:6" ht="15.95" customHeight="1">
      <c r="A19" s="315"/>
      <c r="B19" s="7"/>
      <c r="C19" s="316"/>
      <c r="D19" s="7"/>
      <c r="E19" s="7"/>
      <c r="F19" s="317">
        <f t="shared" si="0"/>
        <v>0</v>
      </c>
    </row>
    <row r="20" spans="1:6" ht="15.95" customHeight="1">
      <c r="A20" s="315"/>
      <c r="B20" s="7"/>
      <c r="C20" s="316"/>
      <c r="D20" s="7"/>
      <c r="E20" s="7"/>
      <c r="F20" s="317">
        <f t="shared" si="0"/>
        <v>0</v>
      </c>
    </row>
    <row r="21" spans="1:6" ht="15.95" customHeight="1">
      <c r="A21" s="315"/>
      <c r="B21" s="7"/>
      <c r="C21" s="316"/>
      <c r="D21" s="7"/>
      <c r="E21" s="7"/>
      <c r="F21" s="317">
        <f t="shared" si="0"/>
        <v>0</v>
      </c>
    </row>
    <row r="22" spans="1:6" ht="15.95" customHeight="1">
      <c r="A22" s="315"/>
      <c r="B22" s="7"/>
      <c r="C22" s="316"/>
      <c r="D22" s="7"/>
      <c r="E22" s="7"/>
      <c r="F22" s="317">
        <f t="shared" si="0"/>
        <v>0</v>
      </c>
    </row>
    <row r="23" spans="1:6" ht="15.95" customHeight="1" thickBot="1">
      <c r="A23" s="19"/>
      <c r="B23" s="8"/>
      <c r="C23" s="319"/>
      <c r="D23" s="8"/>
      <c r="E23" s="8"/>
      <c r="F23" s="320">
        <f t="shared" si="0"/>
        <v>0</v>
      </c>
    </row>
    <row r="24" spans="1:6" s="22" customFormat="1" ht="18" customHeight="1" thickBot="1">
      <c r="A24" s="38" t="s">
        <v>133</v>
      </c>
      <c r="B24" s="20">
        <f>SUM(B5:B23)</f>
        <v>289</v>
      </c>
      <c r="C24" s="30"/>
      <c r="D24" s="20">
        <f>SUM(D5:D23)</f>
        <v>0</v>
      </c>
      <c r="E24" s="20">
        <f>SUM(E5:E23)</f>
        <v>289</v>
      </c>
      <c r="F24" s="21">
        <f>SUM(F5:F23)</f>
        <v>0</v>
      </c>
    </row>
    <row r="25" spans="1:6">
      <c r="F25" s="22"/>
    </row>
  </sheetData>
  <mergeCells count="1">
    <mergeCell ref="A1:F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6/2015. (V. 12.)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Normal="100" zoomScaleSheetLayoutView="130" workbookViewId="0">
      <selection activeCell="E10" sqref="E10:F10"/>
    </sheetView>
  </sheetViews>
  <sheetFormatPr defaultRowHeight="12.75"/>
  <cols>
    <col min="1" max="1" width="56.83203125" style="11" customWidth="1"/>
    <col min="2" max="6" width="15.83203125" style="10" customWidth="1"/>
    <col min="7" max="7" width="12.83203125" style="10" customWidth="1"/>
    <col min="8" max="8" width="13.83203125" style="10" customWidth="1"/>
    <col min="9" max="16384" width="9.33203125" style="10"/>
  </cols>
  <sheetData>
    <row r="1" spans="1:6" ht="24.75" customHeight="1">
      <c r="A1" s="394" t="s">
        <v>87</v>
      </c>
      <c r="B1" s="394"/>
      <c r="C1" s="394"/>
      <c r="D1" s="394"/>
      <c r="E1" s="394"/>
      <c r="F1" s="394"/>
    </row>
    <row r="2" spans="1:6" ht="23.25" customHeight="1" thickBot="1">
      <c r="A2" s="35"/>
      <c r="B2" s="18"/>
      <c r="C2" s="18"/>
      <c r="D2" s="18"/>
      <c r="E2" s="18"/>
      <c r="F2" s="313" t="s">
        <v>130</v>
      </c>
    </row>
    <row r="3" spans="1:6" s="12" customFormat="1" ht="48.75" customHeight="1" thickBot="1">
      <c r="A3" s="36" t="s">
        <v>137</v>
      </c>
      <c r="B3" s="37" t="s">
        <v>135</v>
      </c>
      <c r="C3" s="37" t="s">
        <v>136</v>
      </c>
      <c r="D3" s="37" t="s">
        <v>414</v>
      </c>
      <c r="E3" s="37" t="s">
        <v>390</v>
      </c>
      <c r="F3" s="314" t="s">
        <v>418</v>
      </c>
    </row>
    <row r="4" spans="1:6" s="18" customFormat="1" ht="15" customHeight="1" thickBot="1">
      <c r="A4" s="15">
        <v>1</v>
      </c>
      <c r="B4" s="16">
        <v>2</v>
      </c>
      <c r="C4" s="16">
        <v>3</v>
      </c>
      <c r="D4" s="16">
        <v>4</v>
      </c>
      <c r="E4" s="16">
        <v>5</v>
      </c>
      <c r="F4" s="17">
        <v>7</v>
      </c>
    </row>
    <row r="5" spans="1:6" ht="15.95" customHeight="1">
      <c r="A5" s="23" t="s">
        <v>419</v>
      </c>
      <c r="B5" s="321">
        <v>6111</v>
      </c>
      <c r="C5" s="322" t="s">
        <v>417</v>
      </c>
      <c r="D5" s="321"/>
      <c r="E5" s="321">
        <v>6111</v>
      </c>
      <c r="F5" s="323"/>
    </row>
    <row r="6" spans="1:6" ht="15.95" customHeight="1">
      <c r="A6" s="23"/>
      <c r="B6" s="321"/>
      <c r="C6" s="322"/>
      <c r="D6" s="321"/>
      <c r="E6" s="321"/>
      <c r="F6" s="323">
        <f t="shared" ref="F6:F23" si="0">B6-D6-E6</f>
        <v>0</v>
      </c>
    </row>
    <row r="7" spans="1:6" ht="15.95" customHeight="1">
      <c r="A7" s="23"/>
      <c r="B7" s="321"/>
      <c r="C7" s="322"/>
      <c r="D7" s="321"/>
      <c r="E7" s="321"/>
      <c r="F7" s="323">
        <f t="shared" si="0"/>
        <v>0</v>
      </c>
    </row>
    <row r="8" spans="1:6" ht="15.95" customHeight="1">
      <c r="A8" s="23"/>
      <c r="B8" s="321"/>
      <c r="C8" s="322"/>
      <c r="D8" s="321"/>
      <c r="E8" s="321"/>
      <c r="F8" s="323">
        <f t="shared" si="0"/>
        <v>0</v>
      </c>
    </row>
    <row r="9" spans="1:6" ht="15.95" customHeight="1">
      <c r="A9" s="23"/>
      <c r="B9" s="321"/>
      <c r="C9" s="322"/>
      <c r="D9" s="321"/>
      <c r="E9" s="321"/>
      <c r="F9" s="323">
        <f t="shared" si="0"/>
        <v>0</v>
      </c>
    </row>
    <row r="10" spans="1:6" ht="15.95" customHeight="1">
      <c r="A10" s="23"/>
      <c r="B10" s="321"/>
      <c r="C10" s="322"/>
      <c r="D10" s="321"/>
      <c r="E10" s="321"/>
      <c r="F10" s="323">
        <f t="shared" si="0"/>
        <v>0</v>
      </c>
    </row>
    <row r="11" spans="1:6" ht="15.95" customHeight="1">
      <c r="A11" s="23"/>
      <c r="B11" s="321"/>
      <c r="C11" s="322"/>
      <c r="D11" s="321"/>
      <c r="E11" s="321"/>
      <c r="F11" s="323">
        <f t="shared" si="0"/>
        <v>0</v>
      </c>
    </row>
    <row r="12" spans="1:6" ht="15.95" customHeight="1">
      <c r="A12" s="23"/>
      <c r="B12" s="321"/>
      <c r="C12" s="322"/>
      <c r="D12" s="321"/>
      <c r="E12" s="321"/>
      <c r="F12" s="323">
        <f t="shared" si="0"/>
        <v>0</v>
      </c>
    </row>
    <row r="13" spans="1:6" ht="15.95" customHeight="1">
      <c r="A13" s="23"/>
      <c r="B13" s="321"/>
      <c r="C13" s="322"/>
      <c r="D13" s="321"/>
      <c r="E13" s="321"/>
      <c r="F13" s="323">
        <f t="shared" si="0"/>
        <v>0</v>
      </c>
    </row>
    <row r="14" spans="1:6" ht="15.95" customHeight="1">
      <c r="A14" s="23"/>
      <c r="B14" s="321"/>
      <c r="C14" s="322"/>
      <c r="D14" s="321"/>
      <c r="E14" s="321"/>
      <c r="F14" s="323">
        <f t="shared" si="0"/>
        <v>0</v>
      </c>
    </row>
    <row r="15" spans="1:6" ht="15.95" customHeight="1">
      <c r="A15" s="23"/>
      <c r="B15" s="321"/>
      <c r="C15" s="322"/>
      <c r="D15" s="321"/>
      <c r="E15" s="321"/>
      <c r="F15" s="323">
        <f t="shared" si="0"/>
        <v>0</v>
      </c>
    </row>
    <row r="16" spans="1:6" ht="15.95" customHeight="1">
      <c r="A16" s="23"/>
      <c r="B16" s="321"/>
      <c r="C16" s="322"/>
      <c r="D16" s="321"/>
      <c r="E16" s="321"/>
      <c r="F16" s="323">
        <f t="shared" si="0"/>
        <v>0</v>
      </c>
    </row>
    <row r="17" spans="1:6" ht="15.95" customHeight="1">
      <c r="A17" s="23"/>
      <c r="B17" s="321"/>
      <c r="C17" s="322"/>
      <c r="D17" s="321"/>
      <c r="E17" s="321"/>
      <c r="F17" s="323">
        <f t="shared" si="0"/>
        <v>0</v>
      </c>
    </row>
    <row r="18" spans="1:6" ht="15.95" customHeight="1">
      <c r="A18" s="23"/>
      <c r="B18" s="321"/>
      <c r="C18" s="322"/>
      <c r="D18" s="321"/>
      <c r="E18" s="321"/>
      <c r="F18" s="323">
        <f t="shared" si="0"/>
        <v>0</v>
      </c>
    </row>
    <row r="19" spans="1:6" ht="15.95" customHeight="1">
      <c r="A19" s="23"/>
      <c r="B19" s="321"/>
      <c r="C19" s="322"/>
      <c r="D19" s="321"/>
      <c r="E19" s="321"/>
      <c r="F19" s="323">
        <f t="shared" si="0"/>
        <v>0</v>
      </c>
    </row>
    <row r="20" spans="1:6" ht="15.95" customHeight="1">
      <c r="A20" s="23"/>
      <c r="B20" s="321"/>
      <c r="C20" s="322"/>
      <c r="D20" s="321"/>
      <c r="E20" s="321"/>
      <c r="F20" s="323">
        <f t="shared" si="0"/>
        <v>0</v>
      </c>
    </row>
    <row r="21" spans="1:6" ht="15.95" customHeight="1">
      <c r="A21" s="23"/>
      <c r="B21" s="321"/>
      <c r="C21" s="322"/>
      <c r="D21" s="321"/>
      <c r="E21" s="321"/>
      <c r="F21" s="323">
        <f t="shared" si="0"/>
        <v>0</v>
      </c>
    </row>
    <row r="22" spans="1:6" ht="15.95" customHeight="1">
      <c r="A22" s="23"/>
      <c r="B22" s="321"/>
      <c r="C22" s="322"/>
      <c r="D22" s="321"/>
      <c r="E22" s="321"/>
      <c r="F22" s="323">
        <f t="shared" si="0"/>
        <v>0</v>
      </c>
    </row>
    <row r="23" spans="1:6" ht="15.95" customHeight="1" thickBot="1">
      <c r="A23" s="24"/>
      <c r="B23" s="324"/>
      <c r="C23" s="325"/>
      <c r="D23" s="324"/>
      <c r="E23" s="324"/>
      <c r="F23" s="326">
        <f t="shared" si="0"/>
        <v>0</v>
      </c>
    </row>
    <row r="24" spans="1:6" s="22" customFormat="1" ht="18" customHeight="1" thickBot="1">
      <c r="A24" s="38" t="s">
        <v>133</v>
      </c>
      <c r="B24" s="327">
        <f>SUM(B5:B23)</f>
        <v>6111</v>
      </c>
      <c r="C24" s="328"/>
      <c r="D24" s="327">
        <f>SUM(D5:D23)</f>
        <v>0</v>
      </c>
      <c r="E24" s="327">
        <f>SUM(E5:E23)</f>
        <v>6111</v>
      </c>
      <c r="F24" s="329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94" orientation="landscape" horizontalDpi="300" verticalDpi="300" r:id="rId1"/>
  <headerFooter alignWithMargins="0">
    <oddHeader>&amp;R&amp;"Times New Roman CE,Félkövér dőlt"&amp;12 4. melléklet a 6/2014. (V. 12.)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tabSelected="1" view="pageLayout" topLeftCell="A7" zoomScaleNormal="100" workbookViewId="0">
      <selection activeCell="C16" sqref="C16"/>
    </sheetView>
  </sheetViews>
  <sheetFormatPr defaultRowHeight="12.75"/>
  <cols>
    <col min="1" max="1" width="5.83203125" style="126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5" customFormat="1" ht="15.75" thickBot="1">
      <c r="A1" s="102"/>
      <c r="D1" s="103" t="s">
        <v>130</v>
      </c>
    </row>
    <row r="2" spans="1:4" s="26" customFormat="1" ht="48" customHeight="1" thickBot="1">
      <c r="A2" s="107" t="s">
        <v>89</v>
      </c>
      <c r="B2" s="104" t="s">
        <v>90</v>
      </c>
      <c r="C2" s="104" t="s">
        <v>38</v>
      </c>
      <c r="D2" s="108" t="s">
        <v>39</v>
      </c>
    </row>
    <row r="3" spans="1:4" s="26" customFormat="1" ht="14.1" customHeight="1" thickBot="1">
      <c r="A3" s="109">
        <v>1</v>
      </c>
      <c r="B3" s="110">
        <v>2</v>
      </c>
      <c r="C3" s="110">
        <v>3</v>
      </c>
      <c r="D3" s="111">
        <v>4</v>
      </c>
    </row>
    <row r="4" spans="1:4" ht="18" customHeight="1">
      <c r="A4" s="112" t="s">
        <v>91</v>
      </c>
      <c r="B4" s="113" t="s">
        <v>40</v>
      </c>
      <c r="C4" s="114"/>
      <c r="D4" s="115"/>
    </row>
    <row r="5" spans="1:4" ht="18" customHeight="1">
      <c r="A5" s="116" t="s">
        <v>92</v>
      </c>
      <c r="B5" s="117" t="s">
        <v>41</v>
      </c>
      <c r="C5" s="118"/>
      <c r="D5" s="119"/>
    </row>
    <row r="6" spans="1:4" ht="18" customHeight="1">
      <c r="A6" s="116" t="s">
        <v>93</v>
      </c>
      <c r="B6" s="117" t="s">
        <v>42</v>
      </c>
      <c r="C6" s="118"/>
      <c r="D6" s="119"/>
    </row>
    <row r="7" spans="1:4" ht="18" customHeight="1">
      <c r="A7" s="116" t="s">
        <v>94</v>
      </c>
      <c r="B7" s="117" t="s">
        <v>43</v>
      </c>
      <c r="C7" s="118"/>
      <c r="D7" s="119"/>
    </row>
    <row r="8" spans="1:4" ht="18" customHeight="1">
      <c r="A8" s="120" t="s">
        <v>95</v>
      </c>
      <c r="B8" s="117" t="s">
        <v>44</v>
      </c>
      <c r="C8" s="118"/>
      <c r="D8" s="119"/>
    </row>
    <row r="9" spans="1:4" ht="18" customHeight="1">
      <c r="A9" s="116" t="s">
        <v>96</v>
      </c>
      <c r="B9" s="117" t="s">
        <v>45</v>
      </c>
      <c r="C9" s="118"/>
      <c r="D9" s="119"/>
    </row>
    <row r="10" spans="1:4" ht="18" customHeight="1">
      <c r="A10" s="120" t="s">
        <v>97</v>
      </c>
      <c r="B10" s="121" t="s">
        <v>46</v>
      </c>
      <c r="C10" s="118"/>
      <c r="D10" s="119"/>
    </row>
    <row r="11" spans="1:4" ht="18" customHeight="1">
      <c r="A11" s="120" t="s">
        <v>98</v>
      </c>
      <c r="B11" s="121" t="s">
        <v>47</v>
      </c>
      <c r="C11" s="118"/>
      <c r="D11" s="119"/>
    </row>
    <row r="12" spans="1:4" ht="18" customHeight="1">
      <c r="A12" s="116" t="s">
        <v>99</v>
      </c>
      <c r="B12" s="121" t="s">
        <v>48</v>
      </c>
      <c r="C12" s="118"/>
      <c r="D12" s="119"/>
    </row>
    <row r="13" spans="1:4" ht="18" customHeight="1">
      <c r="A13" s="120" t="s">
        <v>100</v>
      </c>
      <c r="B13" s="121" t="s">
        <v>49</v>
      </c>
      <c r="C13" s="118"/>
      <c r="D13" s="119"/>
    </row>
    <row r="14" spans="1:4" ht="22.5">
      <c r="A14" s="116" t="s">
        <v>101</v>
      </c>
      <c r="B14" s="121" t="s">
        <v>50</v>
      </c>
      <c r="C14" s="118"/>
      <c r="D14" s="119"/>
    </row>
    <row r="15" spans="1:4" ht="18" customHeight="1">
      <c r="A15" s="120" t="s">
        <v>102</v>
      </c>
      <c r="B15" s="117" t="s">
        <v>51</v>
      </c>
      <c r="C15" s="118"/>
      <c r="D15" s="119"/>
    </row>
    <row r="16" spans="1:4" ht="18" customHeight="1">
      <c r="A16" s="116" t="s">
        <v>103</v>
      </c>
      <c r="B16" s="117" t="s">
        <v>52</v>
      </c>
      <c r="C16" s="118"/>
      <c r="D16" s="119"/>
    </row>
    <row r="17" spans="1:4" ht="18" customHeight="1">
      <c r="A17" s="120" t="s">
        <v>104</v>
      </c>
      <c r="B17" s="117" t="s">
        <v>53</v>
      </c>
      <c r="C17" s="118"/>
      <c r="D17" s="119"/>
    </row>
    <row r="18" spans="1:4" ht="18" customHeight="1">
      <c r="A18" s="116" t="s">
        <v>105</v>
      </c>
      <c r="B18" s="117" t="s">
        <v>54</v>
      </c>
      <c r="C18" s="118"/>
      <c r="D18" s="119"/>
    </row>
    <row r="19" spans="1:4" ht="18" customHeight="1">
      <c r="A19" s="120" t="s">
        <v>106</v>
      </c>
      <c r="B19" s="117" t="s">
        <v>55</v>
      </c>
      <c r="C19" s="118"/>
      <c r="D19" s="119"/>
    </row>
    <row r="20" spans="1:4" ht="18" customHeight="1">
      <c r="A20" s="116" t="s">
        <v>107</v>
      </c>
      <c r="B20" s="105"/>
      <c r="C20" s="118"/>
      <c r="D20" s="119"/>
    </row>
    <row r="21" spans="1:4" ht="18" customHeight="1">
      <c r="A21" s="120" t="s">
        <v>108</v>
      </c>
      <c r="B21" s="105"/>
      <c r="C21" s="118"/>
      <c r="D21" s="119"/>
    </row>
    <row r="22" spans="1:4" ht="18" customHeight="1">
      <c r="A22" s="116" t="s">
        <v>109</v>
      </c>
      <c r="B22" s="105"/>
      <c r="C22" s="118"/>
      <c r="D22" s="119"/>
    </row>
    <row r="23" spans="1:4" ht="18" customHeight="1">
      <c r="A23" s="120" t="s">
        <v>110</v>
      </c>
      <c r="B23" s="105"/>
      <c r="C23" s="118"/>
      <c r="D23" s="119"/>
    </row>
    <row r="24" spans="1:4" ht="18" customHeight="1">
      <c r="A24" s="116" t="s">
        <v>111</v>
      </c>
      <c r="B24" s="105"/>
      <c r="C24" s="118"/>
      <c r="D24" s="119"/>
    </row>
    <row r="25" spans="1:4" ht="18" customHeight="1">
      <c r="A25" s="120" t="s">
        <v>112</v>
      </c>
      <c r="B25" s="105"/>
      <c r="C25" s="118"/>
      <c r="D25" s="119"/>
    </row>
    <row r="26" spans="1:4" ht="18" customHeight="1">
      <c r="A26" s="116" t="s">
        <v>113</v>
      </c>
      <c r="B26" s="105"/>
      <c r="C26" s="118"/>
      <c r="D26" s="119"/>
    </row>
    <row r="27" spans="1:4" ht="18" customHeight="1">
      <c r="A27" s="120" t="s">
        <v>114</v>
      </c>
      <c r="B27" s="105"/>
      <c r="C27" s="118"/>
      <c r="D27" s="119"/>
    </row>
    <row r="28" spans="1:4" ht="18" customHeight="1" thickBot="1">
      <c r="A28" s="122" t="s">
        <v>115</v>
      </c>
      <c r="B28" s="106"/>
      <c r="C28" s="123"/>
      <c r="D28" s="124"/>
    </row>
    <row r="29" spans="1:4" ht="18" customHeight="1" thickBot="1">
      <c r="A29" s="170" t="s">
        <v>116</v>
      </c>
      <c r="B29" s="171" t="s">
        <v>123</v>
      </c>
      <c r="C29" s="172">
        <f>+C4+C5+C6+C7+C8+C15+C16+C17+C18+C19+C20+C21+C22+C23+C24+C25+C26+C27+C28</f>
        <v>0</v>
      </c>
      <c r="D29" s="173">
        <f>+D4+D5+D6+D7+D8+D15+D16+D17+D18+D19+D20+D21+D22+D23+D24+D25+D26+D27+D28</f>
        <v>0</v>
      </c>
    </row>
    <row r="30" spans="1:4" ht="25.5" customHeight="1">
      <c r="A30" s="125"/>
      <c r="B30" s="395" t="s">
        <v>56</v>
      </c>
      <c r="C30" s="395"/>
      <c r="D30" s="395"/>
    </row>
  </sheetData>
  <sheetProtection sheet="1" objects="1" scenarios="1"/>
  <mergeCells count="1">
    <mergeCell ref="B30:D30"/>
  </mergeCells>
  <phoneticPr fontId="22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1. tájékoztató tábla a 6/2015. (V. 12.)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view="pageLayout" zoomScaleNormal="100" workbookViewId="0">
      <selection activeCell="B2" sqref="B2"/>
    </sheetView>
  </sheetViews>
  <sheetFormatPr defaultRowHeight="12.75"/>
  <cols>
    <col min="1" max="1" width="6.6640625" style="14" customWidth="1"/>
    <col min="2" max="2" width="32.83203125" style="14" customWidth="1"/>
    <col min="3" max="3" width="20.83203125" style="14" customWidth="1"/>
    <col min="4" max="4" width="12.83203125" style="14" customWidth="1"/>
    <col min="5" max="16384" width="9.33203125" style="14"/>
  </cols>
  <sheetData>
    <row r="1" spans="1:4" ht="15.75">
      <c r="A1" s="396" t="s">
        <v>420</v>
      </c>
      <c r="B1" s="396"/>
      <c r="C1" s="396"/>
      <c r="D1" s="396"/>
    </row>
    <row r="2" spans="1:4" ht="42.75" customHeight="1">
      <c r="A2" s="330"/>
      <c r="B2" s="330"/>
      <c r="C2" s="330"/>
      <c r="D2" s="330"/>
    </row>
    <row r="3" spans="1:4" ht="15.95" customHeight="1" thickBot="1">
      <c r="A3" s="331"/>
      <c r="B3" s="331"/>
      <c r="C3" s="397" t="s">
        <v>124</v>
      </c>
      <c r="D3" s="397"/>
    </row>
    <row r="4" spans="1:4" ht="15.95" customHeight="1">
      <c r="A4" s="332" t="s">
        <v>138</v>
      </c>
      <c r="B4" s="333" t="s">
        <v>57</v>
      </c>
      <c r="C4" s="333" t="s">
        <v>58</v>
      </c>
      <c r="D4" s="334" t="s">
        <v>421</v>
      </c>
    </row>
    <row r="5" spans="1:4" ht="15.95" customHeight="1">
      <c r="A5" s="335" t="s">
        <v>91</v>
      </c>
      <c r="B5" s="336" t="s">
        <v>208</v>
      </c>
      <c r="C5" s="336" t="s">
        <v>422</v>
      </c>
      <c r="D5" s="337">
        <v>60</v>
      </c>
    </row>
    <row r="6" spans="1:4" ht="15.95" customHeight="1">
      <c r="A6" s="335" t="s">
        <v>92</v>
      </c>
      <c r="B6" s="336" t="s">
        <v>423</v>
      </c>
      <c r="C6" s="336" t="s">
        <v>424</v>
      </c>
      <c r="D6" s="337">
        <v>5</v>
      </c>
    </row>
    <row r="7" spans="1:4" ht="15.95" customHeight="1">
      <c r="A7" s="335" t="s">
        <v>93</v>
      </c>
      <c r="B7" s="336" t="s">
        <v>480</v>
      </c>
      <c r="C7" s="336" t="s">
        <v>422</v>
      </c>
      <c r="D7" s="337">
        <v>30</v>
      </c>
    </row>
    <row r="8" spans="1:4" ht="15.95" customHeight="1">
      <c r="A8" s="335" t="s">
        <v>94</v>
      </c>
      <c r="B8" s="336" t="s">
        <v>481</v>
      </c>
      <c r="C8" s="336" t="s">
        <v>422</v>
      </c>
      <c r="D8" s="337">
        <v>10</v>
      </c>
    </row>
    <row r="9" spans="1:4" ht="15.95" customHeight="1">
      <c r="A9" s="335" t="s">
        <v>95</v>
      </c>
      <c r="B9" s="336" t="s">
        <v>482</v>
      </c>
      <c r="C9" s="336" t="s">
        <v>422</v>
      </c>
      <c r="D9" s="337">
        <v>30</v>
      </c>
    </row>
    <row r="10" spans="1:4" ht="15.95" customHeight="1">
      <c r="A10" s="335" t="s">
        <v>96</v>
      </c>
      <c r="B10" s="336" t="s">
        <v>483</v>
      </c>
      <c r="C10" s="336" t="s">
        <v>422</v>
      </c>
      <c r="D10" s="337">
        <v>5</v>
      </c>
    </row>
    <row r="11" spans="1:4" ht="15.95" customHeight="1">
      <c r="A11" s="335" t="s">
        <v>97</v>
      </c>
      <c r="B11" s="336"/>
      <c r="C11" s="336"/>
      <c r="D11" s="337"/>
    </row>
    <row r="12" spans="1:4" ht="15.95" customHeight="1">
      <c r="A12" s="335" t="s">
        <v>98</v>
      </c>
      <c r="B12" s="336"/>
      <c r="C12" s="336"/>
      <c r="D12" s="337"/>
    </row>
    <row r="13" spans="1:4" ht="15.95" customHeight="1">
      <c r="A13" s="335" t="s">
        <v>99</v>
      </c>
      <c r="B13" s="336"/>
      <c r="C13" s="336"/>
      <c r="D13" s="337"/>
    </row>
    <row r="14" spans="1:4" ht="15.95" customHeight="1">
      <c r="A14" s="335" t="s">
        <v>100</v>
      </c>
      <c r="B14" s="336"/>
      <c r="C14" s="336"/>
      <c r="D14" s="337"/>
    </row>
    <row r="15" spans="1:4" ht="15.95" customHeight="1">
      <c r="A15" s="335" t="s">
        <v>101</v>
      </c>
      <c r="B15" s="336"/>
      <c r="C15" s="336"/>
      <c r="D15" s="337"/>
    </row>
    <row r="16" spans="1:4" ht="15.95" customHeight="1">
      <c r="A16" s="335" t="s">
        <v>102</v>
      </c>
      <c r="B16" s="336"/>
      <c r="C16" s="336"/>
      <c r="D16" s="337"/>
    </row>
    <row r="17" spans="1:4" ht="15.95" customHeight="1">
      <c r="A17" s="335" t="s">
        <v>103</v>
      </c>
      <c r="B17" s="336"/>
      <c r="C17" s="336"/>
      <c r="D17" s="337"/>
    </row>
    <row r="18" spans="1:4" ht="15.95" customHeight="1">
      <c r="A18" s="335" t="s">
        <v>104</v>
      </c>
      <c r="B18" s="336"/>
      <c r="C18" s="336"/>
      <c r="D18" s="337"/>
    </row>
    <row r="19" spans="1:4" ht="15.95" customHeight="1">
      <c r="A19" s="335" t="s">
        <v>105</v>
      </c>
      <c r="B19" s="336"/>
      <c r="C19" s="336"/>
      <c r="D19" s="337"/>
    </row>
    <row r="20" spans="1:4" ht="15.95" customHeight="1">
      <c r="A20" s="335" t="s">
        <v>106</v>
      </c>
      <c r="B20" s="336"/>
      <c r="C20" s="336"/>
      <c r="D20" s="337"/>
    </row>
    <row r="21" spans="1:4" ht="15.95" customHeight="1">
      <c r="A21" s="335" t="s">
        <v>107</v>
      </c>
      <c r="B21" s="336"/>
      <c r="C21" s="336"/>
      <c r="D21" s="337"/>
    </row>
    <row r="22" spans="1:4" ht="15.95" customHeight="1">
      <c r="A22" s="335" t="s">
        <v>108</v>
      </c>
      <c r="B22" s="336"/>
      <c r="C22" s="336"/>
      <c r="D22" s="337"/>
    </row>
    <row r="23" spans="1:4" ht="15.95" customHeight="1">
      <c r="A23" s="335" t="s">
        <v>109</v>
      </c>
      <c r="B23" s="336"/>
      <c r="C23" s="336"/>
      <c r="D23" s="337"/>
    </row>
    <row r="24" spans="1:4" ht="15.95" customHeight="1">
      <c r="A24" s="335" t="s">
        <v>110</v>
      </c>
      <c r="B24" s="336"/>
      <c r="C24" s="336"/>
      <c r="D24" s="337"/>
    </row>
    <row r="25" spans="1:4" ht="15.95" customHeight="1">
      <c r="A25" s="335" t="s">
        <v>111</v>
      </c>
      <c r="B25" s="336"/>
      <c r="C25" s="336"/>
      <c r="D25" s="337"/>
    </row>
    <row r="26" spans="1:4" ht="15.95" customHeight="1">
      <c r="A26" s="335" t="s">
        <v>112</v>
      </c>
      <c r="B26" s="336"/>
      <c r="C26" s="336"/>
      <c r="D26" s="337"/>
    </row>
    <row r="27" spans="1:4" ht="15.95" customHeight="1">
      <c r="A27" s="335" t="s">
        <v>113</v>
      </c>
      <c r="B27" s="336"/>
      <c r="C27" s="336"/>
      <c r="D27" s="337"/>
    </row>
    <row r="28" spans="1:4" ht="15.95" customHeight="1">
      <c r="A28" s="335" t="s">
        <v>114</v>
      </c>
      <c r="B28" s="336"/>
      <c r="C28" s="336"/>
      <c r="D28" s="337"/>
    </row>
    <row r="29" spans="1:4" ht="15.95" customHeight="1">
      <c r="A29" s="335" t="s">
        <v>115</v>
      </c>
      <c r="B29" s="336"/>
      <c r="C29" s="336"/>
      <c r="D29" s="337"/>
    </row>
    <row r="30" spans="1:4" ht="15.95" customHeight="1">
      <c r="A30" s="335" t="s">
        <v>116</v>
      </c>
      <c r="B30" s="336"/>
      <c r="C30" s="336"/>
      <c r="D30" s="337"/>
    </row>
    <row r="31" spans="1:4" ht="15.95" customHeight="1">
      <c r="A31" s="335" t="s">
        <v>117</v>
      </c>
      <c r="B31" s="336"/>
      <c r="C31" s="336"/>
      <c r="D31" s="337"/>
    </row>
    <row r="32" spans="1:4" ht="15.95" customHeight="1">
      <c r="A32" s="335" t="s">
        <v>118</v>
      </c>
      <c r="B32" s="336"/>
      <c r="C32" s="336"/>
      <c r="D32" s="337"/>
    </row>
    <row r="33" spans="1:4" ht="15.95" customHeight="1">
      <c r="A33" s="335" t="s">
        <v>119</v>
      </c>
      <c r="B33" s="336"/>
      <c r="C33" s="336"/>
      <c r="D33" s="337"/>
    </row>
    <row r="34" spans="1:4" ht="15.95" customHeight="1">
      <c r="A34" s="335" t="s">
        <v>169</v>
      </c>
      <c r="B34" s="336"/>
      <c r="C34" s="336"/>
      <c r="D34" s="338"/>
    </row>
    <row r="35" spans="1:4" ht="15.95" customHeight="1">
      <c r="A35" s="335" t="s">
        <v>36</v>
      </c>
      <c r="B35" s="336"/>
      <c r="C35" s="336"/>
      <c r="D35" s="338"/>
    </row>
    <row r="36" spans="1:4" ht="15.95" customHeight="1">
      <c r="A36" s="335" t="s">
        <v>59</v>
      </c>
      <c r="B36" s="336"/>
      <c r="C36" s="336"/>
      <c r="D36" s="338"/>
    </row>
    <row r="37" spans="1:4">
      <c r="A37" s="335" t="s">
        <v>60</v>
      </c>
      <c r="B37" s="336"/>
      <c r="C37" s="336"/>
      <c r="D37" s="338"/>
    </row>
    <row r="38" spans="1:4" ht="13.5" thickBot="1">
      <c r="A38" s="398" t="s">
        <v>123</v>
      </c>
      <c r="B38" s="399"/>
      <c r="C38" s="339"/>
      <c r="D38" s="340">
        <f>SUM(D5:D37)</f>
        <v>140</v>
      </c>
    </row>
    <row r="39" spans="1:4">
      <c r="D39" s="384"/>
    </row>
  </sheetData>
  <mergeCells count="3">
    <mergeCell ref="A1:D1"/>
    <mergeCell ref="C3:D3"/>
    <mergeCell ref="A38:B38"/>
  </mergeCells>
  <phoneticPr fontId="22" type="noConversion"/>
  <conditionalFormatting sqref="D38">
    <cfRule type="cellIs" dxfId="1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2014. évi céljelleggel juttatott támogatások felhasználásáról&amp;R&amp;"Times New Roman CE,Félkövér dőlt"&amp;11 2. tájékoztató tábla a 6/2015. (V. 12.)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1,1.sz.mell. </vt:lpstr>
      <vt:lpstr>1.2.sz.mell.</vt:lpstr>
      <vt:lpstr>1.3.sz.mell</vt:lpstr>
      <vt:lpstr>2.1.sz.mell</vt:lpstr>
      <vt:lpstr>2.2.sz.mell</vt:lpstr>
      <vt:lpstr>3.sz.mell.</vt:lpstr>
      <vt:lpstr>4.sz.mell.</vt:lpstr>
      <vt:lpstr>1. tájékoztató tábla</vt:lpstr>
      <vt:lpstr>2. tájékoztató tábla</vt:lpstr>
      <vt:lpstr>3. tájékoztató tábla</vt:lpstr>
      <vt:lpstr>Maradványkimutatás</vt:lpstr>
      <vt:lpstr>Pénzeszközváltozás</vt:lpstr>
      <vt:lpstr>Munka1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Dell</cp:lastModifiedBy>
  <cp:lastPrinted>2015-05-20T11:35:46Z</cp:lastPrinted>
  <dcterms:created xsi:type="dcterms:W3CDTF">1999-10-30T10:30:45Z</dcterms:created>
  <dcterms:modified xsi:type="dcterms:W3CDTF">2015-05-21T13:24:14Z</dcterms:modified>
</cp:coreProperties>
</file>