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7795" windowHeight="12285"/>
  </bookViews>
  <sheets>
    <sheet name="2014." sheetId="4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B35" i="4" l="1"/>
  <c r="B34" i="4"/>
  <c r="B28" i="4"/>
  <c r="B25" i="4"/>
  <c r="B12" i="4"/>
  <c r="B11" i="4"/>
  <c r="W21" i="4" l="1"/>
  <c r="W22" i="4"/>
  <c r="V21" i="4"/>
  <c r="V22" i="4"/>
  <c r="W20" i="4"/>
  <c r="V20" i="4"/>
  <c r="W19" i="4"/>
  <c r="W23" i="4" s="1"/>
  <c r="V19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C23" i="4"/>
  <c r="B23" i="4"/>
  <c r="V23" i="4" l="1"/>
  <c r="V11" i="4" l="1"/>
  <c r="W11" i="4"/>
  <c r="V12" i="4"/>
  <c r="W12" i="4"/>
  <c r="V13" i="4"/>
  <c r="W13" i="4"/>
  <c r="V15" i="4"/>
  <c r="W15" i="4"/>
  <c r="V16" i="4"/>
  <c r="W16" i="4"/>
  <c r="V24" i="4"/>
  <c r="W24" i="4"/>
  <c r="V25" i="4"/>
  <c r="W25" i="4"/>
  <c r="V26" i="4"/>
  <c r="W26" i="4"/>
  <c r="V28" i="4"/>
  <c r="W28" i="4"/>
  <c r="V29" i="4"/>
  <c r="W29" i="4"/>
  <c r="V31" i="4"/>
  <c r="W31" i="4"/>
  <c r="V32" i="4"/>
  <c r="W32" i="4"/>
  <c r="V33" i="4"/>
  <c r="W33" i="4"/>
  <c r="V34" i="4"/>
  <c r="W34" i="4"/>
  <c r="V35" i="4"/>
  <c r="W35" i="4"/>
  <c r="V37" i="4"/>
  <c r="W37" i="4"/>
  <c r="V38" i="4"/>
  <c r="W38" i="4"/>
  <c r="V39" i="4"/>
  <c r="W39" i="4"/>
  <c r="W10" i="4"/>
  <c r="V10" i="4"/>
  <c r="T36" i="4"/>
  <c r="T40" i="4" s="1"/>
  <c r="U36" i="4"/>
  <c r="U40" i="4" s="1"/>
  <c r="T27" i="4"/>
  <c r="U27" i="4"/>
  <c r="T17" i="4"/>
  <c r="U17" i="4"/>
  <c r="T14" i="4"/>
  <c r="T30" i="4" s="1"/>
  <c r="U14" i="4"/>
  <c r="U30" i="4" s="1"/>
  <c r="N36" i="4"/>
  <c r="N40" i="4" s="1"/>
  <c r="O36" i="4"/>
  <c r="O40" i="4" s="1"/>
  <c r="P36" i="4"/>
  <c r="P40" i="4" s="1"/>
  <c r="Q36" i="4"/>
  <c r="Q40" i="4" s="1"/>
  <c r="R36" i="4"/>
  <c r="R40" i="4" s="1"/>
  <c r="S36" i="4"/>
  <c r="S40" i="4" s="1"/>
  <c r="N27" i="4"/>
  <c r="O27" i="4"/>
  <c r="P27" i="4"/>
  <c r="Q27" i="4"/>
  <c r="R27" i="4"/>
  <c r="S27" i="4"/>
  <c r="N17" i="4"/>
  <c r="O17" i="4"/>
  <c r="P17" i="4"/>
  <c r="Q17" i="4"/>
  <c r="R17" i="4"/>
  <c r="S17" i="4"/>
  <c r="N14" i="4"/>
  <c r="N30" i="4" s="1"/>
  <c r="O14" i="4"/>
  <c r="O30" i="4" s="1"/>
  <c r="P14" i="4"/>
  <c r="P30" i="4" s="1"/>
  <c r="Q14" i="4"/>
  <c r="Q30" i="4" s="1"/>
  <c r="R14" i="4"/>
  <c r="R30" i="4" s="1"/>
  <c r="S14" i="4"/>
  <c r="S30" i="4" s="1"/>
  <c r="L36" i="4"/>
  <c r="L40" i="4" s="1"/>
  <c r="M36" i="4"/>
  <c r="M40" i="4" s="1"/>
  <c r="L27" i="4"/>
  <c r="M27" i="4"/>
  <c r="L17" i="4"/>
  <c r="M17" i="4"/>
  <c r="L14" i="4"/>
  <c r="L30" i="4" s="1"/>
  <c r="M14" i="4"/>
  <c r="M30" i="4" s="1"/>
  <c r="J36" i="4"/>
  <c r="J40" i="4" s="1"/>
  <c r="K36" i="4"/>
  <c r="K40" i="4" s="1"/>
  <c r="J27" i="4"/>
  <c r="K27" i="4"/>
  <c r="J17" i="4"/>
  <c r="K17" i="4"/>
  <c r="J14" i="4"/>
  <c r="J30" i="4" s="1"/>
  <c r="K14" i="4"/>
  <c r="K30" i="4" s="1"/>
  <c r="B17" i="4"/>
  <c r="C17" i="4"/>
  <c r="D17" i="4"/>
  <c r="E17" i="4"/>
  <c r="H17" i="4"/>
  <c r="I17" i="4"/>
  <c r="G17" i="4"/>
  <c r="F17" i="4"/>
  <c r="B36" i="4"/>
  <c r="B40" i="4" s="1"/>
  <c r="C36" i="4"/>
  <c r="C40" i="4" s="1"/>
  <c r="D36" i="4"/>
  <c r="D40" i="4" s="1"/>
  <c r="E36" i="4"/>
  <c r="E40" i="4" s="1"/>
  <c r="F36" i="4"/>
  <c r="F40" i="4" s="1"/>
  <c r="G36" i="4"/>
  <c r="G40" i="4" s="1"/>
  <c r="H36" i="4"/>
  <c r="H40" i="4" s="1"/>
  <c r="I36" i="4"/>
  <c r="I40" i="4" s="1"/>
  <c r="B27" i="4"/>
  <c r="C27" i="4"/>
  <c r="D27" i="4"/>
  <c r="E27" i="4"/>
  <c r="F27" i="4"/>
  <c r="G27" i="4"/>
  <c r="H27" i="4"/>
  <c r="I27" i="4"/>
  <c r="B14" i="4"/>
  <c r="C14" i="4"/>
  <c r="C30" i="4" s="1"/>
  <c r="D14" i="4"/>
  <c r="D30" i="4" s="1"/>
  <c r="E14" i="4"/>
  <c r="E30" i="4" s="1"/>
  <c r="F14" i="4"/>
  <c r="G14" i="4"/>
  <c r="H14" i="4"/>
  <c r="H30" i="4" s="1"/>
  <c r="I14" i="4"/>
  <c r="I30" i="4" s="1"/>
  <c r="V14" i="4" l="1"/>
  <c r="V27" i="4"/>
  <c r="V40" i="4"/>
  <c r="V17" i="4"/>
  <c r="W27" i="4"/>
  <c r="W40" i="4"/>
  <c r="W17" i="4"/>
  <c r="W36" i="4"/>
  <c r="W14" i="4"/>
  <c r="V36" i="4"/>
  <c r="G30" i="4"/>
  <c r="W30" i="4" s="1"/>
  <c r="B30" i="4"/>
  <c r="F30" i="4"/>
  <c r="V30" i="4" l="1"/>
</calcChain>
</file>

<file path=xl/sharedStrings.xml><?xml version="1.0" encoding="utf-8"?>
<sst xmlns="http://schemas.openxmlformats.org/spreadsheetml/2006/main" count="70" uniqueCount="50">
  <si>
    <t>Megnevezés</t>
  </si>
  <si>
    <t>Előző időszak</t>
  </si>
  <si>
    <t>Tárgyi időszak</t>
  </si>
  <si>
    <t>ESZKÖZÖK</t>
  </si>
  <si>
    <t>C/I        Hosszú lejáratú betétek</t>
  </si>
  <si>
    <t>FORRÁSOK</t>
  </si>
  <si>
    <t>I)        EGYÉB SAJÁTOS FORRÁSOLDALI ELSZÁMOLÁSOK</t>
  </si>
  <si>
    <t>J)        KINCSTÁRI SZÁMLAVEZETÉSSEL KAPCSOLATOS ELSZÁMOLÁSOK</t>
  </si>
  <si>
    <t xml:space="preserve">A/I        Immateriális javak </t>
  </si>
  <si>
    <t>A/II        Tárgyi eszközök</t>
  </si>
  <si>
    <t xml:space="preserve">A/III        Befektetett pénzügyi eszközök </t>
  </si>
  <si>
    <t xml:space="preserve">A/IV        Koncesszióba, vagyonkezelésbe adott eszközök </t>
  </si>
  <si>
    <t xml:space="preserve">A)        NEMZETI VAGYONBA TARTOZÓ BEFEKTETETT ESZKÖZÖK (=A/I+A/II+A/III+A/IV) </t>
  </si>
  <si>
    <t xml:space="preserve">B/I        Készletek </t>
  </si>
  <si>
    <t xml:space="preserve">B/II        Értékpapírok </t>
  </si>
  <si>
    <t xml:space="preserve">B)        NEMZETI VAGYONBA TARTOZÓ FORGÓESZKÖZÖK (= B/I+B/II) </t>
  </si>
  <si>
    <t xml:space="preserve">D/I        Költségvetési évben esedékes követelések </t>
  </si>
  <si>
    <t xml:space="preserve">D/II        Költségvetési évet követően esedékes követelések </t>
  </si>
  <si>
    <t xml:space="preserve">D/III        Követelés jellegű sajátos elszámolások </t>
  </si>
  <si>
    <t>ESZKÖZÖK ÖSSZESEN (=A+B+C+D+E+F)</t>
  </si>
  <si>
    <t xml:space="preserve">FORRÁSOK ÖSSZESEN (=G+H+I+J+K) </t>
  </si>
  <si>
    <t>Önkormányzat</t>
  </si>
  <si>
    <t>Polgármesteri Hivatal</t>
  </si>
  <si>
    <t>Blesz</t>
  </si>
  <si>
    <t>Közterület-felügyelet</t>
  </si>
  <si>
    <t>Bölcsődék</t>
  </si>
  <si>
    <t>ESZI</t>
  </si>
  <si>
    <t>Játékkal-mesével</t>
  </si>
  <si>
    <t>Tesz-vesz</t>
  </si>
  <si>
    <t>Bástya</t>
  </si>
  <si>
    <t>Balaton</t>
  </si>
  <si>
    <t>összesen</t>
  </si>
  <si>
    <t>C/III       Forintszámlák</t>
  </si>
  <si>
    <t>C/II       Pénztárak, csekkek, betétkönyvek</t>
  </si>
  <si>
    <t>C/IV      Devizaszámlák</t>
  </si>
  <si>
    <t>C/V       Idegen pénzeszközök</t>
  </si>
  <si>
    <t xml:space="preserve">F) AKTÍV IDŐBELI ELHATÁROLÁSOK </t>
  </si>
  <si>
    <t>E) EGYÉB SAJÁTOS ESZKÖZOLDALI ELSZÁMOLÁSOK</t>
  </si>
  <si>
    <t xml:space="preserve">H/I Költségvetési évben esedékes kötelezettségek </t>
  </si>
  <si>
    <t xml:space="preserve">H/II Költségvetési évet követően esedékes kötelezettségek </t>
  </si>
  <si>
    <t xml:space="preserve">H/III  Kötelezettség jellegű sajátos elszámolások </t>
  </si>
  <si>
    <t xml:space="preserve">H) KÖTELEZETTSÉGEK (=H/I+H/II+H/III) </t>
  </si>
  <si>
    <t xml:space="preserve">G) SAJÁT TŐKE </t>
  </si>
  <si>
    <t>K) PASSZÍV IDŐBELI ELHATÁROLÁSOK</t>
  </si>
  <si>
    <t xml:space="preserve">D) KÖVETELÉSEK (=D/I+D/II+D/III) </t>
  </si>
  <si>
    <t>C) PÉNZESZKÖZÖK (C/I+C/II+C/III+C/IV+C/V)</t>
  </si>
  <si>
    <t>Belváros-Lipótváros Önkormányzatának mérlege</t>
  </si>
  <si>
    <t>2014.</t>
  </si>
  <si>
    <t>15.számú melléklet</t>
  </si>
  <si>
    <t>ezer 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</si>
</sst>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2" fillId="0" borderId="0" xfId="0" applyFont="1" applyFill="1"/>
    <xf numFmtId="0" fontId="4" fillId="0" borderId="17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left" vertical="top" wrapText="1"/>
    </xf>
    <xf numFmtId="3" fontId="5" fillId="0" borderId="13" xfId="0" applyNumberFormat="1" applyFont="1" applyFill="1" applyBorder="1" applyAlignment="1">
      <alignment horizontal="right" vertical="top" wrapText="1"/>
    </xf>
    <xf numFmtId="3" fontId="1" fillId="0" borderId="13" xfId="0" applyNumberFormat="1" applyFont="1" applyFill="1" applyBorder="1" applyAlignment="1">
      <alignment horizontal="right"/>
    </xf>
    <xf numFmtId="3" fontId="1" fillId="0" borderId="14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/>
    <xf numFmtId="3" fontId="5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righ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3" fontId="5" fillId="0" borderId="2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3" fontId="5" fillId="0" borderId="10" xfId="0" applyNumberFormat="1" applyFont="1" applyFill="1" applyBorder="1" applyAlignment="1">
      <alignment horizontal="right" vertical="center" wrapText="1"/>
    </xf>
    <xf numFmtId="3" fontId="3" fillId="0" borderId="10" xfId="0" applyNumberFormat="1" applyFont="1" applyFill="1" applyBorder="1" applyAlignment="1">
      <alignment horizontal="right" vertical="center"/>
    </xf>
    <xf numFmtId="3" fontId="3" fillId="0" borderId="1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wrapText="1"/>
    </xf>
    <xf numFmtId="3" fontId="2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3" fontId="2" fillId="0" borderId="0" xfId="0" applyNumberFormat="1" applyFont="1" applyFill="1" applyAlignment="1">
      <alignment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16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tabSelected="1" topLeftCell="A4" workbookViewId="0">
      <selection activeCell="Z18" sqref="Z18"/>
    </sheetView>
  </sheetViews>
  <sheetFormatPr defaultRowHeight="12" x14ac:dyDescent="0.2"/>
  <cols>
    <col min="1" max="1" width="35" style="26" bestFit="1" customWidth="1"/>
    <col min="2" max="3" width="8.7109375" style="26" bestFit="1" customWidth="1"/>
    <col min="4" max="7" width="6.5703125" style="26" bestFit="1" customWidth="1"/>
    <col min="8" max="8" width="6.28515625" style="26" bestFit="1" customWidth="1"/>
    <col min="9" max="10" width="6.5703125" style="26" bestFit="1" customWidth="1"/>
    <col min="11" max="11" width="7.28515625" style="26" customWidth="1"/>
    <col min="12" max="21" width="6.5703125" style="26" bestFit="1" customWidth="1"/>
    <col min="22" max="23" width="8.7109375" style="3" bestFit="1" customWidth="1"/>
    <col min="24" max="216" width="9.140625" style="3"/>
    <col min="217" max="217" width="8.140625" style="3" customWidth="1"/>
    <col min="218" max="218" width="82" style="3" customWidth="1"/>
    <col min="219" max="221" width="19.140625" style="3" customWidth="1"/>
    <col min="222" max="472" width="9.140625" style="3"/>
    <col min="473" max="473" width="8.140625" style="3" customWidth="1"/>
    <col min="474" max="474" width="82" style="3" customWidth="1"/>
    <col min="475" max="477" width="19.140625" style="3" customWidth="1"/>
    <col min="478" max="728" width="9.140625" style="3"/>
    <col min="729" max="729" width="8.140625" style="3" customWidth="1"/>
    <col min="730" max="730" width="82" style="3" customWidth="1"/>
    <col min="731" max="733" width="19.140625" style="3" customWidth="1"/>
    <col min="734" max="984" width="9.140625" style="3"/>
    <col min="985" max="985" width="8.140625" style="3" customWidth="1"/>
    <col min="986" max="986" width="82" style="3" customWidth="1"/>
    <col min="987" max="989" width="19.140625" style="3" customWidth="1"/>
    <col min="990" max="1240" width="9.140625" style="3"/>
    <col min="1241" max="1241" width="8.140625" style="3" customWidth="1"/>
    <col min="1242" max="1242" width="82" style="3" customWidth="1"/>
    <col min="1243" max="1245" width="19.140625" style="3" customWidth="1"/>
    <col min="1246" max="1496" width="9.140625" style="3"/>
    <col min="1497" max="1497" width="8.140625" style="3" customWidth="1"/>
    <col min="1498" max="1498" width="82" style="3" customWidth="1"/>
    <col min="1499" max="1501" width="19.140625" style="3" customWidth="1"/>
    <col min="1502" max="1752" width="9.140625" style="3"/>
    <col min="1753" max="1753" width="8.140625" style="3" customWidth="1"/>
    <col min="1754" max="1754" width="82" style="3" customWidth="1"/>
    <col min="1755" max="1757" width="19.140625" style="3" customWidth="1"/>
    <col min="1758" max="2008" width="9.140625" style="3"/>
    <col min="2009" max="2009" width="8.140625" style="3" customWidth="1"/>
    <col min="2010" max="2010" width="82" style="3" customWidth="1"/>
    <col min="2011" max="2013" width="19.140625" style="3" customWidth="1"/>
    <col min="2014" max="2264" width="9.140625" style="3"/>
    <col min="2265" max="2265" width="8.140625" style="3" customWidth="1"/>
    <col min="2266" max="2266" width="82" style="3" customWidth="1"/>
    <col min="2267" max="2269" width="19.140625" style="3" customWidth="1"/>
    <col min="2270" max="2520" width="9.140625" style="3"/>
    <col min="2521" max="2521" width="8.140625" style="3" customWidth="1"/>
    <col min="2522" max="2522" width="82" style="3" customWidth="1"/>
    <col min="2523" max="2525" width="19.140625" style="3" customWidth="1"/>
    <col min="2526" max="2776" width="9.140625" style="3"/>
    <col min="2777" max="2777" width="8.140625" style="3" customWidth="1"/>
    <col min="2778" max="2778" width="82" style="3" customWidth="1"/>
    <col min="2779" max="2781" width="19.140625" style="3" customWidth="1"/>
    <col min="2782" max="3032" width="9.140625" style="3"/>
    <col min="3033" max="3033" width="8.140625" style="3" customWidth="1"/>
    <col min="3034" max="3034" width="82" style="3" customWidth="1"/>
    <col min="3035" max="3037" width="19.140625" style="3" customWidth="1"/>
    <col min="3038" max="3288" width="9.140625" style="3"/>
    <col min="3289" max="3289" width="8.140625" style="3" customWidth="1"/>
    <col min="3290" max="3290" width="82" style="3" customWidth="1"/>
    <col min="3291" max="3293" width="19.140625" style="3" customWidth="1"/>
    <col min="3294" max="3544" width="9.140625" style="3"/>
    <col min="3545" max="3545" width="8.140625" style="3" customWidth="1"/>
    <col min="3546" max="3546" width="82" style="3" customWidth="1"/>
    <col min="3547" max="3549" width="19.140625" style="3" customWidth="1"/>
    <col min="3550" max="3800" width="9.140625" style="3"/>
    <col min="3801" max="3801" width="8.140625" style="3" customWidth="1"/>
    <col min="3802" max="3802" width="82" style="3" customWidth="1"/>
    <col min="3803" max="3805" width="19.140625" style="3" customWidth="1"/>
    <col min="3806" max="4056" width="9.140625" style="3"/>
    <col min="4057" max="4057" width="8.140625" style="3" customWidth="1"/>
    <col min="4058" max="4058" width="82" style="3" customWidth="1"/>
    <col min="4059" max="4061" width="19.140625" style="3" customWidth="1"/>
    <col min="4062" max="4312" width="9.140625" style="3"/>
    <col min="4313" max="4313" width="8.140625" style="3" customWidth="1"/>
    <col min="4314" max="4314" width="82" style="3" customWidth="1"/>
    <col min="4315" max="4317" width="19.140625" style="3" customWidth="1"/>
    <col min="4318" max="4568" width="9.140625" style="3"/>
    <col min="4569" max="4569" width="8.140625" style="3" customWidth="1"/>
    <col min="4570" max="4570" width="82" style="3" customWidth="1"/>
    <col min="4571" max="4573" width="19.140625" style="3" customWidth="1"/>
    <col min="4574" max="4824" width="9.140625" style="3"/>
    <col min="4825" max="4825" width="8.140625" style="3" customWidth="1"/>
    <col min="4826" max="4826" width="82" style="3" customWidth="1"/>
    <col min="4827" max="4829" width="19.140625" style="3" customWidth="1"/>
    <col min="4830" max="5080" width="9.140625" style="3"/>
    <col min="5081" max="5081" width="8.140625" style="3" customWidth="1"/>
    <col min="5082" max="5082" width="82" style="3" customWidth="1"/>
    <col min="5083" max="5085" width="19.140625" style="3" customWidth="1"/>
    <col min="5086" max="5336" width="9.140625" style="3"/>
    <col min="5337" max="5337" width="8.140625" style="3" customWidth="1"/>
    <col min="5338" max="5338" width="82" style="3" customWidth="1"/>
    <col min="5339" max="5341" width="19.140625" style="3" customWidth="1"/>
    <col min="5342" max="5592" width="9.140625" style="3"/>
    <col min="5593" max="5593" width="8.140625" style="3" customWidth="1"/>
    <col min="5594" max="5594" width="82" style="3" customWidth="1"/>
    <col min="5595" max="5597" width="19.140625" style="3" customWidth="1"/>
    <col min="5598" max="5848" width="9.140625" style="3"/>
    <col min="5849" max="5849" width="8.140625" style="3" customWidth="1"/>
    <col min="5850" max="5850" width="82" style="3" customWidth="1"/>
    <col min="5851" max="5853" width="19.140625" style="3" customWidth="1"/>
    <col min="5854" max="6104" width="9.140625" style="3"/>
    <col min="6105" max="6105" width="8.140625" style="3" customWidth="1"/>
    <col min="6106" max="6106" width="82" style="3" customWidth="1"/>
    <col min="6107" max="6109" width="19.140625" style="3" customWidth="1"/>
    <col min="6110" max="6360" width="9.140625" style="3"/>
    <col min="6361" max="6361" width="8.140625" style="3" customWidth="1"/>
    <col min="6362" max="6362" width="82" style="3" customWidth="1"/>
    <col min="6363" max="6365" width="19.140625" style="3" customWidth="1"/>
    <col min="6366" max="6616" width="9.140625" style="3"/>
    <col min="6617" max="6617" width="8.140625" style="3" customWidth="1"/>
    <col min="6618" max="6618" width="82" style="3" customWidth="1"/>
    <col min="6619" max="6621" width="19.140625" style="3" customWidth="1"/>
    <col min="6622" max="6872" width="9.140625" style="3"/>
    <col min="6873" max="6873" width="8.140625" style="3" customWidth="1"/>
    <col min="6874" max="6874" width="82" style="3" customWidth="1"/>
    <col min="6875" max="6877" width="19.140625" style="3" customWidth="1"/>
    <col min="6878" max="7128" width="9.140625" style="3"/>
    <col min="7129" max="7129" width="8.140625" style="3" customWidth="1"/>
    <col min="7130" max="7130" width="82" style="3" customWidth="1"/>
    <col min="7131" max="7133" width="19.140625" style="3" customWidth="1"/>
    <col min="7134" max="7384" width="9.140625" style="3"/>
    <col min="7385" max="7385" width="8.140625" style="3" customWidth="1"/>
    <col min="7386" max="7386" width="82" style="3" customWidth="1"/>
    <col min="7387" max="7389" width="19.140625" style="3" customWidth="1"/>
    <col min="7390" max="7640" width="9.140625" style="3"/>
    <col min="7641" max="7641" width="8.140625" style="3" customWidth="1"/>
    <col min="7642" max="7642" width="82" style="3" customWidth="1"/>
    <col min="7643" max="7645" width="19.140625" style="3" customWidth="1"/>
    <col min="7646" max="7896" width="9.140625" style="3"/>
    <col min="7897" max="7897" width="8.140625" style="3" customWidth="1"/>
    <col min="7898" max="7898" width="82" style="3" customWidth="1"/>
    <col min="7899" max="7901" width="19.140625" style="3" customWidth="1"/>
    <col min="7902" max="8152" width="9.140625" style="3"/>
    <col min="8153" max="8153" width="8.140625" style="3" customWidth="1"/>
    <col min="8154" max="8154" width="82" style="3" customWidth="1"/>
    <col min="8155" max="8157" width="19.140625" style="3" customWidth="1"/>
    <col min="8158" max="8408" width="9.140625" style="3"/>
    <col min="8409" max="8409" width="8.140625" style="3" customWidth="1"/>
    <col min="8410" max="8410" width="82" style="3" customWidth="1"/>
    <col min="8411" max="8413" width="19.140625" style="3" customWidth="1"/>
    <col min="8414" max="8664" width="9.140625" style="3"/>
    <col min="8665" max="8665" width="8.140625" style="3" customWidth="1"/>
    <col min="8666" max="8666" width="82" style="3" customWidth="1"/>
    <col min="8667" max="8669" width="19.140625" style="3" customWidth="1"/>
    <col min="8670" max="8920" width="9.140625" style="3"/>
    <col min="8921" max="8921" width="8.140625" style="3" customWidth="1"/>
    <col min="8922" max="8922" width="82" style="3" customWidth="1"/>
    <col min="8923" max="8925" width="19.140625" style="3" customWidth="1"/>
    <col min="8926" max="9176" width="9.140625" style="3"/>
    <col min="9177" max="9177" width="8.140625" style="3" customWidth="1"/>
    <col min="9178" max="9178" width="82" style="3" customWidth="1"/>
    <col min="9179" max="9181" width="19.140625" style="3" customWidth="1"/>
    <col min="9182" max="9432" width="9.140625" style="3"/>
    <col min="9433" max="9433" width="8.140625" style="3" customWidth="1"/>
    <col min="9434" max="9434" width="82" style="3" customWidth="1"/>
    <col min="9435" max="9437" width="19.140625" style="3" customWidth="1"/>
    <col min="9438" max="9688" width="9.140625" style="3"/>
    <col min="9689" max="9689" width="8.140625" style="3" customWidth="1"/>
    <col min="9690" max="9690" width="82" style="3" customWidth="1"/>
    <col min="9691" max="9693" width="19.140625" style="3" customWidth="1"/>
    <col min="9694" max="9944" width="9.140625" style="3"/>
    <col min="9945" max="9945" width="8.140625" style="3" customWidth="1"/>
    <col min="9946" max="9946" width="82" style="3" customWidth="1"/>
    <col min="9947" max="9949" width="19.140625" style="3" customWidth="1"/>
    <col min="9950" max="10200" width="9.140625" style="3"/>
    <col min="10201" max="10201" width="8.140625" style="3" customWidth="1"/>
    <col min="10202" max="10202" width="82" style="3" customWidth="1"/>
    <col min="10203" max="10205" width="19.140625" style="3" customWidth="1"/>
    <col min="10206" max="10456" width="9.140625" style="3"/>
    <col min="10457" max="10457" width="8.140625" style="3" customWidth="1"/>
    <col min="10458" max="10458" width="82" style="3" customWidth="1"/>
    <col min="10459" max="10461" width="19.140625" style="3" customWidth="1"/>
    <col min="10462" max="10712" width="9.140625" style="3"/>
    <col min="10713" max="10713" width="8.140625" style="3" customWidth="1"/>
    <col min="10714" max="10714" width="82" style="3" customWidth="1"/>
    <col min="10715" max="10717" width="19.140625" style="3" customWidth="1"/>
    <col min="10718" max="10968" width="9.140625" style="3"/>
    <col min="10969" max="10969" width="8.140625" style="3" customWidth="1"/>
    <col min="10970" max="10970" width="82" style="3" customWidth="1"/>
    <col min="10971" max="10973" width="19.140625" style="3" customWidth="1"/>
    <col min="10974" max="11224" width="9.140625" style="3"/>
    <col min="11225" max="11225" width="8.140625" style="3" customWidth="1"/>
    <col min="11226" max="11226" width="82" style="3" customWidth="1"/>
    <col min="11227" max="11229" width="19.140625" style="3" customWidth="1"/>
    <col min="11230" max="11480" width="9.140625" style="3"/>
    <col min="11481" max="11481" width="8.140625" style="3" customWidth="1"/>
    <col min="11482" max="11482" width="82" style="3" customWidth="1"/>
    <col min="11483" max="11485" width="19.140625" style="3" customWidth="1"/>
    <col min="11486" max="11736" width="9.140625" style="3"/>
    <col min="11737" max="11737" width="8.140625" style="3" customWidth="1"/>
    <col min="11738" max="11738" width="82" style="3" customWidth="1"/>
    <col min="11739" max="11741" width="19.140625" style="3" customWidth="1"/>
    <col min="11742" max="11992" width="9.140625" style="3"/>
    <col min="11993" max="11993" width="8.140625" style="3" customWidth="1"/>
    <col min="11994" max="11994" width="82" style="3" customWidth="1"/>
    <col min="11995" max="11997" width="19.140625" style="3" customWidth="1"/>
    <col min="11998" max="12248" width="9.140625" style="3"/>
    <col min="12249" max="12249" width="8.140625" style="3" customWidth="1"/>
    <col min="12250" max="12250" width="82" style="3" customWidth="1"/>
    <col min="12251" max="12253" width="19.140625" style="3" customWidth="1"/>
    <col min="12254" max="12504" width="9.140625" style="3"/>
    <col min="12505" max="12505" width="8.140625" style="3" customWidth="1"/>
    <col min="12506" max="12506" width="82" style="3" customWidth="1"/>
    <col min="12507" max="12509" width="19.140625" style="3" customWidth="1"/>
    <col min="12510" max="12760" width="9.140625" style="3"/>
    <col min="12761" max="12761" width="8.140625" style="3" customWidth="1"/>
    <col min="12762" max="12762" width="82" style="3" customWidth="1"/>
    <col min="12763" max="12765" width="19.140625" style="3" customWidth="1"/>
    <col min="12766" max="13016" width="9.140625" style="3"/>
    <col min="13017" max="13017" width="8.140625" style="3" customWidth="1"/>
    <col min="13018" max="13018" width="82" style="3" customWidth="1"/>
    <col min="13019" max="13021" width="19.140625" style="3" customWidth="1"/>
    <col min="13022" max="13272" width="9.140625" style="3"/>
    <col min="13273" max="13273" width="8.140625" style="3" customWidth="1"/>
    <col min="13274" max="13274" width="82" style="3" customWidth="1"/>
    <col min="13275" max="13277" width="19.140625" style="3" customWidth="1"/>
    <col min="13278" max="13528" width="9.140625" style="3"/>
    <col min="13529" max="13529" width="8.140625" style="3" customWidth="1"/>
    <col min="13530" max="13530" width="82" style="3" customWidth="1"/>
    <col min="13531" max="13533" width="19.140625" style="3" customWidth="1"/>
    <col min="13534" max="13784" width="9.140625" style="3"/>
    <col min="13785" max="13785" width="8.140625" style="3" customWidth="1"/>
    <col min="13786" max="13786" width="82" style="3" customWidth="1"/>
    <col min="13787" max="13789" width="19.140625" style="3" customWidth="1"/>
    <col min="13790" max="14040" width="9.140625" style="3"/>
    <col min="14041" max="14041" width="8.140625" style="3" customWidth="1"/>
    <col min="14042" max="14042" width="82" style="3" customWidth="1"/>
    <col min="14043" max="14045" width="19.140625" style="3" customWidth="1"/>
    <col min="14046" max="14296" width="9.140625" style="3"/>
    <col min="14297" max="14297" width="8.140625" style="3" customWidth="1"/>
    <col min="14298" max="14298" width="82" style="3" customWidth="1"/>
    <col min="14299" max="14301" width="19.140625" style="3" customWidth="1"/>
    <col min="14302" max="14552" width="9.140625" style="3"/>
    <col min="14553" max="14553" width="8.140625" style="3" customWidth="1"/>
    <col min="14554" max="14554" width="82" style="3" customWidth="1"/>
    <col min="14555" max="14557" width="19.140625" style="3" customWidth="1"/>
    <col min="14558" max="14808" width="9.140625" style="3"/>
    <col min="14809" max="14809" width="8.140625" style="3" customWidth="1"/>
    <col min="14810" max="14810" width="82" style="3" customWidth="1"/>
    <col min="14811" max="14813" width="19.140625" style="3" customWidth="1"/>
    <col min="14814" max="15064" width="9.140625" style="3"/>
    <col min="15065" max="15065" width="8.140625" style="3" customWidth="1"/>
    <col min="15066" max="15066" width="82" style="3" customWidth="1"/>
    <col min="15067" max="15069" width="19.140625" style="3" customWidth="1"/>
    <col min="15070" max="15320" width="9.140625" style="3"/>
    <col min="15321" max="15321" width="8.140625" style="3" customWidth="1"/>
    <col min="15322" max="15322" width="82" style="3" customWidth="1"/>
    <col min="15323" max="15325" width="19.140625" style="3" customWidth="1"/>
    <col min="15326" max="15576" width="9.140625" style="3"/>
    <col min="15577" max="15577" width="8.140625" style="3" customWidth="1"/>
    <col min="15578" max="15578" width="82" style="3" customWidth="1"/>
    <col min="15579" max="15581" width="19.140625" style="3" customWidth="1"/>
    <col min="15582" max="15832" width="9.140625" style="3"/>
    <col min="15833" max="15833" width="8.140625" style="3" customWidth="1"/>
    <col min="15834" max="15834" width="82" style="3" customWidth="1"/>
    <col min="15835" max="15837" width="19.140625" style="3" customWidth="1"/>
    <col min="15838" max="16088" width="9.140625" style="3"/>
    <col min="16089" max="16089" width="8.140625" style="3" customWidth="1"/>
    <col min="16090" max="16090" width="82" style="3" customWidth="1"/>
    <col min="16091" max="16093" width="19.140625" style="3" customWidth="1"/>
    <col min="16094" max="16384" width="9.140625" style="3"/>
  </cols>
  <sheetData>
    <row r="1" spans="1:23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</row>
    <row r="2" spans="1:23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3" t="s">
        <v>48</v>
      </c>
      <c r="W2" s="33"/>
    </row>
    <row r="3" spans="1:23" x14ac:dyDescent="0.2">
      <c r="A3" s="32" t="s">
        <v>46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</row>
    <row r="4" spans="1:23" x14ac:dyDescent="0.2">
      <c r="A4" s="28"/>
      <c r="B4" s="28"/>
      <c r="C4" s="28"/>
      <c r="D4" s="28"/>
      <c r="E4" s="28"/>
      <c r="F4" s="28"/>
      <c r="G4" s="28"/>
      <c r="H4" s="28"/>
      <c r="I4" s="28"/>
      <c r="J4" s="28" t="s">
        <v>47</v>
      </c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</row>
    <row r="5" spans="1:23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3" ht="12.75" thickBo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34" t="s">
        <v>49</v>
      </c>
      <c r="W6" s="34"/>
    </row>
    <row r="7" spans="1:23" ht="12.75" thickBot="1" x14ac:dyDescent="0.25">
      <c r="A7" s="30" t="s">
        <v>0</v>
      </c>
      <c r="B7" s="38" t="s">
        <v>21</v>
      </c>
      <c r="C7" s="39"/>
      <c r="D7" s="37" t="s">
        <v>22</v>
      </c>
      <c r="E7" s="36"/>
      <c r="F7" s="35" t="s">
        <v>23</v>
      </c>
      <c r="G7" s="35"/>
      <c r="H7" s="37" t="s">
        <v>24</v>
      </c>
      <c r="I7" s="36"/>
      <c r="J7" s="35" t="s">
        <v>25</v>
      </c>
      <c r="K7" s="35"/>
      <c r="L7" s="37" t="s">
        <v>26</v>
      </c>
      <c r="M7" s="36"/>
      <c r="N7" s="35" t="s">
        <v>27</v>
      </c>
      <c r="O7" s="35"/>
      <c r="P7" s="37" t="s">
        <v>28</v>
      </c>
      <c r="Q7" s="36"/>
      <c r="R7" s="35" t="s">
        <v>29</v>
      </c>
      <c r="S7" s="35"/>
      <c r="T7" s="37" t="s">
        <v>30</v>
      </c>
      <c r="U7" s="36"/>
      <c r="V7" s="35" t="s">
        <v>31</v>
      </c>
      <c r="W7" s="36"/>
    </row>
    <row r="8" spans="1:23" ht="24.75" thickBot="1" x14ac:dyDescent="0.25">
      <c r="A8" s="31"/>
      <c r="B8" s="4" t="s">
        <v>1</v>
      </c>
      <c r="C8" s="5" t="s">
        <v>2</v>
      </c>
      <c r="D8" s="4" t="s">
        <v>1</v>
      </c>
      <c r="E8" s="5" t="s">
        <v>2</v>
      </c>
      <c r="F8" s="6" t="s">
        <v>1</v>
      </c>
      <c r="G8" s="5" t="s">
        <v>2</v>
      </c>
      <c r="H8" s="4" t="s">
        <v>1</v>
      </c>
      <c r="I8" s="5" t="s">
        <v>2</v>
      </c>
      <c r="J8" s="6" t="s">
        <v>1</v>
      </c>
      <c r="K8" s="5" t="s">
        <v>2</v>
      </c>
      <c r="L8" s="4" t="s">
        <v>1</v>
      </c>
      <c r="M8" s="5" t="s">
        <v>2</v>
      </c>
      <c r="N8" s="6" t="s">
        <v>1</v>
      </c>
      <c r="O8" s="5" t="s">
        <v>2</v>
      </c>
      <c r="P8" s="4" t="s">
        <v>1</v>
      </c>
      <c r="Q8" s="5" t="s">
        <v>2</v>
      </c>
      <c r="R8" s="6" t="s">
        <v>1</v>
      </c>
      <c r="S8" s="5" t="s">
        <v>2</v>
      </c>
      <c r="T8" s="4" t="s">
        <v>1</v>
      </c>
      <c r="U8" s="5" t="s">
        <v>2</v>
      </c>
      <c r="V8" s="6" t="s">
        <v>1</v>
      </c>
      <c r="W8" s="5" t="s">
        <v>2</v>
      </c>
    </row>
    <row r="9" spans="1:23" x14ac:dyDescent="0.2">
      <c r="A9" s="7" t="s">
        <v>3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9"/>
      <c r="W9" s="10"/>
    </row>
    <row r="10" spans="1:23" s="15" customFormat="1" x14ac:dyDescent="0.25">
      <c r="A10" s="11" t="s">
        <v>8</v>
      </c>
      <c r="B10" s="12">
        <v>12227</v>
      </c>
      <c r="C10" s="12">
        <v>4157</v>
      </c>
      <c r="D10" s="12">
        <v>4450</v>
      </c>
      <c r="E10" s="12">
        <v>492</v>
      </c>
      <c r="F10" s="12"/>
      <c r="G10" s="12"/>
      <c r="H10" s="12">
        <v>11480</v>
      </c>
      <c r="I10" s="12">
        <v>13484</v>
      </c>
      <c r="J10" s="12"/>
      <c r="K10" s="12"/>
      <c r="L10" s="12">
        <v>2033</v>
      </c>
      <c r="M10" s="12">
        <v>1354</v>
      </c>
      <c r="N10" s="12"/>
      <c r="O10" s="12"/>
      <c r="P10" s="12"/>
      <c r="Q10" s="12"/>
      <c r="R10" s="12">
        <v>56</v>
      </c>
      <c r="S10" s="12">
        <v>36</v>
      </c>
      <c r="T10" s="12"/>
      <c r="U10" s="12"/>
      <c r="V10" s="13">
        <f>SUM(B10,D10,F10,H10,J10,L10,N10,P10,R10,T10)</f>
        <v>30246</v>
      </c>
      <c r="W10" s="14">
        <f>SUM(C10,E10,G10,I10,K10,M10,O10,Q10,S10,U10)</f>
        <v>19523</v>
      </c>
    </row>
    <row r="11" spans="1:23" s="15" customFormat="1" x14ac:dyDescent="0.25">
      <c r="A11" s="11" t="s">
        <v>9</v>
      </c>
      <c r="B11" s="12">
        <f>61417208-3</f>
        <v>61417205</v>
      </c>
      <c r="C11" s="12">
        <v>61702437</v>
      </c>
      <c r="D11" s="12">
        <v>35839</v>
      </c>
      <c r="E11" s="12">
        <v>30315</v>
      </c>
      <c r="F11" s="12">
        <v>103795</v>
      </c>
      <c r="G11" s="12">
        <v>92257</v>
      </c>
      <c r="H11" s="12">
        <v>12762</v>
      </c>
      <c r="I11" s="12">
        <v>33609</v>
      </c>
      <c r="J11" s="12">
        <v>197748</v>
      </c>
      <c r="K11" s="12">
        <v>195151</v>
      </c>
      <c r="L11" s="12">
        <v>346721</v>
      </c>
      <c r="M11" s="12">
        <v>339029</v>
      </c>
      <c r="N11" s="12">
        <v>212232</v>
      </c>
      <c r="O11" s="12">
        <v>206686</v>
      </c>
      <c r="P11" s="12">
        <v>130608</v>
      </c>
      <c r="Q11" s="12">
        <v>127777</v>
      </c>
      <c r="R11" s="12">
        <v>366404</v>
      </c>
      <c r="S11" s="12">
        <v>359453</v>
      </c>
      <c r="T11" s="12">
        <v>350670</v>
      </c>
      <c r="U11" s="12">
        <v>358089</v>
      </c>
      <c r="V11" s="13">
        <f t="shared" ref="V11:W40" si="0">SUM(B11,D11,F11,H11,J11,L11,N11,P11,R11,T11)</f>
        <v>63173984</v>
      </c>
      <c r="W11" s="14">
        <f t="shared" ref="W11:W40" si="1">SUM(C11,E11,G11,I11,K11,M11,O11,Q11,S11,U11)</f>
        <v>63444803</v>
      </c>
    </row>
    <row r="12" spans="1:23" s="15" customFormat="1" x14ac:dyDescent="0.25">
      <c r="A12" s="11" t="s">
        <v>10</v>
      </c>
      <c r="B12" s="12">
        <f>2863712+2</f>
        <v>2863714</v>
      </c>
      <c r="C12" s="12">
        <v>2935299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3">
        <f t="shared" si="0"/>
        <v>2863714</v>
      </c>
      <c r="W12" s="14">
        <f t="shared" si="1"/>
        <v>2935299</v>
      </c>
    </row>
    <row r="13" spans="1:23" s="15" customFormat="1" ht="24" x14ac:dyDescent="0.25">
      <c r="A13" s="11" t="s">
        <v>11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3">
        <f t="shared" si="0"/>
        <v>0</v>
      </c>
      <c r="W13" s="14">
        <f t="shared" si="1"/>
        <v>0</v>
      </c>
    </row>
    <row r="14" spans="1:23" s="18" customFormat="1" ht="36" x14ac:dyDescent="0.25">
      <c r="A14" s="11" t="s">
        <v>12</v>
      </c>
      <c r="B14" s="17">
        <f t="shared" ref="B14:I14" si="2">SUM(B10:B13)</f>
        <v>64293146</v>
      </c>
      <c r="C14" s="17">
        <f t="shared" si="2"/>
        <v>64641893</v>
      </c>
      <c r="D14" s="17">
        <f t="shared" si="2"/>
        <v>40289</v>
      </c>
      <c r="E14" s="17">
        <f t="shared" si="2"/>
        <v>30807</v>
      </c>
      <c r="F14" s="17">
        <f t="shared" si="2"/>
        <v>103795</v>
      </c>
      <c r="G14" s="17">
        <f t="shared" si="2"/>
        <v>92257</v>
      </c>
      <c r="H14" s="17">
        <f t="shared" si="2"/>
        <v>24242</v>
      </c>
      <c r="I14" s="17">
        <f t="shared" si="2"/>
        <v>47093</v>
      </c>
      <c r="J14" s="17">
        <f t="shared" ref="J14" si="3">SUM(J10:J13)</f>
        <v>197748</v>
      </c>
      <c r="K14" s="17">
        <f t="shared" ref="K14" si="4">SUM(K10:K13)</f>
        <v>195151</v>
      </c>
      <c r="L14" s="17">
        <f t="shared" ref="L14" si="5">SUM(L10:L13)</f>
        <v>348754</v>
      </c>
      <c r="M14" s="17">
        <f t="shared" ref="M14" si="6">SUM(M10:M13)</f>
        <v>340383</v>
      </c>
      <c r="N14" s="17">
        <f t="shared" ref="N14" si="7">SUM(N10:N13)</f>
        <v>212232</v>
      </c>
      <c r="O14" s="17">
        <f t="shared" ref="O14" si="8">SUM(O10:O13)</f>
        <v>206686</v>
      </c>
      <c r="P14" s="17">
        <f t="shared" ref="P14" si="9">SUM(P10:P13)</f>
        <v>130608</v>
      </c>
      <c r="Q14" s="17">
        <f t="shared" ref="Q14" si="10">SUM(Q10:Q13)</f>
        <v>127777</v>
      </c>
      <c r="R14" s="17">
        <f t="shared" ref="R14" si="11">SUM(R10:R13)</f>
        <v>366460</v>
      </c>
      <c r="S14" s="17">
        <f t="shared" ref="S14" si="12">SUM(S10:S13)</f>
        <v>359489</v>
      </c>
      <c r="T14" s="17">
        <f t="shared" ref="T14" si="13">SUM(T10:T13)</f>
        <v>350670</v>
      </c>
      <c r="U14" s="17">
        <f t="shared" ref="U14" si="14">SUM(U10:U13)</f>
        <v>358089</v>
      </c>
      <c r="V14" s="13">
        <f t="shared" si="0"/>
        <v>66067944</v>
      </c>
      <c r="W14" s="14">
        <f t="shared" si="1"/>
        <v>66399625</v>
      </c>
    </row>
    <row r="15" spans="1:23" s="15" customFormat="1" x14ac:dyDescent="0.25">
      <c r="A15" s="11" t="s">
        <v>13</v>
      </c>
      <c r="B15" s="12"/>
      <c r="C15" s="12"/>
      <c r="D15" s="12"/>
      <c r="E15" s="12"/>
      <c r="F15" s="12">
        <v>17696</v>
      </c>
      <c r="G15" s="12">
        <v>15938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3">
        <f t="shared" si="0"/>
        <v>17696</v>
      </c>
      <c r="W15" s="14">
        <f t="shared" si="1"/>
        <v>15938</v>
      </c>
    </row>
    <row r="16" spans="1:23" s="15" customFormat="1" x14ac:dyDescent="0.25">
      <c r="A16" s="11" t="s">
        <v>14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3">
        <f t="shared" si="0"/>
        <v>0</v>
      </c>
      <c r="W16" s="14">
        <f t="shared" si="1"/>
        <v>0</v>
      </c>
    </row>
    <row r="17" spans="1:27" s="15" customFormat="1" ht="24" x14ac:dyDescent="0.25">
      <c r="A17" s="11" t="s">
        <v>15</v>
      </c>
      <c r="B17" s="17">
        <f t="shared" ref="B17:E17" si="15">SUM(B15:B16)</f>
        <v>0</v>
      </c>
      <c r="C17" s="17">
        <f t="shared" si="15"/>
        <v>0</v>
      </c>
      <c r="D17" s="17">
        <f t="shared" si="15"/>
        <v>0</v>
      </c>
      <c r="E17" s="17">
        <f t="shared" si="15"/>
        <v>0</v>
      </c>
      <c r="F17" s="17">
        <f>SUM(F15:F16)</f>
        <v>17696</v>
      </c>
      <c r="G17" s="17">
        <f>SUM(G15:G16)</f>
        <v>15938</v>
      </c>
      <c r="H17" s="17">
        <f t="shared" ref="H17:I17" si="16">SUM(H15:H16)</f>
        <v>0</v>
      </c>
      <c r="I17" s="17">
        <f t="shared" si="16"/>
        <v>0</v>
      </c>
      <c r="J17" s="17">
        <f t="shared" ref="J17" si="17">SUM(J15:J16)</f>
        <v>0</v>
      </c>
      <c r="K17" s="17">
        <f t="shared" ref="K17" si="18">SUM(K15:K16)</f>
        <v>0</v>
      </c>
      <c r="L17" s="17">
        <f t="shared" ref="L17" si="19">SUM(L15:L16)</f>
        <v>0</v>
      </c>
      <c r="M17" s="17">
        <f t="shared" ref="M17" si="20">SUM(M15:M16)</f>
        <v>0</v>
      </c>
      <c r="N17" s="17">
        <f t="shared" ref="N17" si="21">SUM(N15:N16)</f>
        <v>0</v>
      </c>
      <c r="O17" s="17">
        <f t="shared" ref="O17" si="22">SUM(O15:O16)</f>
        <v>0</v>
      </c>
      <c r="P17" s="17">
        <f t="shared" ref="P17" si="23">SUM(P15:P16)</f>
        <v>0</v>
      </c>
      <c r="Q17" s="17">
        <f t="shared" ref="Q17" si="24">SUM(Q15:Q16)</f>
        <v>0</v>
      </c>
      <c r="R17" s="17">
        <f t="shared" ref="R17" si="25">SUM(R15:R16)</f>
        <v>0</v>
      </c>
      <c r="S17" s="17">
        <f t="shared" ref="S17" si="26">SUM(S15:S16)</f>
        <v>0</v>
      </c>
      <c r="T17" s="17">
        <f t="shared" ref="T17" si="27">SUM(T15:T16)</f>
        <v>0</v>
      </c>
      <c r="U17" s="17">
        <f t="shared" ref="U17" si="28">SUM(U15:U16)</f>
        <v>0</v>
      </c>
      <c r="V17" s="13">
        <f t="shared" si="0"/>
        <v>17696</v>
      </c>
      <c r="W17" s="14">
        <f t="shared" si="1"/>
        <v>15938</v>
      </c>
    </row>
    <row r="18" spans="1:27" s="15" customFormat="1" x14ac:dyDescent="0.25">
      <c r="A18" s="19" t="s">
        <v>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3"/>
      <c r="W18" s="14"/>
    </row>
    <row r="19" spans="1:27" s="15" customFormat="1" ht="15" customHeight="1" x14ac:dyDescent="0.25">
      <c r="A19" s="20" t="s">
        <v>33</v>
      </c>
      <c r="B19" s="12">
        <v>1786</v>
      </c>
      <c r="C19" s="12">
        <v>1785</v>
      </c>
      <c r="D19" s="12">
        <v>771</v>
      </c>
      <c r="E19" s="12">
        <v>1009</v>
      </c>
      <c r="F19" s="12">
        <v>287</v>
      </c>
      <c r="G19" s="12">
        <v>396</v>
      </c>
      <c r="H19" s="12"/>
      <c r="I19" s="12">
        <v>361</v>
      </c>
      <c r="J19" s="12">
        <v>184</v>
      </c>
      <c r="K19" s="12">
        <v>80</v>
      </c>
      <c r="L19" s="12">
        <v>166</v>
      </c>
      <c r="M19" s="12">
        <v>24</v>
      </c>
      <c r="N19" s="12">
        <v>44</v>
      </c>
      <c r="O19" s="12">
        <v>152</v>
      </c>
      <c r="P19" s="12">
        <v>40</v>
      </c>
      <c r="Q19" s="12">
        <v>25</v>
      </c>
      <c r="R19" s="12">
        <v>114</v>
      </c>
      <c r="S19" s="12">
        <v>9</v>
      </c>
      <c r="T19" s="12">
        <v>76</v>
      </c>
      <c r="U19" s="12">
        <v>115</v>
      </c>
      <c r="V19" s="13">
        <f t="shared" si="0"/>
        <v>3468</v>
      </c>
      <c r="W19" s="14">
        <f t="shared" si="0"/>
        <v>3956</v>
      </c>
    </row>
    <row r="20" spans="1:27" s="15" customFormat="1" x14ac:dyDescent="0.25">
      <c r="A20" s="20" t="s">
        <v>32</v>
      </c>
      <c r="B20" s="12">
        <v>2291018</v>
      </c>
      <c r="C20" s="12">
        <v>3673387</v>
      </c>
      <c r="D20" s="12">
        <v>21490</v>
      </c>
      <c r="E20" s="12">
        <v>5567</v>
      </c>
      <c r="F20" s="12">
        <v>70990</v>
      </c>
      <c r="G20" s="12">
        <v>149389</v>
      </c>
      <c r="H20" s="12">
        <v>9695</v>
      </c>
      <c r="I20" s="12">
        <v>21449</v>
      </c>
      <c r="J20" s="12">
        <v>729</v>
      </c>
      <c r="K20" s="12">
        <v>3009</v>
      </c>
      <c r="L20" s="12">
        <v>4852</v>
      </c>
      <c r="M20" s="12">
        <v>11674</v>
      </c>
      <c r="N20" s="12">
        <v>1215</v>
      </c>
      <c r="O20" s="12">
        <v>2932</v>
      </c>
      <c r="P20" s="12">
        <v>920</v>
      </c>
      <c r="Q20" s="12">
        <v>1901</v>
      </c>
      <c r="R20" s="12">
        <v>174</v>
      </c>
      <c r="S20" s="12">
        <v>1156</v>
      </c>
      <c r="T20" s="12">
        <v>954</v>
      </c>
      <c r="U20" s="12">
        <v>2351</v>
      </c>
      <c r="V20" s="13">
        <f t="shared" si="0"/>
        <v>2402037</v>
      </c>
      <c r="W20" s="14">
        <f t="shared" si="0"/>
        <v>3872815</v>
      </c>
    </row>
    <row r="21" spans="1:27" s="15" customFormat="1" x14ac:dyDescent="0.25">
      <c r="A21" s="20" t="s">
        <v>34</v>
      </c>
      <c r="B21" s="12">
        <v>229</v>
      </c>
      <c r="C21" s="12">
        <v>246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3">
        <f t="shared" si="0"/>
        <v>229</v>
      </c>
      <c r="W21" s="14">
        <f t="shared" si="0"/>
        <v>246</v>
      </c>
    </row>
    <row r="22" spans="1:27" s="15" customFormat="1" x14ac:dyDescent="0.25">
      <c r="A22" s="19" t="s">
        <v>35</v>
      </c>
      <c r="B22" s="12">
        <v>113763</v>
      </c>
      <c r="C22" s="12">
        <v>224845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3">
        <f t="shared" si="0"/>
        <v>113763</v>
      </c>
      <c r="W22" s="14">
        <f t="shared" si="0"/>
        <v>224845</v>
      </c>
    </row>
    <row r="23" spans="1:27" s="15" customFormat="1" ht="24" x14ac:dyDescent="0.25">
      <c r="A23" s="11" t="s">
        <v>45</v>
      </c>
      <c r="B23" s="17">
        <f>SUM(B19:B22)</f>
        <v>2406796</v>
      </c>
      <c r="C23" s="17">
        <f>SUM(C19:C22)</f>
        <v>3900263</v>
      </c>
      <c r="D23" s="17">
        <f t="shared" ref="D23:W23" si="29">SUM(D19:D22)</f>
        <v>22261</v>
      </c>
      <c r="E23" s="17">
        <f t="shared" si="29"/>
        <v>6576</v>
      </c>
      <c r="F23" s="17">
        <f t="shared" si="29"/>
        <v>71277</v>
      </c>
      <c r="G23" s="17">
        <f t="shared" si="29"/>
        <v>149785</v>
      </c>
      <c r="H23" s="17">
        <f t="shared" si="29"/>
        <v>9695</v>
      </c>
      <c r="I23" s="17">
        <f t="shared" si="29"/>
        <v>21810</v>
      </c>
      <c r="J23" s="17">
        <f t="shared" si="29"/>
        <v>913</v>
      </c>
      <c r="K23" s="17">
        <f t="shared" si="29"/>
        <v>3089</v>
      </c>
      <c r="L23" s="17">
        <f t="shared" si="29"/>
        <v>5018</v>
      </c>
      <c r="M23" s="17">
        <f t="shared" si="29"/>
        <v>11698</v>
      </c>
      <c r="N23" s="17">
        <f t="shared" si="29"/>
        <v>1259</v>
      </c>
      <c r="O23" s="17">
        <f t="shared" si="29"/>
        <v>3084</v>
      </c>
      <c r="P23" s="17">
        <f t="shared" si="29"/>
        <v>960</v>
      </c>
      <c r="Q23" s="17">
        <f t="shared" si="29"/>
        <v>1926</v>
      </c>
      <c r="R23" s="17">
        <f t="shared" si="29"/>
        <v>288</v>
      </c>
      <c r="S23" s="17">
        <f t="shared" si="29"/>
        <v>1165</v>
      </c>
      <c r="T23" s="17">
        <f t="shared" si="29"/>
        <v>1030</v>
      </c>
      <c r="U23" s="17">
        <f t="shared" si="29"/>
        <v>2466</v>
      </c>
      <c r="V23" s="17">
        <f t="shared" si="29"/>
        <v>2519497</v>
      </c>
      <c r="W23" s="21">
        <f t="shared" si="29"/>
        <v>4101862</v>
      </c>
      <c r="AA23" s="29"/>
    </row>
    <row r="24" spans="1:27" s="15" customFormat="1" ht="24" x14ac:dyDescent="0.25">
      <c r="A24" s="11" t="s">
        <v>16</v>
      </c>
      <c r="B24" s="12">
        <v>1525834</v>
      </c>
      <c r="C24" s="12">
        <v>1766653</v>
      </c>
      <c r="D24" s="12">
        <v>6890</v>
      </c>
      <c r="E24" s="12">
        <v>6545</v>
      </c>
      <c r="F24" s="12">
        <v>6824</v>
      </c>
      <c r="G24" s="12"/>
      <c r="H24" s="12">
        <v>30340</v>
      </c>
      <c r="I24" s="12">
        <v>29715</v>
      </c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3">
        <f t="shared" si="0"/>
        <v>1569888</v>
      </c>
      <c r="W24" s="14">
        <f t="shared" si="1"/>
        <v>1802913</v>
      </c>
    </row>
    <row r="25" spans="1:27" s="15" customFormat="1" ht="24" x14ac:dyDescent="0.25">
      <c r="A25" s="11" t="s">
        <v>17</v>
      </c>
      <c r="B25" s="12">
        <f>3736793-1</f>
        <v>3736792</v>
      </c>
      <c r="C25" s="12">
        <v>2085918</v>
      </c>
      <c r="D25" s="12">
        <v>72</v>
      </c>
      <c r="E25" s="12">
        <v>71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3">
        <f t="shared" si="0"/>
        <v>3736864</v>
      </c>
      <c r="W25" s="14">
        <f t="shared" si="1"/>
        <v>2085989</v>
      </c>
    </row>
    <row r="26" spans="1:27" s="15" customFormat="1" ht="24" x14ac:dyDescent="0.25">
      <c r="A26" s="11" t="s">
        <v>18</v>
      </c>
      <c r="B26" s="12">
        <v>123458</v>
      </c>
      <c r="C26" s="12">
        <v>374108</v>
      </c>
      <c r="D26" s="12">
        <v>68</v>
      </c>
      <c r="E26" s="12">
        <v>2294</v>
      </c>
      <c r="F26" s="12">
        <v>771</v>
      </c>
      <c r="G26" s="12">
        <v>1114</v>
      </c>
      <c r="H26" s="12"/>
      <c r="I26" s="12">
        <v>1119</v>
      </c>
      <c r="J26" s="12">
        <v>242</v>
      </c>
      <c r="K26" s="12">
        <v>58</v>
      </c>
      <c r="L26" s="12">
        <v>4867</v>
      </c>
      <c r="M26" s="12">
        <v>1140</v>
      </c>
      <c r="N26" s="12">
        <v>889</v>
      </c>
      <c r="O26" s="12">
        <v>460</v>
      </c>
      <c r="P26" s="12">
        <v>710</v>
      </c>
      <c r="Q26" s="12">
        <v>283</v>
      </c>
      <c r="R26" s="12">
        <v>1036</v>
      </c>
      <c r="S26" s="12">
        <v>670</v>
      </c>
      <c r="T26" s="12">
        <v>450</v>
      </c>
      <c r="U26" s="12">
        <v>97</v>
      </c>
      <c r="V26" s="13">
        <f t="shared" si="0"/>
        <v>132491</v>
      </c>
      <c r="W26" s="14">
        <f t="shared" si="1"/>
        <v>381343</v>
      </c>
    </row>
    <row r="27" spans="1:27" s="15" customFormat="1" x14ac:dyDescent="0.25">
      <c r="A27" s="11" t="s">
        <v>44</v>
      </c>
      <c r="B27" s="17">
        <f t="shared" ref="B27:I27" si="30">SUM(B24:B26)</f>
        <v>5386084</v>
      </c>
      <c r="C27" s="17">
        <f t="shared" si="30"/>
        <v>4226679</v>
      </c>
      <c r="D27" s="17">
        <f t="shared" si="30"/>
        <v>7030</v>
      </c>
      <c r="E27" s="17">
        <f t="shared" si="30"/>
        <v>8910</v>
      </c>
      <c r="F27" s="17">
        <f t="shared" si="30"/>
        <v>7595</v>
      </c>
      <c r="G27" s="17">
        <f t="shared" si="30"/>
        <v>1114</v>
      </c>
      <c r="H27" s="17">
        <f t="shared" si="30"/>
        <v>30340</v>
      </c>
      <c r="I27" s="17">
        <f t="shared" si="30"/>
        <v>30834</v>
      </c>
      <c r="J27" s="17">
        <f t="shared" ref="J27" si="31">SUM(J24:J26)</f>
        <v>242</v>
      </c>
      <c r="K27" s="17">
        <f t="shared" ref="K27" si="32">SUM(K24:K26)</f>
        <v>58</v>
      </c>
      <c r="L27" s="17">
        <f t="shared" ref="L27" si="33">SUM(L24:L26)</f>
        <v>4867</v>
      </c>
      <c r="M27" s="17">
        <f t="shared" ref="M27" si="34">SUM(M24:M26)</f>
        <v>1140</v>
      </c>
      <c r="N27" s="17">
        <f t="shared" ref="N27" si="35">SUM(N24:N26)</f>
        <v>889</v>
      </c>
      <c r="O27" s="17">
        <f t="shared" ref="O27" si="36">SUM(O24:O26)</f>
        <v>460</v>
      </c>
      <c r="P27" s="17">
        <f t="shared" ref="P27" si="37">SUM(P24:P26)</f>
        <v>710</v>
      </c>
      <c r="Q27" s="17">
        <f t="shared" ref="Q27" si="38">SUM(Q24:Q26)</f>
        <v>283</v>
      </c>
      <c r="R27" s="17">
        <f t="shared" ref="R27" si="39">SUM(R24:R26)</f>
        <v>1036</v>
      </c>
      <c r="S27" s="17">
        <f t="shared" ref="S27" si="40">SUM(S24:S26)</f>
        <v>670</v>
      </c>
      <c r="T27" s="17">
        <f t="shared" ref="T27" si="41">SUM(T24:T26)</f>
        <v>450</v>
      </c>
      <c r="U27" s="17">
        <f t="shared" ref="U27" si="42">SUM(U24:U26)</f>
        <v>97</v>
      </c>
      <c r="V27" s="13">
        <f t="shared" si="0"/>
        <v>5439243</v>
      </c>
      <c r="W27" s="14">
        <f t="shared" si="1"/>
        <v>4270245</v>
      </c>
    </row>
    <row r="28" spans="1:27" s="15" customFormat="1" ht="24" x14ac:dyDescent="0.25">
      <c r="A28" s="11" t="s">
        <v>37</v>
      </c>
      <c r="B28" s="17">
        <f>122025+1</f>
        <v>122026</v>
      </c>
      <c r="C28" s="17">
        <v>33130</v>
      </c>
      <c r="D28" s="17">
        <v>67841</v>
      </c>
      <c r="E28" s="17">
        <v>56905</v>
      </c>
      <c r="F28" s="17">
        <v>40248</v>
      </c>
      <c r="G28" s="17">
        <v>9301</v>
      </c>
      <c r="H28" s="17">
        <v>13807</v>
      </c>
      <c r="I28" s="17">
        <v>16072</v>
      </c>
      <c r="J28" s="17"/>
      <c r="K28" s="17">
        <v>11</v>
      </c>
      <c r="L28" s="17"/>
      <c r="M28" s="17">
        <v>890</v>
      </c>
      <c r="N28" s="17"/>
      <c r="O28" s="17">
        <v>0</v>
      </c>
      <c r="P28" s="17"/>
      <c r="Q28" s="17"/>
      <c r="R28" s="17"/>
      <c r="S28" s="17"/>
      <c r="T28" s="17"/>
      <c r="U28" s="17"/>
      <c r="V28" s="13">
        <f t="shared" si="0"/>
        <v>243922</v>
      </c>
      <c r="W28" s="14">
        <f t="shared" si="1"/>
        <v>116309</v>
      </c>
    </row>
    <row r="29" spans="1:27" s="15" customFormat="1" x14ac:dyDescent="0.25">
      <c r="A29" s="11" t="s">
        <v>36</v>
      </c>
      <c r="B29" s="17"/>
      <c r="C29" s="17"/>
      <c r="D29" s="17"/>
      <c r="E29" s="17">
        <v>656</v>
      </c>
      <c r="F29" s="17"/>
      <c r="G29" s="17">
        <v>118053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3">
        <f t="shared" si="0"/>
        <v>0</v>
      </c>
      <c r="W29" s="14">
        <f t="shared" si="1"/>
        <v>118709</v>
      </c>
    </row>
    <row r="30" spans="1:27" s="15" customFormat="1" ht="24" x14ac:dyDescent="0.25">
      <c r="A30" s="11" t="s">
        <v>19</v>
      </c>
      <c r="B30" s="17">
        <f t="shared" ref="B30:I30" si="43">SUM(B14,B17,B23,B27,B28,B29)</f>
        <v>72208052</v>
      </c>
      <c r="C30" s="17">
        <f t="shared" si="43"/>
        <v>72801965</v>
      </c>
      <c r="D30" s="17">
        <f t="shared" si="43"/>
        <v>137421</v>
      </c>
      <c r="E30" s="17">
        <f t="shared" si="43"/>
        <v>103854</v>
      </c>
      <c r="F30" s="17">
        <f t="shared" si="43"/>
        <v>240611</v>
      </c>
      <c r="G30" s="17">
        <f t="shared" si="43"/>
        <v>386448</v>
      </c>
      <c r="H30" s="17">
        <f t="shared" si="43"/>
        <v>78084</v>
      </c>
      <c r="I30" s="17">
        <f t="shared" si="43"/>
        <v>115809</v>
      </c>
      <c r="J30" s="17">
        <f t="shared" ref="J30" si="44">SUM(J14,J17,J23,J27,J28,J29)</f>
        <v>198903</v>
      </c>
      <c r="K30" s="17">
        <f t="shared" ref="K30" si="45">SUM(K14,K17,K23,K27,K28,K29)</f>
        <v>198309</v>
      </c>
      <c r="L30" s="17">
        <f t="shared" ref="L30" si="46">SUM(L14,L17,L23,L27,L28,L29)</f>
        <v>358639</v>
      </c>
      <c r="M30" s="17">
        <f t="shared" ref="M30" si="47">SUM(M14,M17,M23,M27,M28,M29)</f>
        <v>354111</v>
      </c>
      <c r="N30" s="17">
        <f t="shared" ref="N30" si="48">SUM(N14,N17,N23,N27,N28,N29)</f>
        <v>214380</v>
      </c>
      <c r="O30" s="17">
        <f t="shared" ref="O30" si="49">SUM(O14,O17,O23,O27,O28,O29)</f>
        <v>210230</v>
      </c>
      <c r="P30" s="17">
        <f t="shared" ref="P30" si="50">SUM(P14,P17,P23,P27,P28,P29)</f>
        <v>132278</v>
      </c>
      <c r="Q30" s="17">
        <f t="shared" ref="Q30" si="51">SUM(Q14,Q17,Q23,Q27,Q28,Q29)</f>
        <v>129986</v>
      </c>
      <c r="R30" s="17">
        <f t="shared" ref="R30" si="52">SUM(R14,R17,R23,R27,R28,R29)</f>
        <v>367784</v>
      </c>
      <c r="S30" s="17">
        <f t="shared" ref="S30" si="53">SUM(S14,S17,S23,S27,S28,S29)</f>
        <v>361324</v>
      </c>
      <c r="T30" s="17">
        <f t="shared" ref="T30" si="54">SUM(T14,T17,T23,T27,T28,T29)</f>
        <v>352150</v>
      </c>
      <c r="U30" s="17">
        <f t="shared" ref="U30" si="55">SUM(U14,U17,U23,U27,U28,U29)</f>
        <v>360652</v>
      </c>
      <c r="V30" s="13">
        <f t="shared" si="0"/>
        <v>74288302</v>
      </c>
      <c r="W30" s="14">
        <f t="shared" si="1"/>
        <v>75022688</v>
      </c>
    </row>
    <row r="31" spans="1:27" s="15" customFormat="1" x14ac:dyDescent="0.25">
      <c r="A31" s="11" t="s">
        <v>5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3">
        <f t="shared" si="0"/>
        <v>0</v>
      </c>
      <c r="W31" s="14">
        <f t="shared" si="1"/>
        <v>0</v>
      </c>
    </row>
    <row r="32" spans="1:27" s="15" customFormat="1" x14ac:dyDescent="0.25">
      <c r="A32" s="11" t="s">
        <v>42</v>
      </c>
      <c r="B32" s="17">
        <v>64150027</v>
      </c>
      <c r="C32" s="17">
        <v>64415043</v>
      </c>
      <c r="D32" s="17">
        <v>121946</v>
      </c>
      <c r="E32" s="17">
        <v>-23584</v>
      </c>
      <c r="F32" s="17">
        <v>195859</v>
      </c>
      <c r="G32" s="17">
        <v>290861</v>
      </c>
      <c r="H32" s="17">
        <v>65625</v>
      </c>
      <c r="I32" s="17">
        <v>67540</v>
      </c>
      <c r="J32" s="17">
        <v>198251</v>
      </c>
      <c r="K32" s="17">
        <v>185606</v>
      </c>
      <c r="L32" s="17">
        <v>355265</v>
      </c>
      <c r="M32" s="17">
        <v>303190</v>
      </c>
      <c r="N32" s="17">
        <v>214309</v>
      </c>
      <c r="O32" s="17">
        <v>200188</v>
      </c>
      <c r="P32" s="17">
        <v>131964</v>
      </c>
      <c r="Q32" s="17">
        <v>124565</v>
      </c>
      <c r="R32" s="17">
        <v>367460</v>
      </c>
      <c r="S32" s="17">
        <v>351818</v>
      </c>
      <c r="T32" s="17">
        <v>352002</v>
      </c>
      <c r="U32" s="17">
        <v>353200</v>
      </c>
      <c r="V32" s="13">
        <f t="shared" si="0"/>
        <v>66152708</v>
      </c>
      <c r="W32" s="14">
        <f t="shared" si="1"/>
        <v>66268427</v>
      </c>
    </row>
    <row r="33" spans="1:23" s="15" customFormat="1" ht="24" x14ac:dyDescent="0.25">
      <c r="A33" s="11" t="s">
        <v>38</v>
      </c>
      <c r="B33" s="12">
        <v>1083681</v>
      </c>
      <c r="C33" s="12">
        <v>81376</v>
      </c>
      <c r="D33" s="12">
        <v>2033</v>
      </c>
      <c r="E33" s="12">
        <v>2586</v>
      </c>
      <c r="F33" s="12">
        <v>20488</v>
      </c>
      <c r="G33" s="12"/>
      <c r="H33" s="12"/>
      <c r="I33" s="12">
        <v>35810</v>
      </c>
      <c r="J33" s="12">
        <v>411</v>
      </c>
      <c r="K33" s="12">
        <v>543</v>
      </c>
      <c r="L33" s="12">
        <v>1029</v>
      </c>
      <c r="M33" s="12">
        <v>3278</v>
      </c>
      <c r="N33" s="12">
        <v>63</v>
      </c>
      <c r="O33" s="12">
        <v>299</v>
      </c>
      <c r="P33" s="12">
        <v>179</v>
      </c>
      <c r="Q33" s="12">
        <v>239</v>
      </c>
      <c r="R33" s="12"/>
      <c r="S33" s="12">
        <v>22</v>
      </c>
      <c r="T33" s="12">
        <v>3</v>
      </c>
      <c r="U33" s="12">
        <v>1</v>
      </c>
      <c r="V33" s="13">
        <f t="shared" si="0"/>
        <v>1107887</v>
      </c>
      <c r="W33" s="14">
        <f t="shared" si="1"/>
        <v>124154</v>
      </c>
    </row>
    <row r="34" spans="1:23" s="15" customFormat="1" ht="24" x14ac:dyDescent="0.25">
      <c r="A34" s="11" t="s">
        <v>39</v>
      </c>
      <c r="B34" s="12">
        <f>6371841+1</f>
        <v>6371842</v>
      </c>
      <c r="C34" s="12">
        <v>758197</v>
      </c>
      <c r="D34" s="12">
        <v>13269</v>
      </c>
      <c r="E34" s="12">
        <v>207</v>
      </c>
      <c r="F34" s="12"/>
      <c r="G34" s="12"/>
      <c r="H34" s="12"/>
      <c r="I34" s="12"/>
      <c r="J34" s="12">
        <v>241</v>
      </c>
      <c r="K34" s="12">
        <v>1662</v>
      </c>
      <c r="L34" s="12">
        <v>2345</v>
      </c>
      <c r="M34" s="12">
        <v>14709</v>
      </c>
      <c r="N34" s="12">
        <v>8</v>
      </c>
      <c r="O34" s="12">
        <v>1433</v>
      </c>
      <c r="P34" s="12">
        <v>135</v>
      </c>
      <c r="Q34" s="12">
        <v>980</v>
      </c>
      <c r="R34" s="12">
        <v>324</v>
      </c>
      <c r="S34" s="12">
        <v>1372</v>
      </c>
      <c r="T34" s="12">
        <v>145</v>
      </c>
      <c r="U34" s="12">
        <v>994</v>
      </c>
      <c r="V34" s="13">
        <f t="shared" si="0"/>
        <v>6388309</v>
      </c>
      <c r="W34" s="14">
        <f t="shared" si="1"/>
        <v>779554</v>
      </c>
    </row>
    <row r="35" spans="1:23" s="15" customFormat="1" x14ac:dyDescent="0.25">
      <c r="A35" s="20" t="s">
        <v>40</v>
      </c>
      <c r="B35" s="12">
        <f>488741-2</f>
        <v>488739</v>
      </c>
      <c r="C35" s="12">
        <v>514526</v>
      </c>
      <c r="D35" s="12">
        <v>173</v>
      </c>
      <c r="E35" s="12">
        <v>259</v>
      </c>
      <c r="F35" s="12">
        <v>24264</v>
      </c>
      <c r="G35" s="12">
        <v>26204</v>
      </c>
      <c r="H35" s="12">
        <v>12459</v>
      </c>
      <c r="I35" s="12">
        <v>12459</v>
      </c>
      <c r="J35" s="12"/>
      <c r="K35" s="12"/>
      <c r="L35" s="12"/>
      <c r="M35" s="12"/>
      <c r="N35" s="12"/>
      <c r="O35" s="12">
        <v>1077</v>
      </c>
      <c r="P35" s="12"/>
      <c r="Q35" s="12"/>
      <c r="R35" s="12"/>
      <c r="S35" s="12"/>
      <c r="T35" s="12"/>
      <c r="U35" s="12"/>
      <c r="V35" s="13">
        <f t="shared" si="0"/>
        <v>525635</v>
      </c>
      <c r="W35" s="14">
        <f t="shared" si="1"/>
        <v>554525</v>
      </c>
    </row>
    <row r="36" spans="1:23" s="15" customFormat="1" x14ac:dyDescent="0.25">
      <c r="A36" s="11" t="s">
        <v>41</v>
      </c>
      <c r="B36" s="17">
        <f t="shared" ref="B36:I36" si="56">SUM(B33:B35)</f>
        <v>7944262</v>
      </c>
      <c r="C36" s="17">
        <f t="shared" si="56"/>
        <v>1354099</v>
      </c>
      <c r="D36" s="17">
        <f t="shared" si="56"/>
        <v>15475</v>
      </c>
      <c r="E36" s="17">
        <f t="shared" si="56"/>
        <v>3052</v>
      </c>
      <c r="F36" s="17">
        <f t="shared" si="56"/>
        <v>44752</v>
      </c>
      <c r="G36" s="17">
        <f t="shared" si="56"/>
        <v>26204</v>
      </c>
      <c r="H36" s="17">
        <f t="shared" si="56"/>
        <v>12459</v>
      </c>
      <c r="I36" s="17">
        <f t="shared" si="56"/>
        <v>48269</v>
      </c>
      <c r="J36" s="17">
        <f t="shared" ref="J36" si="57">SUM(J33:J35)</f>
        <v>652</v>
      </c>
      <c r="K36" s="17">
        <f t="shared" ref="K36" si="58">SUM(K33:K35)</f>
        <v>2205</v>
      </c>
      <c r="L36" s="17">
        <f t="shared" ref="L36" si="59">SUM(L33:L35)</f>
        <v>3374</v>
      </c>
      <c r="M36" s="17">
        <f t="shared" ref="M36" si="60">SUM(M33:M35)</f>
        <v>17987</v>
      </c>
      <c r="N36" s="17">
        <f t="shared" ref="N36" si="61">SUM(N33:N35)</f>
        <v>71</v>
      </c>
      <c r="O36" s="17">
        <f t="shared" ref="O36" si="62">SUM(O33:O35)</f>
        <v>2809</v>
      </c>
      <c r="P36" s="17">
        <f t="shared" ref="P36" si="63">SUM(P33:P35)</f>
        <v>314</v>
      </c>
      <c r="Q36" s="17">
        <f t="shared" ref="Q36" si="64">SUM(Q33:Q35)</f>
        <v>1219</v>
      </c>
      <c r="R36" s="17">
        <f t="shared" ref="R36" si="65">SUM(R33:R35)</f>
        <v>324</v>
      </c>
      <c r="S36" s="17">
        <f t="shared" ref="S36" si="66">SUM(S33:S35)</f>
        <v>1394</v>
      </c>
      <c r="T36" s="17">
        <f t="shared" ref="T36" si="67">SUM(T33:T35)</f>
        <v>148</v>
      </c>
      <c r="U36" s="17">
        <f t="shared" ref="U36" si="68">SUM(U33:U35)</f>
        <v>995</v>
      </c>
      <c r="V36" s="13">
        <f t="shared" si="0"/>
        <v>8021831</v>
      </c>
      <c r="W36" s="14">
        <f t="shared" si="1"/>
        <v>1458233</v>
      </c>
    </row>
    <row r="37" spans="1:23" s="15" customFormat="1" ht="24" x14ac:dyDescent="0.25">
      <c r="A37" s="11" t="s">
        <v>6</v>
      </c>
      <c r="B37" s="17">
        <v>113763</v>
      </c>
      <c r="C37" s="17">
        <v>224845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3">
        <f t="shared" si="0"/>
        <v>113763</v>
      </c>
      <c r="W37" s="14">
        <f t="shared" si="1"/>
        <v>224845</v>
      </c>
    </row>
    <row r="38" spans="1:23" s="15" customFormat="1" ht="29.25" customHeight="1" x14ac:dyDescent="0.25">
      <c r="A38" s="11" t="s">
        <v>7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3">
        <f t="shared" si="0"/>
        <v>0</v>
      </c>
      <c r="W38" s="14">
        <f t="shared" si="1"/>
        <v>0</v>
      </c>
    </row>
    <row r="39" spans="1:23" s="15" customFormat="1" x14ac:dyDescent="0.25">
      <c r="A39" s="11" t="s">
        <v>43</v>
      </c>
      <c r="B39" s="17"/>
      <c r="C39" s="17">
        <v>6807978</v>
      </c>
      <c r="D39" s="17"/>
      <c r="E39" s="17">
        <v>124386</v>
      </c>
      <c r="F39" s="17"/>
      <c r="G39" s="17">
        <v>69383</v>
      </c>
      <c r="H39" s="17"/>
      <c r="I39" s="17"/>
      <c r="J39" s="17"/>
      <c r="K39" s="17">
        <v>10498</v>
      </c>
      <c r="L39" s="17"/>
      <c r="M39" s="17">
        <v>32934</v>
      </c>
      <c r="N39" s="17"/>
      <c r="O39" s="17">
        <v>7233</v>
      </c>
      <c r="P39" s="17"/>
      <c r="Q39" s="17">
        <v>4202</v>
      </c>
      <c r="R39" s="17"/>
      <c r="S39" s="17">
        <v>8112</v>
      </c>
      <c r="T39" s="17"/>
      <c r="U39" s="17">
        <v>6457</v>
      </c>
      <c r="V39" s="13">
        <f t="shared" si="0"/>
        <v>0</v>
      </c>
      <c r="W39" s="14">
        <f t="shared" si="1"/>
        <v>7071183</v>
      </c>
    </row>
    <row r="40" spans="1:23" s="15" customFormat="1" ht="12.75" thickBot="1" x14ac:dyDescent="0.3">
      <c r="A40" s="22" t="s">
        <v>20</v>
      </c>
      <c r="B40" s="23">
        <f t="shared" ref="B40:I40" si="69">SUM(B32,B36,B37,B38,B39)</f>
        <v>72208052</v>
      </c>
      <c r="C40" s="23">
        <f t="shared" si="69"/>
        <v>72801965</v>
      </c>
      <c r="D40" s="23">
        <f t="shared" si="69"/>
        <v>137421</v>
      </c>
      <c r="E40" s="23">
        <f t="shared" si="69"/>
        <v>103854</v>
      </c>
      <c r="F40" s="23">
        <f t="shared" si="69"/>
        <v>240611</v>
      </c>
      <c r="G40" s="23">
        <f t="shared" si="69"/>
        <v>386448</v>
      </c>
      <c r="H40" s="23">
        <f t="shared" si="69"/>
        <v>78084</v>
      </c>
      <c r="I40" s="23">
        <f t="shared" si="69"/>
        <v>115809</v>
      </c>
      <c r="J40" s="23">
        <f t="shared" ref="J40" si="70">SUM(J32,J36,J37,J38,J39)</f>
        <v>198903</v>
      </c>
      <c r="K40" s="23">
        <f t="shared" ref="K40" si="71">SUM(K32,K36,K37,K38,K39)</f>
        <v>198309</v>
      </c>
      <c r="L40" s="23">
        <f t="shared" ref="L40" si="72">SUM(L32,L36,L37,L38,L39)</f>
        <v>358639</v>
      </c>
      <c r="M40" s="23">
        <f t="shared" ref="M40" si="73">SUM(M32,M36,M37,M38,M39)</f>
        <v>354111</v>
      </c>
      <c r="N40" s="23">
        <f t="shared" ref="N40" si="74">SUM(N32,N36,N37,N38,N39)</f>
        <v>214380</v>
      </c>
      <c r="O40" s="23">
        <f t="shared" ref="O40" si="75">SUM(O32,O36,O37,O38,O39)</f>
        <v>210230</v>
      </c>
      <c r="P40" s="23">
        <f t="shared" ref="P40" si="76">SUM(P32,P36,P37,P38,P39)</f>
        <v>132278</v>
      </c>
      <c r="Q40" s="23">
        <f t="shared" ref="Q40" si="77">SUM(Q32,Q36,Q37,Q38,Q39)</f>
        <v>129986</v>
      </c>
      <c r="R40" s="23">
        <f t="shared" ref="R40" si="78">SUM(R32,R36,R37,R38,R39)</f>
        <v>367784</v>
      </c>
      <c r="S40" s="23">
        <f t="shared" ref="S40" si="79">SUM(S32,S36,S37,S38,S39)</f>
        <v>361324</v>
      </c>
      <c r="T40" s="23">
        <f t="shared" ref="T40" si="80">SUM(T32,T36,T37,T38,T39)</f>
        <v>352150</v>
      </c>
      <c r="U40" s="23">
        <f t="shared" ref="U40" si="81">SUM(U32,U36,U37,U38,U39)</f>
        <v>360652</v>
      </c>
      <c r="V40" s="24">
        <f t="shared" si="0"/>
        <v>74288302</v>
      </c>
      <c r="W40" s="25">
        <f t="shared" si="1"/>
        <v>75022688</v>
      </c>
    </row>
    <row r="41" spans="1:23" x14ac:dyDescent="0.2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16"/>
      <c r="W41" s="16"/>
    </row>
    <row r="42" spans="1:23" x14ac:dyDescent="0.2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16"/>
      <c r="W42" s="16"/>
    </row>
    <row r="43" spans="1:23" x14ac:dyDescent="0.2"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16"/>
      <c r="W43" s="16"/>
    </row>
    <row r="44" spans="1:23" x14ac:dyDescent="0.2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16"/>
      <c r="W44" s="16"/>
    </row>
    <row r="45" spans="1:23" x14ac:dyDescent="0.2"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16"/>
      <c r="W45" s="16"/>
    </row>
    <row r="46" spans="1:23" x14ac:dyDescent="0.2"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16"/>
      <c r="W46" s="16"/>
    </row>
    <row r="47" spans="1:23" x14ac:dyDescent="0.2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16"/>
      <c r="W47" s="16"/>
    </row>
    <row r="48" spans="1:23" x14ac:dyDescent="0.2"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16"/>
      <c r="W48" s="16"/>
    </row>
    <row r="49" spans="2:23" x14ac:dyDescent="0.2"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16"/>
      <c r="W49" s="16"/>
    </row>
    <row r="50" spans="2:23" x14ac:dyDescent="0.2"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16"/>
      <c r="W50" s="16"/>
    </row>
    <row r="51" spans="2:23" x14ac:dyDescent="0.2"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16"/>
      <c r="W51" s="16"/>
    </row>
    <row r="52" spans="2:23" x14ac:dyDescent="0.2"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16"/>
      <c r="W52" s="16"/>
    </row>
    <row r="53" spans="2:23" x14ac:dyDescent="0.2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16"/>
      <c r="W53" s="16"/>
    </row>
    <row r="54" spans="2:23" x14ac:dyDescent="0.2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16"/>
      <c r="W54" s="16"/>
    </row>
    <row r="55" spans="2:23" x14ac:dyDescent="0.2"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16"/>
      <c r="W55" s="16"/>
    </row>
    <row r="56" spans="2:23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16"/>
      <c r="W56" s="16"/>
    </row>
    <row r="57" spans="2:23" x14ac:dyDescent="0.2"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16"/>
      <c r="W57" s="16"/>
    </row>
    <row r="58" spans="2:23" x14ac:dyDescent="0.2"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16"/>
      <c r="W58" s="16"/>
    </row>
    <row r="59" spans="2:23" x14ac:dyDescent="0.2"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16"/>
      <c r="W59" s="16"/>
    </row>
    <row r="60" spans="2:23" x14ac:dyDescent="0.2"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16"/>
      <c r="W60" s="16"/>
    </row>
    <row r="61" spans="2:23" x14ac:dyDescent="0.2"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16"/>
      <c r="W61" s="16"/>
    </row>
    <row r="62" spans="2:23" x14ac:dyDescent="0.2"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16"/>
      <c r="W62" s="16"/>
    </row>
    <row r="63" spans="2:23" x14ac:dyDescent="0.2"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16"/>
      <c r="W63" s="16"/>
    </row>
    <row r="64" spans="2:23" x14ac:dyDescent="0.2"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16"/>
      <c r="W64" s="16"/>
    </row>
    <row r="65" spans="2:23" x14ac:dyDescent="0.2"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16"/>
      <c r="W65" s="16"/>
    </row>
    <row r="66" spans="2:23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16"/>
      <c r="W66" s="16"/>
    </row>
  </sheetData>
  <mergeCells count="15">
    <mergeCell ref="A7:A8"/>
    <mergeCell ref="A3:W3"/>
    <mergeCell ref="V2:W2"/>
    <mergeCell ref="V6:W6"/>
    <mergeCell ref="V7:W7"/>
    <mergeCell ref="T7:U7"/>
    <mergeCell ref="B7:C7"/>
    <mergeCell ref="D7:E7"/>
    <mergeCell ref="F7:G7"/>
    <mergeCell ref="H7:I7"/>
    <mergeCell ref="J7:K7"/>
    <mergeCell ref="L7:M7"/>
    <mergeCell ref="N7:O7"/>
    <mergeCell ref="P7:Q7"/>
    <mergeCell ref="R7:S7"/>
  </mergeCells>
  <pageMargins left="0" right="0" top="0.15748031496062992" bottom="0.15748031496062992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2014.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Morvai Éva</dc:creator>
  <cp:lastModifiedBy>Morvai Éva</cp:lastModifiedBy>
  <cp:lastPrinted>2015-05-12T15:31:47Z</cp:lastPrinted>
  <dcterms:created xsi:type="dcterms:W3CDTF">2015-04-20T15:16:23Z</dcterms:created>
  <dcterms:modified xsi:type="dcterms:W3CDTF">2015-05-27T08:34:51Z</dcterms:modified>
</cp:coreProperties>
</file>