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180" windowHeight="8835"/>
  </bookViews>
  <sheets>
    <sheet name="1.2. sz. melléklet" sheetId="1" r:id="rId1"/>
  </sheets>
  <definedNames>
    <definedName name="_xlnm.Print_Area" localSheetId="0">'1.2. sz. melléklet'!$A$1:$GA$58</definedName>
  </definedNames>
  <calcPr calcId="125725"/>
</workbook>
</file>

<file path=xl/calcChain.xml><?xml version="1.0" encoding="utf-8"?>
<calcChain xmlns="http://schemas.openxmlformats.org/spreadsheetml/2006/main">
  <c r="EB49" i="1"/>
  <c r="CY48"/>
  <c r="EB48"/>
  <c r="FD48"/>
  <c r="FD47"/>
  <c r="AW32"/>
  <c r="AK35"/>
  <c r="AK49"/>
  <c r="CE37"/>
  <c r="AW37"/>
  <c r="EZ14"/>
  <c r="FD29"/>
  <c r="EZ32"/>
  <c r="AW14"/>
  <c r="AB32"/>
  <c r="V32"/>
  <c r="EZ37"/>
  <c r="EZ36"/>
  <c r="CV38"/>
  <c r="EB37"/>
  <c r="EB36"/>
  <c r="FD36" s="1"/>
  <c r="CW38"/>
  <c r="CZ38"/>
  <c r="DA38"/>
  <c r="CY38"/>
  <c r="AX37"/>
  <c r="AY37"/>
  <c r="AY36"/>
  <c r="AX36"/>
  <c r="AY38"/>
  <c r="AQ38"/>
  <c r="AR38"/>
  <c r="AN38"/>
  <c r="AO38"/>
  <c r="AP38"/>
  <c r="AI38"/>
  <c r="AJ38"/>
  <c r="AK38"/>
  <c r="AL38"/>
  <c r="AM38"/>
  <c r="AH38"/>
  <c r="T38"/>
  <c r="U38"/>
  <c r="V38"/>
  <c r="W38"/>
  <c r="X38"/>
  <c r="Y38"/>
  <c r="Z38"/>
  <c r="AA38"/>
  <c r="AB38"/>
  <c r="AC38"/>
  <c r="AD38"/>
  <c r="S38"/>
  <c r="E38"/>
  <c r="F38"/>
  <c r="G38"/>
  <c r="H38"/>
  <c r="I38"/>
  <c r="J38"/>
  <c r="K38"/>
  <c r="L38"/>
  <c r="M38"/>
  <c r="N38"/>
  <c r="O38"/>
  <c r="D38"/>
  <c r="AW36"/>
  <c r="EB34"/>
  <c r="FB14"/>
  <c r="EL35"/>
  <c r="EM35"/>
  <c r="EN35"/>
  <c r="EO35"/>
  <c r="EP35"/>
  <c r="EQ35"/>
  <c r="ER35"/>
  <c r="ES35"/>
  <c r="ET35"/>
  <c r="EU35"/>
  <c r="EV35"/>
  <c r="EK35"/>
  <c r="EG35"/>
  <c r="EE35"/>
  <c r="EF35"/>
  <c r="DU35"/>
  <c r="DV35"/>
  <c r="DW35"/>
  <c r="DX35"/>
  <c r="DY35"/>
  <c r="DZ35"/>
  <c r="EA35"/>
  <c r="DT35"/>
  <c r="DF35"/>
  <c r="DG35"/>
  <c r="DH35"/>
  <c r="DI35"/>
  <c r="DJ35"/>
  <c r="DK35"/>
  <c r="DL35"/>
  <c r="DM35"/>
  <c r="DN35"/>
  <c r="DO35"/>
  <c r="DP35"/>
  <c r="DE35"/>
  <c r="CQ35"/>
  <c r="CR35"/>
  <c r="CS35"/>
  <c r="CT35"/>
  <c r="CU35"/>
  <c r="CV35"/>
  <c r="CW35"/>
  <c r="CX35"/>
  <c r="CY35"/>
  <c r="CZ35"/>
  <c r="DA35"/>
  <c r="CP35"/>
  <c r="FC35"/>
  <c r="CD35"/>
  <c r="BM35"/>
  <c r="BN35"/>
  <c r="BO35"/>
  <c r="BP35"/>
  <c r="BQ35"/>
  <c r="BR35"/>
  <c r="BS35"/>
  <c r="BT35"/>
  <c r="BU35"/>
  <c r="BV35"/>
  <c r="BW35"/>
  <c r="BL35"/>
  <c r="BA35"/>
  <c r="BB35"/>
  <c r="BC35"/>
  <c r="BD35"/>
  <c r="BE35"/>
  <c r="BF35"/>
  <c r="BG35"/>
  <c r="BH35"/>
  <c r="AZ35"/>
  <c r="AI35"/>
  <c r="AJ35"/>
  <c r="AL35"/>
  <c r="AM35"/>
  <c r="AN35"/>
  <c r="AO35"/>
  <c r="AP35"/>
  <c r="AQ35"/>
  <c r="AR35"/>
  <c r="AS35"/>
  <c r="AH35"/>
  <c r="T35"/>
  <c r="U35"/>
  <c r="V35"/>
  <c r="W35"/>
  <c r="X35"/>
  <c r="Y35"/>
  <c r="Z35"/>
  <c r="AA35"/>
  <c r="AB35"/>
  <c r="AC35"/>
  <c r="AD35"/>
  <c r="S35"/>
  <c r="E35"/>
  <c r="F35"/>
  <c r="G35"/>
  <c r="H35"/>
  <c r="I35"/>
  <c r="J35"/>
  <c r="K35"/>
  <c r="L35"/>
  <c r="M35"/>
  <c r="N35"/>
  <c r="O35"/>
  <c r="D35"/>
  <c r="EZ33"/>
  <c r="FA33"/>
  <c r="FB33"/>
  <c r="EZ34"/>
  <c r="FA34"/>
  <c r="FB34"/>
  <c r="EC34"/>
  <c r="ED34"/>
  <c r="CA34"/>
  <c r="CB34"/>
  <c r="CC34"/>
  <c r="AW34"/>
  <c r="AX34"/>
  <c r="CF34" s="1"/>
  <c r="AY34"/>
  <c r="AW33"/>
  <c r="AX33"/>
  <c r="AX35" s="1"/>
  <c r="AY33"/>
  <c r="CA33"/>
  <c r="CB33"/>
  <c r="CB35" s="1"/>
  <c r="CC33"/>
  <c r="EB33"/>
  <c r="EB35" s="1"/>
  <c r="EC33"/>
  <c r="ED33"/>
  <c r="ED35" s="1"/>
  <c r="CA40"/>
  <c r="CB40"/>
  <c r="CC40"/>
  <c r="AX40"/>
  <c r="CF40" s="1"/>
  <c r="AY40"/>
  <c r="CG40" s="1"/>
  <c r="AW40"/>
  <c r="CE40" s="1"/>
  <c r="FB40"/>
  <c r="FB41"/>
  <c r="FB42"/>
  <c r="FB43"/>
  <c r="FB44"/>
  <c r="FB45"/>
  <c r="FA40"/>
  <c r="FA41"/>
  <c r="FA42"/>
  <c r="FA43"/>
  <c r="FA44"/>
  <c r="FA45"/>
  <c r="EZ40"/>
  <c r="EZ41"/>
  <c r="EZ42"/>
  <c r="EZ43"/>
  <c r="EZ44"/>
  <c r="EZ45"/>
  <c r="ED40"/>
  <c r="FF40" s="1"/>
  <c r="EC40"/>
  <c r="EB40"/>
  <c r="FD40" s="1"/>
  <c r="CQ32"/>
  <c r="CR32"/>
  <c r="CS32"/>
  <c r="CT32"/>
  <c r="CU32"/>
  <c r="CV32"/>
  <c r="CW32"/>
  <c r="CX32"/>
  <c r="CY32"/>
  <c r="CZ32"/>
  <c r="DA32"/>
  <c r="CP32"/>
  <c r="AW27"/>
  <c r="AX27"/>
  <c r="AY27"/>
  <c r="CA27"/>
  <c r="CB27"/>
  <c r="CC27"/>
  <c r="CG27" s="1"/>
  <c r="ED27"/>
  <c r="ED28"/>
  <c r="EC26"/>
  <c r="EC27"/>
  <c r="EC28"/>
  <c r="EB27"/>
  <c r="EB28"/>
  <c r="FB27"/>
  <c r="FB28"/>
  <c r="FB29"/>
  <c r="FB30"/>
  <c r="FA27"/>
  <c r="FA28"/>
  <c r="FA29"/>
  <c r="FA30"/>
  <c r="FA31"/>
  <c r="EZ26"/>
  <c r="EZ27"/>
  <c r="EZ28"/>
  <c r="EZ29"/>
  <c r="AW9"/>
  <c r="AW10"/>
  <c r="AW11"/>
  <c r="AW12"/>
  <c r="AW13"/>
  <c r="AW15"/>
  <c r="AW16"/>
  <c r="AW17"/>
  <c r="AW18"/>
  <c r="AW19"/>
  <c r="AW20"/>
  <c r="AW21"/>
  <c r="AW22"/>
  <c r="AW23"/>
  <c r="AW24"/>
  <c r="AW25"/>
  <c r="AW26"/>
  <c r="AW28"/>
  <c r="CE28" s="1"/>
  <c r="AW29"/>
  <c r="AW30"/>
  <c r="AW31"/>
  <c r="EB13"/>
  <c r="FD13" s="1"/>
  <c r="AX48"/>
  <c r="EB44"/>
  <c r="FD44" s="1"/>
  <c r="CC28"/>
  <c r="ED13"/>
  <c r="EC13"/>
  <c r="CC14"/>
  <c r="ED12"/>
  <c r="EC12"/>
  <c r="EB12"/>
  <c r="FA39"/>
  <c r="FF28"/>
  <c r="FE28"/>
  <c r="FD28"/>
  <c r="AY28"/>
  <c r="CG28" s="1"/>
  <c r="AX28"/>
  <c r="CF28" s="1"/>
  <c r="CB14"/>
  <c r="AW7"/>
  <c r="AX7"/>
  <c r="AY7"/>
  <c r="CA7"/>
  <c r="CB7"/>
  <c r="CC7"/>
  <c r="EB7"/>
  <c r="EC7"/>
  <c r="ED7"/>
  <c r="EZ7"/>
  <c r="FA7"/>
  <c r="FB7"/>
  <c r="AW8"/>
  <c r="AX8"/>
  <c r="AY8"/>
  <c r="CA8"/>
  <c r="CB8"/>
  <c r="CC8"/>
  <c r="EB8"/>
  <c r="EC8"/>
  <c r="ED8"/>
  <c r="EZ8"/>
  <c r="FA8"/>
  <c r="FB8"/>
  <c r="FF8" s="1"/>
  <c r="AX9"/>
  <c r="AY9"/>
  <c r="CA9"/>
  <c r="CE9" s="1"/>
  <c r="CB9"/>
  <c r="CC9"/>
  <c r="EB9"/>
  <c r="EC9"/>
  <c r="ED9"/>
  <c r="EZ9"/>
  <c r="FA9"/>
  <c r="FB9"/>
  <c r="AX10"/>
  <c r="AY10"/>
  <c r="CA10"/>
  <c r="CE10" s="1"/>
  <c r="CB10"/>
  <c r="CC10"/>
  <c r="EB10"/>
  <c r="FD10" s="1"/>
  <c r="EC10"/>
  <c r="ED10"/>
  <c r="EZ10"/>
  <c r="FA10"/>
  <c r="FB10"/>
  <c r="AX11"/>
  <c r="AY11"/>
  <c r="CA11"/>
  <c r="CE11" s="1"/>
  <c r="CB11"/>
  <c r="CC11"/>
  <c r="EB11"/>
  <c r="EC11"/>
  <c r="ED11"/>
  <c r="EZ11"/>
  <c r="FA11"/>
  <c r="FB11"/>
  <c r="AX12"/>
  <c r="AY12"/>
  <c r="CA12"/>
  <c r="CE12" s="1"/>
  <c r="CB12"/>
  <c r="CC12"/>
  <c r="EZ12"/>
  <c r="FA12"/>
  <c r="FB12"/>
  <c r="FF12" s="1"/>
  <c r="FE12"/>
  <c r="AX13"/>
  <c r="AY13"/>
  <c r="CA13"/>
  <c r="CB13"/>
  <c r="CC13"/>
  <c r="FA13"/>
  <c r="FB13"/>
  <c r="FF13" s="1"/>
  <c r="FE13"/>
  <c r="AX14"/>
  <c r="CF14" s="1"/>
  <c r="AY14"/>
  <c r="CG14" s="1"/>
  <c r="CA14"/>
  <c r="EB14"/>
  <c r="EC14"/>
  <c r="ED14"/>
  <c r="FF14" s="1"/>
  <c r="FA14"/>
  <c r="AX15"/>
  <c r="AY15"/>
  <c r="CA15"/>
  <c r="CE15"/>
  <c r="CB15"/>
  <c r="CC15"/>
  <c r="EB15"/>
  <c r="EC15"/>
  <c r="ED15"/>
  <c r="FA15"/>
  <c r="FB15"/>
  <c r="AX16"/>
  <c r="AY16"/>
  <c r="CA16"/>
  <c r="CB16"/>
  <c r="CC16"/>
  <c r="EB16"/>
  <c r="EC16"/>
  <c r="ED16"/>
  <c r="EZ16"/>
  <c r="FA16"/>
  <c r="FB16"/>
  <c r="AX17"/>
  <c r="AY17"/>
  <c r="CA17"/>
  <c r="CB17"/>
  <c r="CC17"/>
  <c r="CG17"/>
  <c r="EB17"/>
  <c r="EC17"/>
  <c r="ED17"/>
  <c r="EZ17"/>
  <c r="FA17"/>
  <c r="FB17"/>
  <c r="AX18"/>
  <c r="AY18"/>
  <c r="CA18"/>
  <c r="CE18"/>
  <c r="CB18"/>
  <c r="CC18"/>
  <c r="EB18"/>
  <c r="EC18"/>
  <c r="ED18"/>
  <c r="EZ18"/>
  <c r="FA18"/>
  <c r="FB18"/>
  <c r="AX19"/>
  <c r="AY19"/>
  <c r="CA19"/>
  <c r="CE19" s="1"/>
  <c r="CB19"/>
  <c r="CC19"/>
  <c r="EB19"/>
  <c r="EC19"/>
  <c r="ED19"/>
  <c r="EZ19"/>
  <c r="FA19"/>
  <c r="FB19"/>
  <c r="AX20"/>
  <c r="AY20"/>
  <c r="CA20"/>
  <c r="CE20" s="1"/>
  <c r="CB20"/>
  <c r="CC20"/>
  <c r="EB20"/>
  <c r="EC20"/>
  <c r="ED20"/>
  <c r="EZ20"/>
  <c r="FD20" s="1"/>
  <c r="FA20"/>
  <c r="FB20"/>
  <c r="AX21"/>
  <c r="AY21"/>
  <c r="CA21"/>
  <c r="CE21" s="1"/>
  <c r="CB21"/>
  <c r="CC21"/>
  <c r="EB21"/>
  <c r="EC21"/>
  <c r="ED21"/>
  <c r="EZ21"/>
  <c r="FA21"/>
  <c r="FE21" s="1"/>
  <c r="FB21"/>
  <c r="AX22"/>
  <c r="AY22"/>
  <c r="CA22"/>
  <c r="CE22" s="1"/>
  <c r="CB22"/>
  <c r="CC22"/>
  <c r="EB22"/>
  <c r="EC22"/>
  <c r="ED22"/>
  <c r="EZ22"/>
  <c r="FA22"/>
  <c r="FB22"/>
  <c r="AX23"/>
  <c r="AY23"/>
  <c r="CA23"/>
  <c r="CE23" s="1"/>
  <c r="CB23"/>
  <c r="CC23"/>
  <c r="EB23"/>
  <c r="EC23"/>
  <c r="ED23"/>
  <c r="EZ23"/>
  <c r="FA23"/>
  <c r="FB23"/>
  <c r="AX24"/>
  <c r="AY24"/>
  <c r="CA24"/>
  <c r="CB24"/>
  <c r="CC24"/>
  <c r="EB24"/>
  <c r="EC24"/>
  <c r="FE24" s="1"/>
  <c r="ED24"/>
  <c r="EZ24"/>
  <c r="FA24"/>
  <c r="FB24"/>
  <c r="AX25"/>
  <c r="AY25"/>
  <c r="CA25"/>
  <c r="CE25" s="1"/>
  <c r="CB25"/>
  <c r="CC25"/>
  <c r="EB25"/>
  <c r="EC25"/>
  <c r="ED25"/>
  <c r="EZ25"/>
  <c r="FA25"/>
  <c r="FB25"/>
  <c r="FF25"/>
  <c r="AX26"/>
  <c r="AY26"/>
  <c r="AY32" s="1"/>
  <c r="CA26"/>
  <c r="CE26"/>
  <c r="CB26"/>
  <c r="CC26"/>
  <c r="CF26"/>
  <c r="EB26"/>
  <c r="FD26" s="1"/>
  <c r="ED26"/>
  <c r="FA26"/>
  <c r="FE26" s="1"/>
  <c r="FB26"/>
  <c r="AX29"/>
  <c r="AY29"/>
  <c r="CA29"/>
  <c r="CE29" s="1"/>
  <c r="CB29"/>
  <c r="CC29"/>
  <c r="EB29"/>
  <c r="EC29"/>
  <c r="FE29" s="1"/>
  <c r="ED29"/>
  <c r="AX30"/>
  <c r="AY30"/>
  <c r="CA30"/>
  <c r="CE30" s="1"/>
  <c r="CB30"/>
  <c r="CC30"/>
  <c r="EB30"/>
  <c r="EC30"/>
  <c r="FE30" s="1"/>
  <c r="ED30"/>
  <c r="FF30" s="1"/>
  <c r="EZ30"/>
  <c r="AX31"/>
  <c r="AY31"/>
  <c r="CA31"/>
  <c r="CE31" s="1"/>
  <c r="CB31"/>
  <c r="CC31"/>
  <c r="CC32" s="1"/>
  <c r="EB31"/>
  <c r="EC31"/>
  <c r="FE31" s="1"/>
  <c r="ED31"/>
  <c r="ED32" s="1"/>
  <c r="ED47" s="1"/>
  <c r="ED49" s="1"/>
  <c r="EZ31"/>
  <c r="FB31"/>
  <c r="D32"/>
  <c r="E32"/>
  <c r="F32"/>
  <c r="G32"/>
  <c r="H32"/>
  <c r="I32"/>
  <c r="J32"/>
  <c r="K32"/>
  <c r="L32"/>
  <c r="M32"/>
  <c r="N32"/>
  <c r="O32"/>
  <c r="S32"/>
  <c r="T32"/>
  <c r="U32"/>
  <c r="W32"/>
  <c r="X32"/>
  <c r="Y32"/>
  <c r="Z32"/>
  <c r="AA32"/>
  <c r="AC32"/>
  <c r="AD32"/>
  <c r="AH32"/>
  <c r="AI32"/>
  <c r="AJ32"/>
  <c r="AK32"/>
  <c r="AL32"/>
  <c r="AM32"/>
  <c r="AN32"/>
  <c r="AO32"/>
  <c r="AP32"/>
  <c r="AQ32"/>
  <c r="AR32"/>
  <c r="AS32"/>
  <c r="AZ32"/>
  <c r="BA32"/>
  <c r="BB32"/>
  <c r="BC32"/>
  <c r="BD32"/>
  <c r="BE32"/>
  <c r="BF32"/>
  <c r="BG32"/>
  <c r="BH32"/>
  <c r="BL32"/>
  <c r="BM32"/>
  <c r="BN32"/>
  <c r="BO32"/>
  <c r="BP32"/>
  <c r="BQ32"/>
  <c r="BR32"/>
  <c r="BS32"/>
  <c r="BT32"/>
  <c r="BU32"/>
  <c r="BV32"/>
  <c r="BW32"/>
  <c r="CD32"/>
  <c r="DE32"/>
  <c r="DF32"/>
  <c r="DG32"/>
  <c r="DH32"/>
  <c r="DI32"/>
  <c r="DJ32"/>
  <c r="DK32"/>
  <c r="DL32"/>
  <c r="DM32"/>
  <c r="DN32"/>
  <c r="DO32"/>
  <c r="DP32"/>
  <c r="DT32"/>
  <c r="DU32"/>
  <c r="DV32"/>
  <c r="DW32"/>
  <c r="DX32"/>
  <c r="DY32"/>
  <c r="DZ32"/>
  <c r="EA32"/>
  <c r="EE32"/>
  <c r="EF32"/>
  <c r="EG32"/>
  <c r="EK32"/>
  <c r="EL32"/>
  <c r="EM32"/>
  <c r="EO32"/>
  <c r="EP32"/>
  <c r="EQ32"/>
  <c r="ER32"/>
  <c r="ES32"/>
  <c r="ET32"/>
  <c r="EU32"/>
  <c r="EV32"/>
  <c r="FA32"/>
  <c r="FE33"/>
  <c r="FB32"/>
  <c r="FF33"/>
  <c r="FC32"/>
  <c r="AW39"/>
  <c r="AX39"/>
  <c r="AY39"/>
  <c r="CA39"/>
  <c r="CB39"/>
  <c r="CC39"/>
  <c r="CG39" s="1"/>
  <c r="EB39"/>
  <c r="EC39"/>
  <c r="FE39" s="1"/>
  <c r="ED39"/>
  <c r="EZ39"/>
  <c r="FB39"/>
  <c r="AW41"/>
  <c r="AX41"/>
  <c r="AY41"/>
  <c r="CA41"/>
  <c r="CB41"/>
  <c r="CF41" s="1"/>
  <c r="CC41"/>
  <c r="EB41"/>
  <c r="EC41"/>
  <c r="FE41" s="1"/>
  <c r="ED41"/>
  <c r="FD41"/>
  <c r="FF41"/>
  <c r="AW42"/>
  <c r="AX42"/>
  <c r="AY42"/>
  <c r="CA42"/>
  <c r="CB42"/>
  <c r="CC42"/>
  <c r="EB42"/>
  <c r="FD42" s="1"/>
  <c r="EC42"/>
  <c r="FE42" s="1"/>
  <c r="ED42"/>
  <c r="FF42" s="1"/>
  <c r="AW43"/>
  <c r="AX43"/>
  <c r="AY43"/>
  <c r="CA43"/>
  <c r="CB43"/>
  <c r="CC43"/>
  <c r="EB43"/>
  <c r="FD43" s="1"/>
  <c r="EC43"/>
  <c r="ED43"/>
  <c r="FE43"/>
  <c r="FF43"/>
  <c r="AW44"/>
  <c r="AX44"/>
  <c r="AX46" s="1"/>
  <c r="AY44"/>
  <c r="CA44"/>
  <c r="CB44"/>
  <c r="CC44"/>
  <c r="CG44" s="1"/>
  <c r="EC44"/>
  <c r="ED44"/>
  <c r="FE44"/>
  <c r="FF44"/>
  <c r="AW45"/>
  <c r="AX45"/>
  <c r="AY45"/>
  <c r="CA45"/>
  <c r="CB45"/>
  <c r="CC45"/>
  <c r="CG45" s="1"/>
  <c r="EB45"/>
  <c r="FD45" s="1"/>
  <c r="EC45"/>
  <c r="FE45" s="1"/>
  <c r="ED45"/>
  <c r="FF45"/>
  <c r="D46"/>
  <c r="E46"/>
  <c r="E47" s="1"/>
  <c r="E49" s="1"/>
  <c r="F46"/>
  <c r="F47" s="1"/>
  <c r="F49" s="1"/>
  <c r="G46"/>
  <c r="G47" s="1"/>
  <c r="G49" s="1"/>
  <c r="H46"/>
  <c r="H47"/>
  <c r="H49" s="1"/>
  <c r="I46"/>
  <c r="I47" s="1"/>
  <c r="I49" s="1"/>
  <c r="J46"/>
  <c r="J47" s="1"/>
  <c r="J49" s="1"/>
  <c r="K46"/>
  <c r="K47" s="1"/>
  <c r="K49" s="1"/>
  <c r="L46"/>
  <c r="L47" s="1"/>
  <c r="L49" s="1"/>
  <c r="M46"/>
  <c r="M47" s="1"/>
  <c r="M49" s="1"/>
  <c r="N46"/>
  <c r="N47" s="1"/>
  <c r="N49" s="1"/>
  <c r="O46"/>
  <c r="O47" s="1"/>
  <c r="O49" s="1"/>
  <c r="S46"/>
  <c r="T46"/>
  <c r="T47" s="1"/>
  <c r="T49" s="1"/>
  <c r="U46"/>
  <c r="U47"/>
  <c r="U49" s="1"/>
  <c r="V46"/>
  <c r="W46"/>
  <c r="W47" s="1"/>
  <c r="W49" s="1"/>
  <c r="X46"/>
  <c r="X47" s="1"/>
  <c r="X49" s="1"/>
  <c r="Y46"/>
  <c r="Y47" s="1"/>
  <c r="Y49" s="1"/>
  <c r="Z46"/>
  <c r="Z47" s="1"/>
  <c r="Z49" s="1"/>
  <c r="AA46"/>
  <c r="AA47" s="1"/>
  <c r="AA49" s="1"/>
  <c r="AB46"/>
  <c r="AB47" s="1"/>
  <c r="AB49" s="1"/>
  <c r="AC46"/>
  <c r="AC47"/>
  <c r="AC49" s="1"/>
  <c r="AD46"/>
  <c r="AD47" s="1"/>
  <c r="AD49" s="1"/>
  <c r="AH46"/>
  <c r="AH47" s="1"/>
  <c r="AH49" s="1"/>
  <c r="AI46"/>
  <c r="AI47" s="1"/>
  <c r="AI49" s="1"/>
  <c r="AJ46"/>
  <c r="AJ47" s="1"/>
  <c r="AJ49" s="1"/>
  <c r="AL46"/>
  <c r="AL47" s="1"/>
  <c r="AL49" s="1"/>
  <c r="AM46"/>
  <c r="AM47" s="1"/>
  <c r="AM49" s="1"/>
  <c r="AN46"/>
  <c r="AN47"/>
  <c r="AN49" s="1"/>
  <c r="AO46"/>
  <c r="AO47" s="1"/>
  <c r="AO49" s="1"/>
  <c r="AP46"/>
  <c r="AP47" s="1"/>
  <c r="AP49" s="1"/>
  <c r="AQ46"/>
  <c r="AQ47" s="1"/>
  <c r="AQ49" s="1"/>
  <c r="AR46"/>
  <c r="AR47" s="1"/>
  <c r="AR49" s="1"/>
  <c r="AS46"/>
  <c r="AS47" s="1"/>
  <c r="AS49" s="1"/>
  <c r="AZ46"/>
  <c r="BA46"/>
  <c r="BA47" s="1"/>
  <c r="BA49" s="1"/>
  <c r="BB46"/>
  <c r="BC46"/>
  <c r="BC47" s="1"/>
  <c r="BC49" s="1"/>
  <c r="BD46"/>
  <c r="BE46"/>
  <c r="BE47" s="1"/>
  <c r="BE49" s="1"/>
  <c r="BF46"/>
  <c r="BG46"/>
  <c r="BG47" s="1"/>
  <c r="BG49" s="1"/>
  <c r="BH46"/>
  <c r="BL46"/>
  <c r="BL47" s="1"/>
  <c r="BL49" s="1"/>
  <c r="BM46"/>
  <c r="BN46"/>
  <c r="BN47" s="1"/>
  <c r="BN49" s="1"/>
  <c r="BO46"/>
  <c r="BP46"/>
  <c r="BP47" s="1"/>
  <c r="BP49" s="1"/>
  <c r="BQ46"/>
  <c r="BR46"/>
  <c r="BR47" s="1"/>
  <c r="BR49" s="1"/>
  <c r="BS46"/>
  <c r="BT46"/>
  <c r="BT47" s="1"/>
  <c r="BT49" s="1"/>
  <c r="BU46"/>
  <c r="BV46"/>
  <c r="BV47" s="1"/>
  <c r="BV49" s="1"/>
  <c r="BW46"/>
  <c r="CA46"/>
  <c r="CB46"/>
  <c r="CC46"/>
  <c r="CD46"/>
  <c r="CD47" s="1"/>
  <c r="CD48" s="1"/>
  <c r="CD49" s="1"/>
  <c r="CP46"/>
  <c r="CP47" s="1"/>
  <c r="CP49" s="1"/>
  <c r="CQ46"/>
  <c r="CQ47" s="1"/>
  <c r="CQ49" s="1"/>
  <c r="CR46"/>
  <c r="CR47"/>
  <c r="CR49" s="1"/>
  <c r="CS46"/>
  <c r="CS47" s="1"/>
  <c r="CS49" s="1"/>
  <c r="CT46"/>
  <c r="CT47" s="1"/>
  <c r="CT49" s="1"/>
  <c r="CU46"/>
  <c r="CU47" s="1"/>
  <c r="CU49" s="1"/>
  <c r="CV46"/>
  <c r="CV47" s="1"/>
  <c r="CV49" s="1"/>
  <c r="CW46"/>
  <c r="CW47" s="1"/>
  <c r="CW49" s="1"/>
  <c r="CX46"/>
  <c r="CX47" s="1"/>
  <c r="CX49" s="1"/>
  <c r="CY46"/>
  <c r="CY47" s="1"/>
  <c r="CY49" s="1"/>
  <c r="CZ46"/>
  <c r="CZ47" s="1"/>
  <c r="CZ49" s="1"/>
  <c r="DA46"/>
  <c r="DA47" s="1"/>
  <c r="DA49" s="1"/>
  <c r="DE46"/>
  <c r="DE47" s="1"/>
  <c r="DE49" s="1"/>
  <c r="DF46"/>
  <c r="DF47" s="1"/>
  <c r="DF49" s="1"/>
  <c r="DG46"/>
  <c r="DG47"/>
  <c r="DG49" s="1"/>
  <c r="DH46"/>
  <c r="DH47" s="1"/>
  <c r="DH49" s="1"/>
  <c r="DI46"/>
  <c r="DI47" s="1"/>
  <c r="DI49" s="1"/>
  <c r="DJ46"/>
  <c r="DJ47" s="1"/>
  <c r="DJ49" s="1"/>
  <c r="DK46"/>
  <c r="DK47" s="1"/>
  <c r="DK49" s="1"/>
  <c r="DL46"/>
  <c r="DL47" s="1"/>
  <c r="DL49" s="1"/>
  <c r="DM46"/>
  <c r="DM47" s="1"/>
  <c r="DM49" s="1"/>
  <c r="DN46"/>
  <c r="DN47" s="1"/>
  <c r="DN49" s="1"/>
  <c r="DO46"/>
  <c r="DO47"/>
  <c r="DO49" s="1"/>
  <c r="DP46"/>
  <c r="DP47" s="1"/>
  <c r="DP49" s="1"/>
  <c r="DT46"/>
  <c r="DT47" s="1"/>
  <c r="DT49" s="1"/>
  <c r="DU46"/>
  <c r="DU47" s="1"/>
  <c r="DU49" s="1"/>
  <c r="DV46"/>
  <c r="DV47" s="1"/>
  <c r="DV49" s="1"/>
  <c r="DW46"/>
  <c r="DW47" s="1"/>
  <c r="DW49" s="1"/>
  <c r="DX46"/>
  <c r="DX47" s="1"/>
  <c r="DX49" s="1"/>
  <c r="DY46"/>
  <c r="DY47" s="1"/>
  <c r="DY49" s="1"/>
  <c r="DZ46"/>
  <c r="DZ47" s="1"/>
  <c r="DZ49" s="1"/>
  <c r="EA46"/>
  <c r="EB46"/>
  <c r="EC46"/>
  <c r="ED46"/>
  <c r="EE46"/>
  <c r="EF46"/>
  <c r="EF47" s="1"/>
  <c r="EF49" s="1"/>
  <c r="EG46"/>
  <c r="EG47" s="1"/>
  <c r="EG49" s="1"/>
  <c r="EK46"/>
  <c r="EK47" s="1"/>
  <c r="EK49" s="1"/>
  <c r="EL46"/>
  <c r="EL47" s="1"/>
  <c r="EL49" s="1"/>
  <c r="EM46"/>
  <c r="EM47" s="1"/>
  <c r="EM49" s="1"/>
  <c r="EO46"/>
  <c r="EP46"/>
  <c r="EP47" s="1"/>
  <c r="EP49" s="1"/>
  <c r="EQ46"/>
  <c r="EQ47" s="1"/>
  <c r="EQ49" s="1"/>
  <c r="ER46"/>
  <c r="ER47" s="1"/>
  <c r="ER49" s="1"/>
  <c r="ES46"/>
  <c r="ES47" s="1"/>
  <c r="ES49" s="1"/>
  <c r="ET46"/>
  <c r="ET47" s="1"/>
  <c r="ET49" s="1"/>
  <c r="EU46"/>
  <c r="EU47" s="1"/>
  <c r="EU49" s="1"/>
  <c r="EV46"/>
  <c r="EV47"/>
  <c r="EV49" s="1"/>
  <c r="EZ46"/>
  <c r="FA46"/>
  <c r="FB46"/>
  <c r="FC46"/>
  <c r="FC47" s="1"/>
  <c r="FC49" s="1"/>
  <c r="AW48"/>
  <c r="AY48"/>
  <c r="CG48" s="1"/>
  <c r="CA48"/>
  <c r="CB48"/>
  <c r="CC48"/>
  <c r="EC48"/>
  <c r="FE48" s="1"/>
  <c r="ED48"/>
  <c r="FF48" s="1"/>
  <c r="FD22"/>
  <c r="FD21"/>
  <c r="FF29"/>
  <c r="EO47"/>
  <c r="EO49" s="1"/>
  <c r="FD34"/>
  <c r="EZ35"/>
  <c r="FF34"/>
  <c r="FF35" s="1"/>
  <c r="FE34"/>
  <c r="FE35" s="1"/>
  <c r="AY35"/>
  <c r="CG34"/>
  <c r="CF33"/>
  <c r="FD39"/>
  <c r="FE40"/>
  <c r="AW35"/>
  <c r="FF23"/>
  <c r="FF19"/>
  <c r="FF15"/>
  <c r="FF24"/>
  <c r="FF22"/>
  <c r="FF21"/>
  <c r="FF20"/>
  <c r="FF18"/>
  <c r="FF16"/>
  <c r="AX32"/>
  <c r="CE39"/>
  <c r="FE16"/>
  <c r="CG31"/>
  <c r="FD16"/>
  <c r="CF10"/>
  <c r="CF8"/>
  <c r="FE9"/>
  <c r="CF7"/>
  <c r="CF24"/>
  <c r="CG23"/>
  <c r="CF15"/>
  <c r="CG15"/>
  <c r="CE43"/>
  <c r="CG29"/>
  <c r="CG24"/>
  <c r="FD19"/>
  <c r="FE18"/>
  <c r="CF12"/>
  <c r="CE33"/>
  <c r="FF39"/>
  <c r="CF22"/>
  <c r="CF19"/>
  <c r="FE17"/>
  <c r="CF13"/>
  <c r="FE11"/>
  <c r="FD18"/>
  <c r="FD7"/>
  <c r="FD15"/>
  <c r="CE27"/>
  <c r="FF26"/>
  <c r="CE45"/>
  <c r="CF45"/>
  <c r="CF44"/>
  <c r="CE41"/>
  <c r="FD31"/>
  <c r="CF30"/>
  <c r="FE25"/>
  <c r="FD24"/>
  <c r="FE23"/>
  <c r="CG21"/>
  <c r="CF20"/>
  <c r="CG20"/>
  <c r="CF18"/>
  <c r="FF17"/>
  <c r="CG16"/>
  <c r="CF11"/>
  <c r="CF9"/>
  <c r="FE7"/>
  <c r="CE44"/>
  <c r="CE42"/>
  <c r="CG41"/>
  <c r="CF39"/>
  <c r="EA47"/>
  <c r="EA49" s="1"/>
  <c r="BW47"/>
  <c r="BW49" s="1"/>
  <c r="BU47"/>
  <c r="BU49" s="1"/>
  <c r="BS47"/>
  <c r="BS49" s="1"/>
  <c r="BQ47"/>
  <c r="BQ49" s="1"/>
  <c r="BO47"/>
  <c r="BO49" s="1"/>
  <c r="BM47"/>
  <c r="BM49" s="1"/>
  <c r="BH47"/>
  <c r="BH49" s="1"/>
  <c r="BF47"/>
  <c r="BF49" s="1"/>
  <c r="BD47"/>
  <c r="BD49" s="1"/>
  <c r="BB47"/>
  <c r="BB49" s="1"/>
  <c r="AZ47"/>
  <c r="AZ49" s="1"/>
  <c r="FD30"/>
  <c r="CG30"/>
  <c r="CG26"/>
  <c r="FE22"/>
  <c r="CG22"/>
  <c r="CF16"/>
  <c r="CG13"/>
  <c r="FF27"/>
  <c r="CF43"/>
  <c r="CG43"/>
  <c r="FF31"/>
  <c r="FD23"/>
  <c r="CF23"/>
  <c r="CF21"/>
  <c r="FE20"/>
  <c r="FE19"/>
  <c r="CG19"/>
  <c r="FD17"/>
  <c r="CF17"/>
  <c r="FE14"/>
  <c r="CG12"/>
  <c r="FF11"/>
  <c r="FE10"/>
  <c r="FF10"/>
  <c r="CG10"/>
  <c r="FF9"/>
  <c r="FD9"/>
  <c r="CG8"/>
  <c r="CE8"/>
  <c r="CG7"/>
  <c r="CE7"/>
  <c r="CF27"/>
  <c r="FD33"/>
  <c r="CG33"/>
  <c r="CG35" s="1"/>
  <c r="CE48" l="1"/>
  <c r="CF35"/>
  <c r="AX47"/>
  <c r="AX49" s="1"/>
  <c r="FD46"/>
  <c r="FD35"/>
  <c r="FE46"/>
  <c r="AY46"/>
  <c r="CF42"/>
  <c r="CG42"/>
  <c r="EN32"/>
  <c r="EN47" s="1"/>
  <c r="EN49" s="1"/>
  <c r="CA32"/>
  <c r="CA47" s="1"/>
  <c r="CA49" s="1"/>
  <c r="CF31"/>
  <c r="CF25"/>
  <c r="CG25"/>
  <c r="CG11"/>
  <c r="FE8"/>
  <c r="FD8"/>
  <c r="EC35"/>
  <c r="CC35"/>
  <c r="CC47" s="1"/>
  <c r="CC49" s="1"/>
  <c r="CA35"/>
  <c r="CE34"/>
  <c r="FD37"/>
  <c r="EZ38"/>
  <c r="CE13"/>
  <c r="CE32" s="1"/>
  <c r="CE17"/>
  <c r="CE16"/>
  <c r="EZ47"/>
  <c r="EZ49" s="1"/>
  <c r="EE47"/>
  <c r="EE49" s="1"/>
  <c r="FD14"/>
  <c r="FD32" s="1"/>
  <c r="D47"/>
  <c r="D49" s="1"/>
  <c r="FF46"/>
  <c r="CG46"/>
  <c r="AW46"/>
  <c r="CB32"/>
  <c r="CB47" s="1"/>
  <c r="CB49" s="1"/>
  <c r="CG18"/>
  <c r="FE15"/>
  <c r="CG9"/>
  <c r="FD12"/>
  <c r="FE27"/>
  <c r="CE46"/>
  <c r="CG32"/>
  <c r="CG47" s="1"/>
  <c r="CG49" s="1"/>
  <c r="CF46"/>
  <c r="AY47"/>
  <c r="AY49" s="1"/>
  <c r="S47"/>
  <c r="S49" s="1"/>
  <c r="CF29"/>
  <c r="FF7"/>
  <c r="FF32" s="1"/>
  <c r="FF47" s="1"/>
  <c r="FF49" s="1"/>
  <c r="FA35"/>
  <c r="FA47" s="1"/>
  <c r="FA49" s="1"/>
  <c r="FB35"/>
  <c r="FB47" s="1"/>
  <c r="FB49" s="1"/>
  <c r="EB32"/>
  <c r="EB47" s="1"/>
  <c r="FD27"/>
  <c r="FD25"/>
  <c r="CE14"/>
  <c r="CE35"/>
  <c r="CE24"/>
  <c r="V47"/>
  <c r="V49" s="1"/>
  <c r="CC36"/>
  <c r="CG36" s="1"/>
  <c r="CA36"/>
  <c r="CE36"/>
  <c r="CE38" s="1"/>
  <c r="FD38"/>
  <c r="CF48"/>
  <c r="CB36"/>
  <c r="CB37" s="1"/>
  <c r="AW38"/>
  <c r="AX38"/>
  <c r="EC32"/>
  <c r="EC47" s="1"/>
  <c r="EC49" s="1"/>
  <c r="EB38"/>
  <c r="AW47" l="1"/>
  <c r="AW49" s="1"/>
  <c r="CF32"/>
  <c r="CF47" s="1"/>
  <c r="FD49"/>
  <c r="CE47"/>
  <c r="CE49" s="1"/>
  <c r="CF36"/>
  <c r="FE32"/>
  <c r="FE47" s="1"/>
  <c r="FE49" s="1"/>
  <c r="CF49"/>
  <c r="CB38"/>
  <c r="CA37"/>
  <c r="CA38" s="1"/>
  <c r="CC37"/>
  <c r="CC38" s="1"/>
</calcChain>
</file>

<file path=xl/sharedStrings.xml><?xml version="1.0" encoding="utf-8"?>
<sst xmlns="http://schemas.openxmlformats.org/spreadsheetml/2006/main" count="710" uniqueCount="135">
  <si>
    <t>Cím</t>
  </si>
  <si>
    <t>Alcím</t>
  </si>
  <si>
    <t>1.</t>
  </si>
  <si>
    <t>Önkormányzatok elszámolásai</t>
  </si>
  <si>
    <t>Telep.vizzel. és vizmin.véd</t>
  </si>
  <si>
    <t>Állat-egészségügyi ellátás</t>
  </si>
  <si>
    <t>Építmény üzemeltetés</t>
  </si>
  <si>
    <t>Közvilágítási feladatok</t>
  </si>
  <si>
    <t>Községgazd. szolgáltat.</t>
  </si>
  <si>
    <t>Önkorm.igazgatási tev.</t>
  </si>
  <si>
    <t>Család- és nővédelmi eg. Gondozás</t>
  </si>
  <si>
    <t>Rendszeres szociális segély</t>
  </si>
  <si>
    <t>Lakásfenntartási támogatás norm.</t>
  </si>
  <si>
    <t>Ápolási díj méltányossági alapon</t>
  </si>
  <si>
    <t>Átmeneti segély</t>
  </si>
  <si>
    <t>Könyvtári szolgáltatások</t>
  </si>
  <si>
    <t>Közműv-i int., közösségi színterek</t>
  </si>
  <si>
    <t>Önkormányzati igazgatás összesen:</t>
  </si>
  <si>
    <t>2.</t>
  </si>
  <si>
    <t>Országgyűlési képviselőválasztás</t>
  </si>
  <si>
    <t>Önkormányzati képviselőválasztás</t>
  </si>
  <si>
    <t>Országos kisebbségi választás</t>
  </si>
  <si>
    <t>Önállóan gazdálkodó intézmény össz:</t>
  </si>
  <si>
    <t>Önkormányzat összesen:  (1.+2.+3.)</t>
  </si>
  <si>
    <t>Kumuláció kiszűrése (intézmény finansz)</t>
  </si>
  <si>
    <t>Összesen:</t>
  </si>
  <si>
    <t>eredeti</t>
  </si>
  <si>
    <t>mód.</t>
  </si>
  <si>
    <t>telj.</t>
  </si>
  <si>
    <t>telj</t>
  </si>
  <si>
    <t>mód</t>
  </si>
  <si>
    <t>Intézm.műk.bev.</t>
  </si>
  <si>
    <t>Helyi adók,saj.bev.</t>
  </si>
  <si>
    <t>Gépjárműadó</t>
  </si>
  <si>
    <t>Működési bevételek</t>
  </si>
  <si>
    <t>Központi kv-i szervtől</t>
  </si>
  <si>
    <t>Fejezeti kezelésű előirányzattól</t>
  </si>
  <si>
    <t>Tb alapoktól</t>
  </si>
  <si>
    <t>Többcélú Kistérségi Társulástól</t>
  </si>
  <si>
    <t>Tám.értékű műk.bevételek</t>
  </si>
  <si>
    <t>Támogatás értékű működési bevételek</t>
  </si>
  <si>
    <t>Felügyeleti szervtől</t>
  </si>
  <si>
    <t>Működési rövidlejáratú  hitel felvétel</t>
  </si>
  <si>
    <t>Előző évi pénzmaradvány</t>
  </si>
  <si>
    <t>Előző évi visszafiz.</t>
  </si>
  <si>
    <t>Felhalmozási bevételek</t>
  </si>
  <si>
    <t>Fejezeti kez.elői.-tól hazai programra</t>
  </si>
  <si>
    <t>Fejezeti kez.elői.-tól EU programra</t>
  </si>
  <si>
    <t>Támogatás értékű beruházási bevételek</t>
  </si>
  <si>
    <t>Támogatási kölcsön visszatér.</t>
  </si>
  <si>
    <t>Hosszú lejáratú hitel felvétele</t>
  </si>
  <si>
    <t>Háztartásról</t>
  </si>
  <si>
    <t>Rövid lejáratú hitel felvétele</t>
  </si>
  <si>
    <t>Pforg.    nélk.    bevét</t>
  </si>
  <si>
    <t>Bevételek összesen:</t>
  </si>
  <si>
    <t>Személyi juttatás</t>
  </si>
  <si>
    <t>Járulékok</t>
  </si>
  <si>
    <t>Dologi és egyéb folyó</t>
  </si>
  <si>
    <t>H.önk-nak és kv-i szerveinek</t>
  </si>
  <si>
    <t>Többcélú Kist.Társ-nak</t>
  </si>
  <si>
    <t>Ellátottak pénzbeli juttatásai</t>
  </si>
  <si>
    <t>Működési kiadások</t>
  </si>
  <si>
    <t>Pénzeszközátadás áll.házt.belűlre</t>
  </si>
  <si>
    <t>Államh.-on belűlre</t>
  </si>
  <si>
    <t>Önk.által folyósított ellátás</t>
  </si>
  <si>
    <t>Államházt. kívűlre</t>
  </si>
  <si>
    <t>Tartalék</t>
  </si>
  <si>
    <t>Felhalm.célú pe.átadás</t>
  </si>
  <si>
    <t>Felhalmozási kiadások</t>
  </si>
  <si>
    <t>Pénzügyi befektetések</t>
  </si>
  <si>
    <t>Rövid lejáratú hitelek visszafiz.</t>
  </si>
  <si>
    <t>Hosszú lejáratú hitelek visszafiz.</t>
  </si>
  <si>
    <t>Kiadások összesen:</t>
  </si>
  <si>
    <t>Pénzforg.   nélk. kiadások</t>
  </si>
  <si>
    <t>1. Oldal</t>
  </si>
  <si>
    <t>2. Oldal</t>
  </si>
  <si>
    <t>3. Oldal</t>
  </si>
  <si>
    <t>4. Oldal</t>
  </si>
  <si>
    <t>5. Oldal</t>
  </si>
  <si>
    <t>6. Oldal</t>
  </si>
  <si>
    <t>4.</t>
  </si>
  <si>
    <t>Kölcsön</t>
  </si>
  <si>
    <t>Rendkívűli gyermekvéd tám.</t>
  </si>
  <si>
    <t>Ovodáztatási tám.</t>
  </si>
  <si>
    <t>Temetési seg.</t>
  </si>
  <si>
    <t>Rövid távú közfoglalkoztatás</t>
  </si>
  <si>
    <t>Család- és nővédelmi eg. gondozás</t>
  </si>
  <si>
    <t>Aktív korúak ellátása</t>
  </si>
  <si>
    <t>Foglalk.támog.közfogl.</t>
  </si>
  <si>
    <t xml:space="preserve">Óvodai nevelés, isk. elők.   </t>
  </si>
  <si>
    <t>Helyi önk.-tól,háztartástól,non-profit</t>
  </si>
  <si>
    <t xml:space="preserve">Szoc.étk. </t>
  </si>
  <si>
    <t>felügyeleti szervtől</t>
  </si>
  <si>
    <t>Rendsz. gyermekvéd tám.</t>
  </si>
  <si>
    <t xml:space="preserve">Ovodai intézményi étkeztetés </t>
  </si>
  <si>
    <t xml:space="preserve">Vendégétkeztetés </t>
  </si>
  <si>
    <t>Gy.étk.Napközi</t>
  </si>
  <si>
    <t xml:space="preserve">Gy.étk.Menza </t>
  </si>
  <si>
    <t>Óvodai intézményi étkeztetés</t>
  </si>
  <si>
    <t>Köztemető</t>
  </si>
  <si>
    <t>Körjegyzőség ig. tev.000001</t>
  </si>
  <si>
    <t>Körjegyzőség ig. tev.000000</t>
  </si>
  <si>
    <t>Közhatalmi bevételek</t>
  </si>
  <si>
    <t>Közhatalmi bev.Igazg.szolg.</t>
  </si>
  <si>
    <t>Körjegyzőség ig. tev.000002</t>
  </si>
  <si>
    <t>Vendégétkeztetés</t>
  </si>
  <si>
    <t>Községgazd. szolgáltat.zöldter.</t>
  </si>
  <si>
    <t>Intézményi társulás összesen.</t>
  </si>
  <si>
    <t>igazgatás</t>
  </si>
  <si>
    <t>elszámolás</t>
  </si>
  <si>
    <t>Felhalm.pénzeszk.átv. /részvény/</t>
  </si>
  <si>
    <t>Tanyagondnok</t>
  </si>
  <si>
    <t>Non-profit ,pü.vállalk.</t>
  </si>
  <si>
    <t>Előfinansz</t>
  </si>
  <si>
    <t>Város-község gazd.</t>
  </si>
  <si>
    <t>Családsegitő</t>
  </si>
  <si>
    <t>Települési támogaatás</t>
  </si>
  <si>
    <t>Települési támogatás</t>
  </si>
  <si>
    <t>Védőnő</t>
  </si>
  <si>
    <t>Zöldterület</t>
  </si>
  <si>
    <t>Zöldterület,</t>
  </si>
  <si>
    <t>város-községgazd.</t>
  </si>
  <si>
    <t>Város-Községgazdálkodás</t>
  </si>
  <si>
    <t>Város-községgazdálkodás</t>
  </si>
  <si>
    <t>Város-községgazd.</t>
  </si>
  <si>
    <t>Város és Községggazd.</t>
  </si>
  <si>
    <t>Közvilágitás</t>
  </si>
  <si>
    <t>Gy.étkezés</t>
  </si>
  <si>
    <t>Közkút</t>
  </si>
  <si>
    <t>Gyermek étkezés</t>
  </si>
  <si>
    <t>Gyermekétkezés</t>
  </si>
  <si>
    <t>Beruházás,felújitás</t>
  </si>
  <si>
    <t>Önkormányzat összesen:  (1.+2.+4.)</t>
  </si>
  <si>
    <t>2. sz. melléklet az 1/2016.(II.15.) sz. önkormányzati rendelethez</t>
  </si>
  <si>
    <t>1.sz. melléklet az 1/2016.(II.15.) sz. önkormányzati rendelethez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</si>
</sst>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sz val="8"/>
      <color rgb="FFFF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2" fillId="0" borderId="2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11" xfId="0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4" xfId="0" applyNumberFormat="1" applyFont="1" applyBorder="1"/>
    <xf numFmtId="3" fontId="2" fillId="0" borderId="13" xfId="0" applyNumberFormat="1" applyFont="1" applyBorder="1"/>
    <xf numFmtId="3" fontId="2" fillId="0" borderId="0" xfId="0" applyNumberFormat="1" applyFont="1" applyBorder="1"/>
    <xf numFmtId="3" fontId="2" fillId="0" borderId="11" xfId="0" applyNumberFormat="1" applyFont="1" applyBorder="1"/>
    <xf numFmtId="0" fontId="0" fillId="0" borderId="0" xfId="0" applyBorder="1"/>
    <xf numFmtId="0" fontId="0" fillId="0" borderId="11" xfId="0" applyBorder="1"/>
    <xf numFmtId="0" fontId="1" fillId="0" borderId="0" xfId="0" applyFont="1" applyBorder="1" applyAlignment="1">
      <alignment horizontal="center" vertical="center"/>
    </xf>
    <xf numFmtId="3" fontId="0" fillId="0" borderId="0" xfId="0" applyNumberFormat="1"/>
    <xf numFmtId="0" fontId="2" fillId="0" borderId="0" xfId="0" applyFont="1" applyBorder="1"/>
    <xf numFmtId="0" fontId="2" fillId="0" borderId="0" xfId="0" applyFont="1" applyFill="1" applyBorder="1"/>
    <xf numFmtId="3" fontId="1" fillId="0" borderId="4" xfId="0" applyNumberFormat="1" applyFont="1" applyBorder="1"/>
    <xf numFmtId="3" fontId="2" fillId="2" borderId="11" xfId="0" applyNumberFormat="1" applyFont="1" applyFill="1" applyBorder="1"/>
    <xf numFmtId="3" fontId="2" fillId="2" borderId="14" xfId="0" applyNumberFormat="1" applyFont="1" applyFill="1" applyBorder="1"/>
    <xf numFmtId="3" fontId="2" fillId="2" borderId="13" xfId="0" applyNumberFormat="1" applyFont="1" applyFill="1" applyBorder="1"/>
    <xf numFmtId="3" fontId="2" fillId="2" borderId="4" xfId="0" applyNumberFormat="1" applyFont="1" applyFill="1" applyBorder="1"/>
    <xf numFmtId="0" fontId="2" fillId="0" borderId="3" xfId="0" applyFont="1" applyFill="1" applyBorder="1"/>
    <xf numFmtId="3" fontId="2" fillId="0" borderId="2" xfId="0" applyNumberFormat="1" applyFont="1" applyBorder="1" applyAlignment="1">
      <alignment horizontal="right"/>
    </xf>
    <xf numFmtId="3" fontId="5" fillId="0" borderId="4" xfId="0" applyNumberFormat="1" applyFont="1" applyBorder="1"/>
    <xf numFmtId="3" fontId="5" fillId="0" borderId="2" xfId="0" applyNumberFormat="1" applyFont="1" applyBorder="1"/>
    <xf numFmtId="3" fontId="2" fillId="3" borderId="14" xfId="0" applyNumberFormat="1" applyFont="1" applyFill="1" applyBorder="1"/>
    <xf numFmtId="1" fontId="2" fillId="0" borderId="3" xfId="0" applyNumberFormat="1" applyFont="1" applyBorder="1"/>
    <xf numFmtId="3" fontId="7" fillId="0" borderId="6" xfId="0" applyNumberFormat="1" applyFont="1" applyBorder="1"/>
    <xf numFmtId="0" fontId="2" fillId="0" borderId="16" xfId="0" applyFont="1" applyBorder="1"/>
    <xf numFmtId="3" fontId="2" fillId="3" borderId="4" xfId="0" applyNumberFormat="1" applyFont="1" applyFill="1" applyBorder="1"/>
    <xf numFmtId="3" fontId="6" fillId="0" borderId="11" xfId="0" applyNumberFormat="1" applyFont="1" applyBorder="1"/>
    <xf numFmtId="0" fontId="1" fillId="2" borderId="0" xfId="0" applyFont="1" applyFill="1" applyBorder="1" applyAlignment="1">
      <alignment horizontal="center"/>
    </xf>
    <xf numFmtId="3" fontId="2" fillId="0" borderId="17" xfId="0" applyNumberFormat="1" applyFont="1" applyBorder="1"/>
    <xf numFmtId="3" fontId="2" fillId="0" borderId="1" xfId="0" applyNumberFormat="1" applyFont="1" applyBorder="1"/>
    <xf numFmtId="3" fontId="5" fillId="0" borderId="1" xfId="0" applyNumberFormat="1" applyFont="1" applyBorder="1"/>
    <xf numFmtId="3" fontId="5" fillId="0" borderId="18" xfId="0" applyNumberFormat="1" applyFont="1" applyBorder="1"/>
    <xf numFmtId="0" fontId="5" fillId="2" borderId="1" xfId="0" applyFont="1" applyFill="1" applyBorder="1" applyAlignment="1">
      <alignment horizontal="left"/>
    </xf>
    <xf numFmtId="3" fontId="2" fillId="2" borderId="1" xfId="0" applyNumberFormat="1" applyFont="1" applyFill="1" applyBorder="1"/>
    <xf numFmtId="0" fontId="5" fillId="2" borderId="15" xfId="0" applyFont="1" applyFill="1" applyBorder="1" applyAlignment="1">
      <alignment horizontal="right"/>
    </xf>
    <xf numFmtId="3" fontId="2" fillId="0" borderId="18" xfId="0" applyNumberFormat="1" applyFont="1" applyBorder="1"/>
    <xf numFmtId="3" fontId="2" fillId="3" borderId="1" xfId="0" applyNumberFormat="1" applyFont="1" applyFill="1" applyBorder="1"/>
    <xf numFmtId="3" fontId="2" fillId="0" borderId="1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3" fontId="2" fillId="0" borderId="19" xfId="0" applyNumberFormat="1" applyFont="1" applyBorder="1"/>
    <xf numFmtId="3" fontId="2" fillId="0" borderId="20" xfId="0" applyNumberFormat="1" applyFont="1" applyBorder="1"/>
    <xf numFmtId="0" fontId="5" fillId="2" borderId="4" xfId="0" applyFont="1" applyFill="1" applyBorder="1" applyAlignment="1">
      <alignment horizontal="left"/>
    </xf>
    <xf numFmtId="3" fontId="5" fillId="0" borderId="21" xfId="0" applyNumberFormat="1" applyFont="1" applyBorder="1"/>
    <xf numFmtId="0" fontId="5" fillId="2" borderId="16" xfId="0" applyFont="1" applyFill="1" applyBorder="1" applyAlignment="1">
      <alignment horizontal="right"/>
    </xf>
    <xf numFmtId="3" fontId="2" fillId="0" borderId="3" xfId="0" applyNumberFormat="1" applyFont="1" applyBorder="1"/>
    <xf numFmtId="3" fontId="2" fillId="0" borderId="21" xfId="0" applyNumberFormat="1" applyFont="1" applyBorder="1"/>
    <xf numFmtId="3" fontId="2" fillId="0" borderId="4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2" fillId="3" borderId="6" xfId="0" applyNumberFormat="1" applyFont="1" applyFill="1" applyBorder="1"/>
    <xf numFmtId="0" fontId="0" fillId="0" borderId="4" xfId="0" applyBorder="1"/>
    <xf numFmtId="0" fontId="1" fillId="2" borderId="2" xfId="0" applyFont="1" applyFill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3" fontId="2" fillId="0" borderId="7" xfId="0" applyNumberFormat="1" applyFont="1" applyBorder="1"/>
    <xf numFmtId="3" fontId="2" fillId="0" borderId="8" xfId="0" applyNumberFormat="1" applyFont="1" applyBorder="1"/>
    <xf numFmtId="3" fontId="2" fillId="0" borderId="22" xfId="0" applyNumberFormat="1" applyFont="1" applyBorder="1"/>
    <xf numFmtId="3" fontId="2" fillId="0" borderId="12" xfId="0" applyNumberFormat="1" applyFont="1" applyBorder="1"/>
    <xf numFmtId="0" fontId="5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" fontId="2" fillId="0" borderId="23" xfId="0" applyNumberFormat="1" applyFont="1" applyBorder="1" applyAlignment="1">
      <alignment horizontal="center" vertical="center"/>
    </xf>
    <xf numFmtId="0" fontId="0" fillId="0" borderId="24" xfId="0" applyBorder="1"/>
    <xf numFmtId="3" fontId="2" fillId="0" borderId="25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5" fillId="0" borderId="6" xfId="0" applyNumberFormat="1" applyFont="1" applyBorder="1"/>
    <xf numFmtId="0" fontId="1" fillId="2" borderId="13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2" xfId="0" applyBorder="1" applyAlignment="1">
      <alignment horizontal="right"/>
    </xf>
    <xf numFmtId="0" fontId="0" fillId="0" borderId="0" xfId="0" applyAlignme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A59"/>
  <sheetViews>
    <sheetView tabSelected="1" view="pageBreakPreview" zoomScale="120" zoomScaleNormal="100" zoomScaleSheetLayoutView="120" workbookViewId="0">
      <pane xSplit="3" ySplit="6" topLeftCell="P14" activePane="bottomRight" state="frozen"/>
      <selection pane="topRight" activeCell="D1" sqref="D1"/>
      <selection pane="bottomLeft" activeCell="A9" sqref="A9"/>
      <selection pane="bottomRight" activeCell="FD38" sqref="FD38"/>
    </sheetView>
  </sheetViews>
  <sheetFormatPr defaultRowHeight="12.75"/>
  <cols>
    <col min="1" max="1" width="5.5703125" customWidth="1"/>
    <col min="2" max="2" width="6.28515625" customWidth="1"/>
    <col min="3" max="3" width="25.42578125" customWidth="1"/>
    <col min="4" max="4" width="8.7109375" bestFit="1" customWidth="1"/>
    <col min="5" max="5" width="8.7109375" customWidth="1"/>
    <col min="6" max="15" width="8.7109375" bestFit="1" customWidth="1"/>
    <col min="16" max="16" width="6" customWidth="1"/>
    <col min="17" max="17" width="6.85546875" customWidth="1"/>
    <col min="18" max="18" width="26.42578125" bestFit="1" customWidth="1"/>
    <col min="19" max="19" width="9.5703125" bestFit="1" customWidth="1"/>
    <col min="31" max="31" width="5" customWidth="1"/>
    <col min="32" max="32" width="7.140625" customWidth="1"/>
    <col min="33" max="33" width="26.42578125" bestFit="1" customWidth="1"/>
    <col min="37" max="37" width="11.7109375" bestFit="1" customWidth="1"/>
    <col min="46" max="46" width="5.28515625" customWidth="1"/>
    <col min="47" max="47" width="6.7109375" customWidth="1"/>
    <col min="48" max="48" width="26.42578125" bestFit="1" customWidth="1"/>
    <col min="49" max="49" width="9.5703125" bestFit="1" customWidth="1"/>
    <col min="61" max="61" width="5.28515625" customWidth="1"/>
    <col min="62" max="62" width="7" customWidth="1"/>
    <col min="63" max="63" width="26.42578125" bestFit="1" customWidth="1"/>
    <col min="76" max="76" width="6.28515625" customWidth="1"/>
    <col min="77" max="77" width="7" customWidth="1"/>
    <col min="78" max="78" width="26.42578125" bestFit="1" customWidth="1"/>
    <col min="83" max="83" width="9.5703125" bestFit="1" customWidth="1"/>
    <col min="91" max="91" width="5.85546875" customWidth="1"/>
    <col min="92" max="92" width="6.7109375" customWidth="1"/>
    <col min="93" max="93" width="26.42578125" bestFit="1" customWidth="1"/>
    <col min="95" max="95" width="8.5703125" customWidth="1"/>
    <col min="96" max="96" width="8.85546875" customWidth="1"/>
    <col min="101" max="101" width="10" customWidth="1"/>
    <col min="106" max="106" width="4" customWidth="1"/>
    <col min="107" max="107" width="7" customWidth="1"/>
    <col min="108" max="108" width="26.42578125" bestFit="1" customWidth="1"/>
    <col min="121" max="121" width="3.42578125" customWidth="1"/>
    <col min="122" max="122" width="7.140625" customWidth="1"/>
    <col min="123" max="123" width="26.42578125" bestFit="1" customWidth="1"/>
    <col min="124" max="124" width="7.7109375" customWidth="1"/>
    <col min="125" max="125" width="7.85546875" customWidth="1"/>
    <col min="126" max="126" width="7" customWidth="1"/>
    <col min="127" max="127" width="7.7109375" customWidth="1"/>
    <col min="128" max="128" width="7.140625" customWidth="1"/>
    <col min="129" max="130" width="8.5703125" customWidth="1"/>
    <col min="131" max="131" width="8.42578125" customWidth="1"/>
    <col min="132" max="132" width="9.5703125" bestFit="1" customWidth="1"/>
    <col min="133" max="133" width="11" customWidth="1"/>
    <col min="134" max="134" width="9.7109375" customWidth="1"/>
    <col min="135" max="135" width="6.85546875" customWidth="1"/>
    <col min="136" max="136" width="8.140625" customWidth="1"/>
    <col min="137" max="137" width="7.85546875" customWidth="1"/>
    <col min="138" max="138" width="5.42578125" customWidth="1"/>
    <col min="139" max="139" width="7.140625" customWidth="1"/>
    <col min="140" max="140" width="26.42578125" bestFit="1" customWidth="1"/>
    <col min="153" max="153" width="5.140625" customWidth="1"/>
    <col min="154" max="154" width="7.140625" customWidth="1"/>
    <col min="155" max="155" width="26.42578125" bestFit="1" customWidth="1"/>
    <col min="160" max="160" width="9.5703125" bestFit="1" customWidth="1"/>
    <col min="169" max="169" width="5.140625" customWidth="1"/>
    <col min="170" max="170" width="7.140625" customWidth="1"/>
    <col min="171" max="171" width="26.42578125" bestFit="1" customWidth="1"/>
  </cols>
  <sheetData>
    <row r="1" spans="1:183" ht="18.75" customHeight="1">
      <c r="D1" s="115" t="s">
        <v>134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CA1" s="112"/>
      <c r="CB1" s="112"/>
      <c r="CC1" s="112"/>
      <c r="CD1" s="112"/>
      <c r="CE1" s="112"/>
      <c r="CF1" s="112"/>
      <c r="CG1" s="112"/>
      <c r="CO1" t="s">
        <v>133</v>
      </c>
      <c r="CP1" s="115"/>
      <c r="CQ1" s="115"/>
      <c r="CR1" s="115"/>
      <c r="CS1" s="115"/>
      <c r="CT1" s="115"/>
      <c r="CU1" s="115"/>
      <c r="CV1" s="115"/>
      <c r="CW1" s="115"/>
      <c r="CX1" s="115"/>
      <c r="CY1" s="115"/>
      <c r="CZ1" s="115"/>
      <c r="DA1" s="115"/>
      <c r="DE1" s="112"/>
      <c r="DF1" s="112"/>
      <c r="DG1" s="112"/>
      <c r="DH1" s="112"/>
      <c r="DI1" s="112"/>
      <c r="DJ1" s="112"/>
      <c r="DK1" s="112"/>
      <c r="DL1" s="112"/>
      <c r="DM1" s="112"/>
      <c r="DN1" s="112"/>
      <c r="DO1" s="112"/>
      <c r="DP1" s="112"/>
      <c r="DS1" s="112"/>
      <c r="DT1" s="112"/>
      <c r="DU1" s="112"/>
      <c r="DV1" s="112"/>
      <c r="DW1" s="112"/>
      <c r="DX1" s="112"/>
      <c r="DY1" s="112"/>
      <c r="DZ1" s="112"/>
      <c r="EA1" s="112"/>
      <c r="EB1" s="112"/>
      <c r="EC1" s="112"/>
      <c r="ED1" s="112"/>
      <c r="EE1" s="112"/>
      <c r="EF1" s="112"/>
      <c r="EG1" s="112"/>
      <c r="EK1" s="114"/>
      <c r="EL1" s="114"/>
      <c r="EM1" s="114"/>
      <c r="EN1" s="114"/>
      <c r="EO1" s="114"/>
      <c r="EP1" s="114"/>
      <c r="EQ1" s="114"/>
      <c r="ER1" s="114"/>
      <c r="ES1" s="114"/>
      <c r="ET1" s="114"/>
      <c r="EU1" s="114"/>
      <c r="EV1" s="114"/>
      <c r="EZ1" s="112"/>
      <c r="FA1" s="112"/>
      <c r="FB1" s="112"/>
      <c r="FC1" s="112"/>
      <c r="FD1" s="112"/>
      <c r="FE1" s="112"/>
      <c r="FF1" s="112"/>
      <c r="FG1" s="112"/>
      <c r="FH1" s="112"/>
      <c r="FI1" s="112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</row>
    <row r="2" spans="1:183" ht="11.1" customHeight="1">
      <c r="B2" s="26"/>
      <c r="N2" s="113" t="s">
        <v>74</v>
      </c>
      <c r="O2" s="113"/>
      <c r="AB2" s="113" t="s">
        <v>75</v>
      </c>
      <c r="AC2" s="113"/>
      <c r="AD2" s="113"/>
      <c r="AR2" s="113" t="s">
        <v>76</v>
      </c>
      <c r="AS2" s="113"/>
      <c r="BG2" s="113" t="s">
        <v>77</v>
      </c>
      <c r="BH2" s="113"/>
      <c r="BV2" s="113" t="s">
        <v>78</v>
      </c>
      <c r="BW2" s="113"/>
      <c r="CK2" s="111" t="s">
        <v>79</v>
      </c>
      <c r="CL2" s="111"/>
      <c r="CZ2" s="113" t="s">
        <v>74</v>
      </c>
      <c r="DA2" s="113"/>
      <c r="DO2" s="113" t="s">
        <v>75</v>
      </c>
      <c r="DP2" s="113"/>
      <c r="EF2" s="113" t="s">
        <v>76</v>
      </c>
      <c r="EG2" s="113"/>
      <c r="EU2" s="113" t="s">
        <v>77</v>
      </c>
      <c r="EV2" s="113"/>
      <c r="FK2" s="111" t="s">
        <v>78</v>
      </c>
      <c r="FL2" s="111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</row>
    <row r="3" spans="1:183" ht="11.1" customHeight="1">
      <c r="A3" s="86" t="s">
        <v>0</v>
      </c>
      <c r="B3" s="89" t="s">
        <v>1</v>
      </c>
      <c r="C3" s="90"/>
      <c r="D3" s="99" t="s">
        <v>34</v>
      </c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86" t="s">
        <v>0</v>
      </c>
      <c r="Q3" s="89" t="s">
        <v>1</v>
      </c>
      <c r="R3" s="90"/>
      <c r="S3" s="99" t="s">
        <v>34</v>
      </c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86" t="s">
        <v>0</v>
      </c>
      <c r="AF3" s="89" t="s">
        <v>1</v>
      </c>
      <c r="AG3" s="90"/>
      <c r="AH3" s="100" t="s">
        <v>34</v>
      </c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2"/>
      <c r="AT3" s="86" t="s">
        <v>0</v>
      </c>
      <c r="AU3" s="89" t="s">
        <v>1</v>
      </c>
      <c r="AV3" s="90"/>
      <c r="AW3" s="100" t="s">
        <v>34</v>
      </c>
      <c r="AX3" s="101"/>
      <c r="AY3" s="102"/>
      <c r="AZ3" s="100" t="s">
        <v>45</v>
      </c>
      <c r="BA3" s="101"/>
      <c r="BB3" s="101"/>
      <c r="BC3" s="101"/>
      <c r="BD3" s="101"/>
      <c r="BE3" s="101"/>
      <c r="BF3" s="101"/>
      <c r="BG3" s="101"/>
      <c r="BH3" s="102"/>
      <c r="BI3" s="86" t="s">
        <v>0</v>
      </c>
      <c r="BJ3" s="89" t="s">
        <v>1</v>
      </c>
      <c r="BK3" s="90"/>
      <c r="BL3" s="99" t="s">
        <v>45</v>
      </c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86" t="s">
        <v>0</v>
      </c>
      <c r="BY3" s="89" t="s">
        <v>1</v>
      </c>
      <c r="BZ3" s="90"/>
      <c r="CA3" s="99" t="s">
        <v>45</v>
      </c>
      <c r="CB3" s="99"/>
      <c r="CC3" s="99"/>
      <c r="CD3" s="109" t="s">
        <v>53</v>
      </c>
      <c r="CE3" s="103" t="s">
        <v>54</v>
      </c>
      <c r="CF3" s="104"/>
      <c r="CG3" s="104"/>
      <c r="CH3" s="13"/>
      <c r="CI3" s="17"/>
      <c r="CJ3" s="17"/>
      <c r="CK3" s="17"/>
      <c r="CL3" s="17"/>
      <c r="CM3" s="86" t="s">
        <v>0</v>
      </c>
      <c r="CN3" s="89" t="s">
        <v>1</v>
      </c>
      <c r="CO3" s="90"/>
      <c r="CP3" s="99" t="s">
        <v>61</v>
      </c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86" t="s">
        <v>0</v>
      </c>
      <c r="DC3" s="89" t="s">
        <v>1</v>
      </c>
      <c r="DD3" s="90"/>
      <c r="DE3" s="99" t="s">
        <v>61</v>
      </c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86" t="s">
        <v>0</v>
      </c>
      <c r="DR3" s="89" t="s">
        <v>1</v>
      </c>
      <c r="DS3" s="90"/>
      <c r="DT3" s="100" t="s">
        <v>61</v>
      </c>
      <c r="DU3" s="101"/>
      <c r="DV3" s="101"/>
      <c r="DW3" s="101"/>
      <c r="DX3" s="101"/>
      <c r="DY3" s="101"/>
      <c r="DZ3" s="101"/>
      <c r="EA3" s="101"/>
      <c r="EB3" s="101"/>
      <c r="EC3" s="101"/>
      <c r="ED3" s="102"/>
      <c r="EE3" s="100" t="s">
        <v>68</v>
      </c>
      <c r="EF3" s="101"/>
      <c r="EG3" s="102"/>
      <c r="EH3" s="86" t="s">
        <v>0</v>
      </c>
      <c r="EI3" s="89" t="s">
        <v>1</v>
      </c>
      <c r="EJ3" s="90"/>
      <c r="EK3" s="99" t="s">
        <v>68</v>
      </c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86" t="s">
        <v>0</v>
      </c>
      <c r="EX3" s="89" t="s">
        <v>1</v>
      </c>
      <c r="EY3" s="90"/>
      <c r="EZ3" s="100" t="s">
        <v>68</v>
      </c>
      <c r="FA3" s="101"/>
      <c r="FB3" s="102"/>
      <c r="FC3" s="126" t="s">
        <v>73</v>
      </c>
      <c r="FD3" s="103" t="s">
        <v>72</v>
      </c>
      <c r="FE3" s="104"/>
      <c r="FF3" s="104"/>
      <c r="FG3" s="13"/>
      <c r="FH3" s="17"/>
      <c r="FI3" s="17"/>
      <c r="FJ3" s="17"/>
      <c r="FK3" s="17"/>
      <c r="FL3" s="17"/>
      <c r="FM3" s="117"/>
      <c r="FN3" s="117"/>
      <c r="FO3" s="117"/>
      <c r="FP3" s="116"/>
      <c r="FQ3" s="116"/>
      <c r="FR3" s="116"/>
      <c r="FS3" s="116"/>
      <c r="FT3" s="116"/>
      <c r="FU3" s="116"/>
      <c r="FV3" s="116"/>
      <c r="FW3" s="116"/>
      <c r="FX3" s="116"/>
      <c r="FY3" s="116"/>
      <c r="FZ3" s="116"/>
      <c r="GA3" s="116"/>
    </row>
    <row r="4" spans="1:183" ht="11.1" customHeight="1">
      <c r="A4" s="87"/>
      <c r="B4" s="91"/>
      <c r="C4" s="92"/>
      <c r="D4" s="99" t="s">
        <v>31</v>
      </c>
      <c r="E4" s="99"/>
      <c r="F4" s="99"/>
      <c r="G4" s="99" t="s">
        <v>102</v>
      </c>
      <c r="H4" s="99"/>
      <c r="I4" s="99"/>
      <c r="J4" s="99"/>
      <c r="K4" s="99"/>
      <c r="L4" s="99"/>
      <c r="M4" s="99"/>
      <c r="N4" s="99"/>
      <c r="O4" s="99"/>
      <c r="P4" s="87"/>
      <c r="Q4" s="91"/>
      <c r="R4" s="92"/>
      <c r="S4" s="100" t="s">
        <v>40</v>
      </c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2"/>
      <c r="AE4" s="87"/>
      <c r="AF4" s="91"/>
      <c r="AG4" s="92"/>
      <c r="AH4" s="100" t="s">
        <v>39</v>
      </c>
      <c r="AI4" s="101"/>
      <c r="AJ4" s="101"/>
      <c r="AK4" s="101"/>
      <c r="AL4" s="101"/>
      <c r="AM4" s="102"/>
      <c r="AN4" s="131" t="s">
        <v>42</v>
      </c>
      <c r="AO4" s="132"/>
      <c r="AP4" s="133"/>
      <c r="AQ4" s="137" t="s">
        <v>43</v>
      </c>
      <c r="AR4" s="138"/>
      <c r="AS4" s="141" t="s">
        <v>44</v>
      </c>
      <c r="AT4" s="87"/>
      <c r="AU4" s="91"/>
      <c r="AV4" s="92"/>
      <c r="AW4" s="103" t="s">
        <v>25</v>
      </c>
      <c r="AX4" s="104"/>
      <c r="AY4" s="105"/>
      <c r="AZ4" s="99" t="s">
        <v>48</v>
      </c>
      <c r="BA4" s="99"/>
      <c r="BB4" s="99"/>
      <c r="BC4" s="99"/>
      <c r="BD4" s="99"/>
      <c r="BE4" s="99"/>
      <c r="BF4" s="99"/>
      <c r="BG4" s="99"/>
      <c r="BH4" s="99"/>
      <c r="BI4" s="87"/>
      <c r="BJ4" s="91"/>
      <c r="BK4" s="92"/>
      <c r="BL4" s="100" t="s">
        <v>49</v>
      </c>
      <c r="BM4" s="101"/>
      <c r="BN4" s="102"/>
      <c r="BO4" s="103" t="s">
        <v>50</v>
      </c>
      <c r="BP4" s="104"/>
      <c r="BQ4" s="105"/>
      <c r="BR4" s="103" t="s">
        <v>52</v>
      </c>
      <c r="BS4" s="104"/>
      <c r="BT4" s="105"/>
      <c r="BU4" s="103" t="s">
        <v>110</v>
      </c>
      <c r="BV4" s="104"/>
      <c r="BW4" s="105"/>
      <c r="BX4" s="87"/>
      <c r="BY4" s="91"/>
      <c r="BZ4" s="92"/>
      <c r="CA4" s="103" t="s">
        <v>25</v>
      </c>
      <c r="CB4" s="104"/>
      <c r="CC4" s="105"/>
      <c r="CD4" s="109"/>
      <c r="CE4" s="124"/>
      <c r="CF4" s="125"/>
      <c r="CG4" s="125"/>
      <c r="CH4" s="13"/>
      <c r="CI4" s="17"/>
      <c r="CJ4" s="17"/>
      <c r="CK4" s="17"/>
      <c r="CL4" s="17"/>
      <c r="CM4" s="87"/>
      <c r="CN4" s="91"/>
      <c r="CO4" s="92"/>
      <c r="CP4" s="103" t="s">
        <v>55</v>
      </c>
      <c r="CQ4" s="104"/>
      <c r="CR4" s="105"/>
      <c r="CS4" s="103" t="s">
        <v>56</v>
      </c>
      <c r="CT4" s="104"/>
      <c r="CU4" s="105"/>
      <c r="CV4" s="103" t="s">
        <v>57</v>
      </c>
      <c r="CW4" s="104"/>
      <c r="CX4" s="105"/>
      <c r="CY4" s="100" t="s">
        <v>62</v>
      </c>
      <c r="CZ4" s="101"/>
      <c r="DA4" s="102"/>
      <c r="DB4" s="87"/>
      <c r="DC4" s="91"/>
      <c r="DD4" s="92"/>
      <c r="DE4" s="100" t="s">
        <v>63</v>
      </c>
      <c r="DF4" s="101"/>
      <c r="DG4" s="102"/>
      <c r="DH4" s="100" t="s">
        <v>65</v>
      </c>
      <c r="DI4" s="101"/>
      <c r="DJ4" s="101"/>
      <c r="DK4" s="103" t="s">
        <v>113</v>
      </c>
      <c r="DL4" s="104"/>
      <c r="DM4" s="105"/>
      <c r="DN4" s="103" t="s">
        <v>64</v>
      </c>
      <c r="DO4" s="104"/>
      <c r="DP4" s="105"/>
      <c r="DQ4" s="87"/>
      <c r="DR4" s="91"/>
      <c r="DS4" s="92"/>
      <c r="DT4" s="103" t="s">
        <v>60</v>
      </c>
      <c r="DU4" s="104"/>
      <c r="DV4" s="105"/>
      <c r="DW4" s="103" t="s">
        <v>66</v>
      </c>
      <c r="DX4" s="105"/>
      <c r="DY4" s="103" t="s">
        <v>81</v>
      </c>
      <c r="DZ4" s="104"/>
      <c r="EA4" s="105"/>
      <c r="EB4" s="103" t="s">
        <v>25</v>
      </c>
      <c r="EC4" s="104"/>
      <c r="ED4" s="105"/>
      <c r="EE4" s="103" t="s">
        <v>67</v>
      </c>
      <c r="EF4" s="104"/>
      <c r="EG4" s="105"/>
      <c r="EH4" s="87"/>
      <c r="EI4" s="91"/>
      <c r="EJ4" s="92"/>
      <c r="EK4" s="130" t="s">
        <v>69</v>
      </c>
      <c r="EL4" s="130"/>
      <c r="EM4" s="130"/>
      <c r="EN4" s="103" t="s">
        <v>131</v>
      </c>
      <c r="EO4" s="104"/>
      <c r="EP4" s="105"/>
      <c r="EQ4" s="103" t="s">
        <v>70</v>
      </c>
      <c r="ER4" s="104"/>
      <c r="ES4" s="105"/>
      <c r="ET4" s="103" t="s">
        <v>71</v>
      </c>
      <c r="EU4" s="104"/>
      <c r="EV4" s="105"/>
      <c r="EW4" s="87"/>
      <c r="EX4" s="91"/>
      <c r="EY4" s="92"/>
      <c r="EZ4" s="103" t="s">
        <v>25</v>
      </c>
      <c r="FA4" s="104"/>
      <c r="FB4" s="105"/>
      <c r="FC4" s="127"/>
      <c r="FD4" s="124"/>
      <c r="FE4" s="125"/>
      <c r="FF4" s="125"/>
      <c r="FG4" s="13"/>
      <c r="FH4" s="17"/>
      <c r="FI4" s="17"/>
      <c r="FJ4" s="17"/>
      <c r="FK4" s="17"/>
      <c r="FL4" s="17"/>
      <c r="FM4" s="117"/>
      <c r="FN4" s="117"/>
      <c r="FO4" s="117"/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</row>
    <row r="5" spans="1:183" ht="11.1" customHeight="1">
      <c r="A5" s="87"/>
      <c r="B5" s="91"/>
      <c r="C5" s="92"/>
      <c r="D5" s="99"/>
      <c r="E5" s="99"/>
      <c r="F5" s="99"/>
      <c r="G5" s="102" t="s">
        <v>32</v>
      </c>
      <c r="H5" s="99"/>
      <c r="I5" s="99"/>
      <c r="J5" s="99" t="s">
        <v>33</v>
      </c>
      <c r="K5" s="99"/>
      <c r="L5" s="99"/>
      <c r="M5" s="99" t="s">
        <v>103</v>
      </c>
      <c r="N5" s="99"/>
      <c r="O5" s="99"/>
      <c r="P5" s="87"/>
      <c r="Q5" s="91"/>
      <c r="R5" s="92"/>
      <c r="S5" s="100" t="s">
        <v>35</v>
      </c>
      <c r="T5" s="101"/>
      <c r="U5" s="102"/>
      <c r="V5" s="102" t="s">
        <v>36</v>
      </c>
      <c r="W5" s="99"/>
      <c r="X5" s="99"/>
      <c r="Y5" s="99" t="s">
        <v>37</v>
      </c>
      <c r="Z5" s="99"/>
      <c r="AA5" s="99"/>
      <c r="AB5" s="99" t="s">
        <v>90</v>
      </c>
      <c r="AC5" s="99"/>
      <c r="AD5" s="99"/>
      <c r="AE5" s="87"/>
      <c r="AF5" s="91"/>
      <c r="AG5" s="92"/>
      <c r="AH5" s="100" t="s">
        <v>38</v>
      </c>
      <c r="AI5" s="101"/>
      <c r="AJ5" s="102"/>
      <c r="AK5" s="102" t="s">
        <v>41</v>
      </c>
      <c r="AL5" s="99"/>
      <c r="AM5" s="99"/>
      <c r="AN5" s="134"/>
      <c r="AO5" s="135"/>
      <c r="AP5" s="136"/>
      <c r="AQ5" s="139"/>
      <c r="AR5" s="140"/>
      <c r="AS5" s="142"/>
      <c r="AT5" s="87"/>
      <c r="AU5" s="91"/>
      <c r="AV5" s="92"/>
      <c r="AW5" s="106"/>
      <c r="AX5" s="107"/>
      <c r="AY5" s="108"/>
      <c r="AZ5" s="102" t="s">
        <v>46</v>
      </c>
      <c r="BA5" s="99"/>
      <c r="BB5" s="99"/>
      <c r="BC5" s="102" t="s">
        <v>47</v>
      </c>
      <c r="BD5" s="99"/>
      <c r="BE5" s="99"/>
      <c r="BF5" s="99" t="s">
        <v>92</v>
      </c>
      <c r="BG5" s="99"/>
      <c r="BH5" s="99"/>
      <c r="BI5" s="87"/>
      <c r="BJ5" s="91"/>
      <c r="BK5" s="92"/>
      <c r="BL5" s="99" t="s">
        <v>51</v>
      </c>
      <c r="BM5" s="99"/>
      <c r="BN5" s="99"/>
      <c r="BO5" s="106"/>
      <c r="BP5" s="107"/>
      <c r="BQ5" s="108"/>
      <c r="BR5" s="106"/>
      <c r="BS5" s="107"/>
      <c r="BT5" s="108"/>
      <c r="BU5" s="106"/>
      <c r="BV5" s="107"/>
      <c r="BW5" s="108"/>
      <c r="BX5" s="87"/>
      <c r="BY5" s="91"/>
      <c r="BZ5" s="92"/>
      <c r="CA5" s="106"/>
      <c r="CB5" s="107"/>
      <c r="CC5" s="108"/>
      <c r="CD5" s="109"/>
      <c r="CE5" s="106"/>
      <c r="CF5" s="107"/>
      <c r="CG5" s="107"/>
      <c r="CH5" s="13"/>
      <c r="CI5" s="17"/>
      <c r="CJ5" s="116"/>
      <c r="CK5" s="116"/>
      <c r="CL5" s="116"/>
      <c r="CM5" s="87"/>
      <c r="CN5" s="91"/>
      <c r="CO5" s="92"/>
      <c r="CP5" s="106"/>
      <c r="CQ5" s="107"/>
      <c r="CR5" s="108"/>
      <c r="CS5" s="106"/>
      <c r="CT5" s="107"/>
      <c r="CU5" s="108"/>
      <c r="CV5" s="106"/>
      <c r="CW5" s="107"/>
      <c r="CX5" s="108"/>
      <c r="CY5" s="99" t="s">
        <v>58</v>
      </c>
      <c r="CZ5" s="99"/>
      <c r="DA5" s="99"/>
      <c r="DB5" s="87"/>
      <c r="DC5" s="91"/>
      <c r="DD5" s="92"/>
      <c r="DE5" s="100" t="s">
        <v>59</v>
      </c>
      <c r="DF5" s="101"/>
      <c r="DG5" s="102"/>
      <c r="DH5" s="102" t="s">
        <v>112</v>
      </c>
      <c r="DI5" s="99"/>
      <c r="DJ5" s="100"/>
      <c r="DK5" s="106"/>
      <c r="DL5" s="107"/>
      <c r="DM5" s="108"/>
      <c r="DN5" s="106"/>
      <c r="DO5" s="107"/>
      <c r="DP5" s="108"/>
      <c r="DQ5" s="87"/>
      <c r="DR5" s="91"/>
      <c r="DS5" s="92"/>
      <c r="DT5" s="106"/>
      <c r="DU5" s="107"/>
      <c r="DV5" s="108"/>
      <c r="DW5" s="106"/>
      <c r="DX5" s="108"/>
      <c r="DY5" s="106"/>
      <c r="DZ5" s="107"/>
      <c r="EA5" s="108"/>
      <c r="EB5" s="106"/>
      <c r="EC5" s="107"/>
      <c r="ED5" s="108"/>
      <c r="EE5" s="106"/>
      <c r="EF5" s="107"/>
      <c r="EG5" s="108"/>
      <c r="EH5" s="87"/>
      <c r="EI5" s="91"/>
      <c r="EJ5" s="92"/>
      <c r="EK5" s="130"/>
      <c r="EL5" s="130"/>
      <c r="EM5" s="130"/>
      <c r="EN5" s="106"/>
      <c r="EO5" s="107"/>
      <c r="EP5" s="108"/>
      <c r="EQ5" s="106"/>
      <c r="ER5" s="107"/>
      <c r="ES5" s="108"/>
      <c r="ET5" s="106"/>
      <c r="EU5" s="107"/>
      <c r="EV5" s="108"/>
      <c r="EW5" s="87"/>
      <c r="EX5" s="91"/>
      <c r="EY5" s="92"/>
      <c r="EZ5" s="106"/>
      <c r="FA5" s="107"/>
      <c r="FB5" s="108"/>
      <c r="FC5" s="128"/>
      <c r="FD5" s="106"/>
      <c r="FE5" s="107"/>
      <c r="FF5" s="107"/>
      <c r="FG5" s="129"/>
      <c r="FH5" s="116"/>
      <c r="FI5" s="116"/>
      <c r="FJ5" s="116"/>
      <c r="FK5" s="116"/>
      <c r="FL5" s="116"/>
      <c r="FM5" s="117"/>
      <c r="FN5" s="117"/>
      <c r="FO5" s="117"/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</row>
    <row r="6" spans="1:183" ht="11.1" customHeight="1" thickBot="1">
      <c r="A6" s="87"/>
      <c r="B6" s="93"/>
      <c r="C6" s="94"/>
      <c r="D6" s="11" t="s">
        <v>26</v>
      </c>
      <c r="E6" s="11" t="s">
        <v>27</v>
      </c>
      <c r="F6" s="11" t="s">
        <v>28</v>
      </c>
      <c r="G6" s="11" t="s">
        <v>26</v>
      </c>
      <c r="H6" s="11" t="s">
        <v>27</v>
      </c>
      <c r="I6" s="11" t="s">
        <v>28</v>
      </c>
      <c r="J6" s="11" t="s">
        <v>26</v>
      </c>
      <c r="K6" s="11" t="s">
        <v>27</v>
      </c>
      <c r="L6" s="11" t="s">
        <v>29</v>
      </c>
      <c r="M6" s="11" t="s">
        <v>26</v>
      </c>
      <c r="N6" s="11" t="s">
        <v>27</v>
      </c>
      <c r="O6" s="11" t="s">
        <v>28</v>
      </c>
      <c r="P6" s="98"/>
      <c r="Q6" s="93"/>
      <c r="R6" s="94"/>
      <c r="S6" s="11" t="s">
        <v>26</v>
      </c>
      <c r="T6" s="11" t="s">
        <v>27</v>
      </c>
      <c r="U6" s="11" t="s">
        <v>28</v>
      </c>
      <c r="V6" s="11" t="s">
        <v>26</v>
      </c>
      <c r="W6" s="11" t="s">
        <v>27</v>
      </c>
      <c r="X6" s="11" t="s">
        <v>28</v>
      </c>
      <c r="Y6" s="11" t="s">
        <v>26</v>
      </c>
      <c r="Z6" s="11" t="s">
        <v>27</v>
      </c>
      <c r="AA6" s="11" t="s">
        <v>29</v>
      </c>
      <c r="AB6" s="11" t="s">
        <v>26</v>
      </c>
      <c r="AC6" s="11" t="s">
        <v>27</v>
      </c>
      <c r="AD6" s="11" t="s">
        <v>28</v>
      </c>
      <c r="AE6" s="98"/>
      <c r="AF6" s="93"/>
      <c r="AG6" s="94"/>
      <c r="AH6" s="11" t="s">
        <v>26</v>
      </c>
      <c r="AI6" s="11" t="s">
        <v>27</v>
      </c>
      <c r="AJ6" s="11" t="s">
        <v>28</v>
      </c>
      <c r="AK6" s="11" t="s">
        <v>26</v>
      </c>
      <c r="AL6" s="11" t="s">
        <v>27</v>
      </c>
      <c r="AM6" s="11" t="s">
        <v>28</v>
      </c>
      <c r="AN6" s="11" t="s">
        <v>26</v>
      </c>
      <c r="AO6" s="11" t="s">
        <v>27</v>
      </c>
      <c r="AP6" s="11" t="s">
        <v>29</v>
      </c>
      <c r="AQ6" s="11" t="s">
        <v>26</v>
      </c>
      <c r="AR6" s="11" t="s">
        <v>27</v>
      </c>
      <c r="AS6" s="11" t="s">
        <v>28</v>
      </c>
      <c r="AT6" s="98"/>
      <c r="AU6" s="93"/>
      <c r="AV6" s="94"/>
      <c r="AW6" s="11" t="s">
        <v>26</v>
      </c>
      <c r="AX6" s="11" t="s">
        <v>27</v>
      </c>
      <c r="AY6" s="11" t="s">
        <v>28</v>
      </c>
      <c r="AZ6" s="11" t="s">
        <v>26</v>
      </c>
      <c r="BA6" s="11" t="s">
        <v>27</v>
      </c>
      <c r="BB6" s="11" t="s">
        <v>28</v>
      </c>
      <c r="BC6" s="11" t="s">
        <v>26</v>
      </c>
      <c r="BD6" s="11" t="s">
        <v>27</v>
      </c>
      <c r="BE6" s="11" t="s">
        <v>29</v>
      </c>
      <c r="BF6" s="11" t="s">
        <v>26</v>
      </c>
      <c r="BG6" s="11" t="s">
        <v>27</v>
      </c>
      <c r="BH6" s="11" t="s">
        <v>28</v>
      </c>
      <c r="BI6" s="98"/>
      <c r="BJ6" s="93"/>
      <c r="BK6" s="94"/>
      <c r="BL6" s="11" t="s">
        <v>26</v>
      </c>
      <c r="BM6" s="11" t="s">
        <v>27</v>
      </c>
      <c r="BN6" s="11" t="s">
        <v>28</v>
      </c>
      <c r="BO6" s="11" t="s">
        <v>26</v>
      </c>
      <c r="BP6" s="11" t="s">
        <v>27</v>
      </c>
      <c r="BQ6" s="11" t="s">
        <v>28</v>
      </c>
      <c r="BR6" s="11" t="s">
        <v>26</v>
      </c>
      <c r="BS6" s="11" t="s">
        <v>27</v>
      </c>
      <c r="BT6" s="11" t="s">
        <v>29</v>
      </c>
      <c r="BU6" s="11" t="s">
        <v>26</v>
      </c>
      <c r="BV6" s="11" t="s">
        <v>27</v>
      </c>
      <c r="BW6" s="11" t="s">
        <v>28</v>
      </c>
      <c r="BX6" s="98"/>
      <c r="BY6" s="93"/>
      <c r="BZ6" s="94"/>
      <c r="CA6" s="11" t="s">
        <v>26</v>
      </c>
      <c r="CB6" s="11" t="s">
        <v>27</v>
      </c>
      <c r="CC6" s="11" t="s">
        <v>28</v>
      </c>
      <c r="CD6" s="110"/>
      <c r="CE6" s="16" t="s">
        <v>26</v>
      </c>
      <c r="CF6" s="11" t="s">
        <v>27</v>
      </c>
      <c r="CG6" s="18" t="s">
        <v>28</v>
      </c>
      <c r="CH6" s="13"/>
      <c r="CI6" s="17"/>
      <c r="CJ6" s="17"/>
      <c r="CK6" s="17"/>
      <c r="CL6" s="17"/>
      <c r="CM6" s="98"/>
      <c r="CN6" s="93"/>
      <c r="CO6" s="94"/>
      <c r="CP6" s="11" t="s">
        <v>26</v>
      </c>
      <c r="CQ6" s="11" t="s">
        <v>27</v>
      </c>
      <c r="CR6" s="11" t="s">
        <v>28</v>
      </c>
      <c r="CS6" s="11" t="s">
        <v>26</v>
      </c>
      <c r="CT6" s="11" t="s">
        <v>27</v>
      </c>
      <c r="CU6" s="11" t="s">
        <v>28</v>
      </c>
      <c r="CV6" s="11" t="s">
        <v>26</v>
      </c>
      <c r="CW6" s="11" t="s">
        <v>27</v>
      </c>
      <c r="CX6" s="11" t="s">
        <v>29</v>
      </c>
      <c r="CY6" s="11" t="s">
        <v>26</v>
      </c>
      <c r="CZ6" s="11" t="s">
        <v>27</v>
      </c>
      <c r="DA6" s="11" t="s">
        <v>28</v>
      </c>
      <c r="DB6" s="98"/>
      <c r="DC6" s="93"/>
      <c r="DD6" s="94"/>
      <c r="DE6" s="11" t="s">
        <v>26</v>
      </c>
      <c r="DF6" s="11" t="s">
        <v>27</v>
      </c>
      <c r="DG6" s="11" t="s">
        <v>28</v>
      </c>
      <c r="DH6" s="11" t="s">
        <v>26</v>
      </c>
      <c r="DI6" s="11" t="s">
        <v>27</v>
      </c>
      <c r="DJ6" s="11" t="s">
        <v>28</v>
      </c>
      <c r="DK6" s="11" t="s">
        <v>26</v>
      </c>
      <c r="DL6" s="11" t="s">
        <v>27</v>
      </c>
      <c r="DM6" s="11" t="s">
        <v>29</v>
      </c>
      <c r="DN6" s="11" t="s">
        <v>26</v>
      </c>
      <c r="DO6" s="11" t="s">
        <v>27</v>
      </c>
      <c r="DP6" s="11" t="s">
        <v>28</v>
      </c>
      <c r="DQ6" s="88"/>
      <c r="DR6" s="93"/>
      <c r="DS6" s="94"/>
      <c r="DT6" s="11" t="s">
        <v>26</v>
      </c>
      <c r="DU6" s="11" t="s">
        <v>27</v>
      </c>
      <c r="DV6" s="11" t="s">
        <v>28</v>
      </c>
      <c r="DW6" s="11" t="s">
        <v>26</v>
      </c>
      <c r="DX6" s="11" t="s">
        <v>30</v>
      </c>
      <c r="DY6" s="11" t="s">
        <v>26</v>
      </c>
      <c r="DZ6" s="11" t="s">
        <v>30</v>
      </c>
      <c r="EA6" s="11" t="s">
        <v>29</v>
      </c>
      <c r="EB6" s="11" t="s">
        <v>26</v>
      </c>
      <c r="EC6" s="11" t="s">
        <v>27</v>
      </c>
      <c r="ED6" s="11" t="s">
        <v>29</v>
      </c>
      <c r="EE6" s="11" t="s">
        <v>26</v>
      </c>
      <c r="EF6" s="11" t="s">
        <v>27</v>
      </c>
      <c r="EG6" s="11" t="s">
        <v>28</v>
      </c>
      <c r="EH6" s="88"/>
      <c r="EI6" s="93"/>
      <c r="EJ6" s="94"/>
      <c r="EK6" s="11" t="s">
        <v>26</v>
      </c>
      <c r="EL6" s="11" t="s">
        <v>27</v>
      </c>
      <c r="EM6" s="11" t="s">
        <v>28</v>
      </c>
      <c r="EN6" s="11" t="s">
        <v>26</v>
      </c>
      <c r="EO6" s="11" t="s">
        <v>27</v>
      </c>
      <c r="EP6" s="11" t="s">
        <v>28</v>
      </c>
      <c r="EQ6" s="11" t="s">
        <v>26</v>
      </c>
      <c r="ER6" s="11" t="s">
        <v>27</v>
      </c>
      <c r="ES6" s="11" t="s">
        <v>29</v>
      </c>
      <c r="ET6" s="11" t="s">
        <v>26</v>
      </c>
      <c r="EU6" s="11" t="s">
        <v>27</v>
      </c>
      <c r="EV6" s="11" t="s">
        <v>28</v>
      </c>
      <c r="EW6" s="88"/>
      <c r="EX6" s="93"/>
      <c r="EY6" s="94"/>
      <c r="EZ6" s="11" t="s">
        <v>26</v>
      </c>
      <c r="FA6" s="11" t="s">
        <v>27</v>
      </c>
      <c r="FB6" s="11" t="s">
        <v>28</v>
      </c>
      <c r="FC6" s="11"/>
      <c r="FD6" s="11" t="s">
        <v>26</v>
      </c>
      <c r="FE6" s="11" t="s">
        <v>27</v>
      </c>
      <c r="FF6" s="18" t="s">
        <v>28</v>
      </c>
      <c r="FG6" s="13"/>
      <c r="FH6" s="17"/>
      <c r="FI6" s="17"/>
      <c r="FJ6" s="17"/>
      <c r="FK6" s="17"/>
      <c r="FL6" s="17"/>
      <c r="FM6" s="117"/>
      <c r="FN6" s="117"/>
      <c r="FO6" s="1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</row>
    <row r="7" spans="1:183" ht="11.1" customHeight="1">
      <c r="A7" s="96" t="s">
        <v>2</v>
      </c>
      <c r="B7" s="2">
        <v>13320</v>
      </c>
      <c r="C7" s="3" t="s">
        <v>99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96" t="s">
        <v>2</v>
      </c>
      <c r="Q7" s="4">
        <v>13320</v>
      </c>
      <c r="R7" s="5" t="s">
        <v>99</v>
      </c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96" t="s">
        <v>2</v>
      </c>
      <c r="AF7" s="4">
        <v>63020</v>
      </c>
      <c r="AG7" s="5" t="s">
        <v>4</v>
      </c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96"/>
      <c r="AU7" s="4">
        <v>63020</v>
      </c>
      <c r="AV7" s="5" t="s">
        <v>4</v>
      </c>
      <c r="AW7" s="14">
        <f t="shared" ref="AW7:AY31" si="0">D7+G7+J7+M7+S7+V7+Y7+AB7+AH7+AK7+AN7+AQ7</f>
        <v>0</v>
      </c>
      <c r="AX7" s="14">
        <f t="shared" si="0"/>
        <v>0</v>
      </c>
      <c r="AY7" s="14">
        <f t="shared" si="0"/>
        <v>0</v>
      </c>
      <c r="AZ7" s="14"/>
      <c r="BA7" s="14"/>
      <c r="BB7" s="14"/>
      <c r="BC7" s="14"/>
      <c r="BD7" s="14"/>
      <c r="BE7" s="14"/>
      <c r="BF7" s="14"/>
      <c r="BG7" s="14"/>
      <c r="BH7" s="14"/>
      <c r="BI7" s="96" t="s">
        <v>2</v>
      </c>
      <c r="BJ7" s="4">
        <v>63020</v>
      </c>
      <c r="BK7" s="5" t="s">
        <v>4</v>
      </c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96" t="s">
        <v>2</v>
      </c>
      <c r="BY7" s="2">
        <v>63020</v>
      </c>
      <c r="BZ7" s="3" t="s">
        <v>4</v>
      </c>
      <c r="CA7" s="14">
        <f t="shared" ref="CA7:CC31" si="1">AZ7+BC7+BF7+BL7+BO7+BU7</f>
        <v>0</v>
      </c>
      <c r="CB7" s="14">
        <f t="shared" si="1"/>
        <v>0</v>
      </c>
      <c r="CC7" s="14">
        <f t="shared" si="1"/>
        <v>0</v>
      </c>
      <c r="CD7" s="14"/>
      <c r="CE7" s="14">
        <f t="shared" ref="CE7:CE31" si="2">AW7+CA7</f>
        <v>0</v>
      </c>
      <c r="CF7" s="14">
        <f t="shared" ref="CF7:CF31" si="3">AX7+CB7</f>
        <v>0</v>
      </c>
      <c r="CG7" s="19">
        <f t="shared" ref="CG7:CG31" si="4">AY7+CC7+CD7</f>
        <v>0</v>
      </c>
      <c r="CH7" s="22"/>
      <c r="CI7" s="21"/>
      <c r="CJ7" s="21"/>
      <c r="CK7" s="21"/>
      <c r="CL7" s="21"/>
      <c r="CM7" s="96" t="s">
        <v>2</v>
      </c>
      <c r="CN7" s="4">
        <v>13320</v>
      </c>
      <c r="CO7" s="5" t="s">
        <v>99</v>
      </c>
      <c r="CP7" s="14"/>
      <c r="CQ7" s="14"/>
      <c r="CR7" s="40"/>
      <c r="CS7" s="14"/>
      <c r="CT7" s="14"/>
      <c r="CU7" s="14"/>
      <c r="CV7" s="14">
        <v>100570</v>
      </c>
      <c r="CW7" s="14"/>
      <c r="CX7" s="14"/>
      <c r="CY7" s="14"/>
      <c r="CZ7" s="14"/>
      <c r="DA7" s="14"/>
      <c r="DB7" s="96" t="s">
        <v>2</v>
      </c>
      <c r="DC7" s="2">
        <v>13320</v>
      </c>
      <c r="DD7" s="3" t="s">
        <v>99</v>
      </c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96" t="s">
        <v>2</v>
      </c>
      <c r="DR7" s="2">
        <v>13320</v>
      </c>
      <c r="DS7" s="3" t="s">
        <v>99</v>
      </c>
      <c r="DT7" s="14"/>
      <c r="DU7" s="14"/>
      <c r="DV7" s="14"/>
      <c r="DW7" s="14"/>
      <c r="DX7" s="14"/>
      <c r="DY7" s="14"/>
      <c r="DZ7" s="14"/>
      <c r="EA7" s="14"/>
      <c r="EB7" s="14">
        <f>CP7+CS7+CV7+CY7+DE7+DH7+DK7+DN7+DT7+DW7+DY7</f>
        <v>100570</v>
      </c>
      <c r="EC7" s="14">
        <f>CQ7+CT7+CW7+CZ7+DF7+DI7+DL7+DO7+DU7+DX7+DZ7</f>
        <v>0</v>
      </c>
      <c r="ED7" s="14">
        <f>CR7+CU7+CX7+DA7+DG7+DJ7+DM7+DP7+DV7+EA7</f>
        <v>0</v>
      </c>
      <c r="EE7" s="14"/>
      <c r="EF7" s="14"/>
      <c r="EG7" s="14"/>
      <c r="EH7" s="96" t="s">
        <v>2</v>
      </c>
      <c r="EI7" s="2">
        <v>13320</v>
      </c>
      <c r="EJ7" s="3" t="s">
        <v>99</v>
      </c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96" t="s">
        <v>2</v>
      </c>
      <c r="EX7" s="2">
        <v>13320</v>
      </c>
      <c r="EY7" s="3" t="s">
        <v>99</v>
      </c>
      <c r="EZ7" s="14">
        <f t="shared" ref="EZ7:EZ29" si="5">EE7+EK7+EN7+EQ7+ET7</f>
        <v>0</v>
      </c>
      <c r="FA7" s="14">
        <f t="shared" ref="FA7:FB20" si="6">EF7+EL7+EO7+ER7+EU7</f>
        <v>0</v>
      </c>
      <c r="FB7" s="14">
        <f t="shared" si="6"/>
        <v>0</v>
      </c>
      <c r="FC7" s="14"/>
      <c r="FD7" s="14">
        <f t="shared" ref="FD7:FD31" si="7">EB7+EZ7</f>
        <v>100570</v>
      </c>
      <c r="FE7" s="14">
        <f t="shared" ref="FE7:FE31" si="8">EC7+FA7</f>
        <v>0</v>
      </c>
      <c r="FF7" s="31">
        <f t="shared" ref="FF7:FF31" si="9">ED7+FB7+FC7</f>
        <v>0</v>
      </c>
      <c r="FG7" s="22"/>
      <c r="FJ7" s="21"/>
      <c r="FK7" s="21"/>
      <c r="FL7" s="21"/>
      <c r="FM7" s="117"/>
      <c r="FN7" s="27"/>
      <c r="FO7" s="27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</row>
    <row r="8" spans="1:183" ht="11.1" customHeight="1">
      <c r="A8" s="96"/>
      <c r="B8" s="4">
        <v>66020</v>
      </c>
      <c r="C8" s="5" t="s">
        <v>114</v>
      </c>
      <c r="D8" s="12">
        <v>508000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96"/>
      <c r="Q8" s="4">
        <v>42180</v>
      </c>
      <c r="R8" s="5" t="s">
        <v>5</v>
      </c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96"/>
      <c r="AF8" s="4">
        <v>42180</v>
      </c>
      <c r="AG8" s="5" t="s">
        <v>5</v>
      </c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96"/>
      <c r="AU8" s="4">
        <v>42180</v>
      </c>
      <c r="AV8" s="5" t="s">
        <v>5</v>
      </c>
      <c r="AW8" s="14">
        <f t="shared" si="0"/>
        <v>508000</v>
      </c>
      <c r="AX8" s="14">
        <f t="shared" si="0"/>
        <v>0</v>
      </c>
      <c r="AY8" s="14">
        <f t="shared" si="0"/>
        <v>0</v>
      </c>
      <c r="AZ8" s="12"/>
      <c r="BA8" s="12"/>
      <c r="BB8" s="12"/>
      <c r="BC8" s="12"/>
      <c r="BD8" s="12"/>
      <c r="BE8" s="12"/>
      <c r="BF8" s="12"/>
      <c r="BG8" s="12"/>
      <c r="BH8" s="12"/>
      <c r="BI8" s="96"/>
      <c r="BJ8" s="4">
        <v>42180</v>
      </c>
      <c r="BK8" s="5" t="s">
        <v>5</v>
      </c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96"/>
      <c r="BY8" s="4">
        <v>42180</v>
      </c>
      <c r="BZ8" s="5" t="s">
        <v>5</v>
      </c>
      <c r="CA8" s="14">
        <f t="shared" si="1"/>
        <v>0</v>
      </c>
      <c r="CB8" s="14">
        <f t="shared" si="1"/>
        <v>0</v>
      </c>
      <c r="CC8" s="14">
        <f t="shared" si="1"/>
        <v>0</v>
      </c>
      <c r="CD8" s="12"/>
      <c r="CE8" s="14">
        <f t="shared" si="2"/>
        <v>508000</v>
      </c>
      <c r="CF8" s="14">
        <f t="shared" si="3"/>
        <v>0</v>
      </c>
      <c r="CG8" s="38">
        <f t="shared" si="4"/>
        <v>0</v>
      </c>
      <c r="CH8" s="22"/>
      <c r="CI8" s="21"/>
      <c r="CJ8" s="21"/>
      <c r="CK8" s="21"/>
      <c r="CL8" s="21"/>
      <c r="CM8" s="96"/>
      <c r="CN8" s="4">
        <v>63020</v>
      </c>
      <c r="CO8" s="5" t="s">
        <v>128</v>
      </c>
      <c r="CP8" s="12"/>
      <c r="CQ8" s="12"/>
      <c r="CR8" s="33"/>
      <c r="CS8" s="12"/>
      <c r="CT8" s="12"/>
      <c r="CU8" s="12"/>
      <c r="CV8" s="12">
        <v>135636</v>
      </c>
      <c r="CW8" s="12"/>
      <c r="CX8" s="12"/>
      <c r="CY8" s="12"/>
      <c r="CZ8" s="12"/>
      <c r="DA8" s="12"/>
      <c r="DB8" s="96"/>
      <c r="DC8" s="4">
        <v>63020</v>
      </c>
      <c r="DD8" s="5" t="s">
        <v>128</v>
      </c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96"/>
      <c r="DR8" s="4">
        <v>63020</v>
      </c>
      <c r="DS8" s="5" t="s">
        <v>128</v>
      </c>
      <c r="DT8" s="12"/>
      <c r="DU8" s="12"/>
      <c r="DV8" s="12"/>
      <c r="DW8" s="12"/>
      <c r="DX8" s="12"/>
      <c r="DY8" s="14"/>
      <c r="DZ8" s="14"/>
      <c r="EA8" s="14"/>
      <c r="EB8" s="14">
        <f t="shared" ref="EB8:EB31" si="10">CP8+CS8+CV8+CY8+DE8+DH8+DK8+DN8+DT8+DW8+DY8</f>
        <v>135636</v>
      </c>
      <c r="EC8" s="14">
        <f t="shared" ref="EC8:EC31" si="11">CQ8+CT8+CW8+CZ8+DF8+DI8+DL8+DO8+DU8+DX8+DZ8</f>
        <v>0</v>
      </c>
      <c r="ED8" s="14">
        <f>CR8+CU8+CX8+DA8+DG8+DJ8+DM8+DP8+DV8+EA8</f>
        <v>0</v>
      </c>
      <c r="EE8" s="12"/>
      <c r="EF8" s="12"/>
      <c r="EG8" s="12"/>
      <c r="EH8" s="96"/>
      <c r="EI8" s="4">
        <v>63020</v>
      </c>
      <c r="EJ8" s="5" t="s">
        <v>128</v>
      </c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96"/>
      <c r="EX8" s="4">
        <v>63020</v>
      </c>
      <c r="EY8" s="5" t="s">
        <v>128</v>
      </c>
      <c r="EZ8" s="14">
        <f t="shared" si="5"/>
        <v>0</v>
      </c>
      <c r="FA8" s="14">
        <f t="shared" si="6"/>
        <v>0</v>
      </c>
      <c r="FB8" s="14">
        <f t="shared" si="6"/>
        <v>0</v>
      </c>
      <c r="FC8" s="12"/>
      <c r="FD8" s="14">
        <f t="shared" si="7"/>
        <v>135636</v>
      </c>
      <c r="FE8" s="14">
        <f t="shared" si="8"/>
        <v>0</v>
      </c>
      <c r="FF8" s="31">
        <f t="shared" si="9"/>
        <v>0</v>
      </c>
      <c r="FG8" s="22"/>
      <c r="FJ8" s="21"/>
      <c r="FK8" s="21"/>
      <c r="FL8" s="21"/>
      <c r="FM8" s="117"/>
      <c r="FN8" s="27"/>
      <c r="FO8" s="27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</row>
    <row r="9" spans="1:183" ht="11.1" customHeight="1">
      <c r="A9" s="96"/>
      <c r="B9" s="4">
        <v>13360</v>
      </c>
      <c r="C9" s="5" t="s">
        <v>6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96"/>
      <c r="Q9" s="4">
        <v>13360</v>
      </c>
      <c r="R9" s="5" t="s">
        <v>6</v>
      </c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96"/>
      <c r="AF9" s="4">
        <v>13360</v>
      </c>
      <c r="AG9" s="5" t="s">
        <v>6</v>
      </c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96"/>
      <c r="AU9" s="4">
        <v>13360</v>
      </c>
      <c r="AV9" s="5" t="s">
        <v>6</v>
      </c>
      <c r="AW9" s="14">
        <f t="shared" si="0"/>
        <v>0</v>
      </c>
      <c r="AX9" s="14">
        <f t="shared" si="0"/>
        <v>0</v>
      </c>
      <c r="AY9" s="14">
        <f t="shared" si="0"/>
        <v>0</v>
      </c>
      <c r="AZ9" s="12"/>
      <c r="BA9" s="12"/>
      <c r="BB9" s="12"/>
      <c r="BC9" s="12"/>
      <c r="BD9" s="12"/>
      <c r="BE9" s="12"/>
      <c r="BF9" s="12"/>
      <c r="BG9" s="12"/>
      <c r="BH9" s="12"/>
      <c r="BI9" s="96"/>
      <c r="BJ9" s="4">
        <v>13360</v>
      </c>
      <c r="BK9" s="5" t="s">
        <v>6</v>
      </c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96"/>
      <c r="BY9" s="4">
        <v>13360</v>
      </c>
      <c r="BZ9" s="5" t="s">
        <v>6</v>
      </c>
      <c r="CA9" s="14">
        <f t="shared" si="1"/>
        <v>0</v>
      </c>
      <c r="CB9" s="14">
        <f t="shared" si="1"/>
        <v>0</v>
      </c>
      <c r="CC9" s="14">
        <f t="shared" si="1"/>
        <v>0</v>
      </c>
      <c r="CD9" s="12"/>
      <c r="CE9" s="14">
        <f t="shared" si="2"/>
        <v>0</v>
      </c>
      <c r="CF9" s="14">
        <f t="shared" si="3"/>
        <v>0</v>
      </c>
      <c r="CG9" s="38">
        <f t="shared" si="4"/>
        <v>0</v>
      </c>
      <c r="CH9" s="22"/>
      <c r="CI9" s="21"/>
      <c r="CJ9" s="21"/>
      <c r="CK9" s="21"/>
      <c r="CL9" s="21"/>
      <c r="CM9" s="96"/>
      <c r="CN9" s="4">
        <v>13360</v>
      </c>
      <c r="CO9" s="5" t="s">
        <v>6</v>
      </c>
      <c r="CP9" s="12">
        <v>2505400</v>
      </c>
      <c r="CQ9" s="12"/>
      <c r="CR9" s="33"/>
      <c r="CS9" s="12">
        <v>676458</v>
      </c>
      <c r="CT9" s="12"/>
      <c r="CU9" s="12"/>
      <c r="CV9" s="12">
        <v>54792</v>
      </c>
      <c r="CW9" s="12"/>
      <c r="CX9" s="12"/>
      <c r="CY9" s="12"/>
      <c r="CZ9" s="12"/>
      <c r="DA9" s="12"/>
      <c r="DB9" s="96"/>
      <c r="DC9" s="4">
        <v>13360</v>
      </c>
      <c r="DD9" s="5" t="s">
        <v>6</v>
      </c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96"/>
      <c r="DR9" s="4">
        <v>13360</v>
      </c>
      <c r="DS9" s="5" t="s">
        <v>6</v>
      </c>
      <c r="DT9" s="12"/>
      <c r="DU9" s="12"/>
      <c r="DV9" s="12"/>
      <c r="DW9" s="12"/>
      <c r="DX9" s="12"/>
      <c r="DY9" s="14"/>
      <c r="DZ9" s="14"/>
      <c r="EA9" s="14"/>
      <c r="EB9" s="14">
        <f t="shared" si="10"/>
        <v>3236650</v>
      </c>
      <c r="EC9" s="14">
        <f t="shared" si="11"/>
        <v>0</v>
      </c>
      <c r="ED9" s="14">
        <f t="shared" ref="ED9:ED31" si="12">CR9+CU9+CX9+DA9+DG9+DJ9+DM9+DP9+DV9+EA9</f>
        <v>0</v>
      </c>
      <c r="EE9" s="12"/>
      <c r="EF9" s="12"/>
      <c r="EG9" s="12"/>
      <c r="EH9" s="96"/>
      <c r="EI9" s="4">
        <v>13360</v>
      </c>
      <c r="EJ9" s="5" t="s">
        <v>6</v>
      </c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96"/>
      <c r="EX9" s="4">
        <v>13360</v>
      </c>
      <c r="EY9" s="5" t="s">
        <v>6</v>
      </c>
      <c r="EZ9" s="14">
        <f t="shared" si="5"/>
        <v>0</v>
      </c>
      <c r="FA9" s="14">
        <f t="shared" si="6"/>
        <v>0</v>
      </c>
      <c r="FB9" s="14">
        <f t="shared" si="6"/>
        <v>0</v>
      </c>
      <c r="FC9" s="12"/>
      <c r="FD9" s="14">
        <f t="shared" si="7"/>
        <v>3236650</v>
      </c>
      <c r="FE9" s="14">
        <f t="shared" si="8"/>
        <v>0</v>
      </c>
      <c r="FF9" s="31">
        <f t="shared" si="9"/>
        <v>0</v>
      </c>
      <c r="FG9" s="22"/>
      <c r="FJ9" s="21"/>
      <c r="FK9" s="21"/>
      <c r="FL9" s="21"/>
      <c r="FM9" s="117"/>
      <c r="FN9" s="27"/>
      <c r="FO9" s="27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</row>
    <row r="10" spans="1:183" ht="11.1" customHeight="1">
      <c r="A10" s="96"/>
      <c r="B10" s="2">
        <v>64010</v>
      </c>
      <c r="C10" s="3" t="s">
        <v>7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96"/>
      <c r="Q10" s="2">
        <v>64010</v>
      </c>
      <c r="R10" s="3" t="s">
        <v>7</v>
      </c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96"/>
      <c r="AF10" s="2">
        <v>64010</v>
      </c>
      <c r="AG10" s="3" t="s">
        <v>7</v>
      </c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96"/>
      <c r="AU10" s="2">
        <v>64010</v>
      </c>
      <c r="AV10" s="3" t="s">
        <v>7</v>
      </c>
      <c r="AW10" s="14">
        <f t="shared" si="0"/>
        <v>0</v>
      </c>
      <c r="AX10" s="14">
        <f t="shared" si="0"/>
        <v>0</v>
      </c>
      <c r="AY10" s="14">
        <f t="shared" si="0"/>
        <v>0</v>
      </c>
      <c r="AZ10" s="12"/>
      <c r="BA10" s="12"/>
      <c r="BB10" s="12"/>
      <c r="BC10" s="12"/>
      <c r="BD10" s="12"/>
      <c r="BE10" s="12"/>
      <c r="BF10" s="12"/>
      <c r="BG10" s="12"/>
      <c r="BH10" s="12"/>
      <c r="BI10" s="96"/>
      <c r="BJ10" s="2">
        <v>64010</v>
      </c>
      <c r="BK10" s="3" t="s">
        <v>7</v>
      </c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96"/>
      <c r="BY10" s="2">
        <v>64010</v>
      </c>
      <c r="BZ10" s="3" t="s">
        <v>7</v>
      </c>
      <c r="CA10" s="14">
        <f t="shared" si="1"/>
        <v>0</v>
      </c>
      <c r="CB10" s="14">
        <f t="shared" si="1"/>
        <v>0</v>
      </c>
      <c r="CC10" s="14">
        <f t="shared" si="1"/>
        <v>0</v>
      </c>
      <c r="CD10" s="12"/>
      <c r="CE10" s="14">
        <f t="shared" si="2"/>
        <v>0</v>
      </c>
      <c r="CF10" s="14">
        <f t="shared" si="3"/>
        <v>0</v>
      </c>
      <c r="CG10" s="19">
        <f t="shared" si="4"/>
        <v>0</v>
      </c>
      <c r="CH10" s="22"/>
      <c r="CI10" s="21"/>
      <c r="CJ10" s="21"/>
      <c r="CK10" s="21"/>
      <c r="CL10" s="21"/>
      <c r="CM10" s="96"/>
      <c r="CN10" s="2"/>
      <c r="CO10" s="3"/>
      <c r="CP10" s="12"/>
      <c r="CQ10" s="12"/>
      <c r="CR10" s="33"/>
      <c r="CS10" s="12"/>
      <c r="CT10" s="12"/>
      <c r="CU10" s="12"/>
      <c r="CV10" s="12"/>
      <c r="CW10" s="12"/>
      <c r="CX10" s="12"/>
      <c r="CY10" s="12"/>
      <c r="CZ10" s="12"/>
      <c r="DA10" s="12"/>
      <c r="DB10" s="96"/>
      <c r="DC10" s="2"/>
      <c r="DD10" s="3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96"/>
      <c r="DR10" s="2"/>
      <c r="DS10" s="3"/>
      <c r="DT10" s="12"/>
      <c r="DU10" s="12"/>
      <c r="DV10" s="12"/>
      <c r="DW10" s="12"/>
      <c r="DX10" s="12"/>
      <c r="DY10" s="14"/>
      <c r="DZ10" s="14"/>
      <c r="EA10" s="14"/>
      <c r="EB10" s="14">
        <f t="shared" si="10"/>
        <v>0</v>
      </c>
      <c r="EC10" s="14">
        <f t="shared" si="11"/>
        <v>0</v>
      </c>
      <c r="ED10" s="14">
        <f t="shared" si="12"/>
        <v>0</v>
      </c>
      <c r="EE10" s="12"/>
      <c r="EF10" s="12"/>
      <c r="EG10" s="12"/>
      <c r="EH10" s="96"/>
      <c r="EI10" s="2"/>
      <c r="EJ10" s="3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96"/>
      <c r="EX10" s="2"/>
      <c r="EY10" s="3"/>
      <c r="EZ10" s="14">
        <f t="shared" si="5"/>
        <v>0</v>
      </c>
      <c r="FA10" s="14">
        <f t="shared" si="6"/>
        <v>0</v>
      </c>
      <c r="FB10" s="14">
        <f t="shared" si="6"/>
        <v>0</v>
      </c>
      <c r="FC10" s="12"/>
      <c r="FD10" s="14">
        <f>EB10</f>
        <v>0</v>
      </c>
      <c r="FE10" s="14">
        <f t="shared" si="8"/>
        <v>0</v>
      </c>
      <c r="FF10" s="31">
        <f t="shared" si="9"/>
        <v>0</v>
      </c>
      <c r="FG10" s="22"/>
      <c r="FJ10" s="21"/>
      <c r="FK10" s="21"/>
      <c r="FL10" s="21"/>
      <c r="FM10" s="117"/>
      <c r="FN10" s="27"/>
      <c r="FO10" s="27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</row>
    <row r="11" spans="1:183" ht="11.1" customHeight="1">
      <c r="A11" s="96"/>
      <c r="B11" s="2">
        <v>66010</v>
      </c>
      <c r="C11" s="3" t="s">
        <v>106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96"/>
      <c r="Q11" s="2">
        <v>66010</v>
      </c>
      <c r="R11" s="3" t="s">
        <v>8</v>
      </c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96"/>
      <c r="AF11" s="2">
        <v>66010</v>
      </c>
      <c r="AG11" s="3" t="s">
        <v>8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96"/>
      <c r="AU11" s="2">
        <v>66010</v>
      </c>
      <c r="AV11" s="3" t="s">
        <v>8</v>
      </c>
      <c r="AW11" s="14">
        <f t="shared" si="0"/>
        <v>0</v>
      </c>
      <c r="AX11" s="14">
        <f t="shared" si="0"/>
        <v>0</v>
      </c>
      <c r="AY11" s="14">
        <f t="shared" si="0"/>
        <v>0</v>
      </c>
      <c r="AZ11" s="12"/>
      <c r="BA11" s="12"/>
      <c r="BB11" s="12"/>
      <c r="BC11" s="12"/>
      <c r="BD11" s="12"/>
      <c r="BE11" s="12"/>
      <c r="BF11" s="12"/>
      <c r="BG11" s="12"/>
      <c r="BH11" s="12"/>
      <c r="BI11" s="96"/>
      <c r="BJ11" s="2">
        <v>66010</v>
      </c>
      <c r="BK11" s="3" t="s">
        <v>8</v>
      </c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96"/>
      <c r="BY11" s="2">
        <v>66010</v>
      </c>
      <c r="BZ11" s="3" t="s">
        <v>8</v>
      </c>
      <c r="CA11" s="14">
        <f t="shared" si="1"/>
        <v>0</v>
      </c>
      <c r="CB11" s="14">
        <f t="shared" si="1"/>
        <v>0</v>
      </c>
      <c r="CC11" s="14">
        <f t="shared" si="1"/>
        <v>0</v>
      </c>
      <c r="CD11" s="12"/>
      <c r="CE11" s="14">
        <f t="shared" si="2"/>
        <v>0</v>
      </c>
      <c r="CF11" s="14">
        <f t="shared" si="3"/>
        <v>0</v>
      </c>
      <c r="CG11" s="38">
        <f t="shared" si="4"/>
        <v>0</v>
      </c>
      <c r="CH11" s="22"/>
      <c r="CI11" s="21"/>
      <c r="CJ11" s="21"/>
      <c r="CK11" s="21"/>
      <c r="CL11" s="21"/>
      <c r="CM11" s="96"/>
      <c r="CN11" s="2"/>
      <c r="CO11" s="3" t="s">
        <v>8</v>
      </c>
      <c r="CP11" s="12"/>
      <c r="CQ11" s="12"/>
      <c r="CR11" s="33"/>
      <c r="CS11" s="12"/>
      <c r="CT11" s="12"/>
      <c r="CU11" s="12"/>
      <c r="CV11" s="12"/>
      <c r="CW11" s="12"/>
      <c r="CX11" s="12"/>
      <c r="CY11" s="12"/>
      <c r="CZ11" s="12"/>
      <c r="DA11" s="12"/>
      <c r="DB11" s="96"/>
      <c r="DC11" s="2"/>
      <c r="DD11" s="3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96"/>
      <c r="DR11" s="2"/>
      <c r="DS11" s="3"/>
      <c r="DT11" s="12"/>
      <c r="DU11" s="12"/>
      <c r="DV11" s="12"/>
      <c r="DW11" s="12"/>
      <c r="DX11" s="12"/>
      <c r="DY11" s="14"/>
      <c r="DZ11" s="14"/>
      <c r="EA11" s="14"/>
      <c r="EB11" s="14">
        <f t="shared" si="10"/>
        <v>0</v>
      </c>
      <c r="EC11" s="14">
        <f t="shared" si="11"/>
        <v>0</v>
      </c>
      <c r="ED11" s="14">
        <f t="shared" si="12"/>
        <v>0</v>
      </c>
      <c r="EE11" s="12"/>
      <c r="EF11" s="12"/>
      <c r="EG11" s="12"/>
      <c r="EH11" s="96"/>
      <c r="EI11" s="2"/>
      <c r="EJ11" s="3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96"/>
      <c r="EX11" s="2"/>
      <c r="EY11" s="3"/>
      <c r="EZ11" s="14">
        <f t="shared" si="5"/>
        <v>0</v>
      </c>
      <c r="FA11" s="14">
        <f t="shared" si="6"/>
        <v>0</v>
      </c>
      <c r="FB11" s="14">
        <f t="shared" si="6"/>
        <v>0</v>
      </c>
      <c r="FC11" s="12"/>
      <c r="FD11" s="14"/>
      <c r="FE11" s="14">
        <f t="shared" si="8"/>
        <v>0</v>
      </c>
      <c r="FF11" s="31">
        <f t="shared" si="9"/>
        <v>0</v>
      </c>
      <c r="FG11" s="22"/>
      <c r="FJ11" s="21"/>
      <c r="FK11" s="21"/>
      <c r="FL11" s="21"/>
      <c r="FM11" s="117"/>
      <c r="FN11" s="27"/>
      <c r="FO11" s="27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</row>
    <row r="12" spans="1:183" ht="11.1" customHeight="1">
      <c r="A12" s="96"/>
      <c r="B12" s="34">
        <v>18030</v>
      </c>
      <c r="C12" s="6" t="s">
        <v>3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96"/>
      <c r="Q12" s="34">
        <v>18030</v>
      </c>
      <c r="R12" s="6" t="s">
        <v>3</v>
      </c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96"/>
      <c r="AF12" s="34">
        <v>18030</v>
      </c>
      <c r="AG12" s="6" t="s">
        <v>3</v>
      </c>
      <c r="AH12" s="12"/>
      <c r="AI12" s="12"/>
      <c r="AJ12" s="12"/>
      <c r="AK12" s="12"/>
      <c r="AL12" s="42"/>
      <c r="AM12" s="12"/>
      <c r="AN12" s="12"/>
      <c r="AO12" s="12"/>
      <c r="AP12" s="12"/>
      <c r="AQ12" s="12"/>
      <c r="AR12" s="12"/>
      <c r="AS12" s="12"/>
      <c r="AT12" s="96"/>
      <c r="AU12" s="34">
        <v>18030</v>
      </c>
      <c r="AV12" s="6" t="s">
        <v>3</v>
      </c>
      <c r="AW12" s="14">
        <f t="shared" si="0"/>
        <v>0</v>
      </c>
      <c r="AX12" s="14">
        <f t="shared" si="0"/>
        <v>0</v>
      </c>
      <c r="AY12" s="14">
        <f t="shared" si="0"/>
        <v>0</v>
      </c>
      <c r="AZ12" s="12"/>
      <c r="BA12" s="12"/>
      <c r="BB12" s="12"/>
      <c r="BC12" s="12"/>
      <c r="BD12" s="12"/>
      <c r="BE12" s="12"/>
      <c r="BF12" s="12"/>
      <c r="BG12" s="12"/>
      <c r="BH12" s="12"/>
      <c r="BI12" s="96"/>
      <c r="BJ12" s="34">
        <v>18030</v>
      </c>
      <c r="BK12" s="6" t="s">
        <v>3</v>
      </c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96"/>
      <c r="BY12" s="34">
        <v>18030</v>
      </c>
      <c r="BZ12" s="6" t="s">
        <v>3</v>
      </c>
      <c r="CA12" s="14">
        <f t="shared" si="1"/>
        <v>0</v>
      </c>
      <c r="CB12" s="14">
        <f t="shared" si="1"/>
        <v>0</v>
      </c>
      <c r="CC12" s="14">
        <f t="shared" si="1"/>
        <v>0</v>
      </c>
      <c r="CD12" s="12"/>
      <c r="CE12" s="14">
        <f t="shared" si="2"/>
        <v>0</v>
      </c>
      <c r="CF12" s="14">
        <f t="shared" si="3"/>
        <v>0</v>
      </c>
      <c r="CG12" s="19">
        <f t="shared" si="4"/>
        <v>0</v>
      </c>
      <c r="CH12" s="22"/>
      <c r="CI12" s="21"/>
      <c r="CJ12" s="21"/>
      <c r="CK12" s="21"/>
      <c r="CL12" s="21"/>
      <c r="CM12" s="96"/>
      <c r="CN12" s="34">
        <v>18030</v>
      </c>
      <c r="CO12" s="6" t="s">
        <v>3</v>
      </c>
      <c r="CP12" s="12"/>
      <c r="CQ12" s="12"/>
      <c r="CR12" s="33"/>
      <c r="CS12" s="12"/>
      <c r="CT12" s="12"/>
      <c r="CU12" s="12"/>
      <c r="CV12" s="12"/>
      <c r="CW12" s="12"/>
      <c r="CX12" s="12"/>
      <c r="CY12" s="12">
        <v>43281000</v>
      </c>
      <c r="CZ12" s="12"/>
      <c r="DA12" s="12"/>
      <c r="DB12" s="96"/>
      <c r="DC12" s="34">
        <v>18030</v>
      </c>
      <c r="DD12" s="6" t="s">
        <v>3</v>
      </c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96"/>
      <c r="DR12" s="34">
        <v>18030</v>
      </c>
      <c r="DS12" s="6" t="s">
        <v>3</v>
      </c>
      <c r="DT12" s="12"/>
      <c r="DU12" s="12"/>
      <c r="DV12" s="12"/>
      <c r="DW12" s="12"/>
      <c r="DX12" s="12"/>
      <c r="DY12" s="14"/>
      <c r="DZ12" s="14"/>
      <c r="EA12" s="14"/>
      <c r="EB12" s="14">
        <f t="shared" si="10"/>
        <v>43281000</v>
      </c>
      <c r="EC12" s="14">
        <f t="shared" si="11"/>
        <v>0</v>
      </c>
      <c r="ED12" s="14">
        <f t="shared" si="12"/>
        <v>0</v>
      </c>
      <c r="EE12" s="12"/>
      <c r="EF12" s="12"/>
      <c r="EG12" s="12"/>
      <c r="EH12" s="96"/>
      <c r="EI12" s="34">
        <v>18030</v>
      </c>
      <c r="EJ12" s="6" t="s">
        <v>3</v>
      </c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96"/>
      <c r="EX12" s="34">
        <v>18030</v>
      </c>
      <c r="EY12" s="6" t="s">
        <v>3</v>
      </c>
      <c r="EZ12" s="14">
        <f t="shared" si="5"/>
        <v>0</v>
      </c>
      <c r="FA12" s="14">
        <f t="shared" si="6"/>
        <v>0</v>
      </c>
      <c r="FB12" s="14">
        <f t="shared" si="6"/>
        <v>0</v>
      </c>
      <c r="FC12" s="12"/>
      <c r="FD12" s="14">
        <f t="shared" si="7"/>
        <v>43281000</v>
      </c>
      <c r="FE12" s="14">
        <f t="shared" si="8"/>
        <v>0</v>
      </c>
      <c r="FF12" s="31">
        <f t="shared" si="9"/>
        <v>0</v>
      </c>
      <c r="FG12" s="22"/>
      <c r="FJ12" s="21"/>
      <c r="FK12" s="21"/>
      <c r="FL12" s="21"/>
      <c r="FM12" s="117"/>
      <c r="FN12" s="28"/>
      <c r="FO12" s="28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</row>
    <row r="13" spans="1:183" ht="11.1" customHeight="1">
      <c r="A13" s="96"/>
      <c r="B13" s="8">
        <v>18010</v>
      </c>
      <c r="C13" s="7" t="s">
        <v>3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96"/>
      <c r="Q13" s="8">
        <v>18010</v>
      </c>
      <c r="R13" s="7" t="s">
        <v>3</v>
      </c>
      <c r="S13" s="12">
        <v>141922826</v>
      </c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96"/>
      <c r="AF13" s="8">
        <v>18010</v>
      </c>
      <c r="AG13" s="7" t="s">
        <v>3</v>
      </c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96"/>
      <c r="AU13" s="8">
        <v>18010</v>
      </c>
      <c r="AV13" s="7" t="s">
        <v>3</v>
      </c>
      <c r="AW13" s="14">
        <f t="shared" si="0"/>
        <v>141922826</v>
      </c>
      <c r="AX13" s="14">
        <f t="shared" si="0"/>
        <v>0</v>
      </c>
      <c r="AY13" s="14">
        <f t="shared" si="0"/>
        <v>0</v>
      </c>
      <c r="AZ13" s="12"/>
      <c r="BA13" s="12"/>
      <c r="BB13" s="12"/>
      <c r="BC13" s="12"/>
      <c r="BD13" s="12"/>
      <c r="BE13" s="12"/>
      <c r="BF13" s="12"/>
      <c r="BG13" s="12"/>
      <c r="BH13" s="12"/>
      <c r="BI13" s="96"/>
      <c r="BJ13" s="8">
        <v>18010</v>
      </c>
      <c r="BK13" s="7" t="s">
        <v>3</v>
      </c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96"/>
      <c r="BY13" s="8">
        <v>18010</v>
      </c>
      <c r="BZ13" s="7" t="s">
        <v>3</v>
      </c>
      <c r="CA13" s="14">
        <f t="shared" si="1"/>
        <v>0</v>
      </c>
      <c r="CB13" s="14">
        <f t="shared" si="1"/>
        <v>0</v>
      </c>
      <c r="CC13" s="14">
        <f t="shared" si="1"/>
        <v>0</v>
      </c>
      <c r="CD13" s="12"/>
      <c r="CE13" s="14">
        <f t="shared" si="2"/>
        <v>141922826</v>
      </c>
      <c r="CF13" s="14">
        <f t="shared" si="3"/>
        <v>0</v>
      </c>
      <c r="CG13" s="19">
        <f t="shared" si="4"/>
        <v>0</v>
      </c>
      <c r="CH13" s="22"/>
      <c r="CI13" s="21"/>
      <c r="CJ13" s="21"/>
      <c r="CK13" s="21"/>
      <c r="CL13" s="21"/>
      <c r="CM13" s="96"/>
      <c r="CN13" s="8">
        <v>18010</v>
      </c>
      <c r="CO13" s="7" t="s">
        <v>3</v>
      </c>
      <c r="CP13" s="12"/>
      <c r="CQ13" s="12"/>
      <c r="CR13" s="33"/>
      <c r="CS13" s="12"/>
      <c r="CT13" s="12"/>
      <c r="CU13" s="12"/>
      <c r="CV13" s="12"/>
      <c r="CW13" s="12"/>
      <c r="CX13" s="12"/>
      <c r="CY13" s="12"/>
      <c r="CZ13" s="12"/>
      <c r="DA13" s="12"/>
      <c r="DB13" s="96"/>
      <c r="DC13" s="8">
        <v>18010</v>
      </c>
      <c r="DD13" s="7" t="s">
        <v>3</v>
      </c>
      <c r="DE13" s="12"/>
      <c r="DF13" s="12"/>
      <c r="DG13" s="12"/>
      <c r="DH13" s="12"/>
      <c r="DI13" s="12"/>
      <c r="DJ13" s="12"/>
      <c r="DK13" s="12">
        <v>4911421</v>
      </c>
      <c r="DL13" s="12"/>
      <c r="DM13" s="12"/>
      <c r="DN13" s="12"/>
      <c r="DO13" s="12"/>
      <c r="DP13" s="12"/>
      <c r="DQ13" s="96"/>
      <c r="DR13" s="8">
        <v>18010</v>
      </c>
      <c r="DS13" s="7" t="s">
        <v>3</v>
      </c>
      <c r="DT13" s="12"/>
      <c r="DU13" s="12"/>
      <c r="DV13" s="12"/>
      <c r="DW13" s="12"/>
      <c r="DX13" s="12"/>
      <c r="DY13" s="14"/>
      <c r="DZ13" s="14"/>
      <c r="EA13" s="14"/>
      <c r="EB13" s="14">
        <f t="shared" si="10"/>
        <v>4911421</v>
      </c>
      <c r="EC13" s="14">
        <f t="shared" si="11"/>
        <v>0</v>
      </c>
      <c r="ED13" s="14">
        <f t="shared" si="12"/>
        <v>0</v>
      </c>
      <c r="EE13" s="12"/>
      <c r="EF13" s="12"/>
      <c r="EG13" s="12"/>
      <c r="EH13" s="96"/>
      <c r="EI13" s="8">
        <v>18010</v>
      </c>
      <c r="EJ13" s="7" t="s">
        <v>3</v>
      </c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96"/>
      <c r="EX13" s="8">
        <v>18010</v>
      </c>
      <c r="EY13" s="7" t="s">
        <v>3</v>
      </c>
      <c r="EZ13" s="14"/>
      <c r="FA13" s="14">
        <f t="shared" si="6"/>
        <v>0</v>
      </c>
      <c r="FB13" s="14">
        <f t="shared" si="6"/>
        <v>0</v>
      </c>
      <c r="FC13" s="12"/>
      <c r="FD13" s="14">
        <f t="shared" si="7"/>
        <v>4911421</v>
      </c>
      <c r="FE13" s="14">
        <f t="shared" si="8"/>
        <v>0</v>
      </c>
      <c r="FF13" s="31">
        <f t="shared" si="9"/>
        <v>0</v>
      </c>
      <c r="FG13" s="30"/>
      <c r="FJ13" s="21"/>
      <c r="FK13" s="21"/>
      <c r="FL13" s="21"/>
      <c r="FM13" s="117"/>
      <c r="FN13" s="28"/>
      <c r="FO13" s="28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</row>
    <row r="14" spans="1:183" ht="11.1" customHeight="1">
      <c r="A14" s="96"/>
      <c r="B14" s="2">
        <v>11130</v>
      </c>
      <c r="C14" s="3" t="s">
        <v>9</v>
      </c>
      <c r="D14" s="12">
        <v>907677</v>
      </c>
      <c r="E14" s="12"/>
      <c r="F14" s="12"/>
      <c r="G14" s="12">
        <v>9500000</v>
      </c>
      <c r="H14" s="12"/>
      <c r="I14" s="12"/>
      <c r="J14" s="12">
        <v>1500000</v>
      </c>
      <c r="K14" s="12"/>
      <c r="L14" s="12"/>
      <c r="M14" s="12"/>
      <c r="N14" s="12"/>
      <c r="O14" s="12"/>
      <c r="P14" s="96"/>
      <c r="Q14" s="2">
        <v>11130</v>
      </c>
      <c r="R14" s="3" t="s">
        <v>9</v>
      </c>
      <c r="S14" s="12"/>
      <c r="T14" s="12"/>
      <c r="U14" s="12"/>
      <c r="V14" s="12"/>
      <c r="W14" s="12"/>
      <c r="X14" s="12"/>
      <c r="Y14" s="12"/>
      <c r="Z14" s="12"/>
      <c r="AA14" s="12"/>
      <c r="AB14" s="12">
        <v>3047820</v>
      </c>
      <c r="AC14" s="12"/>
      <c r="AD14" s="12"/>
      <c r="AE14" s="96"/>
      <c r="AF14" s="2">
        <v>11130</v>
      </c>
      <c r="AG14" s="3" t="s">
        <v>9</v>
      </c>
      <c r="AH14" s="12"/>
      <c r="AI14" s="12"/>
      <c r="AJ14" s="12"/>
      <c r="AK14" s="12"/>
      <c r="AL14" s="12"/>
      <c r="AM14" s="12"/>
      <c r="AN14" s="33"/>
      <c r="AO14" s="36"/>
      <c r="AP14" s="12"/>
      <c r="AQ14" s="12">
        <v>17487415</v>
      </c>
      <c r="AR14" s="12"/>
      <c r="AS14" s="12"/>
      <c r="AT14" s="96"/>
      <c r="AU14" s="2">
        <v>11130</v>
      </c>
      <c r="AV14" s="3" t="s">
        <v>9</v>
      </c>
      <c r="AW14" s="14">
        <f>AQ14+AB14+J14+G14+D14</f>
        <v>32442912</v>
      </c>
      <c r="AX14" s="14">
        <f t="shared" si="0"/>
        <v>0</v>
      </c>
      <c r="AY14" s="14">
        <f>F14+I14+L14+O14+U14+X14+AA14+AD14+AJ14+AM14+AP14+AS14</f>
        <v>0</v>
      </c>
      <c r="AZ14" s="12"/>
      <c r="BA14" s="29"/>
      <c r="BB14" s="12"/>
      <c r="BC14" s="12"/>
      <c r="BD14" s="36"/>
      <c r="BE14" s="36"/>
      <c r="BF14" s="12"/>
      <c r="BG14" s="12"/>
      <c r="BH14" s="12"/>
      <c r="BI14" s="96"/>
      <c r="BJ14" s="2">
        <v>11130</v>
      </c>
      <c r="BK14" s="3" t="s">
        <v>9</v>
      </c>
      <c r="BL14" s="12"/>
      <c r="BM14" s="12"/>
      <c r="BN14" s="12"/>
      <c r="BO14" s="12"/>
      <c r="BP14" s="36"/>
      <c r="BQ14" s="12"/>
      <c r="BR14" s="12"/>
      <c r="BS14" s="36"/>
      <c r="BT14" s="12"/>
      <c r="BU14" s="12">
        <v>215000</v>
      </c>
      <c r="BV14" s="12"/>
      <c r="BW14" s="12"/>
      <c r="BX14" s="96"/>
      <c r="BY14" s="2">
        <v>11130</v>
      </c>
      <c r="BZ14" s="3" t="s">
        <v>9</v>
      </c>
      <c r="CA14" s="14">
        <f t="shared" si="1"/>
        <v>215000</v>
      </c>
      <c r="CB14" s="14">
        <f>BA14+BD14+BG14+BM14+BP14+BS14+BV14</f>
        <v>0</v>
      </c>
      <c r="CC14" s="14">
        <f>BB14+BE14+BH14+BN14+BQ14+BW14+BT14</f>
        <v>0</v>
      </c>
      <c r="CD14" s="12"/>
      <c r="CE14" s="14">
        <f t="shared" si="2"/>
        <v>32657912</v>
      </c>
      <c r="CF14" s="14">
        <f t="shared" si="3"/>
        <v>0</v>
      </c>
      <c r="CG14" s="38">
        <f t="shared" si="4"/>
        <v>0</v>
      </c>
      <c r="CH14" s="22"/>
      <c r="CI14" s="21"/>
      <c r="CJ14" s="21"/>
      <c r="CK14" s="21"/>
      <c r="CL14" s="21"/>
      <c r="CM14" s="96"/>
      <c r="CN14" s="2">
        <v>11130</v>
      </c>
      <c r="CO14" s="3" t="s">
        <v>9</v>
      </c>
      <c r="CP14" s="12">
        <v>6254800</v>
      </c>
      <c r="CQ14" s="12"/>
      <c r="CR14" s="33"/>
      <c r="CS14" s="12">
        <v>1634796</v>
      </c>
      <c r="CT14" s="12"/>
      <c r="CU14" s="12"/>
      <c r="CV14" s="12">
        <v>8556194</v>
      </c>
      <c r="CW14" s="12"/>
      <c r="CX14" s="12"/>
      <c r="CY14" s="12">
        <v>44924630</v>
      </c>
      <c r="CZ14" s="12"/>
      <c r="DA14" s="12"/>
      <c r="DB14" s="96"/>
      <c r="DC14" s="2">
        <v>11130</v>
      </c>
      <c r="DD14" s="3" t="s">
        <v>9</v>
      </c>
      <c r="DE14" s="12"/>
      <c r="DF14" s="12"/>
      <c r="DG14" s="12"/>
      <c r="DH14" s="12">
        <v>4244000</v>
      </c>
      <c r="DI14" s="12"/>
      <c r="DJ14" s="12"/>
      <c r="DK14" s="12"/>
      <c r="DL14" s="12"/>
      <c r="DM14" s="12"/>
      <c r="DN14" s="12">
        <v>200000</v>
      </c>
      <c r="DO14" s="12"/>
      <c r="DP14" s="12"/>
      <c r="DQ14" s="96"/>
      <c r="DR14" s="2">
        <v>11130</v>
      </c>
      <c r="DS14" s="3" t="s">
        <v>9</v>
      </c>
      <c r="DT14" s="12"/>
      <c r="DU14" s="12"/>
      <c r="DV14" s="12"/>
      <c r="DW14" s="12">
        <v>4101761</v>
      </c>
      <c r="DX14" s="12"/>
      <c r="DY14" s="14"/>
      <c r="DZ14" s="14"/>
      <c r="EA14" s="14"/>
      <c r="EB14" s="14">
        <f t="shared" si="10"/>
        <v>69916181</v>
      </c>
      <c r="EC14" s="14">
        <f t="shared" si="11"/>
        <v>0</v>
      </c>
      <c r="ED14" s="14">
        <f>CR14+CU14+CX14+DA14+DG14+DJ14+DM14+DP14+DV14+EA14</f>
        <v>0</v>
      </c>
      <c r="EE14" s="12"/>
      <c r="EF14" s="12"/>
      <c r="EG14" s="12"/>
      <c r="EH14" s="96"/>
      <c r="EI14" s="2">
        <v>11130</v>
      </c>
      <c r="EJ14" s="3" t="s">
        <v>9</v>
      </c>
      <c r="EK14" s="12"/>
      <c r="EL14" s="12"/>
      <c r="EM14" s="12"/>
      <c r="EN14" s="12">
        <v>2286000</v>
      </c>
      <c r="EO14" s="36"/>
      <c r="EP14" s="12"/>
      <c r="EQ14" s="12"/>
      <c r="ER14" s="36"/>
      <c r="ES14" s="12"/>
      <c r="ET14" s="12"/>
      <c r="EU14" s="12"/>
      <c r="EV14" s="12"/>
      <c r="EW14" s="96"/>
      <c r="EX14" s="2">
        <v>11130</v>
      </c>
      <c r="EY14" s="3" t="s">
        <v>9</v>
      </c>
      <c r="EZ14" s="14">
        <f>EN14</f>
        <v>2286000</v>
      </c>
      <c r="FA14" s="14">
        <f t="shared" si="6"/>
        <v>0</v>
      </c>
      <c r="FB14" s="14">
        <f t="shared" si="6"/>
        <v>0</v>
      </c>
      <c r="FC14" s="12"/>
      <c r="FD14" s="14">
        <f t="shared" si="7"/>
        <v>72202181</v>
      </c>
      <c r="FE14" s="14">
        <f t="shared" si="8"/>
        <v>0</v>
      </c>
      <c r="FF14" s="31">
        <f t="shared" si="9"/>
        <v>0</v>
      </c>
      <c r="FG14" s="22"/>
      <c r="FJ14" s="21"/>
      <c r="FK14" s="21"/>
      <c r="FL14" s="21"/>
      <c r="FM14" s="117"/>
      <c r="FN14" s="27"/>
      <c r="FO14" s="27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</row>
    <row r="15" spans="1:183" ht="11.1" customHeight="1">
      <c r="A15" s="96"/>
      <c r="B15" s="2">
        <v>74031</v>
      </c>
      <c r="C15" s="3" t="s">
        <v>86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96"/>
      <c r="Q15" s="2">
        <v>74031</v>
      </c>
      <c r="R15" s="3" t="s">
        <v>86</v>
      </c>
      <c r="S15" s="12"/>
      <c r="T15" s="12"/>
      <c r="U15" s="12"/>
      <c r="V15" s="12"/>
      <c r="W15" s="12"/>
      <c r="X15" s="12"/>
      <c r="Y15" s="12">
        <v>3600000</v>
      </c>
      <c r="Z15" s="12"/>
      <c r="AA15" s="12"/>
      <c r="AB15" s="12">
        <v>130584</v>
      </c>
      <c r="AC15" s="12"/>
      <c r="AD15" s="12"/>
      <c r="AE15" s="96"/>
      <c r="AF15" s="2">
        <v>74031</v>
      </c>
      <c r="AG15" s="3" t="s">
        <v>10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96"/>
      <c r="AU15" s="2">
        <v>74031</v>
      </c>
      <c r="AV15" s="3" t="s">
        <v>86</v>
      </c>
      <c r="AW15" s="14">
        <f t="shared" si="0"/>
        <v>3730584</v>
      </c>
      <c r="AX15" s="14">
        <f t="shared" si="0"/>
        <v>0</v>
      </c>
      <c r="AY15" s="14">
        <f t="shared" si="0"/>
        <v>0</v>
      </c>
      <c r="AZ15" s="12"/>
      <c r="BA15" s="12"/>
      <c r="BB15" s="12"/>
      <c r="BC15" s="12"/>
      <c r="BD15" s="12"/>
      <c r="BE15" s="12"/>
      <c r="BF15" s="12"/>
      <c r="BG15" s="12"/>
      <c r="BH15" s="12"/>
      <c r="BI15" s="96"/>
      <c r="BJ15" s="2">
        <v>74031</v>
      </c>
      <c r="BK15" s="3" t="s">
        <v>86</v>
      </c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96"/>
      <c r="BY15" s="2">
        <v>74031</v>
      </c>
      <c r="BZ15" s="3" t="s">
        <v>86</v>
      </c>
      <c r="CA15" s="14">
        <f t="shared" si="1"/>
        <v>0</v>
      </c>
      <c r="CB15" s="14">
        <f t="shared" si="1"/>
        <v>0</v>
      </c>
      <c r="CC15" s="14">
        <f t="shared" si="1"/>
        <v>0</v>
      </c>
      <c r="CD15" s="12"/>
      <c r="CE15" s="14">
        <f t="shared" si="2"/>
        <v>3730584</v>
      </c>
      <c r="CF15" s="14">
        <f t="shared" si="3"/>
        <v>0</v>
      </c>
      <c r="CG15" s="38">
        <f t="shared" si="4"/>
        <v>0</v>
      </c>
      <c r="CH15" s="22"/>
      <c r="CI15" s="21"/>
      <c r="CJ15" s="21"/>
      <c r="CK15" s="21"/>
      <c r="CL15" s="21"/>
      <c r="CM15" s="96"/>
      <c r="CN15" s="2"/>
      <c r="CO15" s="3"/>
      <c r="CP15" s="12"/>
      <c r="CQ15" s="12"/>
      <c r="CR15" s="33"/>
      <c r="CS15" s="12"/>
      <c r="CT15" s="12"/>
      <c r="CU15" s="12"/>
      <c r="CV15" s="12"/>
      <c r="CW15" s="12"/>
      <c r="CX15" s="12"/>
      <c r="CY15" s="12"/>
      <c r="CZ15" s="12"/>
      <c r="DA15" s="12"/>
      <c r="DB15" s="96"/>
      <c r="DC15" s="2"/>
      <c r="DD15" s="3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96"/>
      <c r="DR15" s="2"/>
      <c r="DS15" s="3"/>
      <c r="DT15" s="12"/>
      <c r="DU15" s="12"/>
      <c r="DV15" s="12"/>
      <c r="DW15" s="12"/>
      <c r="DX15" s="12"/>
      <c r="DY15" s="14"/>
      <c r="DZ15" s="14"/>
      <c r="EA15" s="14"/>
      <c r="EB15" s="14">
        <f t="shared" si="10"/>
        <v>0</v>
      </c>
      <c r="EC15" s="14">
        <f t="shared" si="11"/>
        <v>0</v>
      </c>
      <c r="ED15" s="14">
        <f t="shared" si="12"/>
        <v>0</v>
      </c>
      <c r="EE15" s="12"/>
      <c r="EF15" s="12"/>
      <c r="EG15" s="12"/>
      <c r="EH15" s="96"/>
      <c r="EI15" s="2"/>
      <c r="EJ15" s="3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96"/>
      <c r="EX15" s="2"/>
      <c r="EY15" s="3"/>
      <c r="EZ15" s="14"/>
      <c r="FA15" s="14">
        <f t="shared" si="6"/>
        <v>0</v>
      </c>
      <c r="FB15" s="14">
        <f t="shared" si="6"/>
        <v>0</v>
      </c>
      <c r="FC15" s="12"/>
      <c r="FD15" s="14">
        <f t="shared" si="7"/>
        <v>0</v>
      </c>
      <c r="FE15" s="14">
        <f t="shared" si="8"/>
        <v>0</v>
      </c>
      <c r="FF15" s="31">
        <f t="shared" si="9"/>
        <v>0</v>
      </c>
      <c r="FG15" s="22"/>
      <c r="FJ15" s="21"/>
      <c r="FK15" s="21"/>
      <c r="FL15" s="21"/>
      <c r="FM15" s="117"/>
      <c r="FN15" s="27"/>
      <c r="FO15" s="27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</row>
    <row r="16" spans="1:183" ht="11.1" customHeight="1">
      <c r="A16" s="96"/>
      <c r="B16" s="2">
        <v>107060</v>
      </c>
      <c r="C16" s="3" t="s">
        <v>116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96"/>
      <c r="Q16" s="2">
        <v>105010</v>
      </c>
      <c r="R16" s="3" t="s">
        <v>87</v>
      </c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96"/>
      <c r="AF16" s="2">
        <v>105010</v>
      </c>
      <c r="AG16" s="3" t="s">
        <v>11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96"/>
      <c r="AU16" s="2">
        <v>105010</v>
      </c>
      <c r="AV16" s="3" t="s">
        <v>11</v>
      </c>
      <c r="AW16" s="14">
        <f t="shared" si="0"/>
        <v>0</v>
      </c>
      <c r="AX16" s="14">
        <f t="shared" si="0"/>
        <v>0</v>
      </c>
      <c r="AY16" s="14">
        <f t="shared" si="0"/>
        <v>0</v>
      </c>
      <c r="AZ16" s="12"/>
      <c r="BA16" s="12"/>
      <c r="BB16" s="12"/>
      <c r="BC16" s="12"/>
      <c r="BD16" s="12"/>
      <c r="BE16" s="12"/>
      <c r="BF16" s="12"/>
      <c r="BG16" s="12"/>
      <c r="BH16" s="12"/>
      <c r="BI16" s="96"/>
      <c r="BJ16" s="2">
        <v>105010</v>
      </c>
      <c r="BK16" s="3" t="s">
        <v>11</v>
      </c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96"/>
      <c r="BY16" s="2">
        <v>105010</v>
      </c>
      <c r="BZ16" s="3" t="s">
        <v>11</v>
      </c>
      <c r="CA16" s="14">
        <f t="shared" si="1"/>
        <v>0</v>
      </c>
      <c r="CB16" s="14">
        <f t="shared" si="1"/>
        <v>0</v>
      </c>
      <c r="CC16" s="14">
        <f t="shared" si="1"/>
        <v>0</v>
      </c>
      <c r="CD16" s="12"/>
      <c r="CE16" s="14">
        <f t="shared" si="2"/>
        <v>0</v>
      </c>
      <c r="CF16" s="14">
        <f t="shared" si="3"/>
        <v>0</v>
      </c>
      <c r="CG16" s="19">
        <f t="shared" si="4"/>
        <v>0</v>
      </c>
      <c r="CH16" s="22"/>
      <c r="CI16" s="21"/>
      <c r="CJ16" s="21"/>
      <c r="CK16" s="21"/>
      <c r="CL16" s="21"/>
      <c r="CM16" s="96"/>
      <c r="CN16" s="2">
        <v>107060</v>
      </c>
      <c r="CO16" s="3" t="s">
        <v>117</v>
      </c>
      <c r="CP16" s="12"/>
      <c r="CQ16" s="12"/>
      <c r="CR16" s="33"/>
      <c r="CS16" s="12"/>
      <c r="CT16" s="12"/>
      <c r="CU16" s="12"/>
      <c r="CV16" s="12"/>
      <c r="CW16" s="12"/>
      <c r="CX16" s="12"/>
      <c r="CY16" s="12"/>
      <c r="CZ16" s="12"/>
      <c r="DA16" s="12"/>
      <c r="DB16" s="96"/>
      <c r="DC16" s="2">
        <v>107060</v>
      </c>
      <c r="DD16" s="3" t="s">
        <v>117</v>
      </c>
      <c r="DE16" s="12"/>
      <c r="DF16" s="12"/>
      <c r="DG16" s="12"/>
      <c r="DH16" s="12"/>
      <c r="DI16" s="12"/>
      <c r="DJ16" s="12"/>
      <c r="DK16" s="12"/>
      <c r="DL16" s="12"/>
      <c r="DM16" s="12"/>
      <c r="DN16" s="12">
        <v>8906710</v>
      </c>
      <c r="DO16" s="12"/>
      <c r="DP16" s="12"/>
      <c r="DQ16" s="96"/>
      <c r="DR16" s="2">
        <v>107060</v>
      </c>
      <c r="DS16" s="3" t="s">
        <v>117</v>
      </c>
      <c r="DT16" s="12"/>
      <c r="DU16" s="12"/>
      <c r="DV16" s="12"/>
      <c r="DW16" s="12"/>
      <c r="DX16" s="12"/>
      <c r="DY16" s="14"/>
      <c r="DZ16" s="14"/>
      <c r="EA16" s="14"/>
      <c r="EB16" s="14">
        <f t="shared" si="10"/>
        <v>8906710</v>
      </c>
      <c r="EC16" s="14">
        <f t="shared" si="11"/>
        <v>0</v>
      </c>
      <c r="ED16" s="14">
        <f t="shared" si="12"/>
        <v>0</v>
      </c>
      <c r="EE16" s="12"/>
      <c r="EF16" s="12"/>
      <c r="EG16" s="12"/>
      <c r="EH16" s="96"/>
      <c r="EI16" s="2">
        <v>107060</v>
      </c>
      <c r="EJ16" s="3" t="s">
        <v>117</v>
      </c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96"/>
      <c r="EX16" s="2">
        <v>107060</v>
      </c>
      <c r="EY16" s="3" t="s">
        <v>117</v>
      </c>
      <c r="EZ16" s="14">
        <f t="shared" si="5"/>
        <v>0</v>
      </c>
      <c r="FA16" s="14">
        <f t="shared" si="6"/>
        <v>0</v>
      </c>
      <c r="FB16" s="14">
        <f t="shared" si="6"/>
        <v>0</v>
      </c>
      <c r="FC16" s="12"/>
      <c r="FD16" s="14">
        <f t="shared" si="7"/>
        <v>8906710</v>
      </c>
      <c r="FE16" s="14">
        <f t="shared" si="8"/>
        <v>0</v>
      </c>
      <c r="FF16" s="31">
        <f t="shared" si="9"/>
        <v>0</v>
      </c>
      <c r="FG16" s="43"/>
      <c r="FJ16" s="21"/>
      <c r="FK16" s="21"/>
      <c r="FL16" s="21"/>
      <c r="FM16" s="117"/>
      <c r="FN16" s="27"/>
      <c r="FO16" s="27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</row>
    <row r="17" spans="1:183" ht="11.1" customHeight="1">
      <c r="A17" s="96"/>
      <c r="B17" s="2">
        <v>106020</v>
      </c>
      <c r="C17" s="3" t="s">
        <v>12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96"/>
      <c r="Q17" s="2">
        <v>106020</v>
      </c>
      <c r="R17" s="3" t="s">
        <v>12</v>
      </c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96"/>
      <c r="AF17" s="2">
        <v>106020</v>
      </c>
      <c r="AG17" s="3" t="s">
        <v>12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96"/>
      <c r="AU17" s="2">
        <v>106020</v>
      </c>
      <c r="AV17" s="3" t="s">
        <v>12</v>
      </c>
      <c r="AW17" s="14">
        <f t="shared" si="0"/>
        <v>0</v>
      </c>
      <c r="AX17" s="14">
        <f t="shared" si="0"/>
        <v>0</v>
      </c>
      <c r="AY17" s="14">
        <f t="shared" si="0"/>
        <v>0</v>
      </c>
      <c r="AZ17" s="12"/>
      <c r="BA17" s="12"/>
      <c r="BB17" s="12"/>
      <c r="BC17" s="12"/>
      <c r="BD17" s="12"/>
      <c r="BE17" s="12"/>
      <c r="BF17" s="12"/>
      <c r="BG17" s="12"/>
      <c r="BH17" s="12"/>
      <c r="BI17" s="96"/>
      <c r="BJ17" s="2">
        <v>106020</v>
      </c>
      <c r="BK17" s="3" t="s">
        <v>12</v>
      </c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96"/>
      <c r="BY17" s="2">
        <v>106020</v>
      </c>
      <c r="BZ17" s="3" t="s">
        <v>12</v>
      </c>
      <c r="CA17" s="14">
        <f t="shared" si="1"/>
        <v>0</v>
      </c>
      <c r="CB17" s="14">
        <f t="shared" si="1"/>
        <v>0</v>
      </c>
      <c r="CC17" s="14">
        <f t="shared" si="1"/>
        <v>0</v>
      </c>
      <c r="CD17" s="12"/>
      <c r="CE17" s="14">
        <f t="shared" si="2"/>
        <v>0</v>
      </c>
      <c r="CF17" s="14">
        <f t="shared" si="3"/>
        <v>0</v>
      </c>
      <c r="CG17" s="19">
        <f t="shared" si="4"/>
        <v>0</v>
      </c>
      <c r="CH17" s="22"/>
      <c r="CI17" s="21"/>
      <c r="CJ17" s="21"/>
      <c r="CK17" s="21"/>
      <c r="CL17" s="21"/>
      <c r="CM17" s="96"/>
      <c r="CN17" s="2">
        <v>74031</v>
      </c>
      <c r="CO17" s="3" t="s">
        <v>118</v>
      </c>
      <c r="CP17" s="12">
        <v>2439600</v>
      </c>
      <c r="CQ17" s="12"/>
      <c r="CR17" s="12"/>
      <c r="CS17" s="12">
        <v>629532</v>
      </c>
      <c r="CT17" s="12"/>
      <c r="CU17" s="12"/>
      <c r="CV17" s="12">
        <v>661452</v>
      </c>
      <c r="CW17" s="12"/>
      <c r="CX17" s="12"/>
      <c r="CY17" s="12"/>
      <c r="CZ17" s="12"/>
      <c r="DA17" s="12"/>
      <c r="DB17" s="96"/>
      <c r="DC17" s="2">
        <v>74031</v>
      </c>
      <c r="DD17" s="3" t="s">
        <v>118</v>
      </c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96"/>
      <c r="DR17" s="2">
        <v>74031</v>
      </c>
      <c r="DS17" s="3" t="s">
        <v>118</v>
      </c>
      <c r="DT17" s="12"/>
      <c r="DU17" s="12"/>
      <c r="DV17" s="12"/>
      <c r="DW17" s="12"/>
      <c r="DX17" s="12"/>
      <c r="DY17" s="14"/>
      <c r="DZ17" s="14"/>
      <c r="EA17" s="14"/>
      <c r="EB17" s="14">
        <f t="shared" si="10"/>
        <v>3730584</v>
      </c>
      <c r="EC17" s="14">
        <f t="shared" si="11"/>
        <v>0</v>
      </c>
      <c r="ED17" s="14">
        <f t="shared" si="12"/>
        <v>0</v>
      </c>
      <c r="EE17" s="12"/>
      <c r="EF17" s="12"/>
      <c r="EG17" s="12"/>
      <c r="EH17" s="96"/>
      <c r="EI17" s="2">
        <v>74031</v>
      </c>
      <c r="EJ17" s="3" t="s">
        <v>118</v>
      </c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96"/>
      <c r="EX17" s="2">
        <v>74031</v>
      </c>
      <c r="EY17" s="3" t="s">
        <v>118</v>
      </c>
      <c r="EZ17" s="14">
        <f t="shared" si="5"/>
        <v>0</v>
      </c>
      <c r="FA17" s="14">
        <f t="shared" si="6"/>
        <v>0</v>
      </c>
      <c r="FB17" s="14">
        <f t="shared" si="6"/>
        <v>0</v>
      </c>
      <c r="FC17" s="12"/>
      <c r="FD17" s="14">
        <f t="shared" si="7"/>
        <v>3730584</v>
      </c>
      <c r="FE17" s="14">
        <f t="shared" si="8"/>
        <v>0</v>
      </c>
      <c r="FF17" s="31">
        <f t="shared" si="9"/>
        <v>0</v>
      </c>
      <c r="FG17" s="22"/>
      <c r="FJ17" s="21"/>
      <c r="FK17" s="21"/>
      <c r="FL17" s="21"/>
      <c r="FM17" s="117"/>
      <c r="FN17" s="27"/>
      <c r="FO17" s="27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</row>
    <row r="18" spans="1:183" ht="11.1" customHeight="1">
      <c r="A18" s="96"/>
      <c r="B18" s="2">
        <v>101150</v>
      </c>
      <c r="C18" s="3" t="s">
        <v>13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96"/>
      <c r="Q18" s="2">
        <v>101150</v>
      </c>
      <c r="R18" s="3" t="s">
        <v>13</v>
      </c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96"/>
      <c r="AF18" s="2">
        <v>101150</v>
      </c>
      <c r="AG18" s="3" t="s">
        <v>13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96"/>
      <c r="AU18" s="2">
        <v>101150</v>
      </c>
      <c r="AV18" s="3" t="s">
        <v>13</v>
      </c>
      <c r="AW18" s="14">
        <f t="shared" si="0"/>
        <v>0</v>
      </c>
      <c r="AX18" s="14">
        <f t="shared" si="0"/>
        <v>0</v>
      </c>
      <c r="AY18" s="14">
        <f t="shared" si="0"/>
        <v>0</v>
      </c>
      <c r="AZ18" s="12"/>
      <c r="BA18" s="12"/>
      <c r="BB18" s="12"/>
      <c r="BC18" s="12"/>
      <c r="BD18" s="12"/>
      <c r="BE18" s="12"/>
      <c r="BF18" s="12"/>
      <c r="BG18" s="12"/>
      <c r="BH18" s="12"/>
      <c r="BI18" s="96"/>
      <c r="BJ18" s="2">
        <v>101150</v>
      </c>
      <c r="BK18" s="3" t="s">
        <v>13</v>
      </c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96"/>
      <c r="BY18" s="2">
        <v>101150</v>
      </c>
      <c r="BZ18" s="3" t="s">
        <v>13</v>
      </c>
      <c r="CA18" s="14">
        <f t="shared" si="1"/>
        <v>0</v>
      </c>
      <c r="CB18" s="14">
        <f t="shared" si="1"/>
        <v>0</v>
      </c>
      <c r="CC18" s="14">
        <f t="shared" si="1"/>
        <v>0</v>
      </c>
      <c r="CD18" s="12"/>
      <c r="CE18" s="14">
        <f t="shared" si="2"/>
        <v>0</v>
      </c>
      <c r="CF18" s="14">
        <f t="shared" si="3"/>
        <v>0</v>
      </c>
      <c r="CG18" s="19">
        <f t="shared" si="4"/>
        <v>0</v>
      </c>
      <c r="CH18" s="22"/>
      <c r="CI18" s="21"/>
      <c r="CJ18" s="21"/>
      <c r="CK18" s="21"/>
      <c r="CL18" s="21"/>
      <c r="CM18" s="96"/>
      <c r="CN18" s="2">
        <v>101150</v>
      </c>
      <c r="CO18" s="3" t="s">
        <v>13</v>
      </c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96"/>
      <c r="DC18" s="2">
        <v>101150</v>
      </c>
      <c r="DD18" s="3" t="s">
        <v>13</v>
      </c>
      <c r="DE18" s="12"/>
      <c r="DF18" s="12"/>
      <c r="DG18" s="12"/>
      <c r="DH18" s="12"/>
      <c r="DI18" s="12"/>
      <c r="DJ18" s="12"/>
      <c r="DK18" s="12"/>
      <c r="DL18" s="12"/>
      <c r="DM18" s="12"/>
      <c r="DN18" s="12">
        <v>283200</v>
      </c>
      <c r="DO18" s="12"/>
      <c r="DP18" s="12"/>
      <c r="DQ18" s="96"/>
      <c r="DR18" s="2">
        <v>101150</v>
      </c>
      <c r="DS18" s="3" t="s">
        <v>13</v>
      </c>
      <c r="DT18" s="12"/>
      <c r="DU18" s="12"/>
      <c r="DV18" s="12"/>
      <c r="DW18" s="12"/>
      <c r="DX18" s="12"/>
      <c r="DY18" s="14"/>
      <c r="DZ18" s="14"/>
      <c r="EA18" s="14"/>
      <c r="EB18" s="14">
        <f t="shared" si="10"/>
        <v>283200</v>
      </c>
      <c r="EC18" s="14">
        <f t="shared" si="11"/>
        <v>0</v>
      </c>
      <c r="ED18" s="14">
        <f t="shared" si="12"/>
        <v>0</v>
      </c>
      <c r="EE18" s="12"/>
      <c r="EF18" s="12"/>
      <c r="EG18" s="12"/>
      <c r="EH18" s="96"/>
      <c r="EI18" s="2">
        <v>101150</v>
      </c>
      <c r="EJ18" s="3" t="s">
        <v>13</v>
      </c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96"/>
      <c r="EX18" s="2">
        <v>101150</v>
      </c>
      <c r="EY18" s="3" t="s">
        <v>13</v>
      </c>
      <c r="EZ18" s="14">
        <f t="shared" si="5"/>
        <v>0</v>
      </c>
      <c r="FA18" s="14">
        <f t="shared" si="6"/>
        <v>0</v>
      </c>
      <c r="FB18" s="14">
        <f t="shared" si="6"/>
        <v>0</v>
      </c>
      <c r="FC18" s="12"/>
      <c r="FD18" s="14">
        <f t="shared" si="7"/>
        <v>283200</v>
      </c>
      <c r="FE18" s="14">
        <f t="shared" si="8"/>
        <v>0</v>
      </c>
      <c r="FF18" s="31">
        <f t="shared" si="9"/>
        <v>0</v>
      </c>
      <c r="FG18" s="22"/>
      <c r="FJ18" s="21"/>
      <c r="FK18" s="21"/>
      <c r="FL18" s="21"/>
      <c r="FM18" s="117"/>
      <c r="FN18" s="27"/>
      <c r="FO18" s="27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</row>
    <row r="19" spans="1:183" ht="11.1" customHeight="1">
      <c r="A19" s="96"/>
      <c r="B19" s="2">
        <v>104051</v>
      </c>
      <c r="C19" s="3" t="s">
        <v>83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96"/>
      <c r="Q19" s="2"/>
      <c r="R19" s="3" t="s">
        <v>83</v>
      </c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96"/>
      <c r="AF19" s="2"/>
      <c r="AG19" s="3" t="s">
        <v>83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96"/>
      <c r="AU19" s="2"/>
      <c r="AV19" s="3" t="s">
        <v>83</v>
      </c>
      <c r="AW19" s="14">
        <f t="shared" si="0"/>
        <v>0</v>
      </c>
      <c r="AX19" s="14">
        <f t="shared" si="0"/>
        <v>0</v>
      </c>
      <c r="AY19" s="14">
        <f t="shared" si="0"/>
        <v>0</v>
      </c>
      <c r="AZ19" s="12"/>
      <c r="BA19" s="12"/>
      <c r="BB19" s="12"/>
      <c r="BC19" s="12"/>
      <c r="BD19" s="12"/>
      <c r="BE19" s="12"/>
      <c r="BF19" s="12"/>
      <c r="BG19" s="12"/>
      <c r="BH19" s="12"/>
      <c r="BI19" s="96"/>
      <c r="BJ19" s="2"/>
      <c r="BK19" s="3" t="s">
        <v>83</v>
      </c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96"/>
      <c r="BY19" s="2"/>
      <c r="BZ19" s="3" t="s">
        <v>83</v>
      </c>
      <c r="CA19" s="14">
        <f t="shared" si="1"/>
        <v>0</v>
      </c>
      <c r="CB19" s="14">
        <f t="shared" si="1"/>
        <v>0</v>
      </c>
      <c r="CC19" s="14">
        <f t="shared" si="1"/>
        <v>0</v>
      </c>
      <c r="CD19" s="12"/>
      <c r="CE19" s="14">
        <f t="shared" si="2"/>
        <v>0</v>
      </c>
      <c r="CF19" s="14">
        <f t="shared" si="3"/>
        <v>0</v>
      </c>
      <c r="CG19" s="19">
        <f t="shared" si="4"/>
        <v>0</v>
      </c>
      <c r="CH19" s="22"/>
      <c r="CI19" s="21"/>
      <c r="CJ19" s="21"/>
      <c r="CK19" s="21"/>
      <c r="CL19" s="21"/>
      <c r="CM19" s="96"/>
      <c r="CN19" s="2"/>
      <c r="CO19" s="3" t="s">
        <v>83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96"/>
      <c r="DC19" s="2"/>
      <c r="DD19" s="3" t="s">
        <v>83</v>
      </c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96"/>
      <c r="DR19" s="2"/>
      <c r="DS19" s="3" t="s">
        <v>83</v>
      </c>
      <c r="DT19" s="12"/>
      <c r="DU19" s="12"/>
      <c r="DV19" s="12"/>
      <c r="DW19" s="12"/>
      <c r="DX19" s="12"/>
      <c r="DY19" s="14"/>
      <c r="DZ19" s="14"/>
      <c r="EA19" s="14"/>
      <c r="EB19" s="14">
        <f t="shared" si="10"/>
        <v>0</v>
      </c>
      <c r="EC19" s="14">
        <f t="shared" si="11"/>
        <v>0</v>
      </c>
      <c r="ED19" s="14">
        <f t="shared" si="12"/>
        <v>0</v>
      </c>
      <c r="EE19" s="12"/>
      <c r="EF19" s="12"/>
      <c r="EG19" s="12"/>
      <c r="EH19" s="96"/>
      <c r="EI19" s="2"/>
      <c r="EJ19" s="3" t="s">
        <v>83</v>
      </c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96"/>
      <c r="EX19" s="2"/>
      <c r="EY19" s="3" t="s">
        <v>83</v>
      </c>
      <c r="EZ19" s="14">
        <f t="shared" si="5"/>
        <v>0</v>
      </c>
      <c r="FA19" s="14">
        <f t="shared" si="6"/>
        <v>0</v>
      </c>
      <c r="FB19" s="14">
        <f t="shared" si="6"/>
        <v>0</v>
      </c>
      <c r="FC19" s="12"/>
      <c r="FD19" s="14">
        <f t="shared" si="7"/>
        <v>0</v>
      </c>
      <c r="FE19" s="14">
        <f t="shared" si="8"/>
        <v>0</v>
      </c>
      <c r="FF19" s="31">
        <f t="shared" si="9"/>
        <v>0</v>
      </c>
      <c r="FG19" s="22"/>
      <c r="FJ19" s="21"/>
      <c r="FK19" s="21"/>
      <c r="FL19" s="21"/>
      <c r="FM19" s="117"/>
      <c r="FN19" s="27"/>
      <c r="FO19" s="27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</row>
    <row r="20" spans="1:183" ht="11.1" customHeight="1">
      <c r="A20" s="96"/>
      <c r="B20" s="2">
        <v>107055</v>
      </c>
      <c r="C20" s="3" t="s">
        <v>111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96"/>
      <c r="Q20" s="2"/>
      <c r="R20" s="3" t="s">
        <v>93</v>
      </c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96"/>
      <c r="AF20" s="2"/>
      <c r="AG20" s="3" t="s">
        <v>93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96"/>
      <c r="AU20" s="2"/>
      <c r="AV20" s="3" t="s">
        <v>82</v>
      </c>
      <c r="AW20" s="14">
        <f t="shared" si="0"/>
        <v>0</v>
      </c>
      <c r="AX20" s="14">
        <f t="shared" si="0"/>
        <v>0</v>
      </c>
      <c r="AY20" s="14">
        <f t="shared" si="0"/>
        <v>0</v>
      </c>
      <c r="AZ20" s="12"/>
      <c r="BA20" s="12"/>
      <c r="BB20" s="12"/>
      <c r="BC20" s="12"/>
      <c r="BD20" s="12"/>
      <c r="BE20" s="12"/>
      <c r="BF20" s="12"/>
      <c r="BG20" s="12"/>
      <c r="BH20" s="12"/>
      <c r="BI20" s="96"/>
      <c r="BJ20" s="2"/>
      <c r="BK20" s="3" t="s">
        <v>93</v>
      </c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96"/>
      <c r="BY20" s="2"/>
      <c r="BZ20" s="3" t="s">
        <v>93</v>
      </c>
      <c r="CA20" s="14">
        <f t="shared" si="1"/>
        <v>0</v>
      </c>
      <c r="CB20" s="14">
        <f t="shared" si="1"/>
        <v>0</v>
      </c>
      <c r="CC20" s="14">
        <f t="shared" si="1"/>
        <v>0</v>
      </c>
      <c r="CD20" s="12"/>
      <c r="CE20" s="14">
        <f t="shared" si="2"/>
        <v>0</v>
      </c>
      <c r="CF20" s="14">
        <f t="shared" si="3"/>
        <v>0</v>
      </c>
      <c r="CG20" s="19">
        <f t="shared" si="4"/>
        <v>0</v>
      </c>
      <c r="CH20" s="22"/>
      <c r="CI20" s="21"/>
      <c r="CJ20" s="21"/>
      <c r="CK20" s="21"/>
      <c r="CL20" s="21"/>
      <c r="CM20" s="96"/>
      <c r="CN20" s="2"/>
      <c r="CO20" s="3" t="s">
        <v>93</v>
      </c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96"/>
      <c r="DC20" s="2"/>
      <c r="DD20" s="3" t="s">
        <v>93</v>
      </c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96"/>
      <c r="DR20" s="2"/>
      <c r="DS20" s="3" t="s">
        <v>93</v>
      </c>
      <c r="DT20" s="12"/>
      <c r="DU20" s="12"/>
      <c r="DV20" s="12"/>
      <c r="DW20" s="12"/>
      <c r="DX20" s="12"/>
      <c r="DY20" s="14"/>
      <c r="DZ20" s="14"/>
      <c r="EA20" s="14"/>
      <c r="EB20" s="14">
        <f t="shared" si="10"/>
        <v>0</v>
      </c>
      <c r="EC20" s="14">
        <f t="shared" si="11"/>
        <v>0</v>
      </c>
      <c r="ED20" s="14">
        <f t="shared" si="12"/>
        <v>0</v>
      </c>
      <c r="EE20" s="12"/>
      <c r="EF20" s="12"/>
      <c r="EG20" s="12"/>
      <c r="EH20" s="96"/>
      <c r="EI20" s="2"/>
      <c r="EJ20" s="3" t="s">
        <v>93</v>
      </c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96"/>
      <c r="EX20" s="2"/>
      <c r="EY20" s="3" t="s">
        <v>93</v>
      </c>
      <c r="EZ20" s="14">
        <f t="shared" si="5"/>
        <v>0</v>
      </c>
      <c r="FA20" s="14">
        <f t="shared" si="6"/>
        <v>0</v>
      </c>
      <c r="FB20" s="14">
        <f t="shared" si="6"/>
        <v>0</v>
      </c>
      <c r="FC20" s="12"/>
      <c r="FD20" s="14">
        <f t="shared" si="7"/>
        <v>0</v>
      </c>
      <c r="FE20" s="14">
        <f t="shared" si="8"/>
        <v>0</v>
      </c>
      <c r="FF20" s="31">
        <f t="shared" si="9"/>
        <v>0</v>
      </c>
      <c r="FG20" s="22"/>
      <c r="FJ20" s="21"/>
      <c r="FK20" s="21"/>
      <c r="FL20" s="21"/>
      <c r="FM20" s="117"/>
      <c r="FN20" s="27"/>
      <c r="FO20" s="27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</row>
    <row r="21" spans="1:183" ht="11.1" customHeight="1">
      <c r="A21" s="96"/>
      <c r="B21" s="8">
        <v>107055</v>
      </c>
      <c r="C21" s="7" t="s">
        <v>111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96"/>
      <c r="Q21" s="8">
        <v>107060</v>
      </c>
      <c r="R21" s="7" t="s">
        <v>14</v>
      </c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96"/>
      <c r="AF21" s="8">
        <v>107060</v>
      </c>
      <c r="AG21" s="7" t="s">
        <v>14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96"/>
      <c r="AU21" s="8">
        <v>107060</v>
      </c>
      <c r="AV21" s="7" t="s">
        <v>14</v>
      </c>
      <c r="AW21" s="14">
        <f t="shared" si="0"/>
        <v>0</v>
      </c>
      <c r="AX21" s="14">
        <f t="shared" si="0"/>
        <v>0</v>
      </c>
      <c r="AY21" s="14">
        <f t="shared" si="0"/>
        <v>0</v>
      </c>
      <c r="AZ21" s="12"/>
      <c r="BA21" s="12"/>
      <c r="BB21" s="12"/>
      <c r="BC21" s="12"/>
      <c r="BD21" s="12"/>
      <c r="BE21" s="12"/>
      <c r="BF21" s="12"/>
      <c r="BG21" s="12"/>
      <c r="BH21" s="12"/>
      <c r="BI21" s="96"/>
      <c r="BJ21" s="8">
        <v>107060</v>
      </c>
      <c r="BK21" s="6" t="s">
        <v>14</v>
      </c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96"/>
      <c r="BY21" s="8">
        <v>107060</v>
      </c>
      <c r="BZ21" s="7" t="s">
        <v>14</v>
      </c>
      <c r="CA21" s="14">
        <f t="shared" si="1"/>
        <v>0</v>
      </c>
      <c r="CB21" s="14">
        <f t="shared" si="1"/>
        <v>0</v>
      </c>
      <c r="CC21" s="14">
        <f t="shared" si="1"/>
        <v>0</v>
      </c>
      <c r="CD21" s="12"/>
      <c r="CE21" s="14">
        <f t="shared" si="2"/>
        <v>0</v>
      </c>
      <c r="CF21" s="14">
        <f t="shared" si="3"/>
        <v>0</v>
      </c>
      <c r="CG21" s="19">
        <f t="shared" si="4"/>
        <v>0</v>
      </c>
      <c r="CH21" s="22"/>
      <c r="CI21" s="21"/>
      <c r="CJ21" s="21"/>
      <c r="CK21" s="21"/>
      <c r="CL21" s="21"/>
      <c r="CM21" s="96"/>
      <c r="CN21" s="8">
        <v>107055</v>
      </c>
      <c r="CO21" s="7" t="s">
        <v>111</v>
      </c>
      <c r="CP21" s="12">
        <v>1908000</v>
      </c>
      <c r="CQ21" s="12"/>
      <c r="CR21" s="12"/>
      <c r="CS21" s="12">
        <v>523240</v>
      </c>
      <c r="CT21" s="12"/>
      <c r="CU21" s="12"/>
      <c r="CV21" s="12">
        <v>305450</v>
      </c>
      <c r="CW21" s="12"/>
      <c r="CX21" s="12"/>
      <c r="CY21" s="12"/>
      <c r="CZ21" s="12"/>
      <c r="DA21" s="12"/>
      <c r="DB21" s="96"/>
      <c r="DC21" s="8">
        <v>107055</v>
      </c>
      <c r="DD21" s="7" t="s">
        <v>111</v>
      </c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96"/>
      <c r="DR21" s="8">
        <v>107055</v>
      </c>
      <c r="DS21" s="7" t="s">
        <v>111</v>
      </c>
      <c r="DT21" s="12"/>
      <c r="DU21" s="12"/>
      <c r="DV21" s="12"/>
      <c r="DW21" s="12"/>
      <c r="DX21" s="12"/>
      <c r="DY21" s="14"/>
      <c r="DZ21" s="14"/>
      <c r="EA21" s="14"/>
      <c r="EB21" s="14">
        <f t="shared" si="10"/>
        <v>2736690</v>
      </c>
      <c r="EC21" s="14">
        <f t="shared" si="11"/>
        <v>0</v>
      </c>
      <c r="ED21" s="14">
        <f t="shared" si="12"/>
        <v>0</v>
      </c>
      <c r="EE21" s="12"/>
      <c r="EF21" s="12"/>
      <c r="EG21" s="12"/>
      <c r="EH21" s="96"/>
      <c r="EI21" s="8">
        <v>107055</v>
      </c>
      <c r="EJ21" s="7" t="s">
        <v>111</v>
      </c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96"/>
      <c r="EX21" s="8">
        <v>107055</v>
      </c>
      <c r="EY21" s="7" t="s">
        <v>111</v>
      </c>
      <c r="EZ21" s="14">
        <f t="shared" si="5"/>
        <v>0</v>
      </c>
      <c r="FA21" s="14">
        <f t="shared" ref="FA21:FB31" si="13">EF21+EL21+EO21+ER21+EU21</f>
        <v>0</v>
      </c>
      <c r="FB21" s="14">
        <f t="shared" si="13"/>
        <v>0</v>
      </c>
      <c r="FC21" s="12"/>
      <c r="FD21" s="14">
        <f t="shared" si="7"/>
        <v>2736690</v>
      </c>
      <c r="FE21" s="14">
        <f t="shared" si="8"/>
        <v>0</v>
      </c>
      <c r="FF21" s="31">
        <f t="shared" si="9"/>
        <v>0</v>
      </c>
      <c r="FG21" s="22"/>
      <c r="FJ21" s="21"/>
      <c r="FK21" s="21"/>
      <c r="FL21" s="21"/>
      <c r="FM21" s="117"/>
      <c r="FN21" s="28"/>
      <c r="FO21" s="28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</row>
    <row r="22" spans="1:183" ht="11.1" customHeight="1">
      <c r="A22" s="96"/>
      <c r="B22" s="34">
        <v>103010</v>
      </c>
      <c r="C22" s="6" t="s">
        <v>84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96"/>
      <c r="Q22" s="34">
        <v>103010</v>
      </c>
      <c r="R22" s="6" t="s">
        <v>84</v>
      </c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96"/>
      <c r="AF22" s="34">
        <v>103010</v>
      </c>
      <c r="AG22" s="6" t="s">
        <v>84</v>
      </c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96"/>
      <c r="AU22" s="34">
        <v>103010</v>
      </c>
      <c r="AV22" s="6" t="s">
        <v>84</v>
      </c>
      <c r="AW22" s="14">
        <f t="shared" si="0"/>
        <v>0</v>
      </c>
      <c r="AX22" s="14">
        <f t="shared" si="0"/>
        <v>0</v>
      </c>
      <c r="AY22" s="14">
        <f t="shared" si="0"/>
        <v>0</v>
      </c>
      <c r="AZ22" s="12"/>
      <c r="BA22" s="12"/>
      <c r="BB22" s="12"/>
      <c r="BC22" s="12"/>
      <c r="BD22" s="12"/>
      <c r="BE22" s="12"/>
      <c r="BF22" s="12"/>
      <c r="BG22" s="12"/>
      <c r="BH22" s="12"/>
      <c r="BI22" s="96"/>
      <c r="BJ22" s="34">
        <v>103010</v>
      </c>
      <c r="BK22" s="6" t="s">
        <v>84</v>
      </c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96"/>
      <c r="BY22" s="34">
        <v>103010</v>
      </c>
      <c r="BZ22" s="6" t="s">
        <v>84</v>
      </c>
      <c r="CA22" s="14">
        <f t="shared" si="1"/>
        <v>0</v>
      </c>
      <c r="CB22" s="14">
        <f t="shared" si="1"/>
        <v>0</v>
      </c>
      <c r="CC22" s="14">
        <f t="shared" si="1"/>
        <v>0</v>
      </c>
      <c r="CD22" s="12"/>
      <c r="CE22" s="14">
        <f t="shared" si="2"/>
        <v>0</v>
      </c>
      <c r="CF22" s="14">
        <f t="shared" si="3"/>
        <v>0</v>
      </c>
      <c r="CG22" s="19">
        <f t="shared" si="4"/>
        <v>0</v>
      </c>
      <c r="CH22" s="22"/>
      <c r="CI22" s="21"/>
      <c r="CJ22" s="21"/>
      <c r="CK22" s="21"/>
      <c r="CL22" s="21"/>
      <c r="CM22" s="96"/>
      <c r="CN22" s="34">
        <v>103010</v>
      </c>
      <c r="CO22" s="6" t="s">
        <v>84</v>
      </c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96"/>
      <c r="DC22" s="34">
        <v>103010</v>
      </c>
      <c r="DD22" s="6" t="s">
        <v>84</v>
      </c>
      <c r="DE22" s="12"/>
      <c r="DF22" s="12"/>
      <c r="DG22" s="12"/>
      <c r="DH22" s="12"/>
      <c r="DI22" s="12"/>
      <c r="DJ22" s="12"/>
      <c r="DK22" s="12"/>
      <c r="DL22" s="12"/>
      <c r="DM22" s="12"/>
      <c r="DN22" s="12">
        <v>200000</v>
      </c>
      <c r="DO22" s="12"/>
      <c r="DP22" s="12"/>
      <c r="DQ22" s="96"/>
      <c r="DR22" s="34">
        <v>103010</v>
      </c>
      <c r="DS22" s="6" t="s">
        <v>84</v>
      </c>
      <c r="DT22" s="12"/>
      <c r="DU22" s="12"/>
      <c r="DV22" s="12"/>
      <c r="DW22" s="12"/>
      <c r="DX22" s="12"/>
      <c r="DY22" s="14"/>
      <c r="DZ22" s="14"/>
      <c r="EA22" s="14"/>
      <c r="EB22" s="14">
        <f t="shared" si="10"/>
        <v>200000</v>
      </c>
      <c r="EC22" s="14">
        <f t="shared" si="11"/>
        <v>0</v>
      </c>
      <c r="ED22" s="14">
        <f t="shared" si="12"/>
        <v>0</v>
      </c>
      <c r="EE22" s="12"/>
      <c r="EF22" s="12"/>
      <c r="EG22" s="12"/>
      <c r="EH22" s="96"/>
      <c r="EI22" s="34">
        <v>103010</v>
      </c>
      <c r="EJ22" s="6" t="s">
        <v>84</v>
      </c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96"/>
      <c r="EX22" s="34">
        <v>103010</v>
      </c>
      <c r="EY22" s="6" t="s">
        <v>84</v>
      </c>
      <c r="EZ22" s="14">
        <f t="shared" si="5"/>
        <v>0</v>
      </c>
      <c r="FA22" s="14">
        <f t="shared" si="13"/>
        <v>0</v>
      </c>
      <c r="FB22" s="14">
        <f t="shared" si="13"/>
        <v>0</v>
      </c>
      <c r="FC22" s="12"/>
      <c r="FD22" s="14">
        <f t="shared" si="7"/>
        <v>200000</v>
      </c>
      <c r="FE22" s="14">
        <f t="shared" si="8"/>
        <v>0</v>
      </c>
      <c r="FF22" s="31">
        <f t="shared" si="9"/>
        <v>0</v>
      </c>
      <c r="FG22" s="22"/>
      <c r="FJ22" s="21"/>
      <c r="FK22" s="21"/>
      <c r="FL22" s="21"/>
      <c r="FM22" s="117"/>
      <c r="FN22" s="28"/>
      <c r="FO22" s="28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</row>
    <row r="23" spans="1:183" ht="11.1" customHeight="1">
      <c r="A23" s="96"/>
      <c r="B23" s="2">
        <v>104043</v>
      </c>
      <c r="C23" s="3" t="s">
        <v>115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96"/>
      <c r="Q23" s="2">
        <v>104043</v>
      </c>
      <c r="R23" s="3" t="s">
        <v>115</v>
      </c>
      <c r="S23" s="12"/>
      <c r="T23" s="12"/>
      <c r="U23" s="12"/>
      <c r="V23" s="12"/>
      <c r="W23" s="12"/>
      <c r="X23" s="12"/>
      <c r="Y23" s="12"/>
      <c r="Z23" s="12"/>
      <c r="AA23" s="12"/>
      <c r="AB23" s="12">
        <v>1575559</v>
      </c>
      <c r="AC23" s="12"/>
      <c r="AD23" s="12"/>
      <c r="AE23" s="96"/>
      <c r="AF23" s="2">
        <v>13320</v>
      </c>
      <c r="AG23" s="3" t="s">
        <v>85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96"/>
      <c r="AU23" s="2">
        <v>10043</v>
      </c>
      <c r="AV23" s="3" t="s">
        <v>115</v>
      </c>
      <c r="AW23" s="14">
        <f t="shared" si="0"/>
        <v>1575559</v>
      </c>
      <c r="AX23" s="14">
        <f t="shared" si="0"/>
        <v>0</v>
      </c>
      <c r="AY23" s="14">
        <f t="shared" si="0"/>
        <v>0</v>
      </c>
      <c r="AZ23" s="12"/>
      <c r="BA23" s="12"/>
      <c r="BB23" s="12"/>
      <c r="BC23" s="12"/>
      <c r="BD23" s="12"/>
      <c r="BE23" s="12"/>
      <c r="BF23" s="12"/>
      <c r="BG23" s="12"/>
      <c r="BH23" s="12"/>
      <c r="BI23" s="96"/>
      <c r="BJ23" s="2">
        <v>13320</v>
      </c>
      <c r="BK23" s="3" t="s">
        <v>85</v>
      </c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96"/>
      <c r="BY23" s="2">
        <v>104043</v>
      </c>
      <c r="BZ23" s="3" t="s">
        <v>115</v>
      </c>
      <c r="CA23" s="14">
        <f t="shared" si="1"/>
        <v>0</v>
      </c>
      <c r="CB23" s="14">
        <f t="shared" si="1"/>
        <v>0</v>
      </c>
      <c r="CC23" s="14">
        <f t="shared" si="1"/>
        <v>0</v>
      </c>
      <c r="CD23" s="12"/>
      <c r="CE23" s="14">
        <f t="shared" si="2"/>
        <v>1575559</v>
      </c>
      <c r="CF23" s="14">
        <f t="shared" si="3"/>
        <v>0</v>
      </c>
      <c r="CG23" s="38">
        <f t="shared" si="4"/>
        <v>0</v>
      </c>
      <c r="CH23" s="22"/>
      <c r="CI23" s="21"/>
      <c r="CJ23" s="21"/>
      <c r="CK23" s="21"/>
      <c r="CL23" s="21"/>
      <c r="CM23" s="96"/>
      <c r="CN23" s="2">
        <v>104043</v>
      </c>
      <c r="CO23" s="3" t="s">
        <v>115</v>
      </c>
      <c r="CP23" s="12">
        <v>5027952</v>
      </c>
      <c r="CQ23" s="12"/>
      <c r="CR23" s="33"/>
      <c r="CS23" s="12">
        <v>1297607</v>
      </c>
      <c r="CT23" s="12"/>
      <c r="CU23" s="12"/>
      <c r="CV23" s="12">
        <v>592000</v>
      </c>
      <c r="CW23" s="12"/>
      <c r="CX23" s="12"/>
      <c r="CY23" s="12"/>
      <c r="CZ23" s="12"/>
      <c r="DA23" s="12"/>
      <c r="DB23" s="96"/>
      <c r="DC23" s="2">
        <v>104043</v>
      </c>
      <c r="DD23" s="3" t="s">
        <v>115</v>
      </c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96"/>
      <c r="DR23" s="2">
        <v>104043</v>
      </c>
      <c r="DS23" s="3" t="s">
        <v>115</v>
      </c>
      <c r="DT23" s="12"/>
      <c r="DU23" s="12"/>
      <c r="DV23" s="12"/>
      <c r="DW23" s="12"/>
      <c r="DX23" s="12"/>
      <c r="DY23" s="14"/>
      <c r="DZ23" s="14"/>
      <c r="EA23" s="14"/>
      <c r="EB23" s="14">
        <f t="shared" si="10"/>
        <v>6917559</v>
      </c>
      <c r="EC23" s="14">
        <f t="shared" si="11"/>
        <v>0</v>
      </c>
      <c r="ED23" s="14">
        <f t="shared" si="12"/>
        <v>0</v>
      </c>
      <c r="EE23" s="12"/>
      <c r="EF23" s="12"/>
      <c r="EG23" s="12"/>
      <c r="EH23" s="96"/>
      <c r="EI23" s="2">
        <v>104043</v>
      </c>
      <c r="EJ23" s="3" t="s">
        <v>115</v>
      </c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96"/>
      <c r="EX23" s="2">
        <v>104043</v>
      </c>
      <c r="EY23" s="3" t="s">
        <v>115</v>
      </c>
      <c r="EZ23" s="14">
        <f t="shared" si="5"/>
        <v>0</v>
      </c>
      <c r="FA23" s="14">
        <f t="shared" si="13"/>
        <v>0</v>
      </c>
      <c r="FB23" s="14">
        <f t="shared" si="13"/>
        <v>0</v>
      </c>
      <c r="FC23" s="12"/>
      <c r="FD23" s="14">
        <f t="shared" si="7"/>
        <v>6917559</v>
      </c>
      <c r="FE23" s="14">
        <f t="shared" si="8"/>
        <v>0</v>
      </c>
      <c r="FF23" s="31">
        <f t="shared" si="9"/>
        <v>0</v>
      </c>
      <c r="FG23" s="22"/>
      <c r="FJ23" s="21"/>
      <c r="FK23" s="21"/>
      <c r="FL23" s="21"/>
      <c r="FM23" s="117"/>
      <c r="FN23" s="27"/>
      <c r="FO23" s="27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</row>
    <row r="24" spans="1:183" ht="11.1" customHeight="1">
      <c r="A24" s="96"/>
      <c r="B24" s="2">
        <v>41232</v>
      </c>
      <c r="C24" s="3" t="s">
        <v>88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96"/>
      <c r="Q24" s="2">
        <v>41232</v>
      </c>
      <c r="R24" s="3" t="s">
        <v>88</v>
      </c>
      <c r="S24" s="12"/>
      <c r="T24" s="12"/>
      <c r="U24" s="12"/>
      <c r="V24" s="12">
        <v>13296457</v>
      </c>
      <c r="W24" s="12"/>
      <c r="X24" s="12"/>
      <c r="Y24" s="12"/>
      <c r="Z24" s="12"/>
      <c r="AA24" s="12"/>
      <c r="AB24" s="12"/>
      <c r="AC24" s="12"/>
      <c r="AD24" s="12"/>
      <c r="AE24" s="96"/>
      <c r="AF24" s="2">
        <v>41232</v>
      </c>
      <c r="AG24" s="3" t="s">
        <v>88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96"/>
      <c r="AU24" s="2">
        <v>41231</v>
      </c>
      <c r="AV24" s="3" t="s">
        <v>88</v>
      </c>
      <c r="AW24" s="14">
        <f t="shared" si="0"/>
        <v>13296457</v>
      </c>
      <c r="AX24" s="14">
        <f t="shared" si="0"/>
        <v>0</v>
      </c>
      <c r="AY24" s="14">
        <f t="shared" si="0"/>
        <v>0</v>
      </c>
      <c r="AZ24" s="12"/>
      <c r="BA24" s="12"/>
      <c r="BB24" s="12"/>
      <c r="BC24" s="12"/>
      <c r="BD24" s="12"/>
      <c r="BE24" s="12"/>
      <c r="BF24" s="12"/>
      <c r="BG24" s="12"/>
      <c r="BH24" s="12"/>
      <c r="BI24" s="96"/>
      <c r="BJ24" s="2">
        <v>41231</v>
      </c>
      <c r="BK24" s="3" t="s">
        <v>88</v>
      </c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96"/>
      <c r="BY24" s="2">
        <v>41231</v>
      </c>
      <c r="BZ24" s="3" t="s">
        <v>88</v>
      </c>
      <c r="CA24" s="14">
        <f t="shared" si="1"/>
        <v>0</v>
      </c>
      <c r="CB24" s="14">
        <f t="shared" si="1"/>
        <v>0</v>
      </c>
      <c r="CC24" s="14">
        <f t="shared" si="1"/>
        <v>0</v>
      </c>
      <c r="CD24" s="12"/>
      <c r="CE24" s="14">
        <f t="shared" si="2"/>
        <v>13296457</v>
      </c>
      <c r="CF24" s="14">
        <f t="shared" si="3"/>
        <v>0</v>
      </c>
      <c r="CG24" s="38">
        <f>AY24+CC24+CD24</f>
        <v>0</v>
      </c>
      <c r="CH24" s="22"/>
      <c r="CI24" s="21"/>
      <c r="CJ24" s="21"/>
      <c r="CK24" s="21"/>
      <c r="CL24" s="21"/>
      <c r="CM24" s="96"/>
      <c r="CN24" s="2">
        <v>41232</v>
      </c>
      <c r="CO24" s="3" t="s">
        <v>88</v>
      </c>
      <c r="CP24" s="12">
        <v>11714940</v>
      </c>
      <c r="CQ24" s="12"/>
      <c r="CR24" s="33"/>
      <c r="CS24" s="12">
        <v>1581517</v>
      </c>
      <c r="CT24" s="12"/>
      <c r="CU24" s="12"/>
      <c r="CV24" s="12"/>
      <c r="CW24" s="12"/>
      <c r="CX24" s="12"/>
      <c r="CY24" s="12"/>
      <c r="CZ24" s="12"/>
      <c r="DA24" s="12"/>
      <c r="DB24" s="96"/>
      <c r="DC24" s="2">
        <v>41232</v>
      </c>
      <c r="DD24" s="3" t="s">
        <v>88</v>
      </c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96"/>
      <c r="DR24" s="2">
        <v>41231</v>
      </c>
      <c r="DS24" s="3" t="s">
        <v>88</v>
      </c>
      <c r="DT24" s="12"/>
      <c r="DU24" s="12"/>
      <c r="DV24" s="12"/>
      <c r="DW24" s="12"/>
      <c r="DX24" s="12"/>
      <c r="DY24" s="14"/>
      <c r="DZ24" s="14"/>
      <c r="EA24" s="14"/>
      <c r="EB24" s="14">
        <f t="shared" si="10"/>
        <v>13296457</v>
      </c>
      <c r="EC24" s="14">
        <f t="shared" si="11"/>
        <v>0</v>
      </c>
      <c r="ED24" s="14">
        <f t="shared" si="12"/>
        <v>0</v>
      </c>
      <c r="EE24" s="12"/>
      <c r="EF24" s="12"/>
      <c r="EG24" s="12"/>
      <c r="EH24" s="96"/>
      <c r="EI24" s="2">
        <v>41232</v>
      </c>
      <c r="EJ24" s="3" t="s">
        <v>88</v>
      </c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96"/>
      <c r="EX24" s="2">
        <v>41232</v>
      </c>
      <c r="EY24" s="3" t="s">
        <v>88</v>
      </c>
      <c r="EZ24" s="14">
        <f t="shared" si="5"/>
        <v>0</v>
      </c>
      <c r="FA24" s="14">
        <f t="shared" si="13"/>
        <v>0</v>
      </c>
      <c r="FB24" s="14">
        <f t="shared" si="13"/>
        <v>0</v>
      </c>
      <c r="FC24" s="12"/>
      <c r="FD24" s="14">
        <f t="shared" si="7"/>
        <v>13296457</v>
      </c>
      <c r="FE24" s="14">
        <f t="shared" si="8"/>
        <v>0</v>
      </c>
      <c r="FF24" s="31">
        <f t="shared" si="9"/>
        <v>0</v>
      </c>
      <c r="FG24" s="22"/>
      <c r="FJ24" s="21"/>
      <c r="FK24" s="21"/>
      <c r="FL24" s="21"/>
      <c r="FM24" s="117"/>
      <c r="FN24" s="27"/>
      <c r="FO24" s="27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</row>
    <row r="25" spans="1:183" ht="11.1" customHeight="1">
      <c r="A25" s="96"/>
      <c r="B25" s="8">
        <v>82044</v>
      </c>
      <c r="C25" s="7" t="s">
        <v>15</v>
      </c>
      <c r="D25" s="12">
        <v>12700</v>
      </c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96"/>
      <c r="Q25" s="8">
        <v>82042</v>
      </c>
      <c r="R25" s="7" t="s">
        <v>15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96"/>
      <c r="AF25" s="8">
        <v>82042</v>
      </c>
      <c r="AG25" s="7" t="s">
        <v>15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96"/>
      <c r="AU25" s="8">
        <v>82042</v>
      </c>
      <c r="AV25" s="7" t="s">
        <v>15</v>
      </c>
      <c r="AW25" s="14">
        <f t="shared" si="0"/>
        <v>12700</v>
      </c>
      <c r="AX25" s="14">
        <f t="shared" si="0"/>
        <v>0</v>
      </c>
      <c r="AY25" s="14">
        <f t="shared" si="0"/>
        <v>0</v>
      </c>
      <c r="AZ25" s="12"/>
      <c r="BA25" s="12"/>
      <c r="BB25" s="12"/>
      <c r="BC25" s="12"/>
      <c r="BD25" s="12"/>
      <c r="BE25" s="12"/>
      <c r="BF25" s="12"/>
      <c r="BG25" s="12"/>
      <c r="BH25" s="12"/>
      <c r="BI25" s="96"/>
      <c r="BJ25" s="8">
        <v>82042</v>
      </c>
      <c r="BK25" s="7" t="s">
        <v>15</v>
      </c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96"/>
      <c r="BY25" s="8">
        <v>82042</v>
      </c>
      <c r="BZ25" s="7" t="s">
        <v>15</v>
      </c>
      <c r="CA25" s="14">
        <f t="shared" si="1"/>
        <v>0</v>
      </c>
      <c r="CB25" s="14">
        <f t="shared" si="1"/>
        <v>0</v>
      </c>
      <c r="CC25" s="14">
        <f t="shared" si="1"/>
        <v>0</v>
      </c>
      <c r="CD25" s="12"/>
      <c r="CE25" s="14">
        <f t="shared" si="2"/>
        <v>12700</v>
      </c>
      <c r="CF25" s="14">
        <f t="shared" si="3"/>
        <v>0</v>
      </c>
      <c r="CG25" s="38">
        <f>AY25+CC25+CD25</f>
        <v>0</v>
      </c>
      <c r="CH25" s="22"/>
      <c r="CI25" s="21"/>
      <c r="CJ25" s="21"/>
      <c r="CK25" s="21"/>
      <c r="CL25" s="21"/>
      <c r="CM25" s="96"/>
      <c r="CN25" s="8">
        <v>82042</v>
      </c>
      <c r="CO25" s="7" t="s">
        <v>15</v>
      </c>
      <c r="CP25" s="12">
        <v>1548000</v>
      </c>
      <c r="CQ25" s="12"/>
      <c r="CR25" s="33"/>
      <c r="CS25" s="12">
        <v>417960</v>
      </c>
      <c r="CT25" s="12"/>
      <c r="CU25" s="12"/>
      <c r="CV25" s="12">
        <v>322004</v>
      </c>
      <c r="CW25" s="12"/>
      <c r="CX25" s="12"/>
      <c r="CY25" s="12"/>
      <c r="CZ25" s="12"/>
      <c r="DA25" s="12"/>
      <c r="DB25" s="96"/>
      <c r="DC25" s="8">
        <v>82044</v>
      </c>
      <c r="DD25" s="7" t="s">
        <v>15</v>
      </c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96"/>
      <c r="DR25" s="8">
        <v>82042</v>
      </c>
      <c r="DS25" s="7" t="s">
        <v>15</v>
      </c>
      <c r="DT25" s="12"/>
      <c r="DU25" s="12"/>
      <c r="DV25" s="12"/>
      <c r="DW25" s="12"/>
      <c r="DX25" s="12"/>
      <c r="DY25" s="14"/>
      <c r="DZ25" s="14"/>
      <c r="EA25" s="14"/>
      <c r="EB25" s="14">
        <f t="shared" si="10"/>
        <v>2287964</v>
      </c>
      <c r="EC25" s="14">
        <f t="shared" si="11"/>
        <v>0</v>
      </c>
      <c r="ED25" s="14">
        <f t="shared" si="12"/>
        <v>0</v>
      </c>
      <c r="EE25" s="12"/>
      <c r="EF25" s="12"/>
      <c r="EG25" s="12"/>
      <c r="EH25" s="96"/>
      <c r="EI25" s="8">
        <v>82042</v>
      </c>
      <c r="EJ25" s="7" t="s">
        <v>15</v>
      </c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96"/>
      <c r="EX25" s="8">
        <v>82042</v>
      </c>
      <c r="EY25" s="7" t="s">
        <v>15</v>
      </c>
      <c r="EZ25" s="14">
        <f t="shared" si="5"/>
        <v>0</v>
      </c>
      <c r="FA25" s="14">
        <f t="shared" si="13"/>
        <v>0</v>
      </c>
      <c r="FB25" s="14">
        <f t="shared" si="13"/>
        <v>0</v>
      </c>
      <c r="FC25" s="12"/>
      <c r="FD25" s="14">
        <f t="shared" si="7"/>
        <v>2287964</v>
      </c>
      <c r="FE25" s="14">
        <f t="shared" si="8"/>
        <v>0</v>
      </c>
      <c r="FF25" s="31">
        <f t="shared" si="9"/>
        <v>0</v>
      </c>
      <c r="FG25" s="22"/>
      <c r="FJ25" s="21"/>
      <c r="FK25" s="21"/>
      <c r="FL25" s="21"/>
      <c r="FM25" s="117"/>
      <c r="FN25" s="28"/>
      <c r="FO25" s="28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</row>
    <row r="26" spans="1:183" ht="11.1" customHeight="1">
      <c r="A26" s="96"/>
      <c r="B26" s="2">
        <v>82091</v>
      </c>
      <c r="C26" s="3" t="s">
        <v>16</v>
      </c>
      <c r="D26" s="12">
        <v>2526130</v>
      </c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96"/>
      <c r="Q26" s="2">
        <v>82091</v>
      </c>
      <c r="R26" s="3" t="s">
        <v>16</v>
      </c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96"/>
      <c r="AF26" s="2">
        <v>82091</v>
      </c>
      <c r="AG26" s="3" t="s">
        <v>16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96"/>
      <c r="AU26" s="2">
        <v>82091</v>
      </c>
      <c r="AV26" s="3" t="s">
        <v>16</v>
      </c>
      <c r="AW26" s="14">
        <f t="shared" si="0"/>
        <v>2526130</v>
      </c>
      <c r="AX26" s="14">
        <f t="shared" si="0"/>
        <v>0</v>
      </c>
      <c r="AY26" s="14">
        <f t="shared" si="0"/>
        <v>0</v>
      </c>
      <c r="AZ26" s="12"/>
      <c r="BA26" s="12"/>
      <c r="BB26" s="12"/>
      <c r="BC26" s="12"/>
      <c r="BD26" s="12"/>
      <c r="BE26" s="12"/>
      <c r="BF26" s="12"/>
      <c r="BG26" s="12"/>
      <c r="BH26" s="12"/>
      <c r="BI26" s="96"/>
      <c r="BJ26" s="2">
        <v>82091</v>
      </c>
      <c r="BK26" s="3" t="s">
        <v>16</v>
      </c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96"/>
      <c r="BY26" s="2">
        <v>82091</v>
      </c>
      <c r="BZ26" s="3" t="s">
        <v>16</v>
      </c>
      <c r="CA26" s="14">
        <f t="shared" si="1"/>
        <v>0</v>
      </c>
      <c r="CB26" s="14">
        <f t="shared" si="1"/>
        <v>0</v>
      </c>
      <c r="CC26" s="14">
        <f t="shared" si="1"/>
        <v>0</v>
      </c>
      <c r="CD26" s="12"/>
      <c r="CE26" s="14">
        <f t="shared" si="2"/>
        <v>2526130</v>
      </c>
      <c r="CF26" s="14">
        <f t="shared" si="3"/>
        <v>0</v>
      </c>
      <c r="CG26" s="38">
        <f>AY26+CC26+CD26</f>
        <v>0</v>
      </c>
      <c r="CH26" s="22"/>
      <c r="CI26" s="21"/>
      <c r="CJ26" s="21"/>
      <c r="CK26" s="21"/>
      <c r="CL26" s="21"/>
      <c r="CM26" s="96"/>
      <c r="CN26" s="2">
        <v>82091</v>
      </c>
      <c r="CO26" s="3" t="s">
        <v>16</v>
      </c>
      <c r="CP26" s="12"/>
      <c r="CQ26" s="12"/>
      <c r="CR26" s="33"/>
      <c r="CS26" s="12"/>
      <c r="CT26" s="12"/>
      <c r="CU26" s="12"/>
      <c r="CV26" s="12">
        <v>4255530</v>
      </c>
      <c r="CW26" s="12"/>
      <c r="CX26" s="12"/>
      <c r="CY26" s="12"/>
      <c r="CZ26" s="12"/>
      <c r="DA26" s="12"/>
      <c r="DB26" s="96"/>
      <c r="DC26" s="2">
        <v>82091</v>
      </c>
      <c r="DD26" s="3" t="s">
        <v>16</v>
      </c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96"/>
      <c r="DR26" s="2">
        <v>82091</v>
      </c>
      <c r="DS26" s="3" t="s">
        <v>16</v>
      </c>
      <c r="DT26" s="12"/>
      <c r="DU26" s="12"/>
      <c r="DV26" s="12"/>
      <c r="DW26" s="12"/>
      <c r="DX26" s="12"/>
      <c r="DY26" s="14"/>
      <c r="DZ26" s="14"/>
      <c r="EA26" s="14"/>
      <c r="EB26" s="14">
        <f t="shared" si="10"/>
        <v>4255530</v>
      </c>
      <c r="EC26" s="14">
        <f t="shared" si="11"/>
        <v>0</v>
      </c>
      <c r="ED26" s="14">
        <f t="shared" si="12"/>
        <v>0</v>
      </c>
      <c r="EE26" s="12"/>
      <c r="EF26" s="12"/>
      <c r="EG26" s="12"/>
      <c r="EH26" s="96"/>
      <c r="EI26" s="2">
        <v>82091</v>
      </c>
      <c r="EJ26" s="3" t="s">
        <v>16</v>
      </c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96"/>
      <c r="EX26" s="2">
        <v>82091</v>
      </c>
      <c r="EY26" s="3" t="s">
        <v>16</v>
      </c>
      <c r="EZ26" s="14">
        <f t="shared" si="5"/>
        <v>0</v>
      </c>
      <c r="FA26" s="14">
        <f t="shared" si="13"/>
        <v>0</v>
      </c>
      <c r="FB26" s="14">
        <f t="shared" si="13"/>
        <v>0</v>
      </c>
      <c r="FC26" s="12"/>
      <c r="FD26" s="14">
        <f t="shared" si="7"/>
        <v>4255530</v>
      </c>
      <c r="FE26" s="14">
        <f t="shared" si="8"/>
        <v>0</v>
      </c>
      <c r="FF26" s="31">
        <f t="shared" si="9"/>
        <v>0</v>
      </c>
      <c r="FG26" s="22"/>
      <c r="FJ26" s="21"/>
      <c r="FK26" s="21"/>
      <c r="FL26" s="21"/>
      <c r="FM26" s="117"/>
      <c r="FN26" s="27"/>
      <c r="FO26" s="27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</row>
    <row r="27" spans="1:183" ht="11.1" customHeight="1">
      <c r="A27" s="96"/>
      <c r="B27" s="2">
        <v>96015</v>
      </c>
      <c r="C27" s="3" t="s">
        <v>129</v>
      </c>
      <c r="D27" s="12">
        <v>5080000</v>
      </c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96"/>
      <c r="Q27" s="2">
        <v>96015</v>
      </c>
      <c r="R27" s="3" t="s">
        <v>96</v>
      </c>
      <c r="S27" s="12"/>
      <c r="T27" s="12"/>
      <c r="U27" s="12"/>
      <c r="V27" s="12"/>
      <c r="W27" s="12"/>
      <c r="X27" s="12"/>
      <c r="Y27" s="12"/>
      <c r="Z27" s="12"/>
      <c r="AA27" s="12"/>
      <c r="AB27" s="12">
        <v>1726600</v>
      </c>
      <c r="AC27" s="12"/>
      <c r="AD27" s="12"/>
      <c r="AE27" s="96"/>
      <c r="AF27" s="2">
        <v>96015</v>
      </c>
      <c r="AG27" s="3" t="s">
        <v>96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96"/>
      <c r="AU27" s="2">
        <v>96020</v>
      </c>
      <c r="AV27" s="3" t="s">
        <v>96</v>
      </c>
      <c r="AW27" s="14">
        <f>D27+G27+J27+M27+S27+V27+Y27+AB27+AH27+AK27+AN27+AQ27</f>
        <v>6806600</v>
      </c>
      <c r="AX27" s="14">
        <f>E27+H27+K27+N27+T27+W27+Z27+AC27+AI27+AL27+AO27+AR27</f>
        <v>0</v>
      </c>
      <c r="AY27" s="14">
        <f>F27+I27+L27+O27+U27+X27+AA27+AD27+AJ27+AM27+AP27+AS27</f>
        <v>0</v>
      </c>
      <c r="AZ27" s="12"/>
      <c r="BA27" s="12"/>
      <c r="BB27" s="12"/>
      <c r="BC27" s="12"/>
      <c r="BD27" s="12"/>
      <c r="BE27" s="12"/>
      <c r="BF27" s="12"/>
      <c r="BG27" s="12"/>
      <c r="BH27" s="12"/>
      <c r="BI27" s="96"/>
      <c r="BJ27" s="2">
        <v>96020</v>
      </c>
      <c r="BK27" s="3" t="s">
        <v>96</v>
      </c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96"/>
      <c r="BY27" s="2">
        <v>96020</v>
      </c>
      <c r="BZ27" s="3" t="s">
        <v>96</v>
      </c>
      <c r="CA27" s="14">
        <f>AZ27+BC27+BF27+BL27+BO27+BU27</f>
        <v>0</v>
      </c>
      <c r="CB27" s="14">
        <f>BA27+BD27+BG27+BM27+BP27+BV27</f>
        <v>0</v>
      </c>
      <c r="CC27" s="14">
        <f>BB27+BE27+BH27+BN27+BQ27+BW27</f>
        <v>0</v>
      </c>
      <c r="CD27" s="12"/>
      <c r="CE27" s="14">
        <f>AW27+CA27</f>
        <v>6806600</v>
      </c>
      <c r="CF27" s="14">
        <f>AX27+CB27</f>
        <v>0</v>
      </c>
      <c r="CG27" s="38">
        <f>AY27+CC27+CD27</f>
        <v>0</v>
      </c>
      <c r="CH27" s="22"/>
      <c r="CI27" s="21"/>
      <c r="CJ27" s="21"/>
      <c r="CK27" s="21"/>
      <c r="CL27" s="21"/>
      <c r="CM27" s="96"/>
      <c r="CN27" s="2">
        <v>96020</v>
      </c>
      <c r="CO27" s="3" t="s">
        <v>127</v>
      </c>
      <c r="CP27" s="12">
        <v>8010000</v>
      </c>
      <c r="CQ27" s="12"/>
      <c r="CR27" s="33"/>
      <c r="CS27" s="12">
        <v>2143000</v>
      </c>
      <c r="CT27" s="12"/>
      <c r="CU27" s="12"/>
      <c r="CV27" s="12">
        <v>19776000</v>
      </c>
      <c r="CW27" s="12"/>
      <c r="CX27" s="12"/>
      <c r="CY27" s="12"/>
      <c r="CZ27" s="12"/>
      <c r="DA27" s="12"/>
      <c r="DB27" s="96"/>
      <c r="DC27" s="2">
        <v>96015</v>
      </c>
      <c r="DD27" s="3" t="s">
        <v>96</v>
      </c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96"/>
      <c r="DR27" s="2">
        <v>96015</v>
      </c>
      <c r="DS27" s="3" t="s">
        <v>130</v>
      </c>
      <c r="DT27" s="12"/>
      <c r="DU27" s="12"/>
      <c r="DV27" s="12"/>
      <c r="DW27" s="12"/>
      <c r="DX27" s="12"/>
      <c r="DY27" s="14"/>
      <c r="DZ27" s="14"/>
      <c r="EA27" s="14"/>
      <c r="EB27" s="14">
        <f t="shared" si="10"/>
        <v>29929000</v>
      </c>
      <c r="EC27" s="14">
        <f t="shared" si="11"/>
        <v>0</v>
      </c>
      <c r="ED27" s="14">
        <f t="shared" si="12"/>
        <v>0</v>
      </c>
      <c r="EE27" s="12"/>
      <c r="EF27" s="12"/>
      <c r="EG27" s="12"/>
      <c r="EH27" s="96"/>
      <c r="EI27" s="2">
        <v>96015</v>
      </c>
      <c r="EJ27" s="3" t="s">
        <v>129</v>
      </c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96"/>
      <c r="EX27" s="2">
        <v>96015</v>
      </c>
      <c r="EY27" s="3" t="s">
        <v>96</v>
      </c>
      <c r="EZ27" s="14">
        <f t="shared" si="5"/>
        <v>0</v>
      </c>
      <c r="FA27" s="14">
        <f t="shared" si="13"/>
        <v>0</v>
      </c>
      <c r="FB27" s="14">
        <f t="shared" si="13"/>
        <v>0</v>
      </c>
      <c r="FC27" s="12"/>
      <c r="FD27" s="14">
        <f>EB27+EZ27</f>
        <v>29929000</v>
      </c>
      <c r="FE27" s="14">
        <f>EC27+FA27</f>
        <v>0</v>
      </c>
      <c r="FF27" s="31">
        <f>ED27+FB27+FC27</f>
        <v>0</v>
      </c>
      <c r="FG27" s="22"/>
      <c r="FJ27" s="21"/>
      <c r="FK27" s="21"/>
      <c r="FL27" s="21"/>
      <c r="FM27" s="117"/>
      <c r="FN27" s="27"/>
      <c r="FO27" s="27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</row>
    <row r="28" spans="1:183" ht="11.1" customHeight="1">
      <c r="A28" s="96"/>
      <c r="B28" s="39"/>
      <c r="C28" s="3" t="s">
        <v>94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96"/>
      <c r="Q28" s="39"/>
      <c r="R28" s="3" t="s">
        <v>98</v>
      </c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96"/>
      <c r="AF28" s="39"/>
      <c r="AG28" s="3" t="s">
        <v>98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96"/>
      <c r="AU28" s="39"/>
      <c r="AV28" s="3" t="s">
        <v>98</v>
      </c>
      <c r="AW28" s="14">
        <f t="shared" si="0"/>
        <v>0</v>
      </c>
      <c r="AX28" s="14">
        <f t="shared" si="0"/>
        <v>0</v>
      </c>
      <c r="AY28" s="14">
        <f t="shared" si="0"/>
        <v>0</v>
      </c>
      <c r="AZ28" s="12"/>
      <c r="BA28" s="12"/>
      <c r="BB28" s="12"/>
      <c r="BC28" s="12"/>
      <c r="BD28" s="12"/>
      <c r="BE28" s="12"/>
      <c r="BF28" s="12"/>
      <c r="BG28" s="12"/>
      <c r="BH28" s="12"/>
      <c r="BI28" s="96"/>
      <c r="BJ28" s="39"/>
      <c r="BK28" s="3" t="s">
        <v>98</v>
      </c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96"/>
      <c r="BY28" s="39"/>
      <c r="BZ28" s="3" t="s">
        <v>98</v>
      </c>
      <c r="CA28" s="14">
        <v>0</v>
      </c>
      <c r="CB28" s="14">
        <v>0</v>
      </c>
      <c r="CC28" s="14">
        <f t="shared" si="1"/>
        <v>0</v>
      </c>
      <c r="CD28" s="12"/>
      <c r="CE28" s="14">
        <f t="shared" si="2"/>
        <v>0</v>
      </c>
      <c r="CF28" s="14">
        <f t="shared" si="3"/>
        <v>0</v>
      </c>
      <c r="CG28" s="38">
        <f>AY28+CC28+CD28</f>
        <v>0</v>
      </c>
      <c r="CH28" s="22"/>
      <c r="CI28" s="21"/>
      <c r="CJ28" s="21"/>
      <c r="CK28" s="21"/>
      <c r="CL28" s="21"/>
      <c r="CM28" s="96"/>
      <c r="CN28" s="39"/>
      <c r="CO28" s="3" t="s">
        <v>98</v>
      </c>
      <c r="CP28" s="12"/>
      <c r="CQ28" s="12"/>
      <c r="CR28" s="33"/>
      <c r="CS28" s="12"/>
      <c r="CT28" s="12"/>
      <c r="CU28" s="12"/>
      <c r="CV28" s="12"/>
      <c r="CW28" s="12"/>
      <c r="CX28" s="12"/>
      <c r="CY28" s="12"/>
      <c r="CZ28" s="12"/>
      <c r="DA28" s="12"/>
      <c r="DB28" s="96"/>
      <c r="DC28" s="39"/>
      <c r="DD28" s="3" t="s">
        <v>98</v>
      </c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96"/>
      <c r="DR28" s="39"/>
      <c r="DS28" s="3" t="s">
        <v>98</v>
      </c>
      <c r="DT28" s="12"/>
      <c r="DU28" s="12"/>
      <c r="DV28" s="12"/>
      <c r="DW28" s="12"/>
      <c r="DX28" s="12"/>
      <c r="DY28" s="14"/>
      <c r="DZ28" s="14"/>
      <c r="EA28" s="14"/>
      <c r="EB28" s="14">
        <f t="shared" si="10"/>
        <v>0</v>
      </c>
      <c r="EC28" s="14">
        <f t="shared" si="11"/>
        <v>0</v>
      </c>
      <c r="ED28" s="14">
        <f t="shared" si="12"/>
        <v>0</v>
      </c>
      <c r="EE28" s="12"/>
      <c r="EF28" s="12"/>
      <c r="EG28" s="12"/>
      <c r="EH28" s="96"/>
      <c r="EI28" s="39"/>
      <c r="EJ28" s="3" t="s">
        <v>98</v>
      </c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96"/>
      <c r="EX28" s="39"/>
      <c r="EY28" s="3" t="s">
        <v>98</v>
      </c>
      <c r="EZ28" s="14">
        <f t="shared" si="5"/>
        <v>0</v>
      </c>
      <c r="FA28" s="14">
        <f t="shared" si="13"/>
        <v>0</v>
      </c>
      <c r="FB28" s="14">
        <f t="shared" si="13"/>
        <v>0</v>
      </c>
      <c r="FC28" s="12"/>
      <c r="FD28" s="14">
        <f t="shared" si="7"/>
        <v>0</v>
      </c>
      <c r="FE28" s="14">
        <f t="shared" si="8"/>
        <v>0</v>
      </c>
      <c r="FF28" s="31">
        <f t="shared" si="9"/>
        <v>0</v>
      </c>
      <c r="FG28" s="22"/>
      <c r="FJ28" s="21"/>
      <c r="FK28" s="21"/>
      <c r="FL28" s="21"/>
      <c r="FM28" s="117"/>
      <c r="FN28" s="27"/>
      <c r="FO28" s="27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</row>
    <row r="29" spans="1:183" ht="11.1" customHeight="1">
      <c r="A29" s="96"/>
      <c r="B29" s="2"/>
      <c r="C29" s="3" t="s">
        <v>97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96"/>
      <c r="Q29" s="2"/>
      <c r="R29" s="3" t="s">
        <v>97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96"/>
      <c r="AF29" s="2"/>
      <c r="AG29" s="3" t="s">
        <v>97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96"/>
      <c r="AU29" s="2"/>
      <c r="AV29" s="3" t="s">
        <v>97</v>
      </c>
      <c r="AW29" s="14">
        <f t="shared" si="0"/>
        <v>0</v>
      </c>
      <c r="AX29" s="14">
        <f t="shared" si="0"/>
        <v>0</v>
      </c>
      <c r="AY29" s="14">
        <f t="shared" si="0"/>
        <v>0</v>
      </c>
      <c r="AZ29" s="12"/>
      <c r="BA29" s="12"/>
      <c r="BB29" s="12"/>
      <c r="BC29" s="12"/>
      <c r="BD29" s="12"/>
      <c r="BE29" s="12"/>
      <c r="BF29" s="12"/>
      <c r="BG29" s="12"/>
      <c r="BH29" s="12"/>
      <c r="BI29" s="96"/>
      <c r="BJ29" s="2"/>
      <c r="BK29" s="3" t="s">
        <v>97</v>
      </c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96"/>
      <c r="BY29" s="2"/>
      <c r="BZ29" s="3" t="s">
        <v>97</v>
      </c>
      <c r="CA29" s="14">
        <f t="shared" si="1"/>
        <v>0</v>
      </c>
      <c r="CB29" s="14">
        <f t="shared" si="1"/>
        <v>0</v>
      </c>
      <c r="CC29" s="14">
        <f t="shared" si="1"/>
        <v>0</v>
      </c>
      <c r="CD29" s="12"/>
      <c r="CE29" s="14">
        <f t="shared" si="2"/>
        <v>0</v>
      </c>
      <c r="CF29" s="14">
        <f t="shared" si="3"/>
        <v>0</v>
      </c>
      <c r="CG29" s="38">
        <f t="shared" si="4"/>
        <v>0</v>
      </c>
      <c r="CH29" s="22"/>
      <c r="CI29" s="21"/>
      <c r="CJ29" s="21"/>
      <c r="CK29" s="21"/>
      <c r="CL29" s="21"/>
      <c r="CM29" s="96"/>
      <c r="CN29" s="2">
        <v>64010</v>
      </c>
      <c r="CO29" s="3" t="s">
        <v>126</v>
      </c>
      <c r="CP29" s="12"/>
      <c r="CQ29" s="12"/>
      <c r="CR29" s="33"/>
      <c r="CS29" s="12"/>
      <c r="CT29" s="12"/>
      <c r="CU29" s="12"/>
      <c r="CV29" s="12">
        <v>2705071</v>
      </c>
      <c r="CW29" s="12"/>
      <c r="CX29" s="12"/>
      <c r="CY29" s="12"/>
      <c r="CZ29" s="12"/>
      <c r="DA29" s="12"/>
      <c r="DB29" s="96"/>
      <c r="DC29" s="2">
        <v>64010</v>
      </c>
      <c r="DD29" s="3" t="s">
        <v>126</v>
      </c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96"/>
      <c r="DR29" s="2">
        <v>64010</v>
      </c>
      <c r="DS29" s="3" t="s">
        <v>126</v>
      </c>
      <c r="DT29" s="12"/>
      <c r="DU29" s="12"/>
      <c r="DV29" s="12"/>
      <c r="DW29" s="12"/>
      <c r="DX29" s="12"/>
      <c r="DY29" s="14"/>
      <c r="DZ29" s="14"/>
      <c r="EA29" s="14"/>
      <c r="EB29" s="14">
        <f t="shared" si="10"/>
        <v>2705071</v>
      </c>
      <c r="EC29" s="14">
        <f t="shared" si="11"/>
        <v>0</v>
      </c>
      <c r="ED29" s="14">
        <f t="shared" si="12"/>
        <v>0</v>
      </c>
      <c r="EE29" s="12"/>
      <c r="EF29" s="12"/>
      <c r="EG29" s="12"/>
      <c r="EH29" s="96"/>
      <c r="EI29" s="2">
        <v>64010</v>
      </c>
      <c r="EJ29" s="3" t="s">
        <v>126</v>
      </c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96"/>
      <c r="EX29" s="2">
        <v>64010</v>
      </c>
      <c r="EY29" s="3" t="s">
        <v>126</v>
      </c>
      <c r="EZ29" s="14">
        <f t="shared" si="5"/>
        <v>0</v>
      </c>
      <c r="FA29" s="14">
        <f t="shared" si="13"/>
        <v>0</v>
      </c>
      <c r="FB29" s="14">
        <f t="shared" si="13"/>
        <v>0</v>
      </c>
      <c r="FC29" s="12"/>
      <c r="FD29" s="14">
        <f>CV29</f>
        <v>2705071</v>
      </c>
      <c r="FE29" s="14">
        <f t="shared" si="8"/>
        <v>0</v>
      </c>
      <c r="FF29" s="31">
        <f>ED29+FB29+FC29</f>
        <v>0</v>
      </c>
      <c r="FG29" s="22"/>
      <c r="FJ29" s="21"/>
      <c r="FK29" s="21"/>
      <c r="FL29" s="21"/>
      <c r="FM29" s="117"/>
      <c r="FN29" s="27"/>
      <c r="FO29" s="27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</row>
    <row r="30" spans="1:183" ht="11.1" customHeight="1">
      <c r="A30" s="96"/>
      <c r="B30" s="9"/>
      <c r="C30" s="10" t="s">
        <v>95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96"/>
      <c r="Q30" s="9"/>
      <c r="R30" s="10" t="s">
        <v>95</v>
      </c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96"/>
      <c r="AF30" s="9"/>
      <c r="AG30" s="3" t="s">
        <v>105</v>
      </c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96"/>
      <c r="AU30" s="9"/>
      <c r="AV30" s="10" t="s">
        <v>95</v>
      </c>
      <c r="AW30" s="14">
        <f t="shared" si="0"/>
        <v>0</v>
      </c>
      <c r="AX30" s="14">
        <f t="shared" si="0"/>
        <v>0</v>
      </c>
      <c r="AY30" s="14">
        <f t="shared" si="0"/>
        <v>0</v>
      </c>
      <c r="AZ30" s="12"/>
      <c r="BA30" s="12"/>
      <c r="BB30" s="12"/>
      <c r="BC30" s="12"/>
      <c r="BD30" s="12"/>
      <c r="BE30" s="12"/>
      <c r="BF30" s="12"/>
      <c r="BG30" s="12"/>
      <c r="BH30" s="12"/>
      <c r="BI30" s="96"/>
      <c r="BJ30" s="9"/>
      <c r="BK30" s="10" t="s">
        <v>95</v>
      </c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96"/>
      <c r="BY30" s="9"/>
      <c r="BZ30" s="10" t="s">
        <v>95</v>
      </c>
      <c r="CA30" s="14">
        <f t="shared" si="1"/>
        <v>0</v>
      </c>
      <c r="CB30" s="14">
        <f t="shared" si="1"/>
        <v>0</v>
      </c>
      <c r="CC30" s="14">
        <f t="shared" si="1"/>
        <v>0</v>
      </c>
      <c r="CD30" s="12"/>
      <c r="CE30" s="14">
        <f t="shared" si="2"/>
        <v>0</v>
      </c>
      <c r="CF30" s="14">
        <f t="shared" si="3"/>
        <v>0</v>
      </c>
      <c r="CG30" s="38">
        <f t="shared" si="4"/>
        <v>0</v>
      </c>
      <c r="CH30" s="22"/>
      <c r="CI30" s="21"/>
      <c r="CJ30" s="21"/>
      <c r="CK30" s="21"/>
      <c r="CL30" s="21"/>
      <c r="CM30" s="96"/>
      <c r="CN30" s="9">
        <v>66020</v>
      </c>
      <c r="CO30" s="10" t="s">
        <v>122</v>
      </c>
      <c r="CP30" s="12"/>
      <c r="CQ30" s="12"/>
      <c r="CR30" s="33"/>
      <c r="CS30" s="12"/>
      <c r="CT30" s="12"/>
      <c r="CU30" s="12"/>
      <c r="CV30" s="12">
        <v>1138845</v>
      </c>
      <c r="CW30" s="12"/>
      <c r="CX30" s="12"/>
      <c r="CY30" s="12"/>
      <c r="CZ30" s="12"/>
      <c r="DA30" s="12"/>
      <c r="DB30" s="96"/>
      <c r="DC30" s="9">
        <v>66020</v>
      </c>
      <c r="DD30" s="10" t="s">
        <v>123</v>
      </c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96"/>
      <c r="DR30" s="9">
        <v>66020</v>
      </c>
      <c r="DS30" s="10" t="s">
        <v>124</v>
      </c>
      <c r="DT30" s="12"/>
      <c r="DU30" s="12"/>
      <c r="DV30" s="12"/>
      <c r="DW30" s="12"/>
      <c r="DX30" s="12"/>
      <c r="DY30" s="14"/>
      <c r="DZ30" s="14"/>
      <c r="EA30" s="14"/>
      <c r="EB30" s="14">
        <f t="shared" si="10"/>
        <v>1138845</v>
      </c>
      <c r="EC30" s="14">
        <f t="shared" si="11"/>
        <v>0</v>
      </c>
      <c r="ED30" s="14">
        <f t="shared" si="12"/>
        <v>0</v>
      </c>
      <c r="EE30" s="12"/>
      <c r="EF30" s="12"/>
      <c r="EG30" s="12"/>
      <c r="EH30" s="96"/>
      <c r="EI30" s="9">
        <v>66020</v>
      </c>
      <c r="EJ30" s="10" t="s">
        <v>125</v>
      </c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96"/>
      <c r="EX30" s="9">
        <v>66020</v>
      </c>
      <c r="EY30" s="10" t="s">
        <v>121</v>
      </c>
      <c r="EZ30" s="14">
        <f>EE30+EK30+EN30+EQ30+ET30</f>
        <v>0</v>
      </c>
      <c r="FA30" s="14">
        <f t="shared" si="13"/>
        <v>0</v>
      </c>
      <c r="FB30" s="14">
        <f t="shared" si="13"/>
        <v>0</v>
      </c>
      <c r="FC30" s="12"/>
      <c r="FD30" s="14">
        <f t="shared" si="7"/>
        <v>1138845</v>
      </c>
      <c r="FE30" s="14">
        <f t="shared" si="8"/>
        <v>0</v>
      </c>
      <c r="FF30" s="31">
        <f t="shared" si="9"/>
        <v>0</v>
      </c>
      <c r="FG30" s="22"/>
      <c r="FJ30" s="21"/>
      <c r="FK30" s="21"/>
      <c r="FL30" s="21"/>
      <c r="FM30" s="117"/>
      <c r="FN30" s="27"/>
      <c r="FO30" s="27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</row>
    <row r="31" spans="1:183" ht="11.1" customHeight="1">
      <c r="A31" s="96"/>
      <c r="B31" s="9"/>
      <c r="C31" s="10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96"/>
      <c r="Q31" s="9"/>
      <c r="R31" s="10" t="s">
        <v>91</v>
      </c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96"/>
      <c r="AF31" s="9"/>
      <c r="AG31" s="10" t="s">
        <v>91</v>
      </c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96"/>
      <c r="AU31" s="9"/>
      <c r="AV31" s="10" t="s">
        <v>91</v>
      </c>
      <c r="AW31" s="14">
        <f t="shared" si="0"/>
        <v>0</v>
      </c>
      <c r="AX31" s="14">
        <f t="shared" si="0"/>
        <v>0</v>
      </c>
      <c r="AY31" s="14">
        <f t="shared" si="0"/>
        <v>0</v>
      </c>
      <c r="AZ31" s="12"/>
      <c r="BA31" s="12"/>
      <c r="BB31" s="12"/>
      <c r="BC31" s="12"/>
      <c r="BD31" s="12"/>
      <c r="BE31" s="12"/>
      <c r="BF31" s="12"/>
      <c r="BG31" s="12"/>
      <c r="BH31" s="12"/>
      <c r="BI31" s="96"/>
      <c r="BJ31" s="9"/>
      <c r="BK31" s="10" t="s">
        <v>91</v>
      </c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96"/>
      <c r="BY31" s="9"/>
      <c r="BZ31" s="10" t="s">
        <v>91</v>
      </c>
      <c r="CA31" s="14">
        <f t="shared" si="1"/>
        <v>0</v>
      </c>
      <c r="CB31" s="14">
        <f t="shared" si="1"/>
        <v>0</v>
      </c>
      <c r="CC31" s="14">
        <f t="shared" si="1"/>
        <v>0</v>
      </c>
      <c r="CD31" s="12"/>
      <c r="CE31" s="14">
        <f t="shared" si="2"/>
        <v>0</v>
      </c>
      <c r="CF31" s="14">
        <f t="shared" si="3"/>
        <v>0</v>
      </c>
      <c r="CG31" s="38">
        <f t="shared" si="4"/>
        <v>0</v>
      </c>
      <c r="CH31" s="22"/>
      <c r="CI31" s="21"/>
      <c r="CJ31" s="21"/>
      <c r="CK31" s="21"/>
      <c r="CL31" s="21"/>
      <c r="CM31" s="96"/>
      <c r="CN31" s="9">
        <v>66010</v>
      </c>
      <c r="CO31" s="10" t="s">
        <v>119</v>
      </c>
      <c r="CP31" s="12"/>
      <c r="CQ31" s="12"/>
      <c r="CR31" s="33"/>
      <c r="CS31" s="12"/>
      <c r="CT31" s="12"/>
      <c r="CU31" s="12"/>
      <c r="CV31" s="12">
        <v>2781700</v>
      </c>
      <c r="CW31" s="12"/>
      <c r="CX31" s="12"/>
      <c r="CY31" s="12"/>
      <c r="CZ31" s="12"/>
      <c r="DA31" s="12"/>
      <c r="DB31" s="96"/>
      <c r="DC31" s="9">
        <v>66010</v>
      </c>
      <c r="DD31" s="10" t="s">
        <v>120</v>
      </c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96"/>
      <c r="DR31" s="9">
        <v>66010</v>
      </c>
      <c r="DS31" s="10" t="s">
        <v>119</v>
      </c>
      <c r="DT31" s="12"/>
      <c r="DU31" s="12"/>
      <c r="DV31" s="12"/>
      <c r="DW31" s="12"/>
      <c r="DX31" s="12"/>
      <c r="DY31" s="14"/>
      <c r="DZ31" s="14"/>
      <c r="EA31" s="14"/>
      <c r="EB31" s="14">
        <f t="shared" si="10"/>
        <v>2781700</v>
      </c>
      <c r="EC31" s="14">
        <f t="shared" si="11"/>
        <v>0</v>
      </c>
      <c r="ED31" s="14">
        <f t="shared" si="12"/>
        <v>0</v>
      </c>
      <c r="EE31" s="12"/>
      <c r="EF31" s="12"/>
      <c r="EG31" s="12"/>
      <c r="EH31" s="96"/>
      <c r="EI31" s="9">
        <v>66010</v>
      </c>
      <c r="EJ31" s="10" t="s">
        <v>119</v>
      </c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96"/>
      <c r="EX31" s="9">
        <v>66010</v>
      </c>
      <c r="EY31" s="10" t="s">
        <v>119</v>
      </c>
      <c r="EZ31" s="14">
        <f>EE31+EK31+EN31+EQ31+ET31</f>
        <v>0</v>
      </c>
      <c r="FA31" s="14">
        <f t="shared" si="13"/>
        <v>0</v>
      </c>
      <c r="FB31" s="14">
        <f>EG31+EM31+EP31+ES31+EV31</f>
        <v>0</v>
      </c>
      <c r="FC31" s="12"/>
      <c r="FD31" s="14">
        <f t="shared" si="7"/>
        <v>2781700</v>
      </c>
      <c r="FE31" s="14">
        <f t="shared" si="8"/>
        <v>0</v>
      </c>
      <c r="FF31" s="31">
        <f t="shared" si="9"/>
        <v>0</v>
      </c>
      <c r="FG31" s="22"/>
      <c r="FJ31" s="21"/>
      <c r="FK31" s="21"/>
      <c r="FL31" s="21"/>
      <c r="FM31" s="117"/>
      <c r="FN31" s="27"/>
      <c r="FO31" s="27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</row>
    <row r="32" spans="1:183" ht="11.1" customHeight="1" thickBot="1">
      <c r="A32" s="97"/>
      <c r="B32" s="82" t="s">
        <v>17</v>
      </c>
      <c r="C32" s="85"/>
      <c r="D32" s="15">
        <f t="shared" ref="D32:O32" si="14">SUM(D7:D31)</f>
        <v>9034507</v>
      </c>
      <c r="E32" s="37">
        <f t="shared" si="14"/>
        <v>0</v>
      </c>
      <c r="F32" s="37">
        <f t="shared" si="14"/>
        <v>0</v>
      </c>
      <c r="G32" s="15">
        <f t="shared" si="14"/>
        <v>9500000</v>
      </c>
      <c r="H32" s="37">
        <f t="shared" si="14"/>
        <v>0</v>
      </c>
      <c r="I32" s="37">
        <f t="shared" si="14"/>
        <v>0</v>
      </c>
      <c r="J32" s="15">
        <f t="shared" si="14"/>
        <v>1500000</v>
      </c>
      <c r="K32" s="37">
        <f t="shared" si="14"/>
        <v>0</v>
      </c>
      <c r="L32" s="37">
        <f t="shared" si="14"/>
        <v>0</v>
      </c>
      <c r="M32" s="15">
        <f t="shared" si="14"/>
        <v>0</v>
      </c>
      <c r="N32" s="37">
        <f t="shared" si="14"/>
        <v>0</v>
      </c>
      <c r="O32" s="37">
        <f t="shared" si="14"/>
        <v>0</v>
      </c>
      <c r="P32" s="97"/>
      <c r="Q32" s="82" t="s">
        <v>17</v>
      </c>
      <c r="R32" s="85"/>
      <c r="S32" s="15">
        <f t="shared" ref="S32:AD32" si="15">SUM(S7:S31)</f>
        <v>141922826</v>
      </c>
      <c r="T32" s="15">
        <f t="shared" si="15"/>
        <v>0</v>
      </c>
      <c r="U32" s="15">
        <f t="shared" si="15"/>
        <v>0</v>
      </c>
      <c r="V32" s="15">
        <f>SUM(V7:V31)</f>
        <v>13296457</v>
      </c>
      <c r="W32" s="15">
        <f t="shared" si="15"/>
        <v>0</v>
      </c>
      <c r="X32" s="15">
        <f t="shared" si="15"/>
        <v>0</v>
      </c>
      <c r="Y32" s="15">
        <f t="shared" si="15"/>
        <v>3600000</v>
      </c>
      <c r="Z32" s="15">
        <f t="shared" si="15"/>
        <v>0</v>
      </c>
      <c r="AA32" s="15">
        <f t="shared" si="15"/>
        <v>0</v>
      </c>
      <c r="AB32" s="15">
        <f>SUM(AB7:AB31)</f>
        <v>6480563</v>
      </c>
      <c r="AC32" s="15">
        <f t="shared" si="15"/>
        <v>0</v>
      </c>
      <c r="AD32" s="15">
        <f t="shared" si="15"/>
        <v>0</v>
      </c>
      <c r="AE32" s="97"/>
      <c r="AF32" s="82" t="s">
        <v>17</v>
      </c>
      <c r="AG32" s="85"/>
      <c r="AH32" s="35">
        <f t="shared" ref="AH32:AS32" si="16">SUM(AH7:AH31)</f>
        <v>0</v>
      </c>
      <c r="AI32" s="35">
        <f t="shared" si="16"/>
        <v>0</v>
      </c>
      <c r="AJ32" s="35">
        <f t="shared" si="16"/>
        <v>0</v>
      </c>
      <c r="AK32" s="35">
        <f t="shared" si="16"/>
        <v>0</v>
      </c>
      <c r="AL32" s="35">
        <f t="shared" si="16"/>
        <v>0</v>
      </c>
      <c r="AM32" s="35">
        <f t="shared" si="16"/>
        <v>0</v>
      </c>
      <c r="AN32" s="35">
        <f t="shared" si="16"/>
        <v>0</v>
      </c>
      <c r="AO32" s="35">
        <f t="shared" si="16"/>
        <v>0</v>
      </c>
      <c r="AP32" s="35">
        <f t="shared" si="16"/>
        <v>0</v>
      </c>
      <c r="AQ32" s="35">
        <f t="shared" si="16"/>
        <v>17487415</v>
      </c>
      <c r="AR32" s="35">
        <f t="shared" si="16"/>
        <v>0</v>
      </c>
      <c r="AS32" s="35">
        <f t="shared" si="16"/>
        <v>0</v>
      </c>
      <c r="AT32" s="97"/>
      <c r="AU32" s="82" t="s">
        <v>17</v>
      </c>
      <c r="AV32" s="85"/>
      <c r="AW32" s="15">
        <f>SUM(AW7:AW31)</f>
        <v>202821768</v>
      </c>
      <c r="AX32" s="15">
        <f t="shared" ref="AX32:BH32" si="17">SUM(AX7:AX31)</f>
        <v>0</v>
      </c>
      <c r="AY32" s="15">
        <f t="shared" si="17"/>
        <v>0</v>
      </c>
      <c r="AZ32" s="15">
        <f t="shared" si="17"/>
        <v>0</v>
      </c>
      <c r="BA32" s="15">
        <f t="shared" si="17"/>
        <v>0</v>
      </c>
      <c r="BB32" s="15">
        <f t="shared" si="17"/>
        <v>0</v>
      </c>
      <c r="BC32" s="15">
        <f t="shared" si="17"/>
        <v>0</v>
      </c>
      <c r="BD32" s="15">
        <f t="shared" si="17"/>
        <v>0</v>
      </c>
      <c r="BE32" s="15">
        <f t="shared" si="17"/>
        <v>0</v>
      </c>
      <c r="BF32" s="15">
        <f t="shared" si="17"/>
        <v>0</v>
      </c>
      <c r="BG32" s="15">
        <f t="shared" si="17"/>
        <v>0</v>
      </c>
      <c r="BH32" s="15">
        <f t="shared" si="17"/>
        <v>0</v>
      </c>
      <c r="BI32" s="97"/>
      <c r="BJ32" s="82" t="s">
        <v>17</v>
      </c>
      <c r="BK32" s="85"/>
      <c r="BL32" s="15">
        <f t="shared" ref="BL32:BW32" si="18">SUM(BL7:BL31)</f>
        <v>0</v>
      </c>
      <c r="BM32" s="15">
        <f t="shared" si="18"/>
        <v>0</v>
      </c>
      <c r="BN32" s="15">
        <f t="shared" si="18"/>
        <v>0</v>
      </c>
      <c r="BO32" s="15">
        <f t="shared" si="18"/>
        <v>0</v>
      </c>
      <c r="BP32" s="15">
        <f t="shared" si="18"/>
        <v>0</v>
      </c>
      <c r="BQ32" s="15">
        <f t="shared" si="18"/>
        <v>0</v>
      </c>
      <c r="BR32" s="15">
        <f t="shared" si="18"/>
        <v>0</v>
      </c>
      <c r="BS32" s="15">
        <f t="shared" si="18"/>
        <v>0</v>
      </c>
      <c r="BT32" s="15">
        <f t="shared" si="18"/>
        <v>0</v>
      </c>
      <c r="BU32" s="15">
        <f t="shared" si="18"/>
        <v>215000</v>
      </c>
      <c r="BV32" s="15">
        <f t="shared" si="18"/>
        <v>0</v>
      </c>
      <c r="BW32" s="15">
        <f t="shared" si="18"/>
        <v>0</v>
      </c>
      <c r="BX32" s="97"/>
      <c r="BY32" s="85" t="s">
        <v>17</v>
      </c>
      <c r="BZ32" s="85"/>
      <c r="CA32" s="15">
        <f t="shared" ref="CA32:CG32" si="19">SUM(CA7:CA31)</f>
        <v>215000</v>
      </c>
      <c r="CB32" s="15">
        <f t="shared" si="19"/>
        <v>0</v>
      </c>
      <c r="CC32" s="15">
        <f t="shared" si="19"/>
        <v>0</v>
      </c>
      <c r="CD32" s="15">
        <f t="shared" si="19"/>
        <v>0</v>
      </c>
      <c r="CE32" s="15">
        <f>SUM(CE7:CE31)</f>
        <v>203036768</v>
      </c>
      <c r="CF32" s="15">
        <f t="shared" si="19"/>
        <v>0</v>
      </c>
      <c r="CG32" s="20">
        <f t="shared" si="19"/>
        <v>0</v>
      </c>
      <c r="CH32" s="22"/>
      <c r="CI32" s="21"/>
      <c r="CJ32" s="21"/>
      <c r="CK32" s="21"/>
      <c r="CL32" s="21"/>
      <c r="CM32" s="97"/>
      <c r="CN32" s="85" t="s">
        <v>17</v>
      </c>
      <c r="CO32" s="85"/>
      <c r="CP32" s="15">
        <f>SUM(CP7:CP31)</f>
        <v>39408692</v>
      </c>
      <c r="CQ32" s="15">
        <f t="shared" ref="CQ32:DA32" si="20">SUM(CQ7:CQ31)</f>
        <v>0</v>
      </c>
      <c r="CR32" s="15">
        <f t="shared" si="20"/>
        <v>0</v>
      </c>
      <c r="CS32" s="15">
        <f t="shared" si="20"/>
        <v>8904110</v>
      </c>
      <c r="CT32" s="15">
        <f t="shared" si="20"/>
        <v>0</v>
      </c>
      <c r="CU32" s="15">
        <f t="shared" si="20"/>
        <v>0</v>
      </c>
      <c r="CV32" s="15">
        <f t="shared" si="20"/>
        <v>41385244</v>
      </c>
      <c r="CW32" s="15">
        <f t="shared" si="20"/>
        <v>0</v>
      </c>
      <c r="CX32" s="15">
        <f t="shared" si="20"/>
        <v>0</v>
      </c>
      <c r="CY32" s="15">
        <f t="shared" si="20"/>
        <v>88205630</v>
      </c>
      <c r="CZ32" s="15">
        <f t="shared" si="20"/>
        <v>0</v>
      </c>
      <c r="DA32" s="15">
        <f t="shared" si="20"/>
        <v>0</v>
      </c>
      <c r="DB32" s="97"/>
      <c r="DC32" s="82" t="s">
        <v>17</v>
      </c>
      <c r="DD32" s="85"/>
      <c r="DE32" s="15">
        <f t="shared" ref="DE32:DP32" si="21">SUM(DE7:DE31)</f>
        <v>0</v>
      </c>
      <c r="DF32" s="15">
        <f t="shared" si="21"/>
        <v>0</v>
      </c>
      <c r="DG32" s="15">
        <f t="shared" si="21"/>
        <v>0</v>
      </c>
      <c r="DH32" s="15">
        <f t="shared" si="21"/>
        <v>4244000</v>
      </c>
      <c r="DI32" s="15">
        <f t="shared" si="21"/>
        <v>0</v>
      </c>
      <c r="DJ32" s="15">
        <f t="shared" si="21"/>
        <v>0</v>
      </c>
      <c r="DK32" s="15">
        <f t="shared" si="21"/>
        <v>4911421</v>
      </c>
      <c r="DL32" s="15">
        <f t="shared" si="21"/>
        <v>0</v>
      </c>
      <c r="DM32" s="15">
        <f t="shared" si="21"/>
        <v>0</v>
      </c>
      <c r="DN32" s="15">
        <f t="shared" si="21"/>
        <v>9589910</v>
      </c>
      <c r="DO32" s="15">
        <f t="shared" si="21"/>
        <v>0</v>
      </c>
      <c r="DP32" s="15">
        <f t="shared" si="21"/>
        <v>0</v>
      </c>
      <c r="DQ32" s="97"/>
      <c r="DR32" s="82" t="s">
        <v>17</v>
      </c>
      <c r="DS32" s="85"/>
      <c r="DT32" s="15">
        <f t="shared" ref="DT32:EG32" si="22">SUM(DT7:DT31)</f>
        <v>0</v>
      </c>
      <c r="DU32" s="15">
        <f t="shared" si="22"/>
        <v>0</v>
      </c>
      <c r="DV32" s="15">
        <f t="shared" si="22"/>
        <v>0</v>
      </c>
      <c r="DW32" s="15">
        <f t="shared" si="22"/>
        <v>4101761</v>
      </c>
      <c r="DX32" s="15">
        <f t="shared" si="22"/>
        <v>0</v>
      </c>
      <c r="DY32" s="15">
        <f t="shared" si="22"/>
        <v>0</v>
      </c>
      <c r="DZ32" s="15">
        <f t="shared" si="22"/>
        <v>0</v>
      </c>
      <c r="EA32" s="15">
        <f t="shared" si="22"/>
        <v>0</v>
      </c>
      <c r="EB32" s="15">
        <f t="shared" si="22"/>
        <v>200750768</v>
      </c>
      <c r="EC32" s="15">
        <f t="shared" si="22"/>
        <v>0</v>
      </c>
      <c r="ED32" s="15">
        <f t="shared" si="22"/>
        <v>0</v>
      </c>
      <c r="EE32" s="15">
        <f t="shared" si="22"/>
        <v>0</v>
      </c>
      <c r="EF32" s="15">
        <f t="shared" si="22"/>
        <v>0</v>
      </c>
      <c r="EG32" s="15">
        <f t="shared" si="22"/>
        <v>0</v>
      </c>
      <c r="EH32" s="97"/>
      <c r="EI32" s="82" t="s">
        <v>17</v>
      </c>
      <c r="EJ32" s="85"/>
      <c r="EK32" s="15">
        <f t="shared" ref="EK32:EV32" si="23">SUM(EK7:EK31)</f>
        <v>0</v>
      </c>
      <c r="EL32" s="15">
        <f t="shared" si="23"/>
        <v>0</v>
      </c>
      <c r="EM32" s="15">
        <f t="shared" si="23"/>
        <v>0</v>
      </c>
      <c r="EN32" s="15">
        <f>SUM(EK32:EM32,EN14,EN11)</f>
        <v>2286000</v>
      </c>
      <c r="EO32" s="15">
        <f t="shared" si="23"/>
        <v>0</v>
      </c>
      <c r="EP32" s="15">
        <f t="shared" si="23"/>
        <v>0</v>
      </c>
      <c r="EQ32" s="15">
        <f t="shared" si="23"/>
        <v>0</v>
      </c>
      <c r="ER32" s="15">
        <f t="shared" si="23"/>
        <v>0</v>
      </c>
      <c r="ES32" s="15">
        <f t="shared" si="23"/>
        <v>0</v>
      </c>
      <c r="ET32" s="15">
        <f t="shared" si="23"/>
        <v>0</v>
      </c>
      <c r="EU32" s="15">
        <f t="shared" si="23"/>
        <v>0</v>
      </c>
      <c r="EV32" s="15">
        <f t="shared" si="23"/>
        <v>0</v>
      </c>
      <c r="EW32" s="97"/>
      <c r="EX32" s="82" t="s">
        <v>17</v>
      </c>
      <c r="EY32" s="85"/>
      <c r="EZ32" s="15">
        <f>SUM(EZ7:EZ31)</f>
        <v>2286000</v>
      </c>
      <c r="FA32" s="15">
        <f t="shared" ref="FA32:FF32" si="24">SUM(FA7:FA31)</f>
        <v>0</v>
      </c>
      <c r="FB32" s="15">
        <f t="shared" si="24"/>
        <v>0</v>
      </c>
      <c r="FC32" s="15">
        <f t="shared" si="24"/>
        <v>0</v>
      </c>
      <c r="FD32" s="15">
        <f>SUM(FD7:FD31)</f>
        <v>203036768</v>
      </c>
      <c r="FE32" s="15">
        <f t="shared" si="24"/>
        <v>0</v>
      </c>
      <c r="FF32" s="32">
        <f t="shared" si="24"/>
        <v>0</v>
      </c>
      <c r="FG32" s="22"/>
      <c r="FJ32" s="21"/>
      <c r="FK32" s="21"/>
      <c r="FL32" s="21"/>
      <c r="FM32" s="117"/>
      <c r="FN32" s="118"/>
      <c r="FO32" s="118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</row>
    <row r="33" spans="1:183" ht="11.1" customHeight="1">
      <c r="A33" s="95" t="s">
        <v>18</v>
      </c>
      <c r="B33" s="51">
        <v>18030</v>
      </c>
      <c r="C33" s="49" t="s">
        <v>3</v>
      </c>
      <c r="D33" s="46"/>
      <c r="E33" s="47"/>
      <c r="F33" s="47"/>
      <c r="G33" s="46"/>
      <c r="H33" s="47"/>
      <c r="I33" s="47"/>
      <c r="J33" s="46"/>
      <c r="K33" s="47"/>
      <c r="L33" s="47"/>
      <c r="M33" s="46"/>
      <c r="N33" s="47"/>
      <c r="O33" s="48"/>
      <c r="P33" s="95" t="s">
        <v>18</v>
      </c>
      <c r="Q33" s="51"/>
      <c r="R33" s="49" t="s">
        <v>3</v>
      </c>
      <c r="S33" s="57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2"/>
      <c r="AE33" s="95" t="s">
        <v>18</v>
      </c>
      <c r="AF33" s="51"/>
      <c r="AG33" s="49" t="s">
        <v>3</v>
      </c>
      <c r="AH33" s="54"/>
      <c r="AI33" s="54"/>
      <c r="AJ33" s="54"/>
      <c r="AK33" s="54">
        <v>39284790</v>
      </c>
      <c r="AL33" s="54"/>
      <c r="AM33" s="54"/>
      <c r="AN33" s="54"/>
      <c r="AO33" s="54"/>
      <c r="AP33" s="54"/>
      <c r="AQ33" s="54"/>
      <c r="AR33" s="54"/>
      <c r="AS33" s="55"/>
      <c r="AT33" s="95" t="s">
        <v>18</v>
      </c>
      <c r="AU33" s="51"/>
      <c r="AV33" s="49" t="s">
        <v>3</v>
      </c>
      <c r="AW33" s="46">
        <f t="shared" ref="AW33:AY34" si="25">D33+G33+J33+M33+S33+V33+Y33+AB33++AH33+AK33+AN33+AQ33</f>
        <v>39284790</v>
      </c>
      <c r="AX33" s="46">
        <f t="shared" si="25"/>
        <v>0</v>
      </c>
      <c r="AY33" s="46">
        <f t="shared" si="25"/>
        <v>0</v>
      </c>
      <c r="AZ33" s="46"/>
      <c r="BA33" s="46"/>
      <c r="BB33" s="46"/>
      <c r="BC33" s="46"/>
      <c r="BD33" s="46"/>
      <c r="BE33" s="46"/>
      <c r="BF33" s="46"/>
      <c r="BG33" s="46"/>
      <c r="BH33" s="52"/>
      <c r="BI33" s="95" t="s">
        <v>18</v>
      </c>
      <c r="BJ33" s="51"/>
      <c r="BK33" s="49" t="s">
        <v>3</v>
      </c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52"/>
      <c r="BX33" s="95" t="s">
        <v>18</v>
      </c>
      <c r="BY33" s="51"/>
      <c r="BZ33" s="49" t="s">
        <v>3</v>
      </c>
      <c r="CA33" s="46">
        <f t="shared" ref="CA33:CC34" si="26">AZ33+BC33+BF33+BL33+BO33+BR33+BU33</f>
        <v>0</v>
      </c>
      <c r="CB33" s="46">
        <f t="shared" si="26"/>
        <v>0</v>
      </c>
      <c r="CC33" s="46">
        <f t="shared" si="26"/>
        <v>0</v>
      </c>
      <c r="CD33" s="46"/>
      <c r="CE33" s="46">
        <f>AW33+CA33</f>
        <v>39284790</v>
      </c>
      <c r="CF33" s="46">
        <f>AX33+CB33</f>
        <v>0</v>
      </c>
      <c r="CG33" s="53">
        <f>AY33+CC33+CD33</f>
        <v>0</v>
      </c>
      <c r="CH33" s="21"/>
      <c r="CI33" s="21"/>
      <c r="CJ33" s="21"/>
      <c r="CK33" s="21"/>
      <c r="CL33" s="21"/>
      <c r="CM33" s="95" t="s">
        <v>18</v>
      </c>
      <c r="CN33" s="51"/>
      <c r="CO33" s="49" t="s">
        <v>3</v>
      </c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52"/>
      <c r="DB33" s="95" t="s">
        <v>18</v>
      </c>
      <c r="DC33" s="51"/>
      <c r="DD33" s="49" t="s">
        <v>3</v>
      </c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52"/>
      <c r="DQ33" s="95" t="s">
        <v>18</v>
      </c>
      <c r="DR33" s="51"/>
      <c r="DS33" s="49" t="s">
        <v>3</v>
      </c>
      <c r="DT33" s="46"/>
      <c r="DU33" s="46"/>
      <c r="DV33" s="46"/>
      <c r="DW33" s="46"/>
      <c r="DX33" s="46"/>
      <c r="DY33" s="46"/>
      <c r="DZ33" s="46"/>
      <c r="EA33" s="46"/>
      <c r="EB33" s="46">
        <f>CP33+CS33+CV33+DE33+DH33+DK33+DN33+DT33+DW33</f>
        <v>0</v>
      </c>
      <c r="EC33" s="46">
        <f>CQ33+CT33+CW33+DF33+DI33+DL33+DO33+DU33+DX33</f>
        <v>0</v>
      </c>
      <c r="ED33" s="46">
        <f>CR33+CU33+CX33+DG33+DJ33+DM33+DP33+DV33</f>
        <v>0</v>
      </c>
      <c r="EE33" s="46"/>
      <c r="EF33" s="46"/>
      <c r="EG33" s="52"/>
      <c r="EH33" s="95" t="s">
        <v>18</v>
      </c>
      <c r="EI33" s="51"/>
      <c r="EJ33" s="49" t="s">
        <v>3</v>
      </c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52"/>
      <c r="EW33" s="95" t="s">
        <v>18</v>
      </c>
      <c r="EX33" s="51">
        <v>841907</v>
      </c>
      <c r="EY33" s="49" t="s">
        <v>3</v>
      </c>
      <c r="EZ33" s="46">
        <f t="shared" ref="EZ33:FB34" si="27">EE33+EK33+EN33+EQ33+ET33</f>
        <v>0</v>
      </c>
      <c r="FA33" s="46">
        <f t="shared" si="27"/>
        <v>0</v>
      </c>
      <c r="FB33" s="46">
        <f t="shared" si="27"/>
        <v>0</v>
      </c>
      <c r="FC33" s="46"/>
      <c r="FD33" s="46">
        <f>EB33+EZ33</f>
        <v>0</v>
      </c>
      <c r="FE33" s="46">
        <f>EC33+FA33</f>
        <v>0</v>
      </c>
      <c r="FF33" s="50">
        <f>ED33+FB33+FC33</f>
        <v>0</v>
      </c>
      <c r="FG33" s="21"/>
      <c r="FJ33" s="21"/>
      <c r="FK33" s="21"/>
      <c r="FL33" s="21"/>
      <c r="FM33" s="25"/>
      <c r="FN33" s="44"/>
      <c r="FO33" s="44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</row>
    <row r="34" spans="1:183" ht="11.1" customHeight="1">
      <c r="A34" s="96"/>
      <c r="B34" s="41">
        <v>91140</v>
      </c>
      <c r="C34" s="3" t="s">
        <v>89</v>
      </c>
      <c r="D34" s="12">
        <v>15000</v>
      </c>
      <c r="E34" s="36"/>
      <c r="F34" s="36"/>
      <c r="G34" s="12"/>
      <c r="H34" s="36"/>
      <c r="I34" s="36"/>
      <c r="J34" s="12"/>
      <c r="K34" s="36"/>
      <c r="L34" s="36"/>
      <c r="M34" s="12"/>
      <c r="N34" s="36"/>
      <c r="O34" s="59"/>
      <c r="P34" s="96"/>
      <c r="Q34" s="60"/>
      <c r="R34" s="58" t="s">
        <v>89</v>
      </c>
      <c r="S34" s="6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62"/>
      <c r="AE34" s="96"/>
      <c r="AF34" s="60"/>
      <c r="AG34" s="58" t="s">
        <v>89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>
        <v>71843</v>
      </c>
      <c r="AR34" s="63"/>
      <c r="AS34" s="64"/>
      <c r="AT34" s="96"/>
      <c r="AU34" s="60"/>
      <c r="AV34" s="58" t="s">
        <v>89</v>
      </c>
      <c r="AW34" s="14">
        <f t="shared" si="25"/>
        <v>86843</v>
      </c>
      <c r="AX34" s="14">
        <f t="shared" si="25"/>
        <v>0</v>
      </c>
      <c r="AY34" s="14">
        <f t="shared" si="25"/>
        <v>0</v>
      </c>
      <c r="AZ34" s="12"/>
      <c r="BA34" s="12"/>
      <c r="BB34" s="12"/>
      <c r="BC34" s="12"/>
      <c r="BD34" s="12"/>
      <c r="BE34" s="12"/>
      <c r="BF34" s="12"/>
      <c r="BG34" s="12"/>
      <c r="BH34" s="62"/>
      <c r="BI34" s="96"/>
      <c r="BJ34" s="60"/>
      <c r="BK34" s="58" t="s">
        <v>89</v>
      </c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62"/>
      <c r="BX34" s="96"/>
      <c r="BY34" s="60"/>
      <c r="BZ34" s="58" t="s">
        <v>89</v>
      </c>
      <c r="CA34" s="14">
        <f t="shared" si="26"/>
        <v>0</v>
      </c>
      <c r="CB34" s="14">
        <f t="shared" si="26"/>
        <v>0</v>
      </c>
      <c r="CC34" s="14">
        <f t="shared" si="26"/>
        <v>0</v>
      </c>
      <c r="CD34" s="12"/>
      <c r="CE34" s="14">
        <f>AW34+CA34</f>
        <v>86843</v>
      </c>
      <c r="CF34" s="14">
        <f>AX34+CB34</f>
        <v>0</v>
      </c>
      <c r="CG34" s="65">
        <f>AY34+CC34+CD34</f>
        <v>0</v>
      </c>
      <c r="CH34" s="21"/>
      <c r="CI34" s="21"/>
      <c r="CJ34" s="21"/>
      <c r="CK34" s="21"/>
      <c r="CL34" s="21"/>
      <c r="CM34" s="96"/>
      <c r="CN34" s="60"/>
      <c r="CO34" s="58" t="s">
        <v>89</v>
      </c>
      <c r="CP34" s="12">
        <v>27746000</v>
      </c>
      <c r="CQ34" s="12"/>
      <c r="CR34" s="12"/>
      <c r="CS34" s="12">
        <v>7440000</v>
      </c>
      <c r="CT34" s="12"/>
      <c r="CU34" s="12"/>
      <c r="CV34" s="12">
        <v>1600633</v>
      </c>
      <c r="CW34" s="12"/>
      <c r="CX34" s="12"/>
      <c r="CY34" s="12">
        <v>2585000</v>
      </c>
      <c r="CZ34" s="12"/>
      <c r="DA34" s="62"/>
      <c r="DB34" s="96"/>
      <c r="DC34" s="60"/>
      <c r="DD34" s="58" t="s">
        <v>89</v>
      </c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62"/>
      <c r="DQ34" s="96"/>
      <c r="DR34" s="60"/>
      <c r="DS34" s="58" t="s">
        <v>89</v>
      </c>
      <c r="DT34" s="12"/>
      <c r="DU34" s="12"/>
      <c r="DV34" s="12"/>
      <c r="DW34" s="12"/>
      <c r="DX34" s="12"/>
      <c r="DY34" s="12"/>
      <c r="DZ34" s="12"/>
      <c r="EA34" s="12"/>
      <c r="EB34" s="14">
        <f>CP34+CS34+CV34+DE34+DH34+DK34+DN34+DT34+DW34+CY34</f>
        <v>39371633</v>
      </c>
      <c r="EC34" s="14">
        <f>CQ34+CT34+CW34+DF34+DI34+DL34+DO34+DU34+DX34</f>
        <v>0</v>
      </c>
      <c r="ED34" s="14">
        <f>CR34+CU34+CX34+DG34+DJ34+DM34+DP34+DV34</f>
        <v>0</v>
      </c>
      <c r="EE34" s="12"/>
      <c r="EF34" s="12"/>
      <c r="EG34" s="62"/>
      <c r="EH34" s="96"/>
      <c r="EI34" s="60"/>
      <c r="EJ34" s="58" t="s">
        <v>89</v>
      </c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62"/>
      <c r="EW34" s="96"/>
      <c r="EX34" s="60">
        <v>851011</v>
      </c>
      <c r="EY34" s="58" t="s">
        <v>89</v>
      </c>
      <c r="EZ34" s="12">
        <f t="shared" si="27"/>
        <v>0</v>
      </c>
      <c r="FA34" s="12">
        <f t="shared" si="27"/>
        <v>0</v>
      </c>
      <c r="FB34" s="12">
        <f t="shared" si="27"/>
        <v>0</v>
      </c>
      <c r="FC34" s="12"/>
      <c r="FD34" s="14">
        <f>EB34+EZ34</f>
        <v>39371633</v>
      </c>
      <c r="FE34" s="14">
        <f>EC34+FA34</f>
        <v>0</v>
      </c>
      <c r="FF34" s="65">
        <f>ED34+FB34+FC34</f>
        <v>0</v>
      </c>
      <c r="FG34" s="21"/>
      <c r="FJ34" s="21"/>
      <c r="FK34" s="21"/>
      <c r="FL34" s="21"/>
      <c r="FM34" s="25"/>
      <c r="FN34" s="44"/>
      <c r="FO34" s="44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</row>
    <row r="35" spans="1:183" ht="11.1" customHeight="1" thickBot="1">
      <c r="A35" s="97"/>
      <c r="B35" s="143" t="s">
        <v>22</v>
      </c>
      <c r="C35" s="85"/>
      <c r="D35" s="15">
        <f>SUM(D33:D34)</f>
        <v>15000</v>
      </c>
      <c r="E35" s="15">
        <f t="shared" ref="E35:O35" si="28">SUM(E33:E34)</f>
        <v>0</v>
      </c>
      <c r="F35" s="15">
        <f t="shared" si="28"/>
        <v>0</v>
      </c>
      <c r="G35" s="15">
        <f t="shared" si="28"/>
        <v>0</v>
      </c>
      <c r="H35" s="15">
        <f t="shared" si="28"/>
        <v>0</v>
      </c>
      <c r="I35" s="15">
        <f t="shared" si="28"/>
        <v>0</v>
      </c>
      <c r="J35" s="15">
        <f t="shared" si="28"/>
        <v>0</v>
      </c>
      <c r="K35" s="15">
        <f t="shared" si="28"/>
        <v>0</v>
      </c>
      <c r="L35" s="15">
        <f t="shared" si="28"/>
        <v>0</v>
      </c>
      <c r="M35" s="15">
        <f t="shared" si="28"/>
        <v>0</v>
      </c>
      <c r="N35" s="15">
        <f t="shared" si="28"/>
        <v>0</v>
      </c>
      <c r="O35" s="72">
        <f t="shared" si="28"/>
        <v>0</v>
      </c>
      <c r="P35" s="97"/>
      <c r="Q35" s="85" t="s">
        <v>22</v>
      </c>
      <c r="R35" s="85"/>
      <c r="S35" s="56">
        <f>SUM(S33:S34)</f>
        <v>0</v>
      </c>
      <c r="T35" s="56">
        <f t="shared" ref="T35:AD35" si="29">SUM(T33:T34)</f>
        <v>0</v>
      </c>
      <c r="U35" s="56">
        <f t="shared" si="29"/>
        <v>0</v>
      </c>
      <c r="V35" s="56">
        <f t="shared" si="29"/>
        <v>0</v>
      </c>
      <c r="W35" s="56">
        <f t="shared" si="29"/>
        <v>0</v>
      </c>
      <c r="X35" s="56">
        <f t="shared" si="29"/>
        <v>0</v>
      </c>
      <c r="Y35" s="56">
        <f t="shared" si="29"/>
        <v>0</v>
      </c>
      <c r="Z35" s="56">
        <f t="shared" si="29"/>
        <v>0</v>
      </c>
      <c r="AA35" s="56">
        <f t="shared" si="29"/>
        <v>0</v>
      </c>
      <c r="AB35" s="56">
        <f t="shared" si="29"/>
        <v>0</v>
      </c>
      <c r="AC35" s="56">
        <f t="shared" si="29"/>
        <v>0</v>
      </c>
      <c r="AD35" s="56">
        <f t="shared" si="29"/>
        <v>0</v>
      </c>
      <c r="AE35" s="97"/>
      <c r="AF35" s="85" t="s">
        <v>22</v>
      </c>
      <c r="AG35" s="85"/>
      <c r="AH35" s="45">
        <f>SUM(AH33:AH34)</f>
        <v>0</v>
      </c>
      <c r="AI35" s="45">
        <f t="shared" ref="AI35:AS35" si="30">SUM(AI33:AI34)</f>
        <v>0</v>
      </c>
      <c r="AJ35" s="45">
        <f t="shared" si="30"/>
        <v>0</v>
      </c>
      <c r="AK35" s="45">
        <f>AK33</f>
        <v>39284790</v>
      </c>
      <c r="AL35" s="45">
        <f t="shared" si="30"/>
        <v>0</v>
      </c>
      <c r="AM35" s="45">
        <f t="shared" si="30"/>
        <v>0</v>
      </c>
      <c r="AN35" s="45">
        <f t="shared" si="30"/>
        <v>0</v>
      </c>
      <c r="AO35" s="45">
        <f t="shared" si="30"/>
        <v>0</v>
      </c>
      <c r="AP35" s="45">
        <f t="shared" si="30"/>
        <v>0</v>
      </c>
      <c r="AQ35" s="45">
        <f t="shared" si="30"/>
        <v>71843</v>
      </c>
      <c r="AR35" s="45">
        <f t="shared" si="30"/>
        <v>0</v>
      </c>
      <c r="AS35" s="45">
        <f t="shared" si="30"/>
        <v>0</v>
      </c>
      <c r="AT35" s="97"/>
      <c r="AU35" s="85" t="s">
        <v>22</v>
      </c>
      <c r="AV35" s="85"/>
      <c r="AW35" s="45">
        <f>SUM(AW33:AW34)</f>
        <v>39371633</v>
      </c>
      <c r="AX35" s="45">
        <f>SUM(AX33:AX34)</f>
        <v>0</v>
      </c>
      <c r="AY35" s="45">
        <f>SUM(AY33:AY34)</f>
        <v>0</v>
      </c>
      <c r="AZ35" s="45">
        <f>SUM(AZ33:AZ34)</f>
        <v>0</v>
      </c>
      <c r="BA35" s="45">
        <f t="shared" ref="BA35:BH35" si="31">SUM(BA33:BA34)</f>
        <v>0</v>
      </c>
      <c r="BB35" s="45">
        <f t="shared" si="31"/>
        <v>0</v>
      </c>
      <c r="BC35" s="45">
        <f t="shared" si="31"/>
        <v>0</v>
      </c>
      <c r="BD35" s="45">
        <f t="shared" si="31"/>
        <v>0</v>
      </c>
      <c r="BE35" s="45">
        <f t="shared" si="31"/>
        <v>0</v>
      </c>
      <c r="BF35" s="45">
        <f t="shared" si="31"/>
        <v>0</v>
      </c>
      <c r="BG35" s="45">
        <f t="shared" si="31"/>
        <v>0</v>
      </c>
      <c r="BH35" s="45">
        <f t="shared" si="31"/>
        <v>0</v>
      </c>
      <c r="BI35" s="97"/>
      <c r="BJ35" s="85" t="s">
        <v>22</v>
      </c>
      <c r="BK35" s="85"/>
      <c r="BL35" s="45">
        <f>SUM(BL33:BL34)</f>
        <v>0</v>
      </c>
      <c r="BM35" s="45">
        <f t="shared" ref="BM35:BW35" si="32">SUM(BM33:BM34)</f>
        <v>0</v>
      </c>
      <c r="BN35" s="45">
        <f t="shared" si="32"/>
        <v>0</v>
      </c>
      <c r="BO35" s="45">
        <f t="shared" si="32"/>
        <v>0</v>
      </c>
      <c r="BP35" s="45">
        <f t="shared" si="32"/>
        <v>0</v>
      </c>
      <c r="BQ35" s="45">
        <f t="shared" si="32"/>
        <v>0</v>
      </c>
      <c r="BR35" s="45">
        <f t="shared" si="32"/>
        <v>0</v>
      </c>
      <c r="BS35" s="45">
        <f t="shared" si="32"/>
        <v>0</v>
      </c>
      <c r="BT35" s="45">
        <f t="shared" si="32"/>
        <v>0</v>
      </c>
      <c r="BU35" s="45">
        <f t="shared" si="32"/>
        <v>0</v>
      </c>
      <c r="BV35" s="45">
        <f t="shared" si="32"/>
        <v>0</v>
      </c>
      <c r="BW35" s="45">
        <f t="shared" si="32"/>
        <v>0</v>
      </c>
      <c r="BX35" s="97"/>
      <c r="BY35" s="85" t="s">
        <v>22</v>
      </c>
      <c r="BZ35" s="85"/>
      <c r="CA35" s="45">
        <f t="shared" ref="CA35:CG35" si="33">SUM(CA33:CA34)</f>
        <v>0</v>
      </c>
      <c r="CB35" s="45">
        <f t="shared" si="33"/>
        <v>0</v>
      </c>
      <c r="CC35" s="45">
        <f t="shared" si="33"/>
        <v>0</v>
      </c>
      <c r="CD35" s="45">
        <f t="shared" si="33"/>
        <v>0</v>
      </c>
      <c r="CE35" s="45">
        <f t="shared" si="33"/>
        <v>39371633</v>
      </c>
      <c r="CF35" s="45">
        <f t="shared" si="33"/>
        <v>0</v>
      </c>
      <c r="CG35" s="45">
        <f t="shared" si="33"/>
        <v>0</v>
      </c>
      <c r="CH35" s="21"/>
      <c r="CI35" s="21"/>
      <c r="CJ35" s="21"/>
      <c r="CK35" s="21"/>
      <c r="CL35" s="21"/>
      <c r="CM35" s="97"/>
      <c r="CN35" s="85" t="s">
        <v>22</v>
      </c>
      <c r="CO35" s="85"/>
      <c r="CP35" s="45">
        <f>SUM(CP33:CP34)</f>
        <v>27746000</v>
      </c>
      <c r="CQ35" s="45">
        <f t="shared" ref="CQ35:DA35" si="34">SUM(CQ33:CQ34)</f>
        <v>0</v>
      </c>
      <c r="CR35" s="45">
        <f t="shared" si="34"/>
        <v>0</v>
      </c>
      <c r="CS35" s="45">
        <f t="shared" si="34"/>
        <v>7440000</v>
      </c>
      <c r="CT35" s="45">
        <f t="shared" si="34"/>
        <v>0</v>
      </c>
      <c r="CU35" s="45">
        <f t="shared" si="34"/>
        <v>0</v>
      </c>
      <c r="CV35" s="45">
        <f t="shared" si="34"/>
        <v>1600633</v>
      </c>
      <c r="CW35" s="45">
        <f t="shared" si="34"/>
        <v>0</v>
      </c>
      <c r="CX35" s="45">
        <f t="shared" si="34"/>
        <v>0</v>
      </c>
      <c r="CY35" s="45">
        <f t="shared" si="34"/>
        <v>2585000</v>
      </c>
      <c r="CZ35" s="45">
        <f t="shared" si="34"/>
        <v>0</v>
      </c>
      <c r="DA35" s="45">
        <f t="shared" si="34"/>
        <v>0</v>
      </c>
      <c r="DB35" s="97"/>
      <c r="DC35" s="85" t="s">
        <v>22</v>
      </c>
      <c r="DD35" s="85"/>
      <c r="DE35" s="45">
        <f>SUM(DE33:DE34)</f>
        <v>0</v>
      </c>
      <c r="DF35" s="45">
        <f t="shared" ref="DF35:DP35" si="35">SUM(DF33:DF34)</f>
        <v>0</v>
      </c>
      <c r="DG35" s="45">
        <f t="shared" si="35"/>
        <v>0</v>
      </c>
      <c r="DH35" s="45">
        <f t="shared" si="35"/>
        <v>0</v>
      </c>
      <c r="DI35" s="45">
        <f t="shared" si="35"/>
        <v>0</v>
      </c>
      <c r="DJ35" s="45">
        <f t="shared" si="35"/>
        <v>0</v>
      </c>
      <c r="DK35" s="45">
        <f t="shared" si="35"/>
        <v>0</v>
      </c>
      <c r="DL35" s="45">
        <f t="shared" si="35"/>
        <v>0</v>
      </c>
      <c r="DM35" s="45">
        <f t="shared" si="35"/>
        <v>0</v>
      </c>
      <c r="DN35" s="45">
        <f t="shared" si="35"/>
        <v>0</v>
      </c>
      <c r="DO35" s="45">
        <f t="shared" si="35"/>
        <v>0</v>
      </c>
      <c r="DP35" s="45">
        <f t="shared" si="35"/>
        <v>0</v>
      </c>
      <c r="DQ35" s="97"/>
      <c r="DR35" s="85" t="s">
        <v>22</v>
      </c>
      <c r="DS35" s="85"/>
      <c r="DT35" s="45">
        <f>SUM(DT33:DT34)</f>
        <v>0</v>
      </c>
      <c r="DU35" s="45">
        <f t="shared" ref="DU35:EA35" si="36">SUM(DU33:DU34)</f>
        <v>0</v>
      </c>
      <c r="DV35" s="45">
        <f t="shared" si="36"/>
        <v>0</v>
      </c>
      <c r="DW35" s="45">
        <f t="shared" si="36"/>
        <v>0</v>
      </c>
      <c r="DX35" s="45">
        <f t="shared" si="36"/>
        <v>0</v>
      </c>
      <c r="DY35" s="45">
        <f t="shared" si="36"/>
        <v>0</v>
      </c>
      <c r="DZ35" s="45">
        <f t="shared" si="36"/>
        <v>0</v>
      </c>
      <c r="EA35" s="45">
        <f t="shared" si="36"/>
        <v>0</v>
      </c>
      <c r="EB35" s="45">
        <f t="shared" ref="EB35:EG35" si="37">SUM(EB33:EB34)</f>
        <v>39371633</v>
      </c>
      <c r="EC35" s="45">
        <f t="shared" si="37"/>
        <v>0</v>
      </c>
      <c r="ED35" s="45">
        <f t="shared" si="37"/>
        <v>0</v>
      </c>
      <c r="EE35" s="45">
        <f t="shared" si="37"/>
        <v>0</v>
      </c>
      <c r="EF35" s="45">
        <f t="shared" si="37"/>
        <v>0</v>
      </c>
      <c r="EG35" s="45">
        <f t="shared" si="37"/>
        <v>0</v>
      </c>
      <c r="EH35" s="97"/>
      <c r="EI35" s="85" t="s">
        <v>22</v>
      </c>
      <c r="EJ35" s="85"/>
      <c r="EK35" s="45">
        <f>SUM(EK33:EK34)</f>
        <v>0</v>
      </c>
      <c r="EL35" s="45">
        <f t="shared" ref="EL35:EV35" si="38">SUM(EL33:EL34)</f>
        <v>0</v>
      </c>
      <c r="EM35" s="45">
        <f t="shared" si="38"/>
        <v>0</v>
      </c>
      <c r="EN35" s="45">
        <f t="shared" si="38"/>
        <v>0</v>
      </c>
      <c r="EO35" s="45">
        <f t="shared" si="38"/>
        <v>0</v>
      </c>
      <c r="EP35" s="45">
        <f t="shared" si="38"/>
        <v>0</v>
      </c>
      <c r="EQ35" s="45">
        <f t="shared" si="38"/>
        <v>0</v>
      </c>
      <c r="ER35" s="45">
        <f t="shared" si="38"/>
        <v>0</v>
      </c>
      <c r="ES35" s="45">
        <f t="shared" si="38"/>
        <v>0</v>
      </c>
      <c r="ET35" s="45">
        <f t="shared" si="38"/>
        <v>0</v>
      </c>
      <c r="EU35" s="45">
        <f t="shared" si="38"/>
        <v>0</v>
      </c>
      <c r="EV35" s="45">
        <f t="shared" si="38"/>
        <v>0</v>
      </c>
      <c r="EW35" s="97"/>
      <c r="EX35" s="85" t="s">
        <v>22</v>
      </c>
      <c r="EY35" s="85"/>
      <c r="EZ35" s="45">
        <f t="shared" ref="EZ35:FF35" si="39">SUM(EZ33:EZ34)</f>
        <v>0</v>
      </c>
      <c r="FA35" s="45">
        <f t="shared" si="39"/>
        <v>0</v>
      </c>
      <c r="FB35" s="45">
        <f t="shared" si="39"/>
        <v>0</v>
      </c>
      <c r="FC35" s="45">
        <f t="shared" si="39"/>
        <v>0</v>
      </c>
      <c r="FD35" s="45">
        <f t="shared" si="39"/>
        <v>39371633</v>
      </c>
      <c r="FE35" s="45">
        <f t="shared" si="39"/>
        <v>0</v>
      </c>
      <c r="FF35" s="45">
        <f t="shared" si="39"/>
        <v>0</v>
      </c>
      <c r="FG35" s="21"/>
      <c r="FI35" s="21"/>
      <c r="FJ35" s="21"/>
      <c r="FK35" s="21"/>
      <c r="FL35" s="21"/>
      <c r="FM35" s="25"/>
      <c r="FN35" s="27"/>
      <c r="FO35" s="27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</row>
    <row r="36" spans="1:183" ht="11.1" customHeight="1">
      <c r="A36" s="68"/>
      <c r="B36" s="74">
        <v>18030</v>
      </c>
      <c r="C36" s="74" t="s">
        <v>109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68"/>
      <c r="Q36" s="74">
        <v>18030</v>
      </c>
      <c r="R36" s="74" t="s">
        <v>109</v>
      </c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68"/>
      <c r="AF36" s="74">
        <v>18030</v>
      </c>
      <c r="AG36" s="74" t="s">
        <v>109</v>
      </c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68"/>
      <c r="AU36" s="74">
        <v>18030</v>
      </c>
      <c r="AV36" s="74" t="s">
        <v>109</v>
      </c>
      <c r="AW36" s="46">
        <f t="shared" ref="AW36:AY37" si="40">D36+G36+J36+M36+S36+V36+Y36+AB36+AH36+AK36+AN36+AQ36</f>
        <v>0</v>
      </c>
      <c r="AX36" s="70">
        <f t="shared" si="40"/>
        <v>0</v>
      </c>
      <c r="AY36" s="70">
        <f t="shared" si="40"/>
        <v>0</v>
      </c>
      <c r="AZ36" s="70"/>
      <c r="BA36" s="70"/>
      <c r="BB36" s="70"/>
      <c r="BC36" s="70"/>
      <c r="BD36" s="70"/>
      <c r="BE36" s="70"/>
      <c r="BF36" s="70"/>
      <c r="BG36" s="70"/>
      <c r="BH36" s="70"/>
      <c r="BI36" s="68"/>
      <c r="BJ36" s="74">
        <v>18030</v>
      </c>
      <c r="BK36" s="74" t="s">
        <v>109</v>
      </c>
      <c r="BL36" s="70"/>
      <c r="BM36" s="70"/>
      <c r="BN36" s="70"/>
      <c r="BO36" s="70"/>
      <c r="BP36" s="70"/>
      <c r="BQ36" s="70"/>
      <c r="BR36" s="70"/>
      <c r="BS36" s="70"/>
      <c r="BT36" s="70"/>
      <c r="BU36" s="70"/>
      <c r="BV36" s="70"/>
      <c r="BW36" s="70"/>
      <c r="BX36" s="68"/>
      <c r="BY36" s="74">
        <v>18030</v>
      </c>
      <c r="BZ36" s="74" t="s">
        <v>109</v>
      </c>
      <c r="CA36" s="70">
        <f t="shared" ref="CA36:CC38" si="41">SUM(CA34:CA35)</f>
        <v>0</v>
      </c>
      <c r="CB36" s="70">
        <f t="shared" si="41"/>
        <v>0</v>
      </c>
      <c r="CC36" s="70">
        <f t="shared" si="41"/>
        <v>0</v>
      </c>
      <c r="CD36" s="70"/>
      <c r="CE36" s="70">
        <f>AW36+CA36</f>
        <v>0</v>
      </c>
      <c r="CF36" s="70">
        <f>AX36+CB36</f>
        <v>0</v>
      </c>
      <c r="CG36" s="70">
        <f>AY36+CC36</f>
        <v>0</v>
      </c>
      <c r="CH36" s="21"/>
      <c r="CI36" s="21"/>
      <c r="CJ36" s="21"/>
      <c r="CK36" s="21"/>
      <c r="CL36" s="21"/>
      <c r="CM36" s="68"/>
      <c r="CN36" s="74">
        <v>18030</v>
      </c>
      <c r="CO36" s="74" t="s">
        <v>109</v>
      </c>
      <c r="CP36" s="70"/>
      <c r="CQ36" s="70"/>
      <c r="CR36" s="70"/>
      <c r="CS36" s="70"/>
      <c r="CT36" s="70"/>
      <c r="CU36" s="70"/>
      <c r="CV36" s="70"/>
      <c r="CW36" s="70"/>
      <c r="CX36" s="70"/>
      <c r="CY36" s="70"/>
      <c r="CZ36" s="70"/>
      <c r="DA36" s="70"/>
      <c r="DB36" s="68"/>
      <c r="DC36" s="74">
        <v>18030</v>
      </c>
      <c r="DD36" s="74" t="s">
        <v>109</v>
      </c>
      <c r="DE36" s="70"/>
      <c r="DF36" s="70"/>
      <c r="DG36" s="70"/>
      <c r="DH36" s="70"/>
      <c r="DI36" s="70"/>
      <c r="DJ36" s="70"/>
      <c r="DK36" s="70"/>
      <c r="DL36" s="70"/>
      <c r="DM36" s="70"/>
      <c r="DN36" s="70"/>
      <c r="DO36" s="70"/>
      <c r="DP36" s="70"/>
      <c r="DQ36" s="68"/>
      <c r="DR36" s="74">
        <v>18030</v>
      </c>
      <c r="DS36" s="74" t="s">
        <v>109</v>
      </c>
      <c r="DT36" s="70"/>
      <c r="DU36" s="70"/>
      <c r="DV36" s="70"/>
      <c r="DW36" s="70"/>
      <c r="DX36" s="70"/>
      <c r="DY36" s="70"/>
      <c r="DZ36" s="70"/>
      <c r="EA36" s="70"/>
      <c r="EB36" s="70">
        <f>CP36+CS36+CV36+CY36+DE36+DH36+DK36+DN36+DT36+DW36+DY36</f>
        <v>0</v>
      </c>
      <c r="EC36" s="70"/>
      <c r="ED36" s="70"/>
      <c r="EE36" s="70"/>
      <c r="EF36" s="70"/>
      <c r="EG36" s="70"/>
      <c r="EH36" s="68"/>
      <c r="EI36" s="74">
        <v>18030</v>
      </c>
      <c r="EJ36" s="74" t="s">
        <v>109</v>
      </c>
      <c r="EK36" s="70"/>
      <c r="EL36" s="70"/>
      <c r="EM36" s="70"/>
      <c r="EN36" s="70"/>
      <c r="EO36" s="70"/>
      <c r="EP36" s="70"/>
      <c r="EQ36" s="70"/>
      <c r="ER36" s="70"/>
      <c r="ES36" s="70"/>
      <c r="ET36" s="70"/>
      <c r="EU36" s="70"/>
      <c r="EV36" s="70"/>
      <c r="EW36" s="68"/>
      <c r="EX36" s="74">
        <v>18030</v>
      </c>
      <c r="EY36" s="74" t="s">
        <v>109</v>
      </c>
      <c r="EZ36" s="70">
        <f>EE36+EK36+EN36+EQ36+ET36</f>
        <v>0</v>
      </c>
      <c r="FA36" s="70"/>
      <c r="FB36" s="70"/>
      <c r="FC36" s="70"/>
      <c r="FD36" s="70">
        <f>EB36+EZ36</f>
        <v>0</v>
      </c>
      <c r="FE36" s="70"/>
      <c r="FF36" s="70"/>
      <c r="FG36" s="21"/>
      <c r="FI36" s="21"/>
      <c r="FJ36" s="21"/>
      <c r="FK36" s="21"/>
      <c r="FL36" s="21"/>
      <c r="FM36" s="25"/>
      <c r="FN36" s="27"/>
      <c r="FO36" s="27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</row>
    <row r="37" spans="1:183" ht="11.1" customHeight="1">
      <c r="A37" s="68">
        <v>3</v>
      </c>
      <c r="B37" s="75">
        <v>11130</v>
      </c>
      <c r="C37" s="75" t="s">
        <v>108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68"/>
      <c r="Q37" s="75">
        <v>11130</v>
      </c>
      <c r="R37" s="75" t="s">
        <v>108</v>
      </c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68"/>
      <c r="AF37" s="75">
        <v>11130</v>
      </c>
      <c r="AG37" s="75" t="s">
        <v>108</v>
      </c>
      <c r="AH37" s="12"/>
      <c r="AI37" s="12"/>
      <c r="AJ37" s="12"/>
      <c r="AK37" s="12">
        <v>40376630</v>
      </c>
      <c r="AL37" s="12"/>
      <c r="AM37" s="12"/>
      <c r="AN37" s="12"/>
      <c r="AO37" s="12"/>
      <c r="AP37" s="12"/>
      <c r="AQ37" s="12">
        <v>8270</v>
      </c>
      <c r="AR37" s="12"/>
      <c r="AS37" s="12"/>
      <c r="AT37" s="68"/>
      <c r="AU37" s="75">
        <v>11130</v>
      </c>
      <c r="AV37" s="75" t="s">
        <v>108</v>
      </c>
      <c r="AW37" s="70">
        <f>AQ37+AK37</f>
        <v>40384900</v>
      </c>
      <c r="AX37" s="12">
        <f t="shared" si="40"/>
        <v>0</v>
      </c>
      <c r="AY37" s="12">
        <f t="shared" si="40"/>
        <v>0</v>
      </c>
      <c r="AZ37" s="12"/>
      <c r="BA37" s="12"/>
      <c r="BB37" s="12"/>
      <c r="BC37" s="12"/>
      <c r="BD37" s="12"/>
      <c r="BE37" s="12"/>
      <c r="BF37" s="12"/>
      <c r="BG37" s="12"/>
      <c r="BH37" s="12"/>
      <c r="BI37" s="68">
        <v>3</v>
      </c>
      <c r="BJ37" s="75">
        <v>11130</v>
      </c>
      <c r="BK37" s="75" t="s">
        <v>108</v>
      </c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68">
        <v>3</v>
      </c>
      <c r="BY37" s="75">
        <v>11130</v>
      </c>
      <c r="BZ37" s="75" t="s">
        <v>108</v>
      </c>
      <c r="CA37" s="12">
        <f t="shared" si="41"/>
        <v>0</v>
      </c>
      <c r="CB37" s="12">
        <f t="shared" si="41"/>
        <v>0</v>
      </c>
      <c r="CC37" s="12">
        <f t="shared" si="41"/>
        <v>0</v>
      </c>
      <c r="CD37" s="12"/>
      <c r="CE37" s="12">
        <f>AW37</f>
        <v>40384900</v>
      </c>
      <c r="CF37" s="12"/>
      <c r="CG37" s="12"/>
      <c r="CH37" s="21"/>
      <c r="CI37" s="21"/>
      <c r="CJ37" s="21"/>
      <c r="CK37" s="21"/>
      <c r="CL37" s="21"/>
      <c r="CM37" s="68"/>
      <c r="CN37" s="75">
        <v>11130</v>
      </c>
      <c r="CO37" s="75" t="s">
        <v>108</v>
      </c>
      <c r="CP37" s="12"/>
      <c r="CQ37" s="12"/>
      <c r="CR37" s="12"/>
      <c r="CS37" s="12"/>
      <c r="CT37" s="12"/>
      <c r="CU37" s="12"/>
      <c r="CV37" s="12">
        <v>1100110</v>
      </c>
      <c r="CW37" s="12"/>
      <c r="CX37" s="12"/>
      <c r="CY37" s="12">
        <v>39284790</v>
      </c>
      <c r="CZ37" s="12"/>
      <c r="DA37" s="12"/>
      <c r="DB37" s="68"/>
      <c r="DC37" s="75">
        <v>11130</v>
      </c>
      <c r="DD37" s="75" t="s">
        <v>108</v>
      </c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66"/>
      <c r="DQ37" s="68"/>
      <c r="DR37" s="75">
        <v>11130</v>
      </c>
      <c r="DS37" s="75" t="s">
        <v>108</v>
      </c>
      <c r="DT37" s="12"/>
      <c r="DU37" s="12"/>
      <c r="DV37" s="12"/>
      <c r="DW37" s="12"/>
      <c r="DX37" s="12"/>
      <c r="DY37" s="12"/>
      <c r="DZ37" s="12"/>
      <c r="EA37" s="12"/>
      <c r="EB37" s="12">
        <f>CP37+CS37+CV37+CY37+DE37+DH37+DK37+DN37+DT37+DW37+DY37</f>
        <v>40384900</v>
      </c>
      <c r="EC37" s="12"/>
      <c r="ED37" s="12"/>
      <c r="EE37" s="12"/>
      <c r="EF37" s="12"/>
      <c r="EG37" s="12"/>
      <c r="EH37" s="68"/>
      <c r="EI37" s="75">
        <v>11130</v>
      </c>
      <c r="EJ37" s="75" t="s">
        <v>108</v>
      </c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68"/>
      <c r="EX37" s="75">
        <v>11130</v>
      </c>
      <c r="EY37" s="75" t="s">
        <v>108</v>
      </c>
      <c r="EZ37" s="12">
        <f>EE37+EK37+EN37+EQ37+ET37</f>
        <v>0</v>
      </c>
      <c r="FA37" s="12"/>
      <c r="FB37" s="12"/>
      <c r="FC37" s="12"/>
      <c r="FD37" s="12">
        <f>EB37+EZ37</f>
        <v>40384900</v>
      </c>
      <c r="FE37" s="12"/>
      <c r="FF37" s="12"/>
      <c r="FG37" s="21"/>
      <c r="FI37" s="21"/>
      <c r="FJ37" s="21"/>
      <c r="FK37" s="21"/>
      <c r="FL37" s="21"/>
      <c r="FM37" s="25"/>
      <c r="FN37" s="27"/>
      <c r="FO37" s="27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</row>
    <row r="38" spans="1:183" ht="11.1" customHeight="1" thickBot="1">
      <c r="A38" s="76"/>
      <c r="B38" s="81" t="s">
        <v>107</v>
      </c>
      <c r="C38" s="82"/>
      <c r="D38" s="15">
        <f>SUM(D36:D37)</f>
        <v>0</v>
      </c>
      <c r="E38" s="15">
        <f t="shared" ref="E38:O38" si="42">SUM(E36:E37)</f>
        <v>0</v>
      </c>
      <c r="F38" s="15">
        <f t="shared" si="42"/>
        <v>0</v>
      </c>
      <c r="G38" s="15">
        <f t="shared" si="42"/>
        <v>0</v>
      </c>
      <c r="H38" s="15">
        <f t="shared" si="42"/>
        <v>0</v>
      </c>
      <c r="I38" s="15">
        <f t="shared" si="42"/>
        <v>0</v>
      </c>
      <c r="J38" s="15">
        <f t="shared" si="42"/>
        <v>0</v>
      </c>
      <c r="K38" s="15">
        <f t="shared" si="42"/>
        <v>0</v>
      </c>
      <c r="L38" s="15">
        <f t="shared" si="42"/>
        <v>0</v>
      </c>
      <c r="M38" s="15">
        <f t="shared" si="42"/>
        <v>0</v>
      </c>
      <c r="N38" s="15">
        <f t="shared" si="42"/>
        <v>0</v>
      </c>
      <c r="O38" s="15">
        <f t="shared" si="42"/>
        <v>0</v>
      </c>
      <c r="P38" s="68"/>
      <c r="Q38" s="69"/>
      <c r="R38" s="67"/>
      <c r="S38" s="73">
        <f>SUM(S36:S37)</f>
        <v>0</v>
      </c>
      <c r="T38" s="73">
        <f t="shared" ref="T38:AD38" si="43">SUM(T36:T37)</f>
        <v>0</v>
      </c>
      <c r="U38" s="73">
        <f t="shared" si="43"/>
        <v>0</v>
      </c>
      <c r="V38" s="73">
        <f t="shared" si="43"/>
        <v>0</v>
      </c>
      <c r="W38" s="73">
        <f t="shared" si="43"/>
        <v>0</v>
      </c>
      <c r="X38" s="73">
        <f t="shared" si="43"/>
        <v>0</v>
      </c>
      <c r="Y38" s="73">
        <f t="shared" si="43"/>
        <v>0</v>
      </c>
      <c r="Z38" s="73">
        <f t="shared" si="43"/>
        <v>0</v>
      </c>
      <c r="AA38" s="73">
        <f t="shared" si="43"/>
        <v>0</v>
      </c>
      <c r="AB38" s="73">
        <f t="shared" si="43"/>
        <v>0</v>
      </c>
      <c r="AC38" s="73">
        <f t="shared" si="43"/>
        <v>0</v>
      </c>
      <c r="AD38" s="73">
        <f t="shared" si="43"/>
        <v>0</v>
      </c>
      <c r="AE38" s="68"/>
      <c r="AF38" s="69"/>
      <c r="AG38" s="69"/>
      <c r="AH38" s="15">
        <f t="shared" ref="AH38:AR38" si="44">SUM(AH36:AH37)</f>
        <v>0</v>
      </c>
      <c r="AI38" s="15">
        <f t="shared" si="44"/>
        <v>0</v>
      </c>
      <c r="AJ38" s="15">
        <f t="shared" si="44"/>
        <v>0</v>
      </c>
      <c r="AK38" s="15">
        <f t="shared" si="44"/>
        <v>40376630</v>
      </c>
      <c r="AL38" s="15">
        <f t="shared" si="44"/>
        <v>0</v>
      </c>
      <c r="AM38" s="15">
        <f t="shared" si="44"/>
        <v>0</v>
      </c>
      <c r="AN38" s="15">
        <f t="shared" si="44"/>
        <v>0</v>
      </c>
      <c r="AO38" s="15">
        <f t="shared" si="44"/>
        <v>0</v>
      </c>
      <c r="AP38" s="15">
        <f t="shared" si="44"/>
        <v>0</v>
      </c>
      <c r="AQ38" s="15">
        <f t="shared" si="44"/>
        <v>8270</v>
      </c>
      <c r="AR38" s="15">
        <f t="shared" si="44"/>
        <v>0</v>
      </c>
      <c r="AS38" s="15"/>
      <c r="AT38" s="68"/>
      <c r="AU38" s="81" t="s">
        <v>107</v>
      </c>
      <c r="AV38" s="82"/>
      <c r="AW38" s="15">
        <f>SUM(AW36:AW37)</f>
        <v>40384900</v>
      </c>
      <c r="AX38" s="15">
        <f>SUM(AX36:AX37)</f>
        <v>0</v>
      </c>
      <c r="AY38" s="15">
        <f>SUM(AY36:AY37)</f>
        <v>0</v>
      </c>
      <c r="AZ38" s="15"/>
      <c r="BA38" s="15"/>
      <c r="BB38" s="15"/>
      <c r="BC38" s="15"/>
      <c r="BD38" s="15"/>
      <c r="BE38" s="15"/>
      <c r="BF38" s="15"/>
      <c r="BG38" s="15"/>
      <c r="BH38" s="15"/>
      <c r="BI38" s="79"/>
      <c r="BJ38" s="81" t="s">
        <v>107</v>
      </c>
      <c r="BK38" s="82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78"/>
      <c r="BY38" s="81" t="s">
        <v>107</v>
      </c>
      <c r="BZ38" s="82"/>
      <c r="CA38" s="45">
        <f t="shared" si="41"/>
        <v>0</v>
      </c>
      <c r="CB38" s="45">
        <f t="shared" si="41"/>
        <v>0</v>
      </c>
      <c r="CC38" s="45">
        <f t="shared" si="41"/>
        <v>0</v>
      </c>
      <c r="CD38" s="45"/>
      <c r="CE38" s="45">
        <f>SUM(CE36:CE37)</f>
        <v>40384900</v>
      </c>
      <c r="CF38" s="45"/>
      <c r="CG38" s="45"/>
      <c r="CH38" s="21"/>
      <c r="CI38" s="21"/>
      <c r="CJ38" s="21"/>
      <c r="CK38" s="21"/>
      <c r="CL38" s="21"/>
      <c r="CM38" s="68"/>
      <c r="CN38" s="81" t="s">
        <v>107</v>
      </c>
      <c r="CO38" s="82"/>
      <c r="CP38" s="15"/>
      <c r="CQ38" s="15"/>
      <c r="CR38" s="15"/>
      <c r="CS38" s="15"/>
      <c r="CT38" s="15"/>
      <c r="CU38" s="15"/>
      <c r="CV38" s="15">
        <f>SUM(CV37)</f>
        <v>1100110</v>
      </c>
      <c r="CW38" s="15">
        <f>SUM(CW37)</f>
        <v>0</v>
      </c>
      <c r="CX38" s="15"/>
      <c r="CY38" s="15">
        <f>SUM(CY36:CY37)</f>
        <v>39284790</v>
      </c>
      <c r="CZ38" s="15">
        <f>SUM(CZ36:CZ37)</f>
        <v>0</v>
      </c>
      <c r="DA38" s="15">
        <f>SUM(DA36:DA37)</f>
        <v>0</v>
      </c>
      <c r="DB38" s="68"/>
      <c r="DC38" s="81" t="s">
        <v>107</v>
      </c>
      <c r="DD38" s="82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77"/>
      <c r="DQ38" s="68"/>
      <c r="DR38" s="81" t="s">
        <v>107</v>
      </c>
      <c r="DS38" s="82"/>
      <c r="DT38" s="15"/>
      <c r="DU38" s="15"/>
      <c r="DV38" s="15"/>
      <c r="DW38" s="15"/>
      <c r="DX38" s="15"/>
      <c r="DY38" s="15"/>
      <c r="DZ38" s="15"/>
      <c r="EA38" s="15"/>
      <c r="EB38" s="15">
        <f>SUM(EB36:EB37)</f>
        <v>40384900</v>
      </c>
      <c r="EC38" s="15"/>
      <c r="ED38" s="15"/>
      <c r="EE38" s="15"/>
      <c r="EF38" s="15"/>
      <c r="EG38" s="15"/>
      <c r="EH38" s="68"/>
      <c r="EI38" s="83" t="s">
        <v>107</v>
      </c>
      <c r="EJ38" s="84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68"/>
      <c r="EX38" s="83" t="s">
        <v>107</v>
      </c>
      <c r="EY38" s="84"/>
      <c r="EZ38" s="15">
        <f>SUM(EZ36:EZ37)</f>
        <v>0</v>
      </c>
      <c r="FA38" s="15"/>
      <c r="FB38" s="15"/>
      <c r="FC38" s="15"/>
      <c r="FD38" s="15">
        <f>SUM(FD36:FD37)</f>
        <v>40384900</v>
      </c>
      <c r="FE38" s="15"/>
      <c r="FF38" s="15"/>
      <c r="FG38" s="21"/>
      <c r="FI38" s="21"/>
      <c r="FJ38" s="21"/>
      <c r="FK38" s="21"/>
      <c r="FL38" s="21"/>
      <c r="FM38" s="25"/>
      <c r="FN38" s="27"/>
      <c r="FO38" s="27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</row>
    <row r="39" spans="1:183" ht="11.1" customHeight="1">
      <c r="A39" s="87" t="s">
        <v>80</v>
      </c>
      <c r="B39" s="5"/>
      <c r="C39" s="5" t="s">
        <v>101</v>
      </c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87" t="s">
        <v>80</v>
      </c>
      <c r="Q39" s="1"/>
      <c r="R39" s="5" t="s">
        <v>101</v>
      </c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87" t="s">
        <v>80</v>
      </c>
      <c r="AF39" s="1"/>
      <c r="AG39" s="1" t="s">
        <v>101</v>
      </c>
      <c r="AH39" s="14"/>
      <c r="AI39" s="14"/>
      <c r="AJ39" s="14"/>
      <c r="AK39" s="14">
        <v>43281000</v>
      </c>
      <c r="AL39" s="14"/>
      <c r="AM39" s="14"/>
      <c r="AN39" s="14"/>
      <c r="AO39" s="14"/>
      <c r="AP39" s="14"/>
      <c r="AQ39" s="14">
        <v>2143791</v>
      </c>
      <c r="AR39" s="14"/>
      <c r="AS39" s="14"/>
      <c r="AT39" s="87" t="s">
        <v>80</v>
      </c>
      <c r="AU39" s="5"/>
      <c r="AV39" s="5" t="s">
        <v>101</v>
      </c>
      <c r="AW39" s="14">
        <f t="shared" ref="AW39:AW45" si="45">D39+G39+J39+M39+S39+V39+Y39+AB39+AH39+AK39+AN39+AQ39</f>
        <v>45424791</v>
      </c>
      <c r="AX39" s="14">
        <f t="shared" ref="AX39:AY45" si="46">E39+H39+K39+N39+T39+W39+Z39+AC39+AI39+AL39+AO39+AR39</f>
        <v>0</v>
      </c>
      <c r="AY39" s="14">
        <f t="shared" si="46"/>
        <v>0</v>
      </c>
      <c r="AZ39" s="14"/>
      <c r="BA39" s="14"/>
      <c r="BB39" s="14"/>
      <c r="BC39" s="14"/>
      <c r="BD39" s="14"/>
      <c r="BE39" s="14"/>
      <c r="BF39" s="14"/>
      <c r="BG39" s="14"/>
      <c r="BH39" s="14"/>
      <c r="BI39" s="87" t="s">
        <v>80</v>
      </c>
      <c r="BJ39" s="5"/>
      <c r="BK39" s="5" t="s">
        <v>101</v>
      </c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87" t="s">
        <v>80</v>
      </c>
      <c r="BY39" s="5"/>
      <c r="BZ39" s="5" t="s">
        <v>101</v>
      </c>
      <c r="CA39" s="14">
        <f t="shared" ref="CA39:CA45" si="47">AZ39+BC39+BF39+BL39+BO39+BR39+BU39</f>
        <v>0</v>
      </c>
      <c r="CB39" s="14">
        <f t="shared" ref="CB39:CC45" si="48">BA39+BD39+BG39+BM39+BP39+BS39+BV39</f>
        <v>0</v>
      </c>
      <c r="CC39" s="14">
        <f t="shared" si="48"/>
        <v>0</v>
      </c>
      <c r="CD39" s="14"/>
      <c r="CE39" s="14">
        <f t="shared" ref="CE39:CE45" si="49">AW39+CA39</f>
        <v>45424791</v>
      </c>
      <c r="CF39" s="14">
        <f t="shared" ref="CF39:CF45" si="50">AX39+CB39</f>
        <v>0</v>
      </c>
      <c r="CG39" s="14">
        <f t="shared" ref="CG39:CG45" si="51">AY39+CC39+CD39</f>
        <v>0</v>
      </c>
      <c r="CH39" s="22"/>
      <c r="CI39" s="21"/>
      <c r="CJ39" s="21"/>
      <c r="CK39" s="21"/>
      <c r="CL39" s="21"/>
      <c r="CM39" s="87" t="s">
        <v>80</v>
      </c>
      <c r="CN39" s="5"/>
      <c r="CO39" s="5" t="s">
        <v>101</v>
      </c>
      <c r="CP39" s="14">
        <v>28043000</v>
      </c>
      <c r="CQ39" s="14"/>
      <c r="CR39" s="14"/>
      <c r="CS39" s="14">
        <v>7672000</v>
      </c>
      <c r="CT39" s="14"/>
      <c r="CU39" s="14"/>
      <c r="CV39" s="14">
        <v>8901791</v>
      </c>
      <c r="CW39" s="14"/>
      <c r="CX39" s="14"/>
      <c r="CY39" s="14">
        <v>300000</v>
      </c>
      <c r="CZ39" s="14"/>
      <c r="DA39" s="14"/>
      <c r="DB39" s="87" t="s">
        <v>80</v>
      </c>
      <c r="DC39" s="5"/>
      <c r="DD39" s="5" t="s">
        <v>101</v>
      </c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87" t="s">
        <v>80</v>
      </c>
      <c r="DR39" s="5"/>
      <c r="DS39" s="5" t="s">
        <v>101</v>
      </c>
      <c r="DT39" s="14"/>
      <c r="DU39" s="14"/>
      <c r="DV39" s="14"/>
      <c r="DW39" s="14"/>
      <c r="DX39" s="14"/>
      <c r="DY39" s="14"/>
      <c r="DZ39" s="14"/>
      <c r="EA39" s="14"/>
      <c r="EB39" s="14">
        <f t="shared" ref="EB39:EC45" si="52">CP39+CS39+CV39+CY39+DE39+DH39+DK39+DN39+DT39+DW39</f>
        <v>44916791</v>
      </c>
      <c r="EC39" s="14">
        <f t="shared" si="52"/>
        <v>0</v>
      </c>
      <c r="ED39" s="14">
        <f t="shared" ref="ED39:ED45" si="53">CR39+CU39+CX39+DA39+DG39+DJ39+DM39+DP39+DV39</f>
        <v>0</v>
      </c>
      <c r="EE39" s="14"/>
      <c r="EF39" s="14"/>
      <c r="EG39" s="14"/>
      <c r="EH39" s="87" t="s">
        <v>80</v>
      </c>
      <c r="EI39" s="1"/>
      <c r="EJ39" s="1" t="s">
        <v>101</v>
      </c>
      <c r="EK39" s="14"/>
      <c r="EL39" s="14"/>
      <c r="EM39" s="14"/>
      <c r="EN39" s="14">
        <v>508000</v>
      </c>
      <c r="EO39" s="14"/>
      <c r="EP39" s="14"/>
      <c r="EQ39" s="14"/>
      <c r="ER39" s="14"/>
      <c r="ES39" s="14"/>
      <c r="ET39" s="14"/>
      <c r="EU39" s="14"/>
      <c r="EV39" s="14"/>
      <c r="EW39" s="87" t="s">
        <v>80</v>
      </c>
      <c r="EX39" s="1">
        <v>841112</v>
      </c>
      <c r="EY39" s="1" t="s">
        <v>101</v>
      </c>
      <c r="EZ39" s="14">
        <f t="shared" ref="EZ39:FB45" si="54">EE39+EK39+EN39+EQ39+ET39</f>
        <v>508000</v>
      </c>
      <c r="FA39" s="14">
        <f t="shared" si="54"/>
        <v>0</v>
      </c>
      <c r="FB39" s="14">
        <f t="shared" si="54"/>
        <v>0</v>
      </c>
      <c r="FC39" s="14"/>
      <c r="FD39" s="14">
        <f t="shared" ref="FD39:FD45" si="55">EB39+EZ39</f>
        <v>45424791</v>
      </c>
      <c r="FE39" s="14">
        <f t="shared" ref="FE39:FE45" si="56">EC39+FA39</f>
        <v>0</v>
      </c>
      <c r="FF39" s="14">
        <f t="shared" ref="FF39:FF45" si="57">ED39+FB39+FC39</f>
        <v>0</v>
      </c>
      <c r="FG39" s="22"/>
      <c r="FH39" s="21"/>
      <c r="FI39" s="21"/>
      <c r="FJ39" s="21"/>
      <c r="FK39" s="21"/>
      <c r="FL39" s="21"/>
      <c r="FM39" s="117"/>
      <c r="FN39" s="27"/>
      <c r="FO39" s="27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</row>
    <row r="40" spans="1:183" ht="11.1" customHeight="1">
      <c r="A40" s="87"/>
      <c r="B40" s="5"/>
      <c r="C40" s="5" t="s">
        <v>100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87"/>
      <c r="Q40" s="5"/>
      <c r="R40" s="5" t="s">
        <v>100</v>
      </c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87"/>
      <c r="AF40" s="5"/>
      <c r="AG40" s="5" t="s">
        <v>100</v>
      </c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87"/>
      <c r="AU40" s="5"/>
      <c r="AV40" s="5" t="s">
        <v>100</v>
      </c>
      <c r="AW40" s="14">
        <f t="shared" si="45"/>
        <v>0</v>
      </c>
      <c r="AX40" s="14">
        <f>E40+H40+K40+N40+T40+W40+Z40+AC40+AI40+AL40+AO40+AR40</f>
        <v>0</v>
      </c>
      <c r="AY40" s="14">
        <f>F40+I40+L40+O40+U40+X40+AA40+AD40+AJ40+AM40+AP40+AS40</f>
        <v>0</v>
      </c>
      <c r="AZ40" s="14"/>
      <c r="BA40" s="14"/>
      <c r="BB40" s="14"/>
      <c r="BC40" s="14"/>
      <c r="BD40" s="14"/>
      <c r="BE40" s="14"/>
      <c r="BF40" s="14"/>
      <c r="BG40" s="14"/>
      <c r="BH40" s="14"/>
      <c r="BI40" s="87"/>
      <c r="BJ40" s="3"/>
      <c r="BK40" s="3" t="s">
        <v>100</v>
      </c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87"/>
      <c r="BY40" s="3"/>
      <c r="BZ40" s="3" t="s">
        <v>100</v>
      </c>
      <c r="CA40" s="14">
        <f>AZ40+BC40+BF40+BL40+BO40+BR40+BU40</f>
        <v>0</v>
      </c>
      <c r="CB40" s="14">
        <f>BA40+BD40+BG40+BM40+BP40+BS40+BV40</f>
        <v>0</v>
      </c>
      <c r="CC40" s="14">
        <f>BB40+BE40+BH40+BN40+BQ40+BT40+BW40</f>
        <v>0</v>
      </c>
      <c r="CD40" s="14"/>
      <c r="CE40" s="14">
        <f t="shared" si="49"/>
        <v>0</v>
      </c>
      <c r="CF40" s="14">
        <f>AX40+CB40</f>
        <v>0</v>
      </c>
      <c r="CG40" s="14">
        <f>AY40+CC40+CD40</f>
        <v>0</v>
      </c>
      <c r="CH40" s="22"/>
      <c r="CI40" s="21"/>
      <c r="CJ40" s="21"/>
      <c r="CK40" s="21"/>
      <c r="CL40" s="21"/>
      <c r="CM40" s="87"/>
      <c r="CN40" s="5"/>
      <c r="CO40" s="5" t="s">
        <v>100</v>
      </c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87"/>
      <c r="DC40" s="5"/>
      <c r="DD40" s="5" t="s">
        <v>100</v>
      </c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87"/>
      <c r="DR40" s="5"/>
      <c r="DS40" s="5" t="s">
        <v>100</v>
      </c>
      <c r="DT40" s="14"/>
      <c r="DU40" s="14"/>
      <c r="DV40" s="14"/>
      <c r="DW40" s="14"/>
      <c r="DX40" s="14"/>
      <c r="DY40" s="14"/>
      <c r="DZ40" s="14"/>
      <c r="EA40" s="14"/>
      <c r="EB40" s="14">
        <f t="shared" si="52"/>
        <v>0</v>
      </c>
      <c r="EC40" s="14">
        <f t="shared" si="52"/>
        <v>0</v>
      </c>
      <c r="ED40" s="14">
        <f t="shared" si="53"/>
        <v>0</v>
      </c>
      <c r="EE40" s="14"/>
      <c r="EF40" s="14"/>
      <c r="EG40" s="14"/>
      <c r="EH40" s="87"/>
      <c r="EI40" s="5"/>
      <c r="EJ40" s="5" t="s">
        <v>100</v>
      </c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87"/>
      <c r="EX40" s="5">
        <v>841112</v>
      </c>
      <c r="EY40" s="5" t="s">
        <v>100</v>
      </c>
      <c r="EZ40" s="14">
        <f t="shared" si="54"/>
        <v>0</v>
      </c>
      <c r="FA40" s="14">
        <f t="shared" si="54"/>
        <v>0</v>
      </c>
      <c r="FB40" s="14">
        <f t="shared" si="54"/>
        <v>0</v>
      </c>
      <c r="FC40" s="14"/>
      <c r="FD40" s="14">
        <f t="shared" si="55"/>
        <v>0</v>
      </c>
      <c r="FE40" s="14">
        <f t="shared" si="56"/>
        <v>0</v>
      </c>
      <c r="FF40" s="14">
        <f t="shared" si="57"/>
        <v>0</v>
      </c>
      <c r="FG40" s="22"/>
      <c r="FH40" s="21"/>
      <c r="FI40" s="21"/>
      <c r="FJ40" s="21"/>
      <c r="FK40" s="21"/>
      <c r="FL40" s="21"/>
      <c r="FM40" s="117"/>
      <c r="FN40" s="27"/>
      <c r="FO40" s="27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</row>
    <row r="41" spans="1:183" ht="11.1" customHeight="1">
      <c r="A41" s="87"/>
      <c r="B41" s="3"/>
      <c r="C41" s="5" t="s">
        <v>104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87"/>
      <c r="Q41" s="3"/>
      <c r="R41" s="5" t="s">
        <v>104</v>
      </c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87"/>
      <c r="AF41" s="3"/>
      <c r="AG41" s="5" t="s">
        <v>104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87"/>
      <c r="AU41" s="3"/>
      <c r="AV41" s="5" t="s">
        <v>104</v>
      </c>
      <c r="AW41" s="14">
        <f t="shared" si="45"/>
        <v>0</v>
      </c>
      <c r="AX41" s="14">
        <f t="shared" si="46"/>
        <v>0</v>
      </c>
      <c r="AY41" s="14">
        <f t="shared" si="46"/>
        <v>0</v>
      </c>
      <c r="AZ41" s="12"/>
      <c r="BA41" s="12"/>
      <c r="BB41" s="12"/>
      <c r="BC41" s="12"/>
      <c r="BD41" s="12"/>
      <c r="BE41" s="12"/>
      <c r="BF41" s="12"/>
      <c r="BG41" s="12"/>
      <c r="BH41" s="12"/>
      <c r="BI41" s="87"/>
      <c r="BJ41" s="3"/>
      <c r="BK41" s="3" t="s">
        <v>104</v>
      </c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87"/>
      <c r="BY41" s="3"/>
      <c r="BZ41" s="3" t="s">
        <v>104</v>
      </c>
      <c r="CA41" s="14">
        <f t="shared" si="47"/>
        <v>0</v>
      </c>
      <c r="CB41" s="14">
        <f t="shared" si="48"/>
        <v>0</v>
      </c>
      <c r="CC41" s="14">
        <f t="shared" si="48"/>
        <v>0</v>
      </c>
      <c r="CD41" s="12"/>
      <c r="CE41" s="14">
        <f t="shared" si="49"/>
        <v>0</v>
      </c>
      <c r="CF41" s="14">
        <f t="shared" si="50"/>
        <v>0</v>
      </c>
      <c r="CG41" s="14">
        <f t="shared" si="51"/>
        <v>0</v>
      </c>
      <c r="CH41" s="22"/>
      <c r="CI41" s="21"/>
      <c r="CJ41" s="21"/>
      <c r="CK41" s="21"/>
      <c r="CL41" s="21"/>
      <c r="CM41" s="87"/>
      <c r="CN41" s="3"/>
      <c r="CO41" s="5" t="s">
        <v>104</v>
      </c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87"/>
      <c r="DC41" s="3"/>
      <c r="DD41" s="5" t="s">
        <v>104</v>
      </c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87"/>
      <c r="DR41" s="3"/>
      <c r="DS41" s="5" t="s">
        <v>104</v>
      </c>
      <c r="DT41" s="12"/>
      <c r="DU41" s="12"/>
      <c r="DV41" s="12"/>
      <c r="DW41" s="12"/>
      <c r="DX41" s="12"/>
      <c r="DY41" s="14"/>
      <c r="DZ41" s="14"/>
      <c r="EA41" s="14"/>
      <c r="EB41" s="14">
        <f t="shared" si="52"/>
        <v>0</v>
      </c>
      <c r="EC41" s="14">
        <f t="shared" si="52"/>
        <v>0</v>
      </c>
      <c r="ED41" s="14">
        <f t="shared" si="53"/>
        <v>0</v>
      </c>
      <c r="EE41" s="12"/>
      <c r="EF41" s="12"/>
      <c r="EG41" s="12"/>
      <c r="EH41" s="87"/>
      <c r="EI41" s="3"/>
      <c r="EJ41" s="5" t="s">
        <v>104</v>
      </c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87"/>
      <c r="EX41" s="3">
        <v>841112</v>
      </c>
      <c r="EY41" s="5" t="s">
        <v>104</v>
      </c>
      <c r="EZ41" s="14">
        <f t="shared" si="54"/>
        <v>0</v>
      </c>
      <c r="FA41" s="14">
        <f t="shared" si="54"/>
        <v>0</v>
      </c>
      <c r="FB41" s="14">
        <f t="shared" si="54"/>
        <v>0</v>
      </c>
      <c r="FC41" s="12"/>
      <c r="FD41" s="14">
        <f t="shared" si="55"/>
        <v>0</v>
      </c>
      <c r="FE41" s="14">
        <f t="shared" si="56"/>
        <v>0</v>
      </c>
      <c r="FF41" s="14">
        <f t="shared" si="57"/>
        <v>0</v>
      </c>
      <c r="FG41" s="22"/>
      <c r="FH41" s="21"/>
      <c r="FI41" s="21"/>
      <c r="FJ41" s="21"/>
      <c r="FK41" s="21"/>
      <c r="FL41" s="21"/>
      <c r="FM41" s="117"/>
      <c r="FN41" s="27"/>
      <c r="FO41" s="27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</row>
    <row r="42" spans="1:183" ht="11.1" customHeight="1">
      <c r="A42" s="87"/>
      <c r="B42" s="3"/>
      <c r="C42" s="3" t="s">
        <v>19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87"/>
      <c r="Q42" s="3"/>
      <c r="R42" s="3" t="s">
        <v>19</v>
      </c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87"/>
      <c r="AF42" s="3"/>
      <c r="AG42" s="3" t="s">
        <v>19</v>
      </c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87"/>
      <c r="AU42" s="3"/>
      <c r="AV42" s="3" t="s">
        <v>19</v>
      </c>
      <c r="AW42" s="14">
        <f t="shared" si="45"/>
        <v>0</v>
      </c>
      <c r="AX42" s="14">
        <f t="shared" si="46"/>
        <v>0</v>
      </c>
      <c r="AY42" s="14">
        <f t="shared" si="46"/>
        <v>0</v>
      </c>
      <c r="AZ42" s="12"/>
      <c r="BA42" s="12"/>
      <c r="BB42" s="12"/>
      <c r="BC42" s="12"/>
      <c r="BD42" s="12"/>
      <c r="BE42" s="12"/>
      <c r="BF42" s="12"/>
      <c r="BG42" s="12"/>
      <c r="BH42" s="12"/>
      <c r="BI42" s="87"/>
      <c r="BJ42" s="3"/>
      <c r="BK42" s="3" t="s">
        <v>19</v>
      </c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87"/>
      <c r="BY42" s="3"/>
      <c r="BZ42" s="3" t="s">
        <v>19</v>
      </c>
      <c r="CA42" s="14">
        <f t="shared" si="47"/>
        <v>0</v>
      </c>
      <c r="CB42" s="14">
        <f t="shared" si="48"/>
        <v>0</v>
      </c>
      <c r="CC42" s="14">
        <f t="shared" si="48"/>
        <v>0</v>
      </c>
      <c r="CD42" s="12"/>
      <c r="CE42" s="14">
        <f t="shared" si="49"/>
        <v>0</v>
      </c>
      <c r="CF42" s="14">
        <f t="shared" si="50"/>
        <v>0</v>
      </c>
      <c r="CG42" s="14">
        <f t="shared" si="51"/>
        <v>0</v>
      </c>
      <c r="CH42" s="22"/>
      <c r="CI42" s="21"/>
      <c r="CJ42" s="21"/>
      <c r="CK42" s="21"/>
      <c r="CL42" s="21"/>
      <c r="CM42" s="87"/>
      <c r="CN42" s="3"/>
      <c r="CO42" s="3" t="s">
        <v>19</v>
      </c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87"/>
      <c r="DC42" s="3"/>
      <c r="DD42" s="3" t="s">
        <v>19</v>
      </c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87"/>
      <c r="DR42" s="3"/>
      <c r="DS42" s="3" t="s">
        <v>19</v>
      </c>
      <c r="DT42" s="12"/>
      <c r="DU42" s="12"/>
      <c r="DV42" s="12"/>
      <c r="DW42" s="12"/>
      <c r="DX42" s="12"/>
      <c r="DY42" s="14"/>
      <c r="DZ42" s="14"/>
      <c r="EA42" s="14"/>
      <c r="EB42" s="14">
        <f t="shared" si="52"/>
        <v>0</v>
      </c>
      <c r="EC42" s="14">
        <f t="shared" si="52"/>
        <v>0</v>
      </c>
      <c r="ED42" s="14">
        <f t="shared" si="53"/>
        <v>0</v>
      </c>
      <c r="EE42" s="12"/>
      <c r="EF42" s="12"/>
      <c r="EG42" s="12"/>
      <c r="EH42" s="87"/>
      <c r="EI42" s="3"/>
      <c r="EJ42" s="3" t="s">
        <v>19</v>
      </c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87"/>
      <c r="EX42" s="3">
        <v>841114</v>
      </c>
      <c r="EY42" s="3" t="s">
        <v>19</v>
      </c>
      <c r="EZ42" s="14">
        <f t="shared" si="54"/>
        <v>0</v>
      </c>
      <c r="FA42" s="14">
        <f t="shared" si="54"/>
        <v>0</v>
      </c>
      <c r="FB42" s="14">
        <f t="shared" si="54"/>
        <v>0</v>
      </c>
      <c r="FC42" s="12"/>
      <c r="FD42" s="14">
        <f t="shared" si="55"/>
        <v>0</v>
      </c>
      <c r="FE42" s="14">
        <f t="shared" si="56"/>
        <v>0</v>
      </c>
      <c r="FF42" s="14">
        <f t="shared" si="57"/>
        <v>0</v>
      </c>
      <c r="FG42" s="22"/>
      <c r="FH42" s="21"/>
      <c r="FI42" s="21"/>
      <c r="FJ42" s="21"/>
      <c r="FK42" s="21"/>
      <c r="FL42" s="21"/>
      <c r="FM42" s="117"/>
      <c r="FN42" s="27"/>
      <c r="FO42" s="27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</row>
    <row r="43" spans="1:183" ht="11.1" customHeight="1">
      <c r="A43" s="87"/>
      <c r="B43" s="3"/>
      <c r="C43" s="3" t="s">
        <v>20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87"/>
      <c r="Q43" s="3"/>
      <c r="R43" s="3" t="s">
        <v>20</v>
      </c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87"/>
      <c r="AF43" s="3"/>
      <c r="AG43" s="3" t="s">
        <v>20</v>
      </c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87"/>
      <c r="AU43" s="3"/>
      <c r="AV43" s="3" t="s">
        <v>20</v>
      </c>
      <c r="AW43" s="14">
        <f t="shared" si="45"/>
        <v>0</v>
      </c>
      <c r="AX43" s="14">
        <f t="shared" si="46"/>
        <v>0</v>
      </c>
      <c r="AY43" s="14">
        <f t="shared" si="46"/>
        <v>0</v>
      </c>
      <c r="AZ43" s="12"/>
      <c r="BA43" s="12"/>
      <c r="BB43" s="12"/>
      <c r="BC43" s="12"/>
      <c r="BD43" s="12"/>
      <c r="BE43" s="12"/>
      <c r="BF43" s="12"/>
      <c r="BG43" s="12"/>
      <c r="BH43" s="12"/>
      <c r="BI43" s="87"/>
      <c r="BJ43" s="3"/>
      <c r="BK43" s="3" t="s">
        <v>20</v>
      </c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87"/>
      <c r="BY43" s="3"/>
      <c r="BZ43" s="3" t="s">
        <v>20</v>
      </c>
      <c r="CA43" s="14">
        <f t="shared" si="47"/>
        <v>0</v>
      </c>
      <c r="CB43" s="14">
        <f t="shared" si="48"/>
        <v>0</v>
      </c>
      <c r="CC43" s="14">
        <f t="shared" si="48"/>
        <v>0</v>
      </c>
      <c r="CD43" s="12"/>
      <c r="CE43" s="14">
        <f t="shared" si="49"/>
        <v>0</v>
      </c>
      <c r="CF43" s="14">
        <f t="shared" si="50"/>
        <v>0</v>
      </c>
      <c r="CG43" s="14">
        <f t="shared" si="51"/>
        <v>0</v>
      </c>
      <c r="CH43" s="22"/>
      <c r="CI43" s="21"/>
      <c r="CJ43" s="21"/>
      <c r="CK43" s="21"/>
      <c r="CL43" s="21"/>
      <c r="CM43" s="87"/>
      <c r="CN43" s="3"/>
      <c r="CO43" s="3" t="s">
        <v>20</v>
      </c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87"/>
      <c r="DC43" s="3"/>
      <c r="DD43" s="3" t="s">
        <v>20</v>
      </c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87"/>
      <c r="DR43" s="3"/>
      <c r="DS43" s="3" t="s">
        <v>20</v>
      </c>
      <c r="DT43" s="12"/>
      <c r="DU43" s="12"/>
      <c r="DV43" s="12"/>
      <c r="DW43" s="12"/>
      <c r="DX43" s="12"/>
      <c r="DY43" s="14"/>
      <c r="DZ43" s="14"/>
      <c r="EA43" s="14"/>
      <c r="EB43" s="14">
        <f t="shared" si="52"/>
        <v>0</v>
      </c>
      <c r="EC43" s="14">
        <f t="shared" si="52"/>
        <v>0</v>
      </c>
      <c r="ED43" s="14">
        <f t="shared" si="53"/>
        <v>0</v>
      </c>
      <c r="EE43" s="12"/>
      <c r="EF43" s="12"/>
      <c r="EG43" s="12"/>
      <c r="EH43" s="87"/>
      <c r="EI43" s="3"/>
      <c r="EJ43" s="3" t="s">
        <v>20</v>
      </c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87"/>
      <c r="EX43" s="3">
        <v>841115</v>
      </c>
      <c r="EY43" s="3" t="s">
        <v>20</v>
      </c>
      <c r="EZ43" s="14">
        <f t="shared" si="54"/>
        <v>0</v>
      </c>
      <c r="FA43" s="14">
        <f t="shared" si="54"/>
        <v>0</v>
      </c>
      <c r="FB43" s="14">
        <f t="shared" si="54"/>
        <v>0</v>
      </c>
      <c r="FC43" s="12"/>
      <c r="FD43" s="14">
        <f t="shared" si="55"/>
        <v>0</v>
      </c>
      <c r="FE43" s="14">
        <f t="shared" si="56"/>
        <v>0</v>
      </c>
      <c r="FF43" s="14">
        <f t="shared" si="57"/>
        <v>0</v>
      </c>
      <c r="FG43" s="22"/>
      <c r="FH43" s="21"/>
      <c r="FI43" s="21"/>
      <c r="FJ43" s="21"/>
      <c r="FK43" s="21"/>
      <c r="FL43" s="21"/>
      <c r="FM43" s="117"/>
      <c r="FN43" s="27"/>
      <c r="FO43" s="27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</row>
    <row r="44" spans="1:183" ht="11.1" customHeight="1">
      <c r="A44" s="87"/>
      <c r="B44" s="3"/>
      <c r="C44" s="3" t="s">
        <v>21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7"/>
      <c r="Q44" s="3"/>
      <c r="R44" s="3" t="s">
        <v>21</v>
      </c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87"/>
      <c r="AF44" s="3"/>
      <c r="AG44" s="3" t="s">
        <v>21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87"/>
      <c r="AU44" s="3"/>
      <c r="AV44" s="3" t="s">
        <v>21</v>
      </c>
      <c r="AW44" s="14">
        <f t="shared" si="45"/>
        <v>0</v>
      </c>
      <c r="AX44" s="14">
        <f t="shared" si="46"/>
        <v>0</v>
      </c>
      <c r="AY44" s="14">
        <f t="shared" si="46"/>
        <v>0</v>
      </c>
      <c r="AZ44" s="12"/>
      <c r="BA44" s="12"/>
      <c r="BB44" s="12"/>
      <c r="BC44" s="12"/>
      <c r="BD44" s="12"/>
      <c r="BE44" s="12"/>
      <c r="BF44" s="12"/>
      <c r="BG44" s="12"/>
      <c r="BH44" s="12"/>
      <c r="BI44" s="87"/>
      <c r="BJ44" s="3"/>
      <c r="BK44" s="3" t="s">
        <v>21</v>
      </c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87"/>
      <c r="BY44" s="3"/>
      <c r="BZ44" s="3" t="s">
        <v>21</v>
      </c>
      <c r="CA44" s="14">
        <f t="shared" si="47"/>
        <v>0</v>
      </c>
      <c r="CB44" s="14">
        <f t="shared" si="48"/>
        <v>0</v>
      </c>
      <c r="CC44" s="14">
        <f t="shared" si="48"/>
        <v>0</v>
      </c>
      <c r="CD44" s="12"/>
      <c r="CE44" s="14">
        <f t="shared" si="49"/>
        <v>0</v>
      </c>
      <c r="CF44" s="14">
        <f t="shared" si="50"/>
        <v>0</v>
      </c>
      <c r="CG44" s="14">
        <f t="shared" si="51"/>
        <v>0</v>
      </c>
      <c r="CH44" s="22"/>
      <c r="CI44" s="21"/>
      <c r="CJ44" s="21"/>
      <c r="CK44" s="21"/>
      <c r="CL44" s="21"/>
      <c r="CM44" s="87"/>
      <c r="CN44" s="3"/>
      <c r="CO44" s="3" t="s">
        <v>21</v>
      </c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87"/>
      <c r="DC44" s="3"/>
      <c r="DD44" s="3" t="s">
        <v>21</v>
      </c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87"/>
      <c r="DR44" s="3"/>
      <c r="DS44" s="3" t="s">
        <v>21</v>
      </c>
      <c r="DT44" s="12"/>
      <c r="DU44" s="12"/>
      <c r="DV44" s="12"/>
      <c r="DW44" s="12"/>
      <c r="DX44" s="12"/>
      <c r="DY44" s="14"/>
      <c r="DZ44" s="14"/>
      <c r="EA44" s="14"/>
      <c r="EB44" s="14">
        <f>CP44+CS44+CV44+CY44+DE44+DH44+DK44+DN44+DT44+DW44</f>
        <v>0</v>
      </c>
      <c r="EC44" s="14">
        <f t="shared" si="52"/>
        <v>0</v>
      </c>
      <c r="ED44" s="14">
        <f t="shared" si="53"/>
        <v>0</v>
      </c>
      <c r="EE44" s="12"/>
      <c r="EF44" s="12"/>
      <c r="EG44" s="12"/>
      <c r="EH44" s="87"/>
      <c r="EI44" s="3"/>
      <c r="EJ44" s="3" t="s">
        <v>21</v>
      </c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87"/>
      <c r="EX44" s="3">
        <v>841116</v>
      </c>
      <c r="EY44" s="3" t="s">
        <v>21</v>
      </c>
      <c r="EZ44" s="14">
        <f t="shared" si="54"/>
        <v>0</v>
      </c>
      <c r="FA44" s="14">
        <f t="shared" si="54"/>
        <v>0</v>
      </c>
      <c r="FB44" s="14">
        <f t="shared" si="54"/>
        <v>0</v>
      </c>
      <c r="FC44" s="12"/>
      <c r="FD44" s="14">
        <f t="shared" si="55"/>
        <v>0</v>
      </c>
      <c r="FE44" s="14">
        <f t="shared" si="56"/>
        <v>0</v>
      </c>
      <c r="FF44" s="14">
        <f t="shared" si="57"/>
        <v>0</v>
      </c>
      <c r="FG44" s="22"/>
      <c r="FH44" s="21"/>
      <c r="FI44" s="21"/>
      <c r="FJ44" s="21"/>
      <c r="FK44" s="21"/>
      <c r="FL44" s="21"/>
      <c r="FM44" s="117"/>
      <c r="FN44" s="27"/>
      <c r="FO44" s="27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</row>
    <row r="45" spans="1:183" ht="11.1" customHeight="1">
      <c r="A45" s="87"/>
      <c r="B45" s="3"/>
      <c r="C45" s="3" t="s">
        <v>3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7"/>
      <c r="Q45" s="3"/>
      <c r="R45" s="3" t="s">
        <v>3</v>
      </c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87"/>
      <c r="AF45" s="3"/>
      <c r="AG45" s="3" t="s">
        <v>3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87"/>
      <c r="AU45" s="3"/>
      <c r="AV45" s="3" t="s">
        <v>3</v>
      </c>
      <c r="AW45" s="14">
        <f t="shared" si="45"/>
        <v>0</v>
      </c>
      <c r="AX45" s="14">
        <f t="shared" si="46"/>
        <v>0</v>
      </c>
      <c r="AY45" s="14">
        <f t="shared" si="46"/>
        <v>0</v>
      </c>
      <c r="AZ45" s="12"/>
      <c r="BA45" s="12"/>
      <c r="BB45" s="12"/>
      <c r="BC45" s="12"/>
      <c r="BD45" s="12"/>
      <c r="BE45" s="12"/>
      <c r="BF45" s="12"/>
      <c r="BG45" s="12"/>
      <c r="BH45" s="12"/>
      <c r="BI45" s="87"/>
      <c r="BJ45" s="3"/>
      <c r="BK45" s="3" t="s">
        <v>3</v>
      </c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87"/>
      <c r="BY45" s="3"/>
      <c r="BZ45" s="3" t="s">
        <v>3</v>
      </c>
      <c r="CA45" s="14">
        <f t="shared" si="47"/>
        <v>0</v>
      </c>
      <c r="CB45" s="14">
        <f t="shared" si="48"/>
        <v>0</v>
      </c>
      <c r="CC45" s="14">
        <f t="shared" si="48"/>
        <v>0</v>
      </c>
      <c r="CD45" s="12"/>
      <c r="CE45" s="14">
        <f t="shared" si="49"/>
        <v>0</v>
      </c>
      <c r="CF45" s="14">
        <f t="shared" si="50"/>
        <v>0</v>
      </c>
      <c r="CG45" s="14">
        <f t="shared" si="51"/>
        <v>0</v>
      </c>
      <c r="CH45" s="22"/>
      <c r="CI45" s="21"/>
      <c r="CJ45" s="21"/>
      <c r="CK45" s="21"/>
      <c r="CL45" s="21"/>
      <c r="CM45" s="87"/>
      <c r="CN45" s="3"/>
      <c r="CO45" s="3" t="s">
        <v>3</v>
      </c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87"/>
      <c r="DC45" s="3"/>
      <c r="DD45" s="3" t="s">
        <v>3</v>
      </c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87"/>
      <c r="DR45" s="3"/>
      <c r="DS45" s="3" t="s">
        <v>3</v>
      </c>
      <c r="DT45" s="12"/>
      <c r="DU45" s="12"/>
      <c r="DV45" s="12"/>
      <c r="DW45" s="12"/>
      <c r="DX45" s="12"/>
      <c r="DY45" s="14"/>
      <c r="DZ45" s="14"/>
      <c r="EA45" s="14"/>
      <c r="EB45" s="14">
        <f t="shared" si="52"/>
        <v>0</v>
      </c>
      <c r="EC45" s="14">
        <f t="shared" si="52"/>
        <v>0</v>
      </c>
      <c r="ED45" s="14">
        <f t="shared" si="53"/>
        <v>0</v>
      </c>
      <c r="EE45" s="12"/>
      <c r="EF45" s="12"/>
      <c r="EG45" s="12"/>
      <c r="EH45" s="87"/>
      <c r="EI45" s="3"/>
      <c r="EJ45" s="3" t="s">
        <v>3</v>
      </c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87"/>
      <c r="EX45" s="3">
        <v>841907</v>
      </c>
      <c r="EY45" s="3" t="s">
        <v>3</v>
      </c>
      <c r="EZ45" s="14">
        <f t="shared" si="54"/>
        <v>0</v>
      </c>
      <c r="FA45" s="14">
        <f t="shared" si="54"/>
        <v>0</v>
      </c>
      <c r="FB45" s="14">
        <f t="shared" si="54"/>
        <v>0</v>
      </c>
      <c r="FC45" s="12"/>
      <c r="FD45" s="14">
        <f t="shared" si="55"/>
        <v>0</v>
      </c>
      <c r="FE45" s="14">
        <f t="shared" si="56"/>
        <v>0</v>
      </c>
      <c r="FF45" s="14">
        <f t="shared" si="57"/>
        <v>0</v>
      </c>
      <c r="FG45" s="22"/>
      <c r="FH45" s="21"/>
      <c r="FI45" s="21"/>
      <c r="FJ45" s="21"/>
      <c r="FK45" s="21"/>
      <c r="FL45" s="21"/>
      <c r="FM45" s="117"/>
      <c r="FN45" s="27"/>
      <c r="FO45" s="27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</row>
    <row r="46" spans="1:183" ht="11.1" customHeight="1" thickBot="1">
      <c r="A46" s="98"/>
      <c r="B46" s="85" t="s">
        <v>22</v>
      </c>
      <c r="C46" s="85"/>
      <c r="D46" s="15">
        <f>SUM(D39:D45)</f>
        <v>0</v>
      </c>
      <c r="E46" s="15">
        <f t="shared" ref="E46:M46" si="58">SUM(E39:E45)</f>
        <v>0</v>
      </c>
      <c r="F46" s="15">
        <f t="shared" si="58"/>
        <v>0</v>
      </c>
      <c r="G46" s="15">
        <f t="shared" si="58"/>
        <v>0</v>
      </c>
      <c r="H46" s="15">
        <f t="shared" si="58"/>
        <v>0</v>
      </c>
      <c r="I46" s="15">
        <f t="shared" si="58"/>
        <v>0</v>
      </c>
      <c r="J46" s="15">
        <f t="shared" si="58"/>
        <v>0</v>
      </c>
      <c r="K46" s="15">
        <f t="shared" si="58"/>
        <v>0</v>
      </c>
      <c r="L46" s="15">
        <f t="shared" si="58"/>
        <v>0</v>
      </c>
      <c r="M46" s="15">
        <f t="shared" si="58"/>
        <v>0</v>
      </c>
      <c r="N46" s="15">
        <f>SUM(N39:N45)</f>
        <v>0</v>
      </c>
      <c r="O46" s="15">
        <f>SUM(O39:O45)</f>
        <v>0</v>
      </c>
      <c r="P46" s="98"/>
      <c r="Q46" s="85" t="s">
        <v>22</v>
      </c>
      <c r="R46" s="85"/>
      <c r="S46" s="15">
        <f t="shared" ref="S46:AD46" si="59">SUM(S39:S45)</f>
        <v>0</v>
      </c>
      <c r="T46" s="15">
        <f t="shared" si="59"/>
        <v>0</v>
      </c>
      <c r="U46" s="15">
        <f t="shared" si="59"/>
        <v>0</v>
      </c>
      <c r="V46" s="15">
        <f t="shared" si="59"/>
        <v>0</v>
      </c>
      <c r="W46" s="15">
        <f t="shared" si="59"/>
        <v>0</v>
      </c>
      <c r="X46" s="15">
        <f t="shared" si="59"/>
        <v>0</v>
      </c>
      <c r="Y46" s="15">
        <f t="shared" si="59"/>
        <v>0</v>
      </c>
      <c r="Z46" s="15">
        <f t="shared" si="59"/>
        <v>0</v>
      </c>
      <c r="AA46" s="15">
        <f t="shared" si="59"/>
        <v>0</v>
      </c>
      <c r="AB46" s="15">
        <f t="shared" si="59"/>
        <v>0</v>
      </c>
      <c r="AC46" s="15">
        <f t="shared" si="59"/>
        <v>0</v>
      </c>
      <c r="AD46" s="15">
        <f t="shared" si="59"/>
        <v>0</v>
      </c>
      <c r="AE46" s="98"/>
      <c r="AF46" s="85" t="s">
        <v>22</v>
      </c>
      <c r="AG46" s="85"/>
      <c r="AH46" s="15">
        <f t="shared" ref="AH46:AS46" si="60">SUM(AH39:AH45)</f>
        <v>0</v>
      </c>
      <c r="AI46" s="15">
        <f t="shared" si="60"/>
        <v>0</v>
      </c>
      <c r="AJ46" s="15">
        <f t="shared" si="60"/>
        <v>0</v>
      </c>
      <c r="AK46" s="15">
        <v>43281000</v>
      </c>
      <c r="AL46" s="15">
        <f>SUM(AL39:AL45)</f>
        <v>0</v>
      </c>
      <c r="AM46" s="15">
        <f>SUM(AM39:AM45)</f>
        <v>0</v>
      </c>
      <c r="AN46" s="15">
        <f t="shared" si="60"/>
        <v>0</v>
      </c>
      <c r="AO46" s="15">
        <f t="shared" si="60"/>
        <v>0</v>
      </c>
      <c r="AP46" s="15">
        <f t="shared" si="60"/>
        <v>0</v>
      </c>
      <c r="AQ46" s="15">
        <f t="shared" si="60"/>
        <v>2143791</v>
      </c>
      <c r="AR46" s="15">
        <f t="shared" si="60"/>
        <v>0</v>
      </c>
      <c r="AS46" s="15">
        <f t="shared" si="60"/>
        <v>0</v>
      </c>
      <c r="AT46" s="98"/>
      <c r="AU46" s="85" t="s">
        <v>22</v>
      </c>
      <c r="AV46" s="85"/>
      <c r="AW46" s="15">
        <f t="shared" ref="AW46:BH46" si="61">SUM(AW39:AW45)</f>
        <v>45424791</v>
      </c>
      <c r="AX46" s="15">
        <f t="shared" si="61"/>
        <v>0</v>
      </c>
      <c r="AY46" s="15">
        <f t="shared" si="61"/>
        <v>0</v>
      </c>
      <c r="AZ46" s="15">
        <f t="shared" si="61"/>
        <v>0</v>
      </c>
      <c r="BA46" s="15">
        <f t="shared" si="61"/>
        <v>0</v>
      </c>
      <c r="BB46" s="15">
        <f t="shared" si="61"/>
        <v>0</v>
      </c>
      <c r="BC46" s="15">
        <f t="shared" si="61"/>
        <v>0</v>
      </c>
      <c r="BD46" s="15">
        <f t="shared" si="61"/>
        <v>0</v>
      </c>
      <c r="BE46" s="15">
        <f t="shared" si="61"/>
        <v>0</v>
      </c>
      <c r="BF46" s="15">
        <f t="shared" si="61"/>
        <v>0</v>
      </c>
      <c r="BG46" s="15">
        <f t="shared" si="61"/>
        <v>0</v>
      </c>
      <c r="BH46" s="15">
        <f t="shared" si="61"/>
        <v>0</v>
      </c>
      <c r="BI46" s="98"/>
      <c r="BJ46" s="85" t="s">
        <v>22</v>
      </c>
      <c r="BK46" s="85"/>
      <c r="BL46" s="15">
        <f>SUM(BL39:BL45)</f>
        <v>0</v>
      </c>
      <c r="BM46" s="15">
        <f t="shared" ref="BM46:BR46" si="62">SUM(BM39:BM45)</f>
        <v>0</v>
      </c>
      <c r="BN46" s="15">
        <f t="shared" si="62"/>
        <v>0</v>
      </c>
      <c r="BO46" s="15">
        <f t="shared" si="62"/>
        <v>0</v>
      </c>
      <c r="BP46" s="15">
        <f t="shared" si="62"/>
        <v>0</v>
      </c>
      <c r="BQ46" s="15">
        <f t="shared" si="62"/>
        <v>0</v>
      </c>
      <c r="BR46" s="15">
        <f t="shared" si="62"/>
        <v>0</v>
      </c>
      <c r="BS46" s="15">
        <f>SUM(BS39:BS45)</f>
        <v>0</v>
      </c>
      <c r="BT46" s="15">
        <f>SUM(BT39:BT45)</f>
        <v>0</v>
      </c>
      <c r="BU46" s="15">
        <f>SUM(BU39:BU45)</f>
        <v>0</v>
      </c>
      <c r="BV46" s="15">
        <f>SUM(BV39:BV45)</f>
        <v>0</v>
      </c>
      <c r="BW46" s="15">
        <f>SUM(BW39:BW45)</f>
        <v>0</v>
      </c>
      <c r="BX46" s="98"/>
      <c r="BY46" s="85" t="s">
        <v>22</v>
      </c>
      <c r="BZ46" s="85"/>
      <c r="CA46" s="15">
        <f t="shared" ref="CA46:CG46" si="63">SUM(CA39:CA45)</f>
        <v>0</v>
      </c>
      <c r="CB46" s="15">
        <f t="shared" si="63"/>
        <v>0</v>
      </c>
      <c r="CC46" s="15">
        <f t="shared" si="63"/>
        <v>0</v>
      </c>
      <c r="CD46" s="15">
        <f t="shared" si="63"/>
        <v>0</v>
      </c>
      <c r="CE46" s="15">
        <f t="shared" si="63"/>
        <v>45424791</v>
      </c>
      <c r="CF46" s="15">
        <f t="shared" si="63"/>
        <v>0</v>
      </c>
      <c r="CG46" s="15">
        <f t="shared" si="63"/>
        <v>0</v>
      </c>
      <c r="CH46" s="22"/>
      <c r="CI46" s="21"/>
      <c r="CJ46" s="21"/>
      <c r="CK46" s="21"/>
      <c r="CL46" s="21"/>
      <c r="CM46" s="98"/>
      <c r="CN46" s="85" t="s">
        <v>22</v>
      </c>
      <c r="CO46" s="85"/>
      <c r="CP46" s="15">
        <f>SUM(CP39:CP45)</f>
        <v>28043000</v>
      </c>
      <c r="CQ46" s="15">
        <f t="shared" ref="CQ46:CW46" si="64">SUM(CQ39:CQ45)</f>
        <v>0</v>
      </c>
      <c r="CR46" s="15">
        <f t="shared" si="64"/>
        <v>0</v>
      </c>
      <c r="CS46" s="15">
        <f t="shared" si="64"/>
        <v>7672000</v>
      </c>
      <c r="CT46" s="15">
        <f t="shared" si="64"/>
        <v>0</v>
      </c>
      <c r="CU46" s="15">
        <f t="shared" si="64"/>
        <v>0</v>
      </c>
      <c r="CV46" s="15">
        <f t="shared" si="64"/>
        <v>8901791</v>
      </c>
      <c r="CW46" s="15">
        <f t="shared" si="64"/>
        <v>0</v>
      </c>
      <c r="CX46" s="15">
        <f>SUM(CX39:CX45)</f>
        <v>0</v>
      </c>
      <c r="CY46" s="15">
        <f>SUM(CY39:CY45)</f>
        <v>300000</v>
      </c>
      <c r="CZ46" s="15">
        <f>SUM(CZ39:CZ45)</f>
        <v>0</v>
      </c>
      <c r="DA46" s="15">
        <f>SUM(DA39:DA45)</f>
        <v>0</v>
      </c>
      <c r="DB46" s="98"/>
      <c r="DC46" s="85" t="s">
        <v>22</v>
      </c>
      <c r="DD46" s="85"/>
      <c r="DE46" s="15">
        <f t="shared" ref="DE46:DP46" si="65">SUM(DE39:DE45)</f>
        <v>0</v>
      </c>
      <c r="DF46" s="15">
        <f t="shared" si="65"/>
        <v>0</v>
      </c>
      <c r="DG46" s="15">
        <f t="shared" si="65"/>
        <v>0</v>
      </c>
      <c r="DH46" s="15">
        <f t="shared" si="65"/>
        <v>0</v>
      </c>
      <c r="DI46" s="15">
        <f t="shared" si="65"/>
        <v>0</v>
      </c>
      <c r="DJ46" s="15">
        <f t="shared" si="65"/>
        <v>0</v>
      </c>
      <c r="DK46" s="15">
        <f t="shared" si="65"/>
        <v>0</v>
      </c>
      <c r="DL46" s="15">
        <f t="shared" si="65"/>
        <v>0</v>
      </c>
      <c r="DM46" s="15">
        <f t="shared" si="65"/>
        <v>0</v>
      </c>
      <c r="DN46" s="15">
        <f t="shared" si="65"/>
        <v>0</v>
      </c>
      <c r="DO46" s="15">
        <f t="shared" si="65"/>
        <v>0</v>
      </c>
      <c r="DP46" s="15">
        <f t="shared" si="65"/>
        <v>0</v>
      </c>
      <c r="DQ46" s="98"/>
      <c r="DR46" s="85" t="s">
        <v>22</v>
      </c>
      <c r="DS46" s="85"/>
      <c r="DT46" s="15">
        <f t="shared" ref="DT46:EG46" si="66">SUM(DT39:DT45)</f>
        <v>0</v>
      </c>
      <c r="DU46" s="15">
        <f t="shared" si="66"/>
        <v>0</v>
      </c>
      <c r="DV46" s="15">
        <f t="shared" si="66"/>
        <v>0</v>
      </c>
      <c r="DW46" s="15">
        <f t="shared" si="66"/>
        <v>0</v>
      </c>
      <c r="DX46" s="15">
        <f t="shared" si="66"/>
        <v>0</v>
      </c>
      <c r="DY46" s="15">
        <f>SUM(DY39:DY45)</f>
        <v>0</v>
      </c>
      <c r="DZ46" s="15">
        <f>SUM(DZ39:DZ45)</f>
        <v>0</v>
      </c>
      <c r="EA46" s="15">
        <f>SUM(EA39:EA45)</f>
        <v>0</v>
      </c>
      <c r="EB46" s="15">
        <f t="shared" si="66"/>
        <v>44916791</v>
      </c>
      <c r="EC46" s="15">
        <f t="shared" si="66"/>
        <v>0</v>
      </c>
      <c r="ED46" s="15">
        <f t="shared" si="66"/>
        <v>0</v>
      </c>
      <c r="EE46" s="15">
        <f t="shared" si="66"/>
        <v>0</v>
      </c>
      <c r="EF46" s="15">
        <f t="shared" si="66"/>
        <v>0</v>
      </c>
      <c r="EG46" s="15">
        <f t="shared" si="66"/>
        <v>0</v>
      </c>
      <c r="EH46" s="98"/>
      <c r="EI46" s="85" t="s">
        <v>22</v>
      </c>
      <c r="EJ46" s="85"/>
      <c r="EK46" s="15">
        <f t="shared" ref="EK46:EV46" si="67">SUM(EK39:EK45)</f>
        <v>0</v>
      </c>
      <c r="EL46" s="15">
        <f t="shared" si="67"/>
        <v>0</v>
      </c>
      <c r="EM46" s="15">
        <f t="shared" si="67"/>
        <v>0</v>
      </c>
      <c r="EN46" s="15"/>
      <c r="EO46" s="15">
        <f t="shared" si="67"/>
        <v>0</v>
      </c>
      <c r="EP46" s="15">
        <f t="shared" si="67"/>
        <v>0</v>
      </c>
      <c r="EQ46" s="15">
        <f t="shared" si="67"/>
        <v>0</v>
      </c>
      <c r="ER46" s="15">
        <f t="shared" si="67"/>
        <v>0</v>
      </c>
      <c r="ES46" s="15">
        <f t="shared" si="67"/>
        <v>0</v>
      </c>
      <c r="ET46" s="15">
        <f t="shared" si="67"/>
        <v>0</v>
      </c>
      <c r="EU46" s="15">
        <f t="shared" si="67"/>
        <v>0</v>
      </c>
      <c r="EV46" s="15">
        <f t="shared" si="67"/>
        <v>0</v>
      </c>
      <c r="EW46" s="98"/>
      <c r="EX46" s="85" t="s">
        <v>22</v>
      </c>
      <c r="EY46" s="85"/>
      <c r="EZ46" s="15">
        <f t="shared" ref="EZ46:FF46" si="68">SUM(EZ39:EZ45)</f>
        <v>508000</v>
      </c>
      <c r="FA46" s="15">
        <f t="shared" si="68"/>
        <v>0</v>
      </c>
      <c r="FB46" s="15">
        <f t="shared" si="68"/>
        <v>0</v>
      </c>
      <c r="FC46" s="15">
        <f t="shared" si="68"/>
        <v>0</v>
      </c>
      <c r="FD46" s="15">
        <f t="shared" si="68"/>
        <v>45424791</v>
      </c>
      <c r="FE46" s="15">
        <f t="shared" si="68"/>
        <v>0</v>
      </c>
      <c r="FF46" s="15">
        <f t="shared" si="68"/>
        <v>0</v>
      </c>
      <c r="FG46" s="22"/>
      <c r="FH46" s="21"/>
      <c r="FI46" s="21"/>
      <c r="FJ46" s="21"/>
      <c r="FK46" s="21"/>
      <c r="FL46" s="21"/>
      <c r="FM46" s="117"/>
      <c r="FN46" s="118"/>
      <c r="FO46" s="118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</row>
    <row r="47" spans="1:183" ht="11.1" customHeight="1">
      <c r="A47" s="120" t="s">
        <v>23</v>
      </c>
      <c r="B47" s="121"/>
      <c r="C47" s="122"/>
      <c r="D47" s="14">
        <f t="shared" ref="D47:O47" si="69">D32+D35+D46</f>
        <v>9049507</v>
      </c>
      <c r="E47" s="14">
        <f t="shared" si="69"/>
        <v>0</v>
      </c>
      <c r="F47" s="14">
        <f t="shared" si="69"/>
        <v>0</v>
      </c>
      <c r="G47" s="14">
        <f t="shared" si="69"/>
        <v>9500000</v>
      </c>
      <c r="H47" s="14">
        <f t="shared" si="69"/>
        <v>0</v>
      </c>
      <c r="I47" s="14">
        <f t="shared" si="69"/>
        <v>0</v>
      </c>
      <c r="J47" s="14">
        <f t="shared" si="69"/>
        <v>1500000</v>
      </c>
      <c r="K47" s="14">
        <f t="shared" si="69"/>
        <v>0</v>
      </c>
      <c r="L47" s="14">
        <f t="shared" si="69"/>
        <v>0</v>
      </c>
      <c r="M47" s="14">
        <f t="shared" si="69"/>
        <v>0</v>
      </c>
      <c r="N47" s="14">
        <f t="shared" si="69"/>
        <v>0</v>
      </c>
      <c r="O47" s="14">
        <f t="shared" si="69"/>
        <v>0</v>
      </c>
      <c r="P47" s="120" t="s">
        <v>23</v>
      </c>
      <c r="Q47" s="121"/>
      <c r="R47" s="122"/>
      <c r="S47" s="14">
        <f t="shared" ref="S47:AD47" si="70">S32+S35+S46</f>
        <v>141922826</v>
      </c>
      <c r="T47" s="14">
        <f t="shared" si="70"/>
        <v>0</v>
      </c>
      <c r="U47" s="14">
        <f t="shared" si="70"/>
        <v>0</v>
      </c>
      <c r="V47" s="14">
        <f t="shared" si="70"/>
        <v>13296457</v>
      </c>
      <c r="W47" s="14">
        <f t="shared" si="70"/>
        <v>0</v>
      </c>
      <c r="X47" s="14">
        <f t="shared" si="70"/>
        <v>0</v>
      </c>
      <c r="Y47" s="14">
        <f t="shared" si="70"/>
        <v>3600000</v>
      </c>
      <c r="Z47" s="14">
        <f t="shared" si="70"/>
        <v>0</v>
      </c>
      <c r="AA47" s="14">
        <f t="shared" si="70"/>
        <v>0</v>
      </c>
      <c r="AB47" s="14">
        <f t="shared" si="70"/>
        <v>6480563</v>
      </c>
      <c r="AC47" s="14">
        <f t="shared" si="70"/>
        <v>0</v>
      </c>
      <c r="AD47" s="14">
        <f t="shared" si="70"/>
        <v>0</v>
      </c>
      <c r="AE47" s="120" t="s">
        <v>132</v>
      </c>
      <c r="AF47" s="121"/>
      <c r="AG47" s="122"/>
      <c r="AH47" s="14">
        <f t="shared" ref="AH47:AS47" si="71">AH32+AH35+AH46</f>
        <v>0</v>
      </c>
      <c r="AI47" s="14">
        <f t="shared" si="71"/>
        <v>0</v>
      </c>
      <c r="AJ47" s="14">
        <f t="shared" si="71"/>
        <v>0</v>
      </c>
      <c r="AK47" s="80">
        <v>122942420</v>
      </c>
      <c r="AL47" s="14">
        <f t="shared" si="71"/>
        <v>0</v>
      </c>
      <c r="AM47" s="14">
        <f t="shared" si="71"/>
        <v>0</v>
      </c>
      <c r="AN47" s="14">
        <f t="shared" si="71"/>
        <v>0</v>
      </c>
      <c r="AO47" s="14">
        <f t="shared" si="71"/>
        <v>0</v>
      </c>
      <c r="AP47" s="14">
        <f t="shared" si="71"/>
        <v>0</v>
      </c>
      <c r="AQ47" s="14">
        <f>AQ32+AQ35+AQ46+AQ38</f>
        <v>19711319</v>
      </c>
      <c r="AR47" s="14">
        <f t="shared" si="71"/>
        <v>0</v>
      </c>
      <c r="AS47" s="14">
        <f t="shared" si="71"/>
        <v>0</v>
      </c>
      <c r="AT47" s="120" t="s">
        <v>23</v>
      </c>
      <c r="AU47" s="121"/>
      <c r="AV47" s="122"/>
      <c r="AW47" s="14">
        <f t="shared" ref="AW47:BH47" si="72">AW32+AW35+AW46</f>
        <v>287618192</v>
      </c>
      <c r="AX47" s="14">
        <f t="shared" si="72"/>
        <v>0</v>
      </c>
      <c r="AY47" s="14">
        <f t="shared" si="72"/>
        <v>0</v>
      </c>
      <c r="AZ47" s="14">
        <f t="shared" si="72"/>
        <v>0</v>
      </c>
      <c r="BA47" s="14">
        <f t="shared" si="72"/>
        <v>0</v>
      </c>
      <c r="BB47" s="14">
        <f t="shared" si="72"/>
        <v>0</v>
      </c>
      <c r="BC47" s="14">
        <f t="shared" si="72"/>
        <v>0</v>
      </c>
      <c r="BD47" s="14">
        <f t="shared" si="72"/>
        <v>0</v>
      </c>
      <c r="BE47" s="14">
        <f t="shared" si="72"/>
        <v>0</v>
      </c>
      <c r="BF47" s="14">
        <f t="shared" si="72"/>
        <v>0</v>
      </c>
      <c r="BG47" s="14">
        <f t="shared" si="72"/>
        <v>0</v>
      </c>
      <c r="BH47" s="14">
        <f t="shared" si="72"/>
        <v>0</v>
      </c>
      <c r="BI47" s="120" t="s">
        <v>23</v>
      </c>
      <c r="BJ47" s="121"/>
      <c r="BK47" s="122"/>
      <c r="BL47" s="14">
        <f t="shared" ref="BL47:BW47" si="73">SUM(BL32+BL35+BL46)</f>
        <v>0</v>
      </c>
      <c r="BM47" s="14">
        <f t="shared" si="73"/>
        <v>0</v>
      </c>
      <c r="BN47" s="14">
        <f t="shared" si="73"/>
        <v>0</v>
      </c>
      <c r="BO47" s="14">
        <f t="shared" si="73"/>
        <v>0</v>
      </c>
      <c r="BP47" s="14">
        <f t="shared" si="73"/>
        <v>0</v>
      </c>
      <c r="BQ47" s="14">
        <f t="shared" si="73"/>
        <v>0</v>
      </c>
      <c r="BR47" s="14">
        <f t="shared" si="73"/>
        <v>0</v>
      </c>
      <c r="BS47" s="14">
        <f t="shared" si="73"/>
        <v>0</v>
      </c>
      <c r="BT47" s="14">
        <f t="shared" si="73"/>
        <v>0</v>
      </c>
      <c r="BU47" s="14">
        <f t="shared" si="73"/>
        <v>215000</v>
      </c>
      <c r="BV47" s="14">
        <f t="shared" si="73"/>
        <v>0</v>
      </c>
      <c r="BW47" s="14">
        <f t="shared" si="73"/>
        <v>0</v>
      </c>
      <c r="BX47" s="120" t="s">
        <v>23</v>
      </c>
      <c r="BY47" s="121"/>
      <c r="BZ47" s="122"/>
      <c r="CA47" s="14">
        <f t="shared" ref="CA47:CG47" si="74">CA32+CA35+CA46</f>
        <v>215000</v>
      </c>
      <c r="CB47" s="14">
        <f t="shared" si="74"/>
        <v>0</v>
      </c>
      <c r="CC47" s="14">
        <f t="shared" si="74"/>
        <v>0</v>
      </c>
      <c r="CD47" s="14">
        <f t="shared" si="74"/>
        <v>0</v>
      </c>
      <c r="CE47" s="14">
        <f>CE32+CE35+CE46+CE38</f>
        <v>328218092</v>
      </c>
      <c r="CF47" s="14">
        <f t="shared" si="74"/>
        <v>0</v>
      </c>
      <c r="CG47" s="14">
        <f t="shared" si="74"/>
        <v>0</v>
      </c>
      <c r="CH47" s="22"/>
      <c r="CI47" s="21"/>
      <c r="CJ47" s="21"/>
      <c r="CK47" s="21"/>
      <c r="CL47" s="21"/>
      <c r="CM47" s="120" t="s">
        <v>23</v>
      </c>
      <c r="CN47" s="121"/>
      <c r="CO47" s="122"/>
      <c r="CP47" s="14">
        <f t="shared" ref="CP47:DA47" si="75">CP32+CP35+CP46</f>
        <v>95197692</v>
      </c>
      <c r="CQ47" s="14">
        <f t="shared" si="75"/>
        <v>0</v>
      </c>
      <c r="CR47" s="14">
        <f t="shared" si="75"/>
        <v>0</v>
      </c>
      <c r="CS47" s="14">
        <f t="shared" si="75"/>
        <v>24016110</v>
      </c>
      <c r="CT47" s="14">
        <f t="shared" si="75"/>
        <v>0</v>
      </c>
      <c r="CU47" s="14">
        <f t="shared" si="75"/>
        <v>0</v>
      </c>
      <c r="CV47" s="14">
        <f t="shared" si="75"/>
        <v>51887668</v>
      </c>
      <c r="CW47" s="14">
        <f t="shared" si="75"/>
        <v>0</v>
      </c>
      <c r="CX47" s="14">
        <f t="shared" si="75"/>
        <v>0</v>
      </c>
      <c r="CY47" s="14">
        <f t="shared" si="75"/>
        <v>91090630</v>
      </c>
      <c r="CZ47" s="14">
        <f t="shared" si="75"/>
        <v>0</v>
      </c>
      <c r="DA47" s="14">
        <f t="shared" si="75"/>
        <v>0</v>
      </c>
      <c r="DB47" s="120" t="s">
        <v>23</v>
      </c>
      <c r="DC47" s="121"/>
      <c r="DD47" s="122"/>
      <c r="DE47" s="14">
        <f t="shared" ref="DE47:DP47" si="76">DE32+DE35+DE46</f>
        <v>0</v>
      </c>
      <c r="DF47" s="14">
        <f t="shared" si="76"/>
        <v>0</v>
      </c>
      <c r="DG47" s="14">
        <f t="shared" si="76"/>
        <v>0</v>
      </c>
      <c r="DH47" s="14">
        <f t="shared" si="76"/>
        <v>4244000</v>
      </c>
      <c r="DI47" s="14">
        <f t="shared" si="76"/>
        <v>0</v>
      </c>
      <c r="DJ47" s="14">
        <f t="shared" si="76"/>
        <v>0</v>
      </c>
      <c r="DK47" s="14">
        <f t="shared" si="76"/>
        <v>4911421</v>
      </c>
      <c r="DL47" s="14">
        <f t="shared" si="76"/>
        <v>0</v>
      </c>
      <c r="DM47" s="14">
        <f t="shared" si="76"/>
        <v>0</v>
      </c>
      <c r="DN47" s="14">
        <f t="shared" si="76"/>
        <v>9589910</v>
      </c>
      <c r="DO47" s="14">
        <f t="shared" si="76"/>
        <v>0</v>
      </c>
      <c r="DP47" s="14">
        <f t="shared" si="76"/>
        <v>0</v>
      </c>
      <c r="DQ47" s="120" t="s">
        <v>23</v>
      </c>
      <c r="DR47" s="121"/>
      <c r="DS47" s="122"/>
      <c r="DT47" s="14">
        <f t="shared" ref="DT47:EG47" si="77">SUM(DT32+DT35+DT46)</f>
        <v>0</v>
      </c>
      <c r="DU47" s="14">
        <f t="shared" si="77"/>
        <v>0</v>
      </c>
      <c r="DV47" s="14">
        <f t="shared" si="77"/>
        <v>0</v>
      </c>
      <c r="DW47" s="14">
        <f t="shared" si="77"/>
        <v>4101761</v>
      </c>
      <c r="DX47" s="14">
        <f t="shared" si="77"/>
        <v>0</v>
      </c>
      <c r="DY47" s="14">
        <f t="shared" si="77"/>
        <v>0</v>
      </c>
      <c r="DZ47" s="14">
        <f t="shared" si="77"/>
        <v>0</v>
      </c>
      <c r="EA47" s="14">
        <f t="shared" si="77"/>
        <v>0</v>
      </c>
      <c r="EB47" s="14">
        <f t="shared" si="77"/>
        <v>285039192</v>
      </c>
      <c r="EC47" s="14">
        <f t="shared" si="77"/>
        <v>0</v>
      </c>
      <c r="ED47" s="14">
        <f t="shared" si="77"/>
        <v>0</v>
      </c>
      <c r="EE47" s="14">
        <f t="shared" si="77"/>
        <v>0</v>
      </c>
      <c r="EF47" s="14">
        <f t="shared" si="77"/>
        <v>0</v>
      </c>
      <c r="EG47" s="14">
        <f t="shared" si="77"/>
        <v>0</v>
      </c>
      <c r="EH47" s="120" t="s">
        <v>23</v>
      </c>
      <c r="EI47" s="121"/>
      <c r="EJ47" s="122"/>
      <c r="EK47" s="14">
        <f t="shared" ref="EK47:EV47" si="78">EK32+EK35+EK46</f>
        <v>0</v>
      </c>
      <c r="EL47" s="14">
        <f t="shared" si="78"/>
        <v>0</v>
      </c>
      <c r="EM47" s="14">
        <f t="shared" si="78"/>
        <v>0</v>
      </c>
      <c r="EN47" s="14">
        <f t="shared" si="78"/>
        <v>2286000</v>
      </c>
      <c r="EO47" s="14">
        <f t="shared" si="78"/>
        <v>0</v>
      </c>
      <c r="EP47" s="14">
        <f t="shared" si="78"/>
        <v>0</v>
      </c>
      <c r="EQ47" s="14">
        <f t="shared" si="78"/>
        <v>0</v>
      </c>
      <c r="ER47" s="14">
        <f t="shared" si="78"/>
        <v>0</v>
      </c>
      <c r="ES47" s="14">
        <f t="shared" si="78"/>
        <v>0</v>
      </c>
      <c r="ET47" s="14">
        <f t="shared" si="78"/>
        <v>0</v>
      </c>
      <c r="EU47" s="14">
        <f t="shared" si="78"/>
        <v>0</v>
      </c>
      <c r="EV47" s="14">
        <f t="shared" si="78"/>
        <v>0</v>
      </c>
      <c r="EW47" s="120" t="s">
        <v>23</v>
      </c>
      <c r="EX47" s="121"/>
      <c r="EY47" s="122"/>
      <c r="EZ47" s="14">
        <f t="shared" ref="EZ47:FF47" si="79">EZ32+EZ35+EZ46</f>
        <v>2794000</v>
      </c>
      <c r="FA47" s="14">
        <f t="shared" si="79"/>
        <v>0</v>
      </c>
      <c r="FB47" s="14">
        <f t="shared" si="79"/>
        <v>0</v>
      </c>
      <c r="FC47" s="14">
        <f t="shared" si="79"/>
        <v>0</v>
      </c>
      <c r="FD47" s="14">
        <f>FD39+FD38+FD35+FD32</f>
        <v>328218092</v>
      </c>
      <c r="FE47" s="14">
        <f t="shared" si="79"/>
        <v>0</v>
      </c>
      <c r="FF47" s="14">
        <f t="shared" si="79"/>
        <v>0</v>
      </c>
      <c r="FG47" s="22"/>
      <c r="FH47" s="21"/>
      <c r="FI47" s="21"/>
      <c r="FJ47" s="21"/>
      <c r="FK47" s="21"/>
      <c r="FL47" s="21"/>
      <c r="FM47" s="119"/>
      <c r="FN47" s="119"/>
      <c r="FO47" s="119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</row>
    <row r="48" spans="1:183" ht="11.1" customHeight="1">
      <c r="A48" s="100" t="s">
        <v>24</v>
      </c>
      <c r="B48" s="101"/>
      <c r="C48" s="10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00" t="s">
        <v>24</v>
      </c>
      <c r="Q48" s="101"/>
      <c r="R48" s="10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00" t="s">
        <v>24</v>
      </c>
      <c r="AF48" s="101"/>
      <c r="AG48" s="102"/>
      <c r="AH48" s="12"/>
      <c r="AI48" s="12"/>
      <c r="AJ48" s="12"/>
      <c r="AK48" s="12">
        <v>-82565790</v>
      </c>
      <c r="AL48" s="12"/>
      <c r="AM48" s="12"/>
      <c r="AN48" s="12"/>
      <c r="AO48" s="12"/>
      <c r="AP48" s="12"/>
      <c r="AQ48" s="12"/>
      <c r="AR48" s="12"/>
      <c r="AS48" s="12"/>
      <c r="AT48" s="100" t="s">
        <v>24</v>
      </c>
      <c r="AU48" s="101"/>
      <c r="AV48" s="102"/>
      <c r="AW48" s="14">
        <f>D48+G48+J48+M48+S48+V48+Y48+AB48+AH48+AK48+AN48+AQ48</f>
        <v>-82565790</v>
      </c>
      <c r="AX48" s="14">
        <f>E48+H48+K48+N48+T48+W48+Z48+AC48+AI48+AL48+AO48+AR48</f>
        <v>0</v>
      </c>
      <c r="AY48" s="14">
        <f>F48+I48+L48+O48+U48+X48+AA48+AD48+AJ48+AM48+AP48</f>
        <v>0</v>
      </c>
      <c r="AZ48" s="12"/>
      <c r="BA48" s="12"/>
      <c r="BB48" s="12"/>
      <c r="BC48" s="12"/>
      <c r="BD48" s="12"/>
      <c r="BE48" s="12"/>
      <c r="BF48" s="12"/>
      <c r="BG48" s="12"/>
      <c r="BH48" s="12"/>
      <c r="BI48" s="100" t="s">
        <v>24</v>
      </c>
      <c r="BJ48" s="101"/>
      <c r="BK48" s="10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00" t="s">
        <v>24</v>
      </c>
      <c r="BY48" s="101"/>
      <c r="BZ48" s="102"/>
      <c r="CA48" s="12">
        <f>AZ48+BC48+BF48+BL48+BO48+BR48+BU48</f>
        <v>0</v>
      </c>
      <c r="CB48" s="12">
        <f>BA48+BD48+BG48+BM48+BP48+BS48+BV48</f>
        <v>0</v>
      </c>
      <c r="CC48" s="12">
        <f>BB48+BE48+BH48+BN48+BQ48+BT48+BW48</f>
        <v>0</v>
      </c>
      <c r="CD48" s="14">
        <f>CD33+CD39+CD47</f>
        <v>0</v>
      </c>
      <c r="CE48" s="12">
        <f>AW48+CA48</f>
        <v>-82565790</v>
      </c>
      <c r="CF48" s="12">
        <f>AX48+CB48</f>
        <v>0</v>
      </c>
      <c r="CG48" s="12">
        <f>AY48+CC48</f>
        <v>0</v>
      </c>
      <c r="CH48" s="22"/>
      <c r="CI48" s="21"/>
      <c r="CJ48" s="21"/>
      <c r="CK48" s="21"/>
      <c r="CL48" s="21"/>
      <c r="CM48" s="100" t="s">
        <v>24</v>
      </c>
      <c r="CN48" s="101"/>
      <c r="CO48" s="102"/>
      <c r="CP48" s="12"/>
      <c r="CQ48" s="12"/>
      <c r="CR48" s="12"/>
      <c r="CS48" s="12"/>
      <c r="CT48" s="12"/>
      <c r="CU48" s="12"/>
      <c r="CV48" s="12"/>
      <c r="CW48" s="12"/>
      <c r="CX48" s="12"/>
      <c r="CY48" s="12">
        <f>CE48</f>
        <v>-82565790</v>
      </c>
      <c r="CZ48" s="12"/>
      <c r="DA48" s="12"/>
      <c r="DB48" s="100" t="s">
        <v>24</v>
      </c>
      <c r="DC48" s="101"/>
      <c r="DD48" s="10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00" t="s">
        <v>24</v>
      </c>
      <c r="DR48" s="101"/>
      <c r="DS48" s="102"/>
      <c r="DT48" s="12"/>
      <c r="DU48" s="12"/>
      <c r="DV48" s="12"/>
      <c r="DW48" s="12"/>
      <c r="DX48" s="12"/>
      <c r="DY48" s="14"/>
      <c r="DZ48" s="14"/>
      <c r="EA48" s="14"/>
      <c r="EB48" s="14">
        <f>CE48</f>
        <v>-82565790</v>
      </c>
      <c r="EC48" s="14">
        <f>CQ48+CT48+CW48+CZ48+DF48+DI48+DL48+DO48+DU48+DX48</f>
        <v>0</v>
      </c>
      <c r="ED48" s="14">
        <f>CR48+CU48+CX48+DA48+DG48+DJ48+DM48+DP48+DV48</f>
        <v>0</v>
      </c>
      <c r="EE48" s="14"/>
      <c r="EF48" s="14"/>
      <c r="EG48" s="12"/>
      <c r="EH48" s="100" t="s">
        <v>24</v>
      </c>
      <c r="EI48" s="101"/>
      <c r="EJ48" s="10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00" t="s">
        <v>24</v>
      </c>
      <c r="EX48" s="101"/>
      <c r="EY48" s="102"/>
      <c r="EZ48" s="12"/>
      <c r="FA48" s="12"/>
      <c r="FB48" s="12"/>
      <c r="FC48" s="12"/>
      <c r="FD48" s="14">
        <f>CE48</f>
        <v>-82565790</v>
      </c>
      <c r="FE48" s="14">
        <f>EC48+FA48</f>
        <v>0</v>
      </c>
      <c r="FF48" s="14">
        <f>ED48+FB48</f>
        <v>0</v>
      </c>
      <c r="FG48" s="22"/>
      <c r="FH48" s="21"/>
      <c r="FI48" s="21"/>
      <c r="FJ48" s="21"/>
      <c r="FK48" s="21"/>
      <c r="FL48" s="21"/>
      <c r="FM48" s="116"/>
      <c r="FN48" s="116"/>
      <c r="FO48" s="116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</row>
    <row r="49" spans="1:183" ht="11.1" customHeight="1" thickBot="1">
      <c r="A49" s="123" t="s">
        <v>25</v>
      </c>
      <c r="B49" s="123"/>
      <c r="C49" s="123"/>
      <c r="D49" s="15">
        <f>SUM(D47:D48)</f>
        <v>9049507</v>
      </c>
      <c r="E49" s="15">
        <f t="shared" ref="E49:K49" si="80">SUM(E47:E48)</f>
        <v>0</v>
      </c>
      <c r="F49" s="37">
        <f t="shared" si="80"/>
        <v>0</v>
      </c>
      <c r="G49" s="15">
        <f t="shared" si="80"/>
        <v>9500000</v>
      </c>
      <c r="H49" s="15">
        <f t="shared" si="80"/>
        <v>0</v>
      </c>
      <c r="I49" s="15">
        <f t="shared" si="80"/>
        <v>0</v>
      </c>
      <c r="J49" s="15">
        <f t="shared" si="80"/>
        <v>1500000</v>
      </c>
      <c r="K49" s="15">
        <f t="shared" si="80"/>
        <v>0</v>
      </c>
      <c r="L49" s="15">
        <f>SUM(L47:L48)</f>
        <v>0</v>
      </c>
      <c r="M49" s="15">
        <f>SUM(M47:M48)</f>
        <v>0</v>
      </c>
      <c r="N49" s="15">
        <f>SUM(N47:N48)</f>
        <v>0</v>
      </c>
      <c r="O49" s="15">
        <f>SUM(O47:O48)</f>
        <v>0</v>
      </c>
      <c r="P49" s="123" t="s">
        <v>25</v>
      </c>
      <c r="Q49" s="123"/>
      <c r="R49" s="123"/>
      <c r="S49" s="15">
        <f t="shared" ref="S49:AD49" si="81">SUM(S47:S48)</f>
        <v>141922826</v>
      </c>
      <c r="T49" s="37">
        <f t="shared" si="81"/>
        <v>0</v>
      </c>
      <c r="U49" s="37">
        <f t="shared" si="81"/>
        <v>0</v>
      </c>
      <c r="V49" s="37">
        <f t="shared" si="81"/>
        <v>13296457</v>
      </c>
      <c r="W49" s="37">
        <f t="shared" si="81"/>
        <v>0</v>
      </c>
      <c r="X49" s="15">
        <f t="shared" si="81"/>
        <v>0</v>
      </c>
      <c r="Y49" s="15">
        <f t="shared" si="81"/>
        <v>3600000</v>
      </c>
      <c r="Z49" s="15">
        <f t="shared" si="81"/>
        <v>0</v>
      </c>
      <c r="AA49" s="15">
        <f t="shared" si="81"/>
        <v>0</v>
      </c>
      <c r="AB49" s="15">
        <f t="shared" si="81"/>
        <v>6480563</v>
      </c>
      <c r="AC49" s="15">
        <f t="shared" si="81"/>
        <v>0</v>
      </c>
      <c r="AD49" s="15">
        <f t="shared" si="81"/>
        <v>0</v>
      </c>
      <c r="AE49" s="123" t="s">
        <v>25</v>
      </c>
      <c r="AF49" s="123"/>
      <c r="AG49" s="123"/>
      <c r="AH49" s="15">
        <f t="shared" ref="AH49:AS49" si="82">AH47+AH48</f>
        <v>0</v>
      </c>
      <c r="AI49" s="15">
        <f t="shared" si="82"/>
        <v>0</v>
      </c>
      <c r="AJ49" s="15">
        <f t="shared" si="82"/>
        <v>0</v>
      </c>
      <c r="AK49" s="15">
        <f>AK38</f>
        <v>40376630</v>
      </c>
      <c r="AL49" s="15">
        <f t="shared" si="82"/>
        <v>0</v>
      </c>
      <c r="AM49" s="15">
        <f t="shared" si="82"/>
        <v>0</v>
      </c>
      <c r="AN49" s="15">
        <f t="shared" si="82"/>
        <v>0</v>
      </c>
      <c r="AO49" s="15">
        <f t="shared" si="82"/>
        <v>0</v>
      </c>
      <c r="AP49" s="15">
        <f t="shared" si="82"/>
        <v>0</v>
      </c>
      <c r="AQ49" s="15">
        <f>AQ47+AQ48</f>
        <v>19711319</v>
      </c>
      <c r="AR49" s="15">
        <f t="shared" si="82"/>
        <v>0</v>
      </c>
      <c r="AS49" s="15">
        <f t="shared" si="82"/>
        <v>0</v>
      </c>
      <c r="AT49" s="123" t="s">
        <v>25</v>
      </c>
      <c r="AU49" s="123"/>
      <c r="AV49" s="123"/>
      <c r="AW49" s="15">
        <f t="shared" ref="AW49:BH49" si="83">SUM(AW47:AW48)</f>
        <v>205052402</v>
      </c>
      <c r="AX49" s="15">
        <f t="shared" si="83"/>
        <v>0</v>
      </c>
      <c r="AY49" s="15">
        <f t="shared" si="83"/>
        <v>0</v>
      </c>
      <c r="AZ49" s="15">
        <f t="shared" si="83"/>
        <v>0</v>
      </c>
      <c r="BA49" s="15">
        <f t="shared" si="83"/>
        <v>0</v>
      </c>
      <c r="BB49" s="15">
        <f t="shared" si="83"/>
        <v>0</v>
      </c>
      <c r="BC49" s="15">
        <f t="shared" si="83"/>
        <v>0</v>
      </c>
      <c r="BD49" s="15">
        <f t="shared" si="83"/>
        <v>0</v>
      </c>
      <c r="BE49" s="15">
        <f t="shared" si="83"/>
        <v>0</v>
      </c>
      <c r="BF49" s="15">
        <f t="shared" si="83"/>
        <v>0</v>
      </c>
      <c r="BG49" s="15">
        <f t="shared" si="83"/>
        <v>0</v>
      </c>
      <c r="BH49" s="15">
        <f t="shared" si="83"/>
        <v>0</v>
      </c>
      <c r="BI49" s="123" t="s">
        <v>25</v>
      </c>
      <c r="BJ49" s="123"/>
      <c r="BK49" s="123"/>
      <c r="BL49" s="15">
        <f t="shared" ref="BL49:BW49" si="84">SUM(BL47:BL48)</f>
        <v>0</v>
      </c>
      <c r="BM49" s="15">
        <f t="shared" si="84"/>
        <v>0</v>
      </c>
      <c r="BN49" s="15">
        <f t="shared" si="84"/>
        <v>0</v>
      </c>
      <c r="BO49" s="15">
        <f t="shared" si="84"/>
        <v>0</v>
      </c>
      <c r="BP49" s="15">
        <f t="shared" si="84"/>
        <v>0</v>
      </c>
      <c r="BQ49" s="15">
        <f t="shared" si="84"/>
        <v>0</v>
      </c>
      <c r="BR49" s="15">
        <f t="shared" si="84"/>
        <v>0</v>
      </c>
      <c r="BS49" s="15">
        <f t="shared" si="84"/>
        <v>0</v>
      </c>
      <c r="BT49" s="15">
        <f t="shared" si="84"/>
        <v>0</v>
      </c>
      <c r="BU49" s="15">
        <f t="shared" si="84"/>
        <v>215000</v>
      </c>
      <c r="BV49" s="15">
        <f t="shared" si="84"/>
        <v>0</v>
      </c>
      <c r="BW49" s="15">
        <f t="shared" si="84"/>
        <v>0</v>
      </c>
      <c r="BX49" s="123" t="s">
        <v>25</v>
      </c>
      <c r="BY49" s="123"/>
      <c r="BZ49" s="123"/>
      <c r="CA49" s="15">
        <f t="shared" ref="CA49:CG49" si="85">SUM(CA47:CA48)</f>
        <v>215000</v>
      </c>
      <c r="CB49" s="15">
        <f t="shared" si="85"/>
        <v>0</v>
      </c>
      <c r="CC49" s="15">
        <f t="shared" si="85"/>
        <v>0</v>
      </c>
      <c r="CD49" s="15">
        <f t="shared" si="85"/>
        <v>0</v>
      </c>
      <c r="CE49" s="15">
        <f t="shared" si="85"/>
        <v>245652302</v>
      </c>
      <c r="CF49" s="15">
        <f t="shared" si="85"/>
        <v>0</v>
      </c>
      <c r="CG49" s="15">
        <f t="shared" si="85"/>
        <v>0</v>
      </c>
      <c r="CH49" s="22"/>
      <c r="CI49" s="21"/>
      <c r="CJ49" s="21"/>
      <c r="CK49" s="21"/>
      <c r="CL49" s="21"/>
      <c r="CM49" s="123" t="s">
        <v>25</v>
      </c>
      <c r="CN49" s="123"/>
      <c r="CO49" s="123"/>
      <c r="CP49" s="15">
        <f>SUM(CP47:CP48)</f>
        <v>95197692</v>
      </c>
      <c r="CQ49" s="15">
        <f t="shared" ref="CQ49:CZ49" si="86">SUM(CQ47:CQ48)</f>
        <v>0</v>
      </c>
      <c r="CR49" s="15">
        <f t="shared" si="86"/>
        <v>0</v>
      </c>
      <c r="CS49" s="15">
        <f t="shared" si="86"/>
        <v>24016110</v>
      </c>
      <c r="CT49" s="15">
        <f t="shared" si="86"/>
        <v>0</v>
      </c>
      <c r="CU49" s="15">
        <f t="shared" si="86"/>
        <v>0</v>
      </c>
      <c r="CV49" s="15">
        <f t="shared" si="86"/>
        <v>51887668</v>
      </c>
      <c r="CW49" s="15">
        <f t="shared" si="86"/>
        <v>0</v>
      </c>
      <c r="CX49" s="15">
        <f t="shared" si="86"/>
        <v>0</v>
      </c>
      <c r="CY49" s="15">
        <f t="shared" si="86"/>
        <v>8524840</v>
      </c>
      <c r="CZ49" s="15">
        <f t="shared" si="86"/>
        <v>0</v>
      </c>
      <c r="DA49" s="15">
        <f>SUM(DA47:DA48)</f>
        <v>0</v>
      </c>
      <c r="DB49" s="123" t="s">
        <v>25</v>
      </c>
      <c r="DC49" s="123"/>
      <c r="DD49" s="123"/>
      <c r="DE49" s="15">
        <f>SUM(DE47:DE48)</f>
        <v>0</v>
      </c>
      <c r="DF49" s="15">
        <f t="shared" ref="DF49:DN49" si="87">SUM(DF47:DF48)</f>
        <v>0</v>
      </c>
      <c r="DG49" s="15">
        <f t="shared" si="87"/>
        <v>0</v>
      </c>
      <c r="DH49" s="15">
        <f t="shared" si="87"/>
        <v>4244000</v>
      </c>
      <c r="DI49" s="15">
        <f t="shared" si="87"/>
        <v>0</v>
      </c>
      <c r="DJ49" s="15">
        <f t="shared" si="87"/>
        <v>0</v>
      </c>
      <c r="DK49" s="15">
        <f t="shared" si="87"/>
        <v>4911421</v>
      </c>
      <c r="DL49" s="15">
        <f t="shared" si="87"/>
        <v>0</v>
      </c>
      <c r="DM49" s="15">
        <f t="shared" si="87"/>
        <v>0</v>
      </c>
      <c r="DN49" s="15">
        <f t="shared" si="87"/>
        <v>9589910</v>
      </c>
      <c r="DO49" s="15">
        <f>SUM(DO47:DO48)</f>
        <v>0</v>
      </c>
      <c r="DP49" s="15">
        <f>SUM(DP47:DP48)</f>
        <v>0</v>
      </c>
      <c r="DQ49" s="123" t="s">
        <v>25</v>
      </c>
      <c r="DR49" s="123"/>
      <c r="DS49" s="123"/>
      <c r="DT49" s="15">
        <f t="shared" ref="DT49:EG49" si="88">SUM(DT47:DT48)</f>
        <v>0</v>
      </c>
      <c r="DU49" s="15">
        <f t="shared" si="88"/>
        <v>0</v>
      </c>
      <c r="DV49" s="15">
        <f t="shared" si="88"/>
        <v>0</v>
      </c>
      <c r="DW49" s="15">
        <f t="shared" si="88"/>
        <v>4101761</v>
      </c>
      <c r="DX49" s="15">
        <f t="shared" si="88"/>
        <v>0</v>
      </c>
      <c r="DY49" s="15">
        <f>DY47+DY48</f>
        <v>0</v>
      </c>
      <c r="DZ49" s="15">
        <f>DZ47+DZ48</f>
        <v>0</v>
      </c>
      <c r="EA49" s="15">
        <f>EA47+EA48</f>
        <v>0</v>
      </c>
      <c r="EB49" s="15">
        <f>SUM(EB48,EB47)</f>
        <v>202473402</v>
      </c>
      <c r="EC49" s="15">
        <f t="shared" si="88"/>
        <v>0</v>
      </c>
      <c r="ED49" s="15">
        <f t="shared" si="88"/>
        <v>0</v>
      </c>
      <c r="EE49" s="15">
        <f t="shared" si="88"/>
        <v>0</v>
      </c>
      <c r="EF49" s="15">
        <f t="shared" si="88"/>
        <v>0</v>
      </c>
      <c r="EG49" s="15">
        <f t="shared" si="88"/>
        <v>0</v>
      </c>
      <c r="EH49" s="123" t="s">
        <v>25</v>
      </c>
      <c r="EI49" s="123"/>
      <c r="EJ49" s="123"/>
      <c r="EK49" s="15">
        <f t="shared" ref="EK49:EV49" si="89">SUM(EK47:EK48)</f>
        <v>0</v>
      </c>
      <c r="EL49" s="15">
        <f t="shared" si="89"/>
        <v>0</v>
      </c>
      <c r="EM49" s="15">
        <f t="shared" si="89"/>
        <v>0</v>
      </c>
      <c r="EN49" s="15">
        <f t="shared" si="89"/>
        <v>2286000</v>
      </c>
      <c r="EO49" s="15">
        <f t="shared" si="89"/>
        <v>0</v>
      </c>
      <c r="EP49" s="15">
        <f t="shared" si="89"/>
        <v>0</v>
      </c>
      <c r="EQ49" s="15">
        <f t="shared" si="89"/>
        <v>0</v>
      </c>
      <c r="ER49" s="15">
        <f t="shared" si="89"/>
        <v>0</v>
      </c>
      <c r="ES49" s="15">
        <f t="shared" si="89"/>
        <v>0</v>
      </c>
      <c r="ET49" s="15">
        <f t="shared" si="89"/>
        <v>0</v>
      </c>
      <c r="EU49" s="15">
        <f t="shared" si="89"/>
        <v>0</v>
      </c>
      <c r="EV49" s="15">
        <f t="shared" si="89"/>
        <v>0</v>
      </c>
      <c r="EW49" s="123" t="s">
        <v>25</v>
      </c>
      <c r="EX49" s="123"/>
      <c r="EY49" s="123"/>
      <c r="EZ49" s="15">
        <f t="shared" ref="EZ49:FF49" si="90">SUM(EZ47:EZ48)</f>
        <v>2794000</v>
      </c>
      <c r="FA49" s="15">
        <f t="shared" si="90"/>
        <v>0</v>
      </c>
      <c r="FB49" s="15">
        <f t="shared" si="90"/>
        <v>0</v>
      </c>
      <c r="FC49" s="15">
        <f t="shared" si="90"/>
        <v>0</v>
      </c>
      <c r="FD49" s="15">
        <f t="shared" si="90"/>
        <v>245652302</v>
      </c>
      <c r="FE49" s="15">
        <f t="shared" si="90"/>
        <v>0</v>
      </c>
      <c r="FF49" s="15">
        <f t="shared" si="90"/>
        <v>0</v>
      </c>
      <c r="FG49" s="22"/>
      <c r="FH49" s="21"/>
      <c r="FI49" s="21"/>
      <c r="FJ49" s="21"/>
      <c r="FK49" s="21"/>
      <c r="FL49" s="21"/>
      <c r="FM49" s="116"/>
      <c r="FN49" s="116"/>
      <c r="FO49" s="116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</row>
    <row r="50" spans="1:183" ht="11.1" customHeight="1">
      <c r="FG50" s="24"/>
      <c r="FH50" s="23"/>
      <c r="FI50" s="23"/>
      <c r="FJ50" s="23"/>
      <c r="FK50" s="23"/>
      <c r="FL50" s="23"/>
    </row>
    <row r="51" spans="1:183" ht="11.1" customHeight="1">
      <c r="AB51" s="23"/>
    </row>
    <row r="52" spans="1:183" ht="11.1" customHeight="1">
      <c r="AB52" s="21"/>
    </row>
    <row r="53" spans="1:183" ht="11.1" customHeight="1">
      <c r="AB53" s="21"/>
    </row>
    <row r="54" spans="1:183" ht="11.1" customHeight="1">
      <c r="AB54" s="21"/>
    </row>
    <row r="55" spans="1:183" ht="11.1" customHeight="1">
      <c r="AB55" s="21"/>
    </row>
    <row r="56" spans="1:183" ht="11.1" customHeight="1">
      <c r="AB56" s="21"/>
    </row>
    <row r="57" spans="1:183" ht="11.1" customHeight="1"/>
    <row r="58" spans="1:183" ht="11.1" customHeight="1"/>
    <row r="59" spans="1:183" ht="11.1" customHeight="1"/>
  </sheetData>
  <mergeCells count="235">
    <mergeCell ref="S4:AD4"/>
    <mergeCell ref="M5:O5"/>
    <mergeCell ref="A49:C49"/>
    <mergeCell ref="A39:A46"/>
    <mergeCell ref="B46:C46"/>
    <mergeCell ref="V5:X5"/>
    <mergeCell ref="B32:C32"/>
    <mergeCell ref="A47:C47"/>
    <mergeCell ref="D4:F5"/>
    <mergeCell ref="Q46:R46"/>
    <mergeCell ref="A48:C48"/>
    <mergeCell ref="J5:L5"/>
    <mergeCell ref="P49:R49"/>
    <mergeCell ref="P47:R47"/>
    <mergeCell ref="P48:R48"/>
    <mergeCell ref="AE47:AG47"/>
    <mergeCell ref="AE48:AG48"/>
    <mergeCell ref="P39:P46"/>
    <mergeCell ref="AE49:AG49"/>
    <mergeCell ref="G4:O4"/>
    <mergeCell ref="A3:A6"/>
    <mergeCell ref="B3:C6"/>
    <mergeCell ref="AE39:AE46"/>
    <mergeCell ref="A7:A32"/>
    <mergeCell ref="P7:P32"/>
    <mergeCell ref="Q32:R32"/>
    <mergeCell ref="S5:U5"/>
    <mergeCell ref="A33:A35"/>
    <mergeCell ref="P33:P35"/>
    <mergeCell ref="Y5:AA5"/>
    <mergeCell ref="AB5:AD5"/>
    <mergeCell ref="D3:O3"/>
    <mergeCell ref="G5:I5"/>
    <mergeCell ref="P3:P6"/>
    <mergeCell ref="Q3:R6"/>
    <mergeCell ref="S3:AD3"/>
    <mergeCell ref="AF32:AG32"/>
    <mergeCell ref="B35:C35"/>
    <mergeCell ref="Q35:R35"/>
    <mergeCell ref="AF3:AG6"/>
    <mergeCell ref="AU3:AV6"/>
    <mergeCell ref="AH3:AS3"/>
    <mergeCell ref="AK5:AM5"/>
    <mergeCell ref="AE3:AE6"/>
    <mergeCell ref="AT7:AT32"/>
    <mergeCell ref="AT3:AT6"/>
    <mergeCell ref="AE7:AE32"/>
    <mergeCell ref="AF46:AG46"/>
    <mergeCell ref="AH5:AJ5"/>
    <mergeCell ref="AS4:AS5"/>
    <mergeCell ref="AU32:AV32"/>
    <mergeCell ref="AE33:AE35"/>
    <mergeCell ref="AF35:AG35"/>
    <mergeCell ref="AT47:AV47"/>
    <mergeCell ref="AT48:AV48"/>
    <mergeCell ref="AT49:AV49"/>
    <mergeCell ref="AH4:AM4"/>
    <mergeCell ref="BI39:BI46"/>
    <mergeCell ref="AN4:AP5"/>
    <mergeCell ref="AQ4:AR5"/>
    <mergeCell ref="BF5:BH5"/>
    <mergeCell ref="AW4:AY5"/>
    <mergeCell ref="AT33:AT35"/>
    <mergeCell ref="AU35:AV35"/>
    <mergeCell ref="AT39:AT46"/>
    <mergeCell ref="AU46:AV46"/>
    <mergeCell ref="AZ4:BH4"/>
    <mergeCell ref="AZ5:BB5"/>
    <mergeCell ref="BJ46:BK46"/>
    <mergeCell ref="BI49:BK49"/>
    <mergeCell ref="BX3:BX6"/>
    <mergeCell ref="BY3:BZ6"/>
    <mergeCell ref="BJ32:BK32"/>
    <mergeCell ref="BI47:BK47"/>
    <mergeCell ref="BI48:BK48"/>
    <mergeCell ref="BX39:BX46"/>
    <mergeCell ref="BI3:BI6"/>
    <mergeCell ref="BJ3:BK6"/>
    <mergeCell ref="BI33:BI35"/>
    <mergeCell ref="BI7:BI32"/>
    <mergeCell ref="CM49:CO49"/>
    <mergeCell ref="DB49:DD49"/>
    <mergeCell ref="CN32:CO32"/>
    <mergeCell ref="CM39:CM46"/>
    <mergeCell ref="CN46:CO46"/>
    <mergeCell ref="BX49:BZ49"/>
    <mergeCell ref="CM47:CO47"/>
    <mergeCell ref="CM48:CO48"/>
    <mergeCell ref="BY46:BZ46"/>
    <mergeCell ref="BX47:BZ47"/>
    <mergeCell ref="BX48:BZ48"/>
    <mergeCell ref="DB39:DB46"/>
    <mergeCell ref="DC46:DD46"/>
    <mergeCell ref="BX33:BX35"/>
    <mergeCell ref="BY32:BZ32"/>
    <mergeCell ref="DB47:DD47"/>
    <mergeCell ref="DB48:DD48"/>
    <mergeCell ref="DC32:DD32"/>
    <mergeCell ref="DB7:DB32"/>
    <mergeCell ref="BX7:BX32"/>
    <mergeCell ref="AW3:AY3"/>
    <mergeCell ref="DK4:DM5"/>
    <mergeCell ref="EK3:EV3"/>
    <mergeCell ref="EK4:EM5"/>
    <mergeCell ref="DY4:EA5"/>
    <mergeCell ref="DW4:DX5"/>
    <mergeCell ref="CS4:CU5"/>
    <mergeCell ref="CA4:CC5"/>
    <mergeCell ref="CY4:DA4"/>
    <mergeCell ref="AZ3:BH3"/>
    <mergeCell ref="BL3:BW3"/>
    <mergeCell ref="BU4:BW5"/>
    <mergeCell ref="DE3:DP3"/>
    <mergeCell ref="DH5:DJ5"/>
    <mergeCell ref="CN3:CO6"/>
    <mergeCell ref="CJ5:CL5"/>
    <mergeCell ref="CV4:CX5"/>
    <mergeCell ref="CP3:DA3"/>
    <mergeCell ref="CP4:CR5"/>
    <mergeCell ref="CY5:DA5"/>
    <mergeCell ref="CM3:CM6"/>
    <mergeCell ref="DH4:DJ4"/>
    <mergeCell ref="CE3:CG5"/>
    <mergeCell ref="BC5:BE5"/>
    <mergeCell ref="EW39:EW46"/>
    <mergeCell ref="EX46:EY46"/>
    <mergeCell ref="EW3:EW6"/>
    <mergeCell ref="EW48:EY48"/>
    <mergeCell ref="DQ49:DS49"/>
    <mergeCell ref="DQ48:DS48"/>
    <mergeCell ref="EH47:EJ47"/>
    <mergeCell ref="EH48:EJ48"/>
    <mergeCell ref="EH49:EJ49"/>
    <mergeCell ref="DQ39:DQ46"/>
    <mergeCell ref="DR46:DS46"/>
    <mergeCell ref="DQ47:DS47"/>
    <mergeCell ref="EH39:EH46"/>
    <mergeCell ref="DQ3:DQ6"/>
    <mergeCell ref="DR3:DS6"/>
    <mergeCell ref="EI46:EJ46"/>
    <mergeCell ref="EH7:EH32"/>
    <mergeCell ref="EW7:EW32"/>
    <mergeCell ref="DR32:DS32"/>
    <mergeCell ref="DQ7:DQ32"/>
    <mergeCell ref="DT3:ED3"/>
    <mergeCell ref="EB4:ED5"/>
    <mergeCell ref="EE4:EG5"/>
    <mergeCell ref="EE3:EG3"/>
    <mergeCell ref="FP3:GA3"/>
    <mergeCell ref="FP4:FR5"/>
    <mergeCell ref="FS4:GA4"/>
    <mergeCell ref="FS5:FU5"/>
    <mergeCell ref="FV5:FX5"/>
    <mergeCell ref="FY5:GA5"/>
    <mergeCell ref="EZ3:FB3"/>
    <mergeCell ref="FD3:FF5"/>
    <mergeCell ref="FC3:FC5"/>
    <mergeCell ref="FM3:FM6"/>
    <mergeCell ref="FN3:FO6"/>
    <mergeCell ref="FJ5:FL5"/>
    <mergeCell ref="FG5:FI5"/>
    <mergeCell ref="D1:O1"/>
    <mergeCell ref="N2:O2"/>
    <mergeCell ref="S1:AD1"/>
    <mergeCell ref="AB2:AD2"/>
    <mergeCell ref="AH1:AS1"/>
    <mergeCell ref="FM49:FO49"/>
    <mergeCell ref="DE5:DG5"/>
    <mergeCell ref="DE4:DG4"/>
    <mergeCell ref="DN4:DP5"/>
    <mergeCell ref="DT4:DV5"/>
    <mergeCell ref="EN4:EP5"/>
    <mergeCell ref="EQ4:ES5"/>
    <mergeCell ref="ET4:EV5"/>
    <mergeCell ref="FM39:FM46"/>
    <mergeCell ref="FN46:FO46"/>
    <mergeCell ref="FM47:FO47"/>
    <mergeCell ref="EX3:EY6"/>
    <mergeCell ref="EX32:EY32"/>
    <mergeCell ref="EW47:EY47"/>
    <mergeCell ref="EZ4:FB5"/>
    <mergeCell ref="FM48:FO48"/>
    <mergeCell ref="FM7:FM32"/>
    <mergeCell ref="FN32:FO32"/>
    <mergeCell ref="EW49:EY49"/>
    <mergeCell ref="FK2:FL2"/>
    <mergeCell ref="EZ1:FI1"/>
    <mergeCell ref="DS1:EG1"/>
    <mergeCell ref="EF2:EG2"/>
    <mergeCell ref="EU2:EV2"/>
    <mergeCell ref="AR2:AS2"/>
    <mergeCell ref="AW1:BH1"/>
    <mergeCell ref="BG2:BH2"/>
    <mergeCell ref="BL1:BW1"/>
    <mergeCell ref="BV2:BW2"/>
    <mergeCell ref="CA1:CG1"/>
    <mergeCell ref="EK1:EV1"/>
    <mergeCell ref="CK2:CL2"/>
    <mergeCell ref="CP1:DA1"/>
    <mergeCell ref="CZ2:DA2"/>
    <mergeCell ref="DE1:DP1"/>
    <mergeCell ref="DO2:DP2"/>
    <mergeCell ref="EI32:EJ32"/>
    <mergeCell ref="EH3:EH6"/>
    <mergeCell ref="EI3:EJ6"/>
    <mergeCell ref="EX35:EY35"/>
    <mergeCell ref="BJ35:BK35"/>
    <mergeCell ref="BY35:BZ35"/>
    <mergeCell ref="CN35:CO35"/>
    <mergeCell ref="DC35:DD35"/>
    <mergeCell ref="DR35:DS35"/>
    <mergeCell ref="EI35:EJ35"/>
    <mergeCell ref="EW33:EW35"/>
    <mergeCell ref="EH33:EH35"/>
    <mergeCell ref="DQ33:DQ35"/>
    <mergeCell ref="DB3:DB6"/>
    <mergeCell ref="DC3:DD6"/>
    <mergeCell ref="CA3:CC3"/>
    <mergeCell ref="CM7:CM32"/>
    <mergeCell ref="DB33:DB35"/>
    <mergeCell ref="CM33:CM35"/>
    <mergeCell ref="BL4:BN4"/>
    <mergeCell ref="BL5:BN5"/>
    <mergeCell ref="BO4:BQ5"/>
    <mergeCell ref="BR4:BT5"/>
    <mergeCell ref="CD3:CD6"/>
    <mergeCell ref="DR38:DS38"/>
    <mergeCell ref="EI38:EJ38"/>
    <mergeCell ref="EX38:EY38"/>
    <mergeCell ref="B38:C38"/>
    <mergeCell ref="AU38:AV38"/>
    <mergeCell ref="BJ38:BK38"/>
    <mergeCell ref="BY38:BZ38"/>
    <mergeCell ref="CN38:CO38"/>
    <mergeCell ref="DC38:DD38"/>
  </mergeCells>
  <phoneticPr fontId="0" type="noConversion"/>
  <pageMargins left="0.39370078740157483" right="0.39370078740157483" top="0.19685039370078741" bottom="0.19685039370078741" header="0.51181102362204722" footer="0.51181102362204722"/>
  <pageSetup paperSize="9" scale="83" orientation="landscape" r:id="rId1"/>
  <headerFooter alignWithMargins="0"/>
  <colBreaks count="10" manualBreakCount="10">
    <brk id="15" max="62" man="1"/>
    <brk id="30" max="62" man="1"/>
    <brk id="45" max="62" man="1"/>
    <brk id="60" max="62" man="1"/>
    <brk id="75" max="62" man="1"/>
    <brk id="90" max="62" man="1"/>
    <brk id="105" max="62" man="1"/>
    <brk id="120" max="62" man="1"/>
    <brk id="137" max="62" man="1"/>
    <brk id="152" max="6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 sz. melléklet</vt:lpstr>
      <vt:lpstr>'1.2. sz.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Mindszentgodisa</dc:creator>
  <cp:lastModifiedBy>CsB</cp:lastModifiedBy>
  <cp:lastPrinted>2016-02-10T11:27:16Z</cp:lastPrinted>
  <dcterms:created xsi:type="dcterms:W3CDTF">2010-03-09T08:08:42Z</dcterms:created>
  <dcterms:modified xsi:type="dcterms:W3CDTF">2016-02-16T09:45:01Z</dcterms:modified>
</cp:coreProperties>
</file>