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E9ACF737-85D7-4919-A205-7E68F1B37868}" xr6:coauthVersionLast="40" xr6:coauthVersionMax="40" xr10:uidLastSave="{00000000-0000-0000-0000-000000000000}"/>
  <bookViews>
    <workbookView xWindow="-120" yWindow="-120" windowWidth="20730" windowHeight="11160" xr2:uid="{63683E29-A182-4A39-8BE9-312D5DF1DC11}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60" i="1"/>
  <c r="F59" i="1"/>
  <c r="E59" i="1"/>
  <c r="F58" i="1"/>
  <c r="E58" i="1"/>
  <c r="E57" i="1"/>
  <c r="E56" i="1"/>
  <c r="F56" i="1" s="1"/>
  <c r="E55" i="1"/>
  <c r="F55" i="1" s="1"/>
  <c r="E54" i="1"/>
  <c r="F54" i="1" s="1"/>
  <c r="E53" i="1"/>
  <c r="F53" i="1" s="1"/>
  <c r="E52" i="1"/>
  <c r="C52" i="1"/>
  <c r="F52" i="1" s="1"/>
  <c r="E51" i="1"/>
  <c r="C51" i="1"/>
  <c r="F51" i="1" s="1"/>
  <c r="E50" i="1"/>
  <c r="F50" i="1" s="1"/>
  <c r="E49" i="1"/>
  <c r="F49" i="1" s="1"/>
  <c r="E48" i="1"/>
  <c r="C48" i="1"/>
  <c r="F48" i="1" s="1"/>
  <c r="F47" i="1"/>
  <c r="E47" i="1"/>
  <c r="C47" i="1"/>
  <c r="E46" i="1"/>
  <c r="F46" i="1" s="1"/>
  <c r="C46" i="1"/>
  <c r="E45" i="1"/>
  <c r="C45" i="1"/>
  <c r="C57" i="1" s="1"/>
  <c r="F57" i="1" s="1"/>
  <c r="E44" i="1"/>
  <c r="F44" i="1" s="1"/>
  <c r="E43" i="1"/>
  <c r="F43" i="1" s="1"/>
  <c r="E42" i="1"/>
  <c r="F42" i="1" s="1"/>
  <c r="E41" i="1"/>
  <c r="E40" i="1"/>
  <c r="C40" i="1"/>
  <c r="C37" i="1" s="1"/>
  <c r="F37" i="1" s="1"/>
  <c r="E39" i="1"/>
  <c r="F39" i="1" s="1"/>
  <c r="E38" i="1"/>
  <c r="F38" i="1" s="1"/>
  <c r="E37" i="1"/>
  <c r="E36" i="1"/>
  <c r="E35" i="1"/>
  <c r="F35" i="1" s="1"/>
  <c r="E34" i="1"/>
  <c r="F34" i="1" s="1"/>
  <c r="E33" i="1"/>
  <c r="F33" i="1" s="1"/>
  <c r="E32" i="1"/>
  <c r="F32" i="1" s="1"/>
  <c r="E31" i="1"/>
  <c r="F31" i="1" s="1"/>
  <c r="E30" i="1"/>
  <c r="C30" i="1"/>
  <c r="F30" i="1" s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C23" i="1"/>
  <c r="F23" i="1" s="1"/>
  <c r="F22" i="1"/>
  <c r="E22" i="1"/>
  <c r="F21" i="1"/>
  <c r="E21" i="1"/>
  <c r="F20" i="1"/>
  <c r="E20" i="1"/>
  <c r="C20" i="1"/>
  <c r="E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F11" i="1"/>
  <c r="E11" i="1"/>
  <c r="E10" i="1"/>
  <c r="C10" i="1"/>
  <c r="F10" i="1" s="1"/>
  <c r="E9" i="1"/>
  <c r="C9" i="1"/>
  <c r="F9" i="1" s="1"/>
  <c r="E8" i="1"/>
  <c r="C8" i="1" l="1"/>
  <c r="F40" i="1"/>
  <c r="F45" i="1"/>
  <c r="F8" i="1" l="1"/>
  <c r="C36" i="1"/>
  <c r="F36" i="1" l="1"/>
  <c r="C41" i="1"/>
  <c r="F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<sst xmlns="http://schemas.openxmlformats.org/spreadsheetml/2006/main" count="111" uniqueCount="97">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</sst>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4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1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8" xfId="1" applyFont="1" applyBorder="1" applyAlignment="1">
      <alignment horizontal="left" vertical="center" wrapText="1" indent="1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4" fillId="0" borderId="26" xfId="1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164" fontId="22" fillId="0" borderId="28" xfId="0" applyNumberFormat="1" applyFont="1" applyBorder="1" applyAlignment="1">
      <alignment horizontal="right" vertical="center" wrapText="1" indent="1"/>
    </xf>
    <xf numFmtId="164" fontId="22" fillId="0" borderId="27" xfId="0" applyNumberFormat="1" applyFont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>
      <alignment horizontal="left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3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64" fontId="22" fillId="0" borderId="12" xfId="0" applyNumberFormat="1" applyFont="1" applyBorder="1" applyAlignment="1">
      <alignment horizontal="right" vertical="center" wrapText="1" indent="1"/>
    </xf>
    <xf numFmtId="0" fontId="24" fillId="0" borderId="0" xfId="0" applyFont="1" applyAlignment="1">
      <alignment vertical="center" wrapText="1"/>
    </xf>
    <xf numFmtId="164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Border="1" applyAlignment="1">
      <alignment horizontal="right" vertical="center" wrapText="1" indent="1"/>
    </xf>
    <xf numFmtId="164" fontId="4" fillId="0" borderId="25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right" vertical="center" wrapText="1" indent="1"/>
    </xf>
    <xf numFmtId="0" fontId="10" fillId="0" borderId="10" xfId="0" applyFont="1" applyBorder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4" fontId="26" fillId="0" borderId="12" xfId="0" applyNumberFormat="1" applyFont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Border="1" applyAlignment="1" applyProtection="1">
      <alignment horizontal="right" vertical="center" wrapText="1" indent="1"/>
      <protection locked="0"/>
    </xf>
    <xf numFmtId="0" fontId="25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AC76BE50-B84B-41DB-9C81-F1AEDEF42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Rendelet%20m&#243;dos&#237;t&#225;sai/2019.%20febru&#225;r%2028/2019_6(II.28)%202018.%20&#233;vi%20k&#246;lts&#233;gvet&#233;s%20rend.%20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8. sz. mell. "/>
      <sheetName val="8.1. sz. mell."/>
      <sheetName val="9.1. sz. mell."/>
      <sheetName val="9.1.1. sz. mell. "/>
      <sheetName val="9.1.2. sz. mell."/>
      <sheetName val="9.2. sz. mell. 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C8">
            <v>12429074</v>
          </cell>
        </row>
        <row r="9">
          <cell r="C9">
            <v>20000</v>
          </cell>
        </row>
        <row r="10">
          <cell r="C10">
            <v>9870000</v>
          </cell>
        </row>
        <row r="11">
          <cell r="C11">
            <v>50000</v>
          </cell>
        </row>
        <row r="14">
          <cell r="C14">
            <v>1152900</v>
          </cell>
        </row>
        <row r="15">
          <cell r="C15">
            <v>1170000</v>
          </cell>
        </row>
        <row r="19">
          <cell r="C19">
            <v>166174</v>
          </cell>
        </row>
        <row r="20">
          <cell r="C20">
            <v>136269</v>
          </cell>
        </row>
        <row r="23">
          <cell r="C23">
            <v>136269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12565343</v>
          </cell>
        </row>
        <row r="37">
          <cell r="C37">
            <v>81326046</v>
          </cell>
        </row>
        <row r="38">
          <cell r="C38">
            <v>361287</v>
          </cell>
        </row>
        <row r="40">
          <cell r="C40">
            <v>80964759</v>
          </cell>
        </row>
        <row r="41">
          <cell r="C41">
            <v>93891389</v>
          </cell>
        </row>
        <row r="45">
          <cell r="C45">
            <v>88595580</v>
          </cell>
        </row>
        <row r="46">
          <cell r="C46">
            <v>43087635</v>
          </cell>
        </row>
        <row r="47">
          <cell r="C47">
            <v>8247095</v>
          </cell>
        </row>
        <row r="48">
          <cell r="C48">
            <v>37260850</v>
          </cell>
        </row>
        <row r="51">
          <cell r="C51">
            <v>5295809</v>
          </cell>
        </row>
        <row r="52">
          <cell r="C52">
            <v>5295809</v>
          </cell>
        </row>
        <row r="57">
          <cell r="C57">
            <v>93891389</v>
          </cell>
        </row>
        <row r="59">
          <cell r="C59">
            <v>16.75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9AC4-B74E-4695-A19C-FD8D294656C8}">
  <sheetPr codeName="Munka18">
    <tabColor rgb="FF92D050"/>
  </sheetPr>
  <dimension ref="A1:F60"/>
  <sheetViews>
    <sheetView tabSelected="1" view="pageLayout" zoomScaleNormal="130" workbookViewId="0">
      <selection activeCell="D5" sqref="D5"/>
    </sheetView>
  </sheetViews>
  <sheetFormatPr defaultRowHeight="12.75" x14ac:dyDescent="0.2"/>
  <cols>
    <col min="1" max="1" width="13.83203125" style="77" customWidth="1"/>
    <col min="2" max="2" width="79.1640625" style="20" customWidth="1"/>
    <col min="3" max="3" width="25" style="83" customWidth="1"/>
    <col min="4" max="4" width="9.33203125" style="20"/>
    <col min="5" max="5" width="10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13169074</v>
      </c>
      <c r="E8" s="32" t="e">
        <f>'[1]9.4.1. sz. mell EKIK'!C8+#REF!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>
        <f>150000-130000</f>
        <v>20000</v>
      </c>
      <c r="E9" s="32" t="e">
        <f>'[1]9.4.1. sz. mell EKIK'!C9+#REF!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10382678+70000</f>
        <v>10452678</v>
      </c>
      <c r="E10" s="32" t="e">
        <f>'[1]9.4.1. sz. mell EKIK'!C10+#REF!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v>50000</v>
      </c>
      <c r="E11" s="32" t="e">
        <f>'[1]9.4.1. sz. mell EKIK'!C11+#REF!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9"/>
      <c r="E12" s="32" t="e">
        <f>'[1]9.4.1. sz. mell EKIK'!C12+#REF!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9"/>
      <c r="E13" s="32" t="e">
        <f>'[1]9.4.1. sz. mell EKIK'!C13+#REF!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1291322+18900</f>
        <v>1310222</v>
      </c>
      <c r="E14" s="32" t="e">
        <f>'[1]9.4.1. sz. mell EKIK'!C14+#REF!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9">
        <v>1170000</v>
      </c>
      <c r="E15" s="32" t="e">
        <f>'[1]9.4.1. sz. mell EKIK'!C15+#REF!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'[1]9.4.1. sz. mell EKIK'!C16+#REF!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9"/>
      <c r="E17" s="32" t="e">
        <f>'[1]9.4.1. sz. mell EKIK'!C17+#REF!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'[1]9.4.1. sz. mell EKIK'!C18+#REF!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4">
        <v>166174</v>
      </c>
      <c r="E19" s="32" t="e">
        <f>'[1]9.4.1. sz. mell EKIK'!C19+#REF!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936269</v>
      </c>
      <c r="E20" s="32" t="e">
        <f>'[1]9.4.1. sz. mell EKIK'!C20+#REF!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5" t="s">
        <v>41</v>
      </c>
      <c r="C21" s="39"/>
      <c r="E21" s="32" t="e">
        <f>'[1]9.4.1. sz. mell EKIK'!C21+#REF!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9"/>
      <c r="E22" s="32" t="e">
        <f>'[1]9.4.1. sz. mell EKIK'!C22+#REF!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38">
        <f>800000+136269</f>
        <v>936269</v>
      </c>
      <c r="E23" s="32" t="e">
        <f>'[1]9.4.1. sz. mell EKIK'!C23+#REF!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9"/>
      <c r="E24" s="32" t="e">
        <f>'[1]9.4.1. sz. mell EKIK'!C24+#REF!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6" t="s">
        <v>48</v>
      </c>
      <c r="B25" s="47" t="s">
        <v>49</v>
      </c>
      <c r="C25" s="48"/>
      <c r="E25" s="32" t="e">
        <f>'[1]9.4.1. sz. mell EKIK'!C25+#REF!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6" t="s">
        <v>50</v>
      </c>
      <c r="B26" s="47" t="s">
        <v>51</v>
      </c>
      <c r="C26" s="30">
        <f>+C27+C28</f>
        <v>0</v>
      </c>
      <c r="E26" s="32" t="e">
        <f>'[1]9.4.1. sz. mell EKIK'!C26+#REF!</f>
        <v>#REF!</v>
      </c>
      <c r="F26" s="32" t="e">
        <f t="shared" si="0"/>
        <v>#REF!</v>
      </c>
    </row>
    <row r="27" spans="1:6" s="42" customFormat="1" ht="12" customHeight="1" x14ac:dyDescent="0.2">
      <c r="A27" s="49" t="s">
        <v>52</v>
      </c>
      <c r="B27" s="50" t="s">
        <v>43</v>
      </c>
      <c r="C27" s="51"/>
      <c r="E27" s="32" t="e">
        <f>'[1]9.4.1. sz. mell EKIK'!C27+#REF!</f>
        <v>#REF!</v>
      </c>
      <c r="F27" s="32" t="e">
        <f t="shared" si="0"/>
        <v>#REF!</v>
      </c>
    </row>
    <row r="28" spans="1:6" s="42" customFormat="1" ht="12" customHeight="1" x14ac:dyDescent="0.2">
      <c r="A28" s="49" t="s">
        <v>53</v>
      </c>
      <c r="B28" s="52" t="s">
        <v>54</v>
      </c>
      <c r="C28" s="53"/>
      <c r="E28" s="32" t="e">
        <f>'[1]9.4.1. sz. mell EKIK'!C28+#REF!</f>
        <v>#REF!</v>
      </c>
      <c r="F28" s="32" t="e">
        <f t="shared" si="0"/>
        <v>#REF!</v>
      </c>
    </row>
    <row r="29" spans="1:6" s="42" customFormat="1" ht="12" customHeight="1" thickBot="1" x14ac:dyDescent="0.25">
      <c r="A29" s="36" t="s">
        <v>55</v>
      </c>
      <c r="B29" s="54" t="s">
        <v>56</v>
      </c>
      <c r="C29" s="55"/>
      <c r="E29" s="32" t="e">
        <f>'[1]9.4.1. sz. mell EKIK'!C29+#REF!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46" t="s">
        <v>57</v>
      </c>
      <c r="B30" s="47" t="s">
        <v>58</v>
      </c>
      <c r="C30" s="30">
        <f>+C31+C32+C33</f>
        <v>0</v>
      </c>
      <c r="E30" s="32" t="e">
        <f>'[1]9.4.1. sz. mell EKIK'!C30+#REF!</f>
        <v>#REF!</v>
      </c>
      <c r="F30" s="32" t="e">
        <f t="shared" si="0"/>
        <v>#REF!</v>
      </c>
    </row>
    <row r="31" spans="1:6" s="42" customFormat="1" ht="12" customHeight="1" x14ac:dyDescent="0.2">
      <c r="A31" s="49" t="s">
        <v>59</v>
      </c>
      <c r="B31" s="50" t="s">
        <v>60</v>
      </c>
      <c r="C31" s="51"/>
      <c r="E31" s="32" t="e">
        <f>'[1]9.4.1. sz. mell EKIK'!C31+#REF!</f>
        <v>#REF!</v>
      </c>
      <c r="F31" s="32" t="e">
        <f t="shared" si="0"/>
        <v>#REF!</v>
      </c>
    </row>
    <row r="32" spans="1:6" s="42" customFormat="1" ht="12" customHeight="1" x14ac:dyDescent="0.2">
      <c r="A32" s="49" t="s">
        <v>61</v>
      </c>
      <c r="B32" s="52" t="s">
        <v>62</v>
      </c>
      <c r="C32" s="53"/>
      <c r="E32" s="32" t="e">
        <f>'[1]9.4.1. sz. mell EKIK'!C32+#REF!</f>
        <v>#REF!</v>
      </c>
      <c r="F32" s="32" t="e">
        <f t="shared" si="0"/>
        <v>#REF!</v>
      </c>
    </row>
    <row r="33" spans="1:6" s="42" customFormat="1" ht="12" customHeight="1" thickBot="1" x14ac:dyDescent="0.25">
      <c r="A33" s="36" t="s">
        <v>63</v>
      </c>
      <c r="B33" s="54" t="s">
        <v>64</v>
      </c>
      <c r="C33" s="55"/>
      <c r="E33" s="32" t="e">
        <f>'[1]9.4.1. sz. mell EKIK'!C33+#REF!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46" t="s">
        <v>65</v>
      </c>
      <c r="B34" s="47" t="s">
        <v>66</v>
      </c>
      <c r="C34" s="48">
        <v>408000</v>
      </c>
      <c r="E34" s="32" t="e">
        <f>'[1]9.4.1. sz. mell EKIK'!C34+#REF!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56"/>
      <c r="E35" s="32" t="e">
        <f>'[1]9.4.1. sz. mell EKIK'!C35+#REF!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21" t="s">
        <v>69</v>
      </c>
      <c r="B36" s="47" t="s">
        <v>70</v>
      </c>
      <c r="C36" s="57">
        <f>+C8+C20+C25+C26+C30+C34+C35</f>
        <v>14513343</v>
      </c>
      <c r="E36" s="32" t="e">
        <f>'[1]9.4.1. sz. mell EKIK'!C36+#REF!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58" t="s">
        <v>71</v>
      </c>
      <c r="B37" s="47" t="s">
        <v>72</v>
      </c>
      <c r="C37" s="59">
        <f>+C38+C39+C40</f>
        <v>81326046</v>
      </c>
      <c r="E37" s="32" t="e">
        <f>'[1]9.4.1. sz. mell EKIK'!C37+#REF!</f>
        <v>#REF!</v>
      </c>
      <c r="F37" s="32" t="e">
        <f t="shared" si="0"/>
        <v>#REF!</v>
      </c>
    </row>
    <row r="38" spans="1:6" s="31" customFormat="1" ht="12" customHeight="1" x14ac:dyDescent="0.2">
      <c r="A38" s="49" t="s">
        <v>73</v>
      </c>
      <c r="B38" s="50" t="s">
        <v>74</v>
      </c>
      <c r="C38" s="51">
        <v>361287</v>
      </c>
      <c r="E38" s="32" t="e">
        <f>'[1]9.4.1. sz. mell EKIK'!C38+#REF!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2" t="s">
        <v>76</v>
      </c>
      <c r="C39" s="53"/>
      <c r="E39" s="32" t="e">
        <f>'[1]9.4.1. sz. mell EKIK'!C39+#REF!</f>
        <v>#REF!</v>
      </c>
      <c r="F39" s="32" t="e">
        <f t="shared" si="0"/>
        <v>#REF!</v>
      </c>
    </row>
    <row r="40" spans="1:6" s="42" customFormat="1" ht="12" customHeight="1" thickBot="1" x14ac:dyDescent="0.25">
      <c r="A40" s="36" t="s">
        <v>77</v>
      </c>
      <c r="B40" s="54" t="s">
        <v>78</v>
      </c>
      <c r="C40" s="60">
        <f>84577606+203748+232749+1598336+27000+232749+522000+176000-166174+160745-6600000</f>
        <v>80964759</v>
      </c>
      <c r="E40" s="32" t="e">
        <f>'[1]9.4.1. sz. mell EKIK'!C40+#REF!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58" t="s">
        <v>79</v>
      </c>
      <c r="B41" s="61" t="s">
        <v>80</v>
      </c>
      <c r="C41" s="59">
        <f>+C36+C37</f>
        <v>95839389</v>
      </c>
      <c r="E41" s="32" t="e">
        <f>'[1]9.4.1. sz. mell EKIK'!C41+#REF!</f>
        <v>#REF!</v>
      </c>
      <c r="F41" s="32" t="e">
        <f t="shared" si="0"/>
        <v>#REF!</v>
      </c>
    </row>
    <row r="42" spans="1:6" s="42" customFormat="1" ht="15" customHeight="1" x14ac:dyDescent="0.2">
      <c r="A42" s="62"/>
      <c r="B42" s="63"/>
      <c r="C42" s="64"/>
      <c r="E42" s="32" t="e">
        <f>'[1]9.4.1. sz. mell EKIK'!C42+#REF!</f>
        <v>#REF!</v>
      </c>
      <c r="F42" s="32" t="e">
        <f t="shared" si="0"/>
        <v>#REF!</v>
      </c>
    </row>
    <row r="43" spans="1:6" ht="13.5" thickBot="1" x14ac:dyDescent="0.25">
      <c r="A43" s="65"/>
      <c r="B43" s="66"/>
      <c r="C43" s="67"/>
      <c r="E43" s="32" t="e">
        <f>'[1]9.4.1. sz. mell EKIK'!C43+#REF!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8"/>
      <c r="B44" s="69" t="s">
        <v>81</v>
      </c>
      <c r="C44" s="57"/>
      <c r="E44" s="32" t="e">
        <f>'[1]9.4.1. sz. mell EKIK'!C44+#REF!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46" t="s">
        <v>14</v>
      </c>
      <c r="B45" s="47" t="s">
        <v>82</v>
      </c>
      <c r="C45" s="70">
        <f>SUM(C46:C50)</f>
        <v>90543580</v>
      </c>
      <c r="E45" s="32" t="e">
        <f>'[1]9.4.1. sz. mell EKIK'!C45+#REF!</f>
        <v>#REF!</v>
      </c>
      <c r="F45" s="32" t="e">
        <f t="shared" si="0"/>
        <v>#REF!</v>
      </c>
    </row>
    <row r="46" spans="1:6" ht="12" customHeight="1" x14ac:dyDescent="0.2">
      <c r="A46" s="36" t="s">
        <v>16</v>
      </c>
      <c r="B46" s="45" t="s">
        <v>83</v>
      </c>
      <c r="C46" s="72">
        <f>44090923+170500+69000+27000+100000+130212-1500000</f>
        <v>43087635</v>
      </c>
      <c r="E46" s="32" t="e">
        <f>'[1]9.4.1. sz. mell EKIK'!C46+#REF!</f>
        <v>#REF!</v>
      </c>
      <c r="F46" s="32" t="e">
        <f t="shared" si="0"/>
        <v>#REF!</v>
      </c>
    </row>
    <row r="47" spans="1:6" ht="12" customHeight="1" x14ac:dyDescent="0.2">
      <c r="A47" s="36" t="s">
        <v>18</v>
      </c>
      <c r="B47" s="37" t="s">
        <v>84</v>
      </c>
      <c r="C47" s="73">
        <f>8671204+33248+12110+30533-500000</f>
        <v>8247095</v>
      </c>
      <c r="E47" s="32" t="e">
        <f>'[1]9.4.1. sz. mell EKIK'!C47+#REF!</f>
        <v>#REF!</v>
      </c>
      <c r="F47" s="32" t="e">
        <f t="shared" si="0"/>
        <v>#REF!</v>
      </c>
    </row>
    <row r="48" spans="1:6" ht="12" customHeight="1" x14ac:dyDescent="0.2">
      <c r="A48" s="36" t="s">
        <v>20</v>
      </c>
      <c r="B48" s="37" t="s">
        <v>85</v>
      </c>
      <c r="C48" s="73">
        <f>42412062-81110+232749+408000-100000-170000+232749+176000+888900-190500-4600000</f>
        <v>39208850</v>
      </c>
      <c r="E48" s="32" t="e">
        <f>'[1]9.4.1. sz. mell EKIK'!C48+#REF!</f>
        <v>#REF!</v>
      </c>
      <c r="F48" s="32" t="e">
        <f t="shared" si="0"/>
        <v>#REF!</v>
      </c>
    </row>
    <row r="49" spans="1:6" ht="12" customHeight="1" x14ac:dyDescent="0.2">
      <c r="A49" s="36" t="s">
        <v>22</v>
      </c>
      <c r="B49" s="37" t="s">
        <v>86</v>
      </c>
      <c r="C49" s="38"/>
      <c r="E49" s="32" t="e">
        <f>'[1]9.4.1. sz. mell EKIK'!C49+#REF!</f>
        <v>#REF!</v>
      </c>
      <c r="F49" s="32" t="e">
        <f t="shared" si="0"/>
        <v>#REF!</v>
      </c>
    </row>
    <row r="50" spans="1:6" ht="12" customHeight="1" thickBot="1" x14ac:dyDescent="0.25">
      <c r="A50" s="36" t="s">
        <v>24</v>
      </c>
      <c r="B50" s="37" t="s">
        <v>87</v>
      </c>
      <c r="C50" s="38"/>
      <c r="E50" s="32" t="e">
        <f>'[1]9.4.1. sz. mell EKIK'!C50+#REF!</f>
        <v>#REF!</v>
      </c>
      <c r="F50" s="32" t="e">
        <f t="shared" si="0"/>
        <v>#REF!</v>
      </c>
    </row>
    <row r="51" spans="1:6" ht="12" customHeight="1" thickBot="1" x14ac:dyDescent="0.25">
      <c r="A51" s="46" t="s">
        <v>38</v>
      </c>
      <c r="B51" s="47" t="s">
        <v>88</v>
      </c>
      <c r="C51" s="74">
        <f>SUM(C52:C54)</f>
        <v>5295809</v>
      </c>
      <c r="E51" s="32" t="e">
        <f>'[1]9.4.1. sz. mell EKIK'!C51+#REF!</f>
        <v>#REF!</v>
      </c>
      <c r="F51" s="32" t="e">
        <f t="shared" si="0"/>
        <v>#REF!</v>
      </c>
    </row>
    <row r="52" spans="1:6" s="71" customFormat="1" ht="12" customHeight="1" x14ac:dyDescent="0.2">
      <c r="A52" s="36" t="s">
        <v>40</v>
      </c>
      <c r="B52" s="45" t="s">
        <v>89</v>
      </c>
      <c r="C52" s="75">
        <f>2678704+1598336+170000+522000+136269+190500</f>
        <v>5295809</v>
      </c>
      <c r="E52" s="32" t="e">
        <f>'[1]9.4.1. sz. mell EKIK'!C52+#REF!</f>
        <v>#REF!</v>
      </c>
      <c r="F52" s="32" t="e">
        <f t="shared" si="0"/>
        <v>#REF!</v>
      </c>
    </row>
    <row r="53" spans="1:6" ht="12" customHeight="1" x14ac:dyDescent="0.2">
      <c r="A53" s="36" t="s">
        <v>42</v>
      </c>
      <c r="B53" s="37" t="s">
        <v>90</v>
      </c>
      <c r="C53" s="38"/>
      <c r="E53" s="32" t="e">
        <f>'[1]9.4.1. sz. mell EKIK'!C53+#REF!</f>
        <v>#REF!</v>
      </c>
      <c r="F53" s="32" t="e">
        <f t="shared" si="0"/>
        <v>#REF!</v>
      </c>
    </row>
    <row r="54" spans="1:6" ht="12" customHeight="1" x14ac:dyDescent="0.2">
      <c r="A54" s="36" t="s">
        <v>44</v>
      </c>
      <c r="B54" s="37" t="s">
        <v>91</v>
      </c>
      <c r="C54" s="38"/>
      <c r="E54" s="32" t="e">
        <f>'[1]9.4.1. sz. mell EKIK'!C54+#REF!</f>
        <v>#REF!</v>
      </c>
      <c r="F54" s="32" t="e">
        <f t="shared" si="0"/>
        <v>#REF!</v>
      </c>
    </row>
    <row r="55" spans="1:6" ht="12" customHeight="1" thickBot="1" x14ac:dyDescent="0.25">
      <c r="A55" s="36" t="s">
        <v>46</v>
      </c>
      <c r="B55" s="37" t="s">
        <v>92</v>
      </c>
      <c r="C55" s="38"/>
      <c r="E55" s="32" t="e">
        <f>'[1]9.4.1. sz. mell EKIK'!C55+#REF!</f>
        <v>#REF!</v>
      </c>
      <c r="F55" s="32" t="e">
        <f t="shared" si="0"/>
        <v>#REF!</v>
      </c>
    </row>
    <row r="56" spans="1:6" ht="15" customHeight="1" thickBot="1" x14ac:dyDescent="0.25">
      <c r="A56" s="46" t="s">
        <v>48</v>
      </c>
      <c r="B56" s="47" t="s">
        <v>93</v>
      </c>
      <c r="C56" s="48"/>
      <c r="E56" s="32" t="e">
        <f>'[1]9.4.1. sz. mell EKIK'!C56+#REF!</f>
        <v>#REF!</v>
      </c>
      <c r="F56" s="32" t="e">
        <f t="shared" si="0"/>
        <v>#REF!</v>
      </c>
    </row>
    <row r="57" spans="1:6" ht="13.5" thickBot="1" x14ac:dyDescent="0.25">
      <c r="A57" s="46" t="s">
        <v>50</v>
      </c>
      <c r="B57" s="76" t="s">
        <v>94</v>
      </c>
      <c r="C57" s="70">
        <f>+C45+C51+C56</f>
        <v>95839389</v>
      </c>
      <c r="E57" s="32" t="e">
        <f>'[1]9.4.1. sz. mell EKIK'!C57+#REF!</f>
        <v>#REF!</v>
      </c>
      <c r="F57" s="32" t="e">
        <f t="shared" si="0"/>
        <v>#REF!</v>
      </c>
    </row>
    <row r="58" spans="1:6" ht="15" customHeight="1" thickBot="1" x14ac:dyDescent="0.25">
      <c r="C58" s="78"/>
      <c r="E58" s="32" t="e">
        <f>'[1]9.4.1. sz. mell EKIK'!C58+#REF!</f>
        <v>#REF!</v>
      </c>
      <c r="F58" s="32" t="e">
        <f t="shared" si="0"/>
        <v>#REF!</v>
      </c>
    </row>
    <row r="59" spans="1:6" ht="14.25" customHeight="1" thickBot="1" x14ac:dyDescent="0.25">
      <c r="A59" s="79" t="s">
        <v>95</v>
      </c>
      <c r="B59" s="80"/>
      <c r="C59" s="81">
        <v>16.75</v>
      </c>
      <c r="E59" s="32" t="e">
        <f>'[1]9.4.1. sz. mell EKIK'!C59+#REF!</f>
        <v>#REF!</v>
      </c>
      <c r="F59" s="32" t="e">
        <f t="shared" si="0"/>
        <v>#REF!</v>
      </c>
    </row>
    <row r="60" spans="1:6" ht="13.5" thickBot="1" x14ac:dyDescent="0.25">
      <c r="A60" s="79" t="s">
        <v>96</v>
      </c>
      <c r="B60" s="80"/>
      <c r="C60" s="82"/>
      <c r="E60" s="32" t="e">
        <f>'[1]9.4.1. sz. mell EKIK'!C60+#REF!</f>
        <v>#REF!</v>
      </c>
      <c r="F60" s="32" t="e">
        <f t="shared" si="0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2019-02-28T08:50:09Z</dcterms:created>
  <dcterms:modified xsi:type="dcterms:W3CDTF">2019-02-28T08:50:09Z</dcterms:modified>
</cp:coreProperties>
</file>