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firstSheet="21" activeTab="28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Közvetett tám." sheetId="14" r:id="rId14"/>
    <sheet name="Önkormányzat" sheetId="15" r:id="rId15"/>
    <sheet name="Közösségi Ház" sheetId="16" r:id="rId16"/>
    <sheet name="Védőnői szolgálat" sheetId="17" r:id="rId17"/>
    <sheet name="Gyermekétkeztetés" sheetId="18" r:id="rId18"/>
    <sheet name="Községgazdálkodás" sheetId="19" r:id="rId19"/>
    <sheet name="Közvilágítás" sheetId="20" r:id="rId20"/>
    <sheet name="Út- híd üzemeltetés" sheetId="21" r:id="rId21"/>
    <sheet name="Közfoglalkoztatás" sheetId="22" r:id="rId22"/>
    <sheet name="Mérleg KH" sheetId="23" r:id="rId23"/>
    <sheet name="Bevételek KH" sheetId="24" r:id="rId24"/>
    <sheet name="Működési KH" sheetId="25" r:id="rId25"/>
    <sheet name="Mérleg ovi" sheetId="26" r:id="rId26"/>
    <sheet name="Bevételek ovi" sheetId="27" r:id="rId27"/>
    <sheet name="Működési ovi" sheetId="28" r:id="rId28"/>
    <sheet name="Fejlesztési kiadások ovi" sheetId="29" r:id="rId29"/>
  </sheets>
  <definedNames/>
  <calcPr fullCalcOnLoad="1"/>
</workbook>
</file>

<file path=xl/sharedStrings.xml><?xml version="1.0" encoding="utf-8"?>
<sst xmlns="http://schemas.openxmlformats.org/spreadsheetml/2006/main" count="810" uniqueCount="247">
  <si>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</si>
  <si>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</si>
  <si>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</si>
  <si>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</si>
  <si>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</si>
  <si>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</si>
  <si>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</si>
  <si>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</si>
  <si>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</si>
  <si>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</si>
  <si>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</si>
  <si>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</si>
  <si>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</si>
  <si>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</si>
  <si>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</si>
  <si>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</si>
  <si>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</si>
  <si>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</si>
  <si>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</si>
  <si>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</si>
  <si>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</si>
  <si>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</si>
  <si>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</si>
  <si>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</si>
  <si>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</si>
  <si>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</si>
  <si>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</si>
  <si>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</si>
  <si>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</si>
  <si>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</si>
  <si>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</si>
  <si>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</si>
  <si>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</si>
  <si>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</si>
  <si>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</si>
  <si>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</si>
  <si>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</si>
  <si>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</si>
  <si>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</si>
  <si>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</si>
  <si>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</si>
  <si>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</si>
  <si>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</si>
  <si>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</si>
  <si>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</si>
  <si>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</si>
  <si>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</si>
  <si>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</si>
  <si>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</si>
  <si>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</si>
  <si>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</si>
  <si>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</si>
  <si>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</si>
  <si>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</si>
  <si>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</si>
  <si>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</si>
  <si>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</si>
  <si>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</si>
  <si>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</si>
  <si>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</si>
  <si>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</si>
  <si>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</si>
  <si>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</si>
  <si>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</si>
  <si>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</si>
  <si>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</si>
  <si>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</si>
  <si>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</si>
  <si>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</si>
  <si>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</si>
  <si>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</si>
  <si>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</si>
  <si>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</si>
  <si>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</si>
  <si>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Közös Hivatal</t>
  </si>
  <si>
    <t>Tulipán Óvoda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</si>
  <si>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</si>
  <si>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</si>
  <si>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</si>
  <si>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</si>
  <si>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</si>
  <si>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</si>
  <si>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</si>
  <si>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Önkormányzatok általános végrehajtó igazgatási tevékenysége</t>
  </si>
  <si>
    <t>Közvilágítás</t>
  </si>
  <si>
    <t>Óvodai nevelés, ellátás</t>
  </si>
  <si>
    <t>Út- híd üzemeltetés</t>
  </si>
  <si>
    <t xml:space="preserve">Pénzkészlet </t>
  </si>
  <si>
    <t>Iparűzési adó (felhalmozási célú)</t>
  </si>
  <si>
    <t>Állami támogatások számla</t>
  </si>
  <si>
    <t>Közfoglalkoztatás elszámolása számla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</si>
  <si>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</si>
  <si>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</si>
  <si>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</si>
  <si>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</si>
  <si>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</si>
  <si>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</si>
  <si>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</si>
  <si>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</si>
  <si>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</si>
  <si>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</si>
  <si>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</si>
  <si>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</si>
  <si>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</si>
  <si>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</si>
  <si>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</si>
  <si>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</si>
  <si>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</si>
  <si>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</si>
  <si>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</si>
  <si>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</si>
  <si>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</si>
  <si>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Karbantartási, kisjavítási szolgáltatások</t>
  </si>
  <si>
    <t>Szakmai tevékenységet segítő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</si>
  <si>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</si>
  <si>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</si>
  <si>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</si>
  <si>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</si>
  <si>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</si>
  <si>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</si>
  <si>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</si>
  <si>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</si>
  <si>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Egyéb külső személyi juttatások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</si>
  <si>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</si>
  <si>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</si>
  <si>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</si>
  <si>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</si>
  <si>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</si>
  <si>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</si>
  <si>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Közhatalmi bevételek:</t>
  </si>
  <si>
    <t>Közhatalmi bevételek (felhalm. célú)</t>
  </si>
  <si>
    <t>Munkaadókat terh. jár.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</si>
  <si>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</si>
  <si>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</si>
  <si>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</si>
  <si>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</si>
  <si>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</si>
  <si>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</si>
  <si>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</si>
  <si>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</si>
  <si>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</si>
  <si>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</si>
  <si>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</si>
  <si>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</si>
  <si>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Jubileumi jutalom</t>
  </si>
  <si>
    <t>Béren kívüli juttatások</t>
  </si>
  <si>
    <t>Foglalkoztatottak egyéb személyi juttatásai</t>
  </si>
  <si>
    <t>Egészségügyi hozzájárulás</t>
  </si>
  <si>
    <t>Táppénz hozzájárulás</t>
  </si>
  <si>
    <t>Más járulék fizetési kötelezettség</t>
  </si>
  <si>
    <t>Bérleti és lízingdíjak</t>
  </si>
  <si>
    <t>Működési célú előzetesen felszámított általános forgalmi adó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</si>
  <si>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</si>
  <si>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</si>
  <si>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</si>
  <si>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</si>
  <si>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Elvonások és befizetések</t>
  </si>
  <si>
    <t>Egyéb nem intézményi ellátások</t>
  </si>
  <si>
    <t xml:space="preserve">Önk. működési tám. </t>
  </si>
  <si>
    <t>Ömk. műk. célú tám.</t>
  </si>
  <si>
    <t>Önkormányzatok műk. támogatásai</t>
  </si>
  <si>
    <t>Műk. célú tám. Áht-on belülről</t>
  </si>
  <si>
    <t>Önkormányzat által nyújtott közvetett támogatások</t>
  </si>
  <si>
    <t>Bevételi jogcím</t>
  </si>
  <si>
    <t>Fő</t>
  </si>
  <si>
    <t>Összeg (eFt)</t>
  </si>
  <si>
    <t>Munkaadókat terhelő járulékok</t>
  </si>
  <si>
    <t>Üzemeltetési anyagok beszerzése</t>
  </si>
  <si>
    <t>Egyéb működési bevételek</t>
  </si>
  <si>
    <t>Regionális Hulladékgazdálkodó</t>
  </si>
  <si>
    <t>Működési kiadások - Közfoglalkoztatás</t>
  </si>
  <si>
    <t>Működési kiadások - Út- híd üzemeltetés</t>
  </si>
  <si>
    <t>Működési kiadások - Községgazdálkodás</t>
  </si>
  <si>
    <t>Működési kiadások - Védőnői szolgálat</t>
  </si>
  <si>
    <t>Működési kiadások - Közösségi Ház</t>
  </si>
  <si>
    <t>Egyéb műk. célú kiad.</t>
  </si>
  <si>
    <t>2018. évi költségvetése</t>
  </si>
  <si>
    <t>2018. évi előirányzat (eFt)</t>
  </si>
  <si>
    <t>2018. évi létszám előirányzat (fő)</t>
  </si>
  <si>
    <t>Törvény szerinti illetmények, munkabérek</t>
  </si>
  <si>
    <t>Egyéb költségtérítések</t>
  </si>
  <si>
    <t>Nem saját foglalkoztatottnak fizetett juttatások</t>
  </si>
  <si>
    <t>Árubeszerzés</t>
  </si>
  <si>
    <t>Inormatikai szolgáltatások igénybevétele</t>
  </si>
  <si>
    <t xml:space="preserve">Egyéb kommunikációs szolgáltatások </t>
  </si>
  <si>
    <t>Közüzemi díjak</t>
  </si>
  <si>
    <t>Közevtített szolgáltatások</t>
  </si>
  <si>
    <t>Egyéb szolgáltatások</t>
  </si>
  <si>
    <t>Működési kiadások - Közvilágítás</t>
  </si>
  <si>
    <t>Működési kiadások  - Gyermekétkeztetési feladatok</t>
  </si>
  <si>
    <t>Működési kiadások - Önkormányzat igazgatási tevékenysége</t>
  </si>
  <si>
    <t>Települési támogatás</t>
  </si>
  <si>
    <t>Egyéb, az önkormányzat rendeletében megáll. jut.</t>
  </si>
  <si>
    <t>Saját hatáskörben adott természetbeni juttatás</t>
  </si>
  <si>
    <t>Közösségi Ház felújítás</t>
  </si>
  <si>
    <t>Kántorház - étkező kialakítás</t>
  </si>
  <si>
    <t>Útfelújítás</t>
  </si>
  <si>
    <t>Bevétel 2018. évi előirányzat (eFt)</t>
  </si>
  <si>
    <t>Kiadás 2018. évi előirányzat (eFt)</t>
  </si>
  <si>
    <t>Gyermekétkeztetés</t>
  </si>
  <si>
    <t>Beruházások:</t>
  </si>
  <si>
    <t>2017. január 1-jei nyitó pénzkészlet</t>
  </si>
  <si>
    <t>2017. december 31-ei záró pénzkészlet</t>
  </si>
  <si>
    <t>Működési és felhalmozási célú  bevételek és kiadások alakulása 2018-2019</t>
  </si>
  <si>
    <t>1. melléklet a 1/2018 (II.15.) Önkormányzati rendelethez</t>
  </si>
  <si>
    <t>2. melléklet a 1/2018 (II.15.) Önkormányzati rendelethezz</t>
  </si>
  <si>
    <t>3. melléklet a 1/2018 (II.15.) Önkormányzati rendelethez</t>
  </si>
  <si>
    <t>4. melléklet a 1/2018 (II.15.) Önkormányzati rendelethez</t>
  </si>
  <si>
    <t>5. melléklet a 1/2018 (II.15.) Önkormányzati rendelethez</t>
  </si>
  <si>
    <t>6. melléklet a 1/2018 (II.15.) Önkormányzati rendelethez</t>
  </si>
  <si>
    <t>7. melléklet a 1/2018 (II.15.) Önkormányzati rendelethez</t>
  </si>
  <si>
    <t>8. melléklet a 1/2018 (II.15.) Önkormányzati rendelethezlethez</t>
  </si>
  <si>
    <t>9. melléklet a 1/2018 (II.15.) Önkormányzati rendelethez</t>
  </si>
  <si>
    <t>10. melléklet a 1/2018 (II.15.) Önkormányzati rendelethez</t>
  </si>
  <si>
    <t>11. melléklet a 1/2018 (II.15.) Önkormányzati rendelethez</t>
  </si>
  <si>
    <t>12. melléklet a 1/2018 (II.15.) Önkormányzati rendelethez</t>
  </si>
  <si>
    <t>13. melléklet a 1/2018 (II.15.) Önkormányzati rendelethez</t>
  </si>
  <si>
    <t>14. melléklet a 1/2018 (II.15.) Önkormányzati rendelethez</t>
  </si>
  <si>
    <t>15. melléklet a 1/2018 (II.15.) Önkormányzati rendelethez</t>
  </si>
  <si>
    <t>16. melléklet a 1/2018 (II.15.) Önkormányzati rendelethez</t>
  </si>
  <si>
    <t>17. melléklet a 1/2018 (II.15.) Önkormányzati rendelethez</t>
  </si>
  <si>
    <t>18. melléklet a 1/2018 (II.15.) Önkormányzati rendelethez</t>
  </si>
  <si>
    <t>19. melléklet a 1/2018 (II.15.) Önkormányzati rendelethez</t>
  </si>
  <si>
    <t>20. melléklet a 1/2018 (II.15.) Önkormányzati rendelethez</t>
  </si>
  <si>
    <t>21. melléklet a 1/2018 (II.15.) Önkormányzati rendelethez</t>
  </si>
  <si>
    <t>22. melléklet a 1/2018 (II.15.) Önkormányzati rendelethez</t>
  </si>
  <si>
    <t>Vámosgyörki Plébánia</t>
  </si>
  <si>
    <t>Tető felújítás - Szolgáltató ház</t>
  </si>
  <si>
    <t>Klímák (Közösségi Ház)</t>
  </si>
  <si>
    <t>Kisértékű tárgyi eszközök</t>
  </si>
  <si>
    <t>Finanszírozási kiadások</t>
  </si>
  <si>
    <t>23. melléklet a 1/2018 (II.15.) Önkormányzati rendelethez</t>
  </si>
  <si>
    <t>Vámosgyörki Közös Önkormányzati Hivatal</t>
  </si>
  <si>
    <t>Működési célú tám.  áht-on belülről</t>
  </si>
  <si>
    <t>24. melléklet a 1/2018 (II.15.) Önkormányzati rendelethezz</t>
  </si>
  <si>
    <t>Egyéb működési célú tám. (választás)</t>
  </si>
  <si>
    <t>Előző év költségvetési maradvány igénybev.</t>
  </si>
  <si>
    <t>Központi irányítószervi támogatás</t>
  </si>
  <si>
    <t>25. melléklet a 1/2018 (II.15.) Önkormányzati rendelethez</t>
  </si>
  <si>
    <t>26. melléklet a 1/2018 (II.15.) Önkormányzati rendelethezhez</t>
  </si>
  <si>
    <t>27. melléklet a 1/2018 (II.15.) Önkormányzati rendelethez</t>
  </si>
  <si>
    <t>1.</t>
  </si>
  <si>
    <t>Szolgáltatások ellenértéke</t>
  </si>
  <si>
    <t>Ellátási díjak</t>
  </si>
  <si>
    <t>Központi, irányítószervi támogatás</t>
  </si>
  <si>
    <t>28. melléklet a 1/2018 (II.15.) Önkormányzati rendelethez</t>
  </si>
  <si>
    <t>29. melléklet a 1/2018 (II.15.)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</si>
</sst>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73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9" applyFont="1">
      <alignment/>
      <protection/>
    </xf>
    <xf numFmtId="0" fontId="1" fillId="0" borderId="0" xfId="59" applyFont="1">
      <alignment/>
      <protection/>
    </xf>
    <xf numFmtId="0" fontId="0" fillId="0" borderId="0" xfId="59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9" applyFont="1" applyAlignment="1">
      <alignment horizontal="center"/>
      <protection/>
    </xf>
    <xf numFmtId="0" fontId="13" fillId="0" borderId="11" xfId="59" applyFont="1" applyBorder="1">
      <alignment/>
      <protection/>
    </xf>
    <xf numFmtId="0" fontId="13" fillId="0" borderId="11" xfId="62" applyFont="1" applyBorder="1">
      <alignment/>
      <protection/>
    </xf>
    <xf numFmtId="0" fontId="7" fillId="0" borderId="0" xfId="59" applyFont="1">
      <alignment/>
      <protection/>
    </xf>
    <xf numFmtId="0" fontId="7" fillId="0" borderId="16" xfId="59" applyFont="1" applyBorder="1">
      <alignment/>
      <protection/>
    </xf>
    <xf numFmtId="0" fontId="7" fillId="0" borderId="17" xfId="59" applyFont="1" applyBorder="1">
      <alignment/>
      <protection/>
    </xf>
    <xf numFmtId="0" fontId="7" fillId="0" borderId="0" xfId="59" applyFont="1" applyBorder="1">
      <alignment/>
      <protection/>
    </xf>
    <xf numFmtId="0" fontId="7" fillId="0" borderId="18" xfId="59" applyFont="1" applyBorder="1">
      <alignment/>
      <protection/>
    </xf>
    <xf numFmtId="0" fontId="7" fillId="0" borderId="19" xfId="59" applyFont="1" applyBorder="1">
      <alignment/>
      <protection/>
    </xf>
    <xf numFmtId="0" fontId="7" fillId="0" borderId="20" xfId="59" applyFont="1" applyBorder="1">
      <alignment/>
      <protection/>
    </xf>
    <xf numFmtId="3" fontId="13" fillId="0" borderId="21" xfId="59" applyNumberFormat="1" applyFont="1" applyBorder="1">
      <alignment/>
      <protection/>
    </xf>
    <xf numFmtId="3" fontId="13" fillId="0" borderId="22" xfId="59" applyNumberFormat="1" applyFont="1" applyBorder="1">
      <alignment/>
      <protection/>
    </xf>
    <xf numFmtId="3" fontId="13" fillId="0" borderId="22" xfId="59" applyNumberFormat="1" applyFont="1" applyFill="1" applyBorder="1">
      <alignment/>
      <protection/>
    </xf>
    <xf numFmtId="0" fontId="13" fillId="0" borderId="0" xfId="59" applyFont="1" applyBorder="1">
      <alignment/>
      <protection/>
    </xf>
    <xf numFmtId="0" fontId="7" fillId="0" borderId="23" xfId="59" applyFont="1" applyBorder="1">
      <alignment/>
      <protection/>
    </xf>
    <xf numFmtId="3" fontId="13" fillId="0" borderId="21" xfId="59" applyNumberFormat="1" applyFont="1" applyFill="1" applyBorder="1">
      <alignment/>
      <protection/>
    </xf>
    <xf numFmtId="0" fontId="7" fillId="0" borderId="11" xfId="59" applyFont="1" applyBorder="1">
      <alignment/>
      <protection/>
    </xf>
    <xf numFmtId="0" fontId="0" fillId="0" borderId="0" xfId="59" applyFont="1">
      <alignment/>
      <protection/>
    </xf>
    <xf numFmtId="0" fontId="7" fillId="0" borderId="24" xfId="0" applyFont="1" applyBorder="1" applyAlignment="1">
      <alignment horizontal="center"/>
    </xf>
    <xf numFmtId="3" fontId="7" fillId="0" borderId="0" xfId="59" applyNumberFormat="1" applyFont="1" applyBorder="1">
      <alignment/>
      <protection/>
    </xf>
    <xf numFmtId="0" fontId="21" fillId="0" borderId="18" xfId="59" applyFont="1" applyBorder="1">
      <alignment/>
      <protection/>
    </xf>
    <xf numFmtId="0" fontId="13" fillId="0" borderId="11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7" fillId="0" borderId="0" xfId="59" applyFont="1" applyFill="1" applyAlignment="1">
      <alignment horizontal="right"/>
      <protection/>
    </xf>
    <xf numFmtId="0" fontId="7" fillId="0" borderId="17" xfId="59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7" fillId="0" borderId="21" xfId="59" applyFont="1" applyBorder="1" applyAlignment="1">
      <alignment horizontal="center"/>
      <protection/>
    </xf>
    <xf numFmtId="0" fontId="13" fillId="0" borderId="21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3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9" applyFont="1" applyAlignment="1">
      <alignment horizontal="right"/>
      <protection/>
    </xf>
    <xf numFmtId="0" fontId="3" fillId="0" borderId="0" xfId="59" applyFont="1" applyAlignment="1">
      <alignment/>
      <protection/>
    </xf>
    <xf numFmtId="0" fontId="7" fillId="0" borderId="0" xfId="59" applyFont="1" applyAlignment="1">
      <alignment/>
      <protection/>
    </xf>
    <xf numFmtId="0" fontId="21" fillId="0" borderId="24" xfId="0" applyFont="1" applyBorder="1" applyAlignment="1">
      <alignment horizontal="right"/>
    </xf>
    <xf numFmtId="0" fontId="7" fillId="0" borderId="0" xfId="59" applyFont="1" applyBorder="1" applyAlignment="1">
      <alignment horizontal="right"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" fillId="0" borderId="0" xfId="0" applyFont="1" applyAlignment="1">
      <alignment/>
    </xf>
    <xf numFmtId="0" fontId="24" fillId="0" borderId="0" xfId="56" applyFont="1" applyFill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21" fillId="0" borderId="10" xfId="59" applyFont="1" applyBorder="1" applyAlignment="1">
      <alignment horizontal="center"/>
      <protection/>
    </xf>
    <xf numFmtId="0" fontId="13" fillId="0" borderId="11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5" xfId="59" applyFont="1" applyBorder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59" applyNumberFormat="1" applyFont="1" applyBorder="1">
      <alignment/>
      <protection/>
    </xf>
    <xf numFmtId="3" fontId="8" fillId="0" borderId="27" xfId="59" applyNumberFormat="1" applyFont="1" applyBorder="1">
      <alignment/>
      <protection/>
    </xf>
    <xf numFmtId="3" fontId="8" fillId="0" borderId="22" xfId="59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59" applyNumberFormat="1" applyFont="1" applyFill="1" applyBorder="1">
      <alignment/>
      <protection/>
    </xf>
    <xf numFmtId="0" fontId="8" fillId="0" borderId="15" xfId="62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0" fontId="13" fillId="0" borderId="17" xfId="56" applyFont="1" applyFill="1" applyBorder="1">
      <alignment/>
      <protection/>
    </xf>
    <xf numFmtId="0" fontId="1" fillId="0" borderId="19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25" fillId="0" borderId="10" xfId="56" applyFont="1" applyFill="1" applyBorder="1">
      <alignment/>
      <protection/>
    </xf>
    <xf numFmtId="0" fontId="25" fillId="0" borderId="25" xfId="56" applyFont="1" applyFill="1" applyBorder="1">
      <alignment/>
      <protection/>
    </xf>
    <xf numFmtId="3" fontId="25" fillId="0" borderId="25" xfId="56" applyNumberFormat="1" applyFont="1" applyFill="1" applyBorder="1">
      <alignment/>
      <protection/>
    </xf>
    <xf numFmtId="0" fontId="25" fillId="0" borderId="23" xfId="56" applyFont="1" applyFill="1" applyBorder="1">
      <alignment/>
      <protection/>
    </xf>
    <xf numFmtId="0" fontId="24" fillId="0" borderId="0" xfId="56" applyFont="1" applyFill="1">
      <alignment/>
      <protection/>
    </xf>
    <xf numFmtId="0" fontId="24" fillId="0" borderId="10" xfId="59" applyFont="1" applyBorder="1" applyAlignment="1">
      <alignment horizontal="center"/>
      <protection/>
    </xf>
    <xf numFmtId="3" fontId="8" fillId="0" borderId="0" xfId="56" applyNumberFormat="1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24" fillId="0" borderId="24" xfId="59" applyFont="1" applyBorder="1" applyAlignment="1">
      <alignment horizontal="center"/>
      <protection/>
    </xf>
    <xf numFmtId="3" fontId="7" fillId="0" borderId="0" xfId="59" applyNumberFormat="1" applyFont="1">
      <alignment/>
      <protection/>
    </xf>
    <xf numFmtId="0" fontId="12" fillId="0" borderId="22" xfId="59" applyFont="1" applyBorder="1" applyAlignment="1">
      <alignment horizontal="center"/>
      <protection/>
    </xf>
    <xf numFmtId="0" fontId="26" fillId="0" borderId="24" xfId="59" applyFont="1" applyBorder="1" applyAlignment="1">
      <alignment horizontal="center"/>
      <protection/>
    </xf>
    <xf numFmtId="0" fontId="25" fillId="0" borderId="10" xfId="59" applyFont="1" applyBorder="1">
      <alignment/>
      <protection/>
    </xf>
    <xf numFmtId="3" fontId="25" fillId="0" borderId="24" xfId="59" applyNumberFormat="1" applyFont="1" applyBorder="1">
      <alignment/>
      <protection/>
    </xf>
    <xf numFmtId="0" fontId="24" fillId="0" borderId="25" xfId="59" applyFont="1" applyBorder="1">
      <alignment/>
      <protection/>
    </xf>
    <xf numFmtId="0" fontId="24" fillId="0" borderId="23" xfId="59" applyFont="1" applyBorder="1">
      <alignment/>
      <protection/>
    </xf>
    <xf numFmtId="0" fontId="25" fillId="0" borderId="24" xfId="59" applyFont="1" applyBorder="1" applyAlignment="1">
      <alignment horizontal="center"/>
      <protection/>
    </xf>
    <xf numFmtId="3" fontId="25" fillId="0" borderId="24" xfId="59" applyNumberFormat="1" applyFont="1" applyFill="1" applyBorder="1">
      <alignment/>
      <protection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25" xfId="0" applyNumberFormat="1" applyFont="1" applyBorder="1" applyAlignment="1">
      <alignment/>
    </xf>
    <xf numFmtId="0" fontId="26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28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29" fillId="0" borderId="11" xfId="59" applyFont="1" applyBorder="1">
      <alignment/>
      <protection/>
    </xf>
    <xf numFmtId="3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26" xfId="0" applyFont="1" applyBorder="1" applyAlignment="1">
      <alignment horizontal="right"/>
    </xf>
    <xf numFmtId="0" fontId="29" fillId="0" borderId="26" xfId="59" applyFont="1" applyFill="1" applyBorder="1">
      <alignment/>
      <protection/>
    </xf>
    <xf numFmtId="3" fontId="29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6" xfId="59" applyFont="1" applyBorder="1">
      <alignment/>
      <protection/>
    </xf>
    <xf numFmtId="3" fontId="29" fillId="0" borderId="22" xfId="59" applyNumberFormat="1" applyFont="1" applyBorder="1">
      <alignment/>
      <protection/>
    </xf>
    <xf numFmtId="0" fontId="29" fillId="0" borderId="0" xfId="59" applyFont="1" applyBorder="1">
      <alignment/>
      <protection/>
    </xf>
    <xf numFmtId="0" fontId="29" fillId="0" borderId="18" xfId="59" applyFont="1" applyBorder="1">
      <alignment/>
      <protection/>
    </xf>
    <xf numFmtId="0" fontId="29" fillId="0" borderId="22" xfId="0" applyFont="1" applyBorder="1" applyAlignment="1">
      <alignment horizontal="right"/>
    </xf>
    <xf numFmtId="3" fontId="29" fillId="0" borderId="21" xfId="59" applyNumberFormat="1" applyFont="1" applyBorder="1" applyAlignment="1">
      <alignment horizontal="right"/>
      <protection/>
    </xf>
    <xf numFmtId="0" fontId="29" fillId="0" borderId="16" xfId="59" applyFont="1" applyBorder="1" applyAlignment="1">
      <alignment horizontal="center"/>
      <protection/>
    </xf>
    <xf numFmtId="0" fontId="32" fillId="0" borderId="0" xfId="59" applyFont="1" applyBorder="1">
      <alignment/>
      <protection/>
    </xf>
    <xf numFmtId="0" fontId="29" fillId="0" borderId="22" xfId="59" applyFont="1" applyBorder="1">
      <alignment/>
      <protection/>
    </xf>
    <xf numFmtId="3" fontId="29" fillId="0" borderId="0" xfId="0" applyNumberFormat="1" applyFont="1" applyBorder="1" applyAlignment="1">
      <alignment/>
    </xf>
    <xf numFmtId="0" fontId="31" fillId="0" borderId="22" xfId="0" applyFont="1" applyBorder="1" applyAlignment="1">
      <alignment/>
    </xf>
    <xf numFmtId="3" fontId="31" fillId="0" borderId="22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21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31" fillId="0" borderId="26" xfId="0" applyFont="1" applyBorder="1" applyAlignment="1">
      <alignment/>
    </xf>
    <xf numFmtId="3" fontId="29" fillId="0" borderId="26" xfId="0" applyNumberFormat="1" applyFont="1" applyBorder="1" applyAlignment="1">
      <alignment horizontal="right"/>
    </xf>
    <xf numFmtId="0" fontId="29" fillId="0" borderId="27" xfId="0" applyFont="1" applyBorder="1" applyAlignment="1">
      <alignment/>
    </xf>
    <xf numFmtId="3" fontId="29" fillId="0" borderId="15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/>
    </xf>
    <xf numFmtId="0" fontId="13" fillId="0" borderId="22" xfId="59" applyFont="1" applyBorder="1" applyAlignment="1">
      <alignment horizontal="center"/>
      <protection/>
    </xf>
    <xf numFmtId="49" fontId="8" fillId="0" borderId="0" xfId="60" applyNumberFormat="1" applyFont="1" applyFill="1" applyBorder="1" applyAlignment="1" applyProtection="1">
      <alignment horizontal="left" vertical="center" wrapText="1" shrinkToFit="1"/>
      <protection/>
    </xf>
    <xf numFmtId="0" fontId="1" fillId="0" borderId="24" xfId="56" applyFont="1" applyFill="1" applyBorder="1" applyAlignment="1">
      <alignment horizontal="center"/>
      <protection/>
    </xf>
    <xf numFmtId="0" fontId="29" fillId="0" borderId="11" xfId="57" applyFont="1" applyFill="1" applyBorder="1">
      <alignment/>
      <protection/>
    </xf>
    <xf numFmtId="49" fontId="29" fillId="0" borderId="15" xfId="60" applyNumberFormat="1" applyFont="1" applyFill="1" applyBorder="1" applyAlignment="1" applyProtection="1">
      <alignment horizontal="left" vertical="center" wrapText="1" shrinkToFit="1"/>
      <protection/>
    </xf>
    <xf numFmtId="49" fontId="13" fillId="0" borderId="10" xfId="60" applyNumberFormat="1" applyFont="1" applyFill="1" applyBorder="1" applyAlignment="1" applyProtection="1">
      <alignment horizontal="left" vertical="center" wrapText="1" shrinkToFit="1"/>
      <protection/>
    </xf>
    <xf numFmtId="0" fontId="13" fillId="0" borderId="25" xfId="56" applyFont="1" applyFill="1" applyBorder="1">
      <alignment/>
      <protection/>
    </xf>
    <xf numFmtId="3" fontId="13" fillId="0" borderId="25" xfId="56" applyNumberFormat="1" applyFont="1" applyFill="1" applyBorder="1">
      <alignment/>
      <protection/>
    </xf>
    <xf numFmtId="0" fontId="29" fillId="0" borderId="22" xfId="56" applyFont="1" applyFill="1" applyBorder="1">
      <alignment/>
      <protection/>
    </xf>
    <xf numFmtId="3" fontId="29" fillId="0" borderId="0" xfId="56" applyNumberFormat="1" applyFont="1" applyFill="1" applyBorder="1">
      <alignment/>
      <protection/>
    </xf>
    <xf numFmtId="0" fontId="31" fillId="0" borderId="22" xfId="56" applyFont="1" applyFill="1" applyBorder="1">
      <alignment/>
      <protection/>
    </xf>
    <xf numFmtId="3" fontId="31" fillId="0" borderId="0" xfId="56" applyNumberFormat="1" applyFont="1" applyFill="1" applyBorder="1">
      <alignment/>
      <protection/>
    </xf>
    <xf numFmtId="0" fontId="29" fillId="0" borderId="27" xfId="56" applyFont="1" applyFill="1" applyBorder="1">
      <alignment/>
      <protection/>
    </xf>
    <xf numFmtId="3" fontId="29" fillId="0" borderId="19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1" fillId="0" borderId="26" xfId="56" applyFont="1" applyFill="1" applyBorder="1" applyAlignment="1">
      <alignment horizontal="center"/>
      <protection/>
    </xf>
    <xf numFmtId="0" fontId="29" fillId="0" borderId="19" xfId="56" applyFont="1" applyFill="1" applyBorder="1">
      <alignment/>
      <protection/>
    </xf>
    <xf numFmtId="0" fontId="13" fillId="0" borderId="16" xfId="56" applyFont="1" applyFill="1" applyBorder="1" applyAlignment="1">
      <alignment horizontal="center"/>
      <protection/>
    </xf>
    <xf numFmtId="0" fontId="6" fillId="0" borderId="16" xfId="56" applyFont="1" applyFill="1" applyBorder="1">
      <alignment/>
      <protection/>
    </xf>
    <xf numFmtId="0" fontId="13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3" fontId="31" fillId="0" borderId="0" xfId="0" applyNumberFormat="1" applyFont="1" applyBorder="1" applyAlignment="1">
      <alignment/>
    </xf>
    <xf numFmtId="0" fontId="13" fillId="0" borderId="11" xfId="58" applyFont="1" applyFill="1" applyBorder="1">
      <alignment/>
      <protection/>
    </xf>
    <xf numFmtId="49" fontId="29" fillId="0" borderId="26" xfId="61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8" applyNumberFormat="1" applyFont="1" applyFill="1" applyBorder="1" applyAlignment="1" applyProtection="1">
      <alignment vertical="center" wrapText="1" shrinkToFit="1"/>
      <protection/>
    </xf>
    <xf numFmtId="49" fontId="29" fillId="0" borderId="15" xfId="61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61" applyNumberFormat="1" applyFont="1" applyFill="1" applyBorder="1" applyAlignment="1" applyProtection="1">
      <alignment horizontal="left" vertical="center" wrapText="1" shrinkToFit="1"/>
      <protection/>
    </xf>
    <xf numFmtId="3" fontId="8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4" fillId="0" borderId="24" xfId="59" applyFont="1" applyBorder="1" applyAlignment="1">
      <alignment horizontal="center"/>
      <protection/>
    </xf>
    <xf numFmtId="0" fontId="24" fillId="0" borderId="25" xfId="59" applyFont="1" applyBorder="1" applyAlignment="1">
      <alignment horizontal="center"/>
      <protection/>
    </xf>
    <xf numFmtId="0" fontId="24" fillId="0" borderId="23" xfId="59" applyFont="1" applyBorder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7" fillId="0" borderId="0" xfId="58" applyFont="1" applyFill="1" applyAlignment="1">
      <alignment horizontal="right"/>
      <protection/>
    </xf>
    <xf numFmtId="0" fontId="24" fillId="0" borderId="0" xfId="56" applyFont="1" applyFill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24" fillId="0" borderId="16" xfId="56" applyFont="1" applyFill="1" applyBorder="1" applyAlignment="1">
      <alignment horizontal="center"/>
      <protection/>
    </xf>
    <xf numFmtId="0" fontId="24" fillId="0" borderId="17" xfId="56" applyFont="1" applyFill="1" applyBorder="1" applyAlignment="1">
      <alignment horizontal="center"/>
      <protection/>
    </xf>
    <xf numFmtId="0" fontId="7" fillId="0" borderId="24" xfId="59" applyFont="1" applyBorder="1" applyAlignment="1">
      <alignment horizontal="center"/>
      <protection/>
    </xf>
    <xf numFmtId="0" fontId="7" fillId="0" borderId="25" xfId="59" applyFont="1" applyBorder="1" applyAlignment="1">
      <alignment horizontal="center"/>
      <protection/>
    </xf>
    <xf numFmtId="0" fontId="7" fillId="0" borderId="23" xfId="59" applyFont="1" applyBorder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4" fillId="0" borderId="24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29" fillId="0" borderId="21" xfId="56" applyFont="1" applyFill="1" applyBorder="1" applyAlignment="1">
      <alignment horizontal="center"/>
      <protection/>
    </xf>
    <xf numFmtId="0" fontId="29" fillId="0" borderId="17" xfId="56" applyFont="1" applyFill="1" applyBorder="1" applyAlignment="1">
      <alignment horizontal="center"/>
      <protection/>
    </xf>
    <xf numFmtId="0" fontId="29" fillId="0" borderId="0" xfId="57" applyFont="1" applyFill="1" applyAlignment="1">
      <alignment horizontal="right"/>
      <protection/>
    </xf>
    <xf numFmtId="0" fontId="29" fillId="0" borderId="27" xfId="56" applyFont="1" applyFill="1" applyBorder="1" applyAlignment="1">
      <alignment horizontal="center"/>
      <protection/>
    </xf>
    <xf numFmtId="0" fontId="29" fillId="0" borderId="20" xfId="56" applyFont="1" applyFill="1" applyBorder="1" applyAlignment="1">
      <alignment horizontal="center"/>
      <protection/>
    </xf>
    <xf numFmtId="0" fontId="13" fillId="0" borderId="24" xfId="56" applyFont="1" applyFill="1" applyBorder="1" applyAlignment="1">
      <alignment horizontal="center"/>
      <protection/>
    </xf>
    <xf numFmtId="0" fontId="13" fillId="0" borderId="23" xfId="56" applyFont="1" applyFill="1" applyBorder="1" applyAlignment="1">
      <alignment horizontal="center"/>
      <protection/>
    </xf>
    <xf numFmtId="0" fontId="1" fillId="0" borderId="0" xfId="0" applyFont="1" applyFill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26" xfId="0" applyFont="1" applyFill="1" applyBorder="1" applyAlignment="1">
      <alignment/>
    </xf>
    <xf numFmtId="0" fontId="51" fillId="0" borderId="26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56" applyFont="1" applyBorder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4" fillId="0" borderId="25" xfId="56" applyFont="1" applyFill="1" applyBorder="1" applyAlignment="1">
      <alignment horizontal="center"/>
      <protection/>
    </xf>
    <xf numFmtId="0" fontId="13" fillId="0" borderId="22" xfId="56" applyFont="1" applyBorder="1" applyAlignment="1">
      <alignment horizontal="right"/>
      <protection/>
    </xf>
    <xf numFmtId="0" fontId="13" fillId="0" borderId="26" xfId="0" applyFont="1" applyBorder="1" applyAlignment="1">
      <alignment/>
    </xf>
    <xf numFmtId="0" fontId="7" fillId="0" borderId="0" xfId="56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7" fillId="0" borderId="18" xfId="56" applyFont="1" applyFill="1" applyBorder="1">
      <alignment/>
      <protection/>
    </xf>
    <xf numFmtId="0" fontId="29" fillId="0" borderId="27" xfId="56" applyFont="1" applyBorder="1" applyAlignment="1">
      <alignment horizontal="right"/>
      <protection/>
    </xf>
    <xf numFmtId="0" fontId="29" fillId="0" borderId="15" xfId="0" applyFont="1" applyBorder="1" applyAlignment="1">
      <alignment/>
    </xf>
    <xf numFmtId="0" fontId="29" fillId="0" borderId="20" xfId="56" applyFont="1" applyFill="1" applyBorder="1">
      <alignment/>
      <protection/>
    </xf>
    <xf numFmtId="0" fontId="54" fillId="0" borderId="2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54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55" fillId="0" borderId="0" xfId="0" applyFont="1" applyAlignment="1">
      <alignment/>
    </xf>
    <xf numFmtId="0" fontId="29" fillId="0" borderId="0" xfId="56" applyFont="1" applyFill="1" applyBorder="1">
      <alignment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24" fillId="0" borderId="0" xfId="56" applyFont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24" fillId="0" borderId="24" xfId="56" applyFont="1" applyBorder="1">
      <alignment/>
      <protection/>
    </xf>
    <xf numFmtId="0" fontId="24" fillId="0" borderId="25" xfId="56" applyFont="1" applyBorder="1" applyAlignment="1">
      <alignment horizontal="center"/>
      <protection/>
    </xf>
    <xf numFmtId="0" fontId="24" fillId="0" borderId="24" xfId="56" applyFont="1" applyBorder="1" applyAlignment="1">
      <alignment horizontal="center"/>
      <protection/>
    </xf>
    <xf numFmtId="0" fontId="24" fillId="0" borderId="25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13" fillId="0" borderId="21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1" fillId="0" borderId="17" xfId="56" applyFont="1" applyBorder="1">
      <alignment/>
      <protection/>
    </xf>
    <xf numFmtId="0" fontId="13" fillId="0" borderId="26" xfId="0" applyFont="1" applyBorder="1" applyAlignment="1">
      <alignment horizontal="center"/>
    </xf>
    <xf numFmtId="0" fontId="31" fillId="0" borderId="22" xfId="56" applyFont="1" applyBorder="1">
      <alignment/>
      <protection/>
    </xf>
    <xf numFmtId="3" fontId="29" fillId="0" borderId="0" xfId="56" applyNumberFormat="1" applyFont="1" applyBorder="1">
      <alignment/>
      <protection/>
    </xf>
    <xf numFmtId="0" fontId="1" fillId="0" borderId="18" xfId="56" applyFont="1" applyBorder="1">
      <alignment/>
      <protection/>
    </xf>
    <xf numFmtId="0" fontId="13" fillId="0" borderId="15" xfId="0" applyFont="1" applyBorder="1" applyAlignment="1">
      <alignment horizontal="center"/>
    </xf>
    <xf numFmtId="0" fontId="29" fillId="0" borderId="27" xfId="56" applyFont="1" applyBorder="1">
      <alignment/>
      <protection/>
    </xf>
    <xf numFmtId="3" fontId="29" fillId="0" borderId="19" xfId="56" applyNumberFormat="1" applyFont="1" applyBorder="1">
      <alignment/>
      <protection/>
    </xf>
    <xf numFmtId="0" fontId="1" fillId="0" borderId="20" xfId="56" applyFont="1" applyBorder="1">
      <alignment/>
      <protection/>
    </xf>
    <xf numFmtId="0" fontId="7" fillId="0" borderId="21" xfId="56" applyFont="1" applyBorder="1">
      <alignment/>
      <protection/>
    </xf>
    <xf numFmtId="0" fontId="7" fillId="0" borderId="17" xfId="56" applyFont="1" applyBorder="1">
      <alignment/>
      <protection/>
    </xf>
    <xf numFmtId="0" fontId="29" fillId="0" borderId="22" xfId="56" applyFont="1" applyBorder="1">
      <alignment/>
      <protection/>
    </xf>
    <xf numFmtId="0" fontId="7" fillId="0" borderId="18" xfId="56" applyFont="1" applyBorder="1">
      <alignment/>
      <protection/>
    </xf>
    <xf numFmtId="0" fontId="11" fillId="0" borderId="15" xfId="0" applyFont="1" applyBorder="1" applyAlignment="1">
      <alignment/>
    </xf>
    <xf numFmtId="3" fontId="25" fillId="0" borderId="25" xfId="56" applyNumberFormat="1" applyFont="1" applyBorder="1">
      <alignment/>
      <protection/>
    </xf>
    <xf numFmtId="0" fontId="24" fillId="0" borderId="23" xfId="56" applyFont="1" applyBorder="1">
      <alignment/>
      <protection/>
    </xf>
    <xf numFmtId="0" fontId="1" fillId="0" borderId="0" xfId="56" applyFont="1" applyAlignment="1">
      <alignment/>
      <protection/>
    </xf>
    <xf numFmtId="0" fontId="27" fillId="0" borderId="10" xfId="0" applyFont="1" applyBorder="1" applyAlignment="1">
      <alignment horizontal="right"/>
    </xf>
    <xf numFmtId="0" fontId="29" fillId="0" borderId="18" xfId="0" applyFont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" xfId="57"/>
    <cellStyle name="Normál_Költségvetés - Visznei ovi 2016 2" xfId="58"/>
    <cellStyle name="Normál_Költségvetés mellékletek 2012 -végleges" xfId="59"/>
    <cellStyle name="Normál_Munka1" xfId="60"/>
    <cellStyle name="Normál_Munka1 2" xfId="61"/>
    <cellStyle name="Normál_Önkormányzat - 2012. III. n. év Tájékoztató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.75390625" style="121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272" t="s">
        <v>204</v>
      </c>
      <c r="E1" s="272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273" t="s">
        <v>136</v>
      </c>
      <c r="B4" s="273"/>
      <c r="C4" s="273"/>
      <c r="D4" s="273"/>
      <c r="E4" s="273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273" t="s">
        <v>176</v>
      </c>
      <c r="B5" s="273"/>
      <c r="C5" s="273"/>
      <c r="D5" s="273"/>
      <c r="E5" s="273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273" t="s">
        <v>13</v>
      </c>
      <c r="B6" s="273"/>
      <c r="C6" s="273"/>
      <c r="D6" s="273"/>
      <c r="E6" s="273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6"/>
      <c r="B9" s="270" t="s">
        <v>197</v>
      </c>
      <c r="C9" s="271"/>
      <c r="D9" s="269" t="s">
        <v>198</v>
      </c>
      <c r="E9" s="269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10">
        <v>1</v>
      </c>
      <c r="B10" s="211" t="s">
        <v>138</v>
      </c>
      <c r="C10" s="212">
        <f>Bevételek!C10</f>
        <v>104900</v>
      </c>
      <c r="D10" s="213" t="s">
        <v>63</v>
      </c>
      <c r="E10" s="212">
        <f>Működési!D47</f>
        <v>75794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14">
        <v>2</v>
      </c>
      <c r="B11" s="215" t="s">
        <v>153</v>
      </c>
      <c r="C11" s="216">
        <f>Bevételek!C16</f>
        <v>20825</v>
      </c>
      <c r="D11" s="217" t="s">
        <v>67</v>
      </c>
      <c r="E11" s="216">
        <f>Pénzellátások!C17</f>
        <v>3222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14">
        <v>3</v>
      </c>
      <c r="B12" s="215" t="s">
        <v>65</v>
      </c>
      <c r="C12" s="216">
        <f>Bevételek!C19</f>
        <v>54275</v>
      </c>
      <c r="D12" s="217" t="s">
        <v>23</v>
      </c>
      <c r="E12" s="216">
        <f>'Átadott pénzeszközök'!C24</f>
        <v>89722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14">
        <v>4</v>
      </c>
      <c r="B13" s="215" t="s">
        <v>105</v>
      </c>
      <c r="C13" s="216">
        <f>Bevételek!C28</f>
        <v>1806</v>
      </c>
      <c r="D13" s="217" t="s">
        <v>2</v>
      </c>
      <c r="E13" s="216">
        <f>'Fejlesztési kiadások'!C18</f>
        <v>36494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14">
        <v>5</v>
      </c>
      <c r="B14" s="215" t="s">
        <v>109</v>
      </c>
      <c r="C14" s="216">
        <f>Bevételek!C34</f>
        <v>28900</v>
      </c>
      <c r="D14" s="217" t="s">
        <v>230</v>
      </c>
      <c r="E14" s="216">
        <v>3726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14">
        <v>6</v>
      </c>
      <c r="B15" s="218"/>
      <c r="C15" s="216"/>
      <c r="D15" s="217" t="s">
        <v>64</v>
      </c>
      <c r="E15" s="216">
        <v>1748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188"/>
      <c r="B16" s="189" t="s">
        <v>22</v>
      </c>
      <c r="C16" s="190">
        <f>SUM(C10:C15)</f>
        <v>210706</v>
      </c>
      <c r="D16" s="191" t="s">
        <v>20</v>
      </c>
      <c r="E16" s="190">
        <f>SUM(E10:E15)</f>
        <v>210706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18"/>
      <c r="B17" s="2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18"/>
      <c r="B18" s="6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18"/>
      <c r="B19" s="2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15"/>
      <c r="B20" s="115"/>
      <c r="C20" s="115"/>
      <c r="D20" s="115"/>
      <c r="E20" s="115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8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18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3" ht="18.75">
      <c r="A23" s="118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18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18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18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18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18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18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4" ht="18.75">
      <c r="A30" s="118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18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18"/>
      <c r="B32" s="6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19"/>
      <c r="B33" s="7"/>
      <c r="C33" s="8"/>
      <c r="D33" s="7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20"/>
      <c r="B34" s="3"/>
      <c r="C34" s="3"/>
      <c r="D34" s="3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18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18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18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18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20"/>
      <c r="B39" s="3"/>
      <c r="C39" s="3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18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18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18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20"/>
      <c r="B43" s="3"/>
      <c r="C43" s="3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8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18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20"/>
      <c r="B46" s="3"/>
      <c r="C46" s="3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18"/>
      <c r="B47" s="6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8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18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20"/>
      <c r="B50" s="3"/>
      <c r="C50" s="3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8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18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20"/>
      <c r="B53" s="3"/>
      <c r="C53" s="3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18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20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9.5">
      <c r="A56" s="118"/>
      <c r="B56" s="4"/>
      <c r="C56" s="9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18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18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3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75390625" style="94" customWidth="1"/>
    <col min="2" max="2" width="42.75390625" style="94" customWidth="1"/>
    <col min="3" max="3" width="22.625" style="94" customWidth="1"/>
    <col min="4" max="4" width="10.75390625" style="94" customWidth="1"/>
    <col min="5" max="16384" width="9.125" style="94" customWidth="1"/>
  </cols>
  <sheetData>
    <row r="1" spans="1:4" ht="18" customHeight="1">
      <c r="A1" s="10"/>
      <c r="B1" s="272" t="s">
        <v>213</v>
      </c>
      <c r="C1" s="272"/>
      <c r="D1" s="272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88" t="s">
        <v>136</v>
      </c>
      <c r="B5" s="288"/>
      <c r="C5" s="288"/>
      <c r="D5" s="288"/>
      <c r="E5" s="18"/>
    </row>
    <row r="6" spans="1:5" ht="18" customHeight="1">
      <c r="A6" s="288" t="s">
        <v>176</v>
      </c>
      <c r="B6" s="288"/>
      <c r="C6" s="288"/>
      <c r="D6" s="288"/>
      <c r="E6" s="18"/>
    </row>
    <row r="7" spans="1:5" ht="18" customHeight="1">
      <c r="A7" s="288" t="s">
        <v>87</v>
      </c>
      <c r="B7" s="288"/>
      <c r="C7" s="288"/>
      <c r="D7" s="288"/>
      <c r="E7" s="1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1" t="s">
        <v>79</v>
      </c>
      <c r="D10" s="10"/>
      <c r="E10" s="10"/>
    </row>
    <row r="11" spans="1:5" ht="18" customHeight="1">
      <c r="A11" s="10"/>
      <c r="B11" s="101" t="s">
        <v>201</v>
      </c>
      <c r="C11" s="104">
        <f>SUM(C12:C17)</f>
        <v>55696</v>
      </c>
      <c r="D11" s="11"/>
      <c r="E11" s="10"/>
    </row>
    <row r="12" spans="1:5" ht="18" customHeight="1">
      <c r="A12" s="10"/>
      <c r="B12" s="202" t="s">
        <v>76</v>
      </c>
      <c r="C12" s="235">
        <v>55688</v>
      </c>
      <c r="D12" s="10"/>
      <c r="E12" s="10"/>
    </row>
    <row r="13" spans="1:5" ht="18" customHeight="1">
      <c r="A13" s="10"/>
      <c r="B13" s="202" t="s">
        <v>77</v>
      </c>
      <c r="C13" s="235">
        <v>8</v>
      </c>
      <c r="D13" s="10"/>
      <c r="E13" s="10"/>
    </row>
    <row r="14" spans="1:5" ht="18" customHeight="1">
      <c r="A14" s="10"/>
      <c r="B14" s="202" t="s">
        <v>78</v>
      </c>
      <c r="C14" s="235">
        <v>0</v>
      </c>
      <c r="D14" s="10"/>
      <c r="E14" s="10"/>
    </row>
    <row r="15" spans="1:5" ht="18" customHeight="1">
      <c r="A15" s="10"/>
      <c r="B15" s="202" t="s">
        <v>89</v>
      </c>
      <c r="C15" s="235">
        <v>0</v>
      </c>
      <c r="D15" s="10"/>
      <c r="E15" s="10"/>
    </row>
    <row r="16" spans="1:5" ht="18" customHeight="1">
      <c r="A16" s="10"/>
      <c r="B16" s="236" t="s">
        <v>90</v>
      </c>
      <c r="C16" s="237">
        <v>0</v>
      </c>
      <c r="D16" s="10"/>
      <c r="E16" s="10"/>
    </row>
    <row r="17" spans="1:5" ht="18" customHeight="1">
      <c r="A17" s="10"/>
      <c r="B17" s="10"/>
      <c r="C17" s="105"/>
      <c r="D17" s="10"/>
      <c r="E17" s="10"/>
    </row>
    <row r="18" spans="1:5" ht="18" customHeight="1">
      <c r="A18" s="10"/>
      <c r="B18" s="10"/>
      <c r="C18" s="105"/>
      <c r="D18" s="10"/>
      <c r="E18" s="10"/>
    </row>
    <row r="19" spans="1:5" ht="18" customHeight="1">
      <c r="A19" s="10"/>
      <c r="B19" s="10"/>
      <c r="C19" s="105"/>
      <c r="D19" s="10"/>
      <c r="E19" s="10"/>
    </row>
    <row r="20" spans="1:5" ht="18" customHeight="1">
      <c r="A20" s="10"/>
      <c r="B20" s="101" t="s">
        <v>202</v>
      </c>
      <c r="C20" s="104">
        <f>SUM(C21:C25)</f>
        <v>36233</v>
      </c>
      <c r="D20" s="11"/>
      <c r="E20" s="10"/>
    </row>
    <row r="21" spans="1:5" ht="18" customHeight="1">
      <c r="A21" s="10"/>
      <c r="B21" s="202" t="s">
        <v>76</v>
      </c>
      <c r="C21" s="212">
        <v>36167</v>
      </c>
      <c r="D21" s="10"/>
      <c r="E21" s="10"/>
    </row>
    <row r="22" spans="1:5" ht="18" customHeight="1">
      <c r="A22" s="10"/>
      <c r="B22" s="202" t="s">
        <v>77</v>
      </c>
      <c r="C22" s="216">
        <v>66</v>
      </c>
      <c r="D22" s="10"/>
      <c r="E22" s="10"/>
    </row>
    <row r="23" spans="1:5" ht="18" customHeight="1">
      <c r="A23" s="10"/>
      <c r="B23" s="202" t="s">
        <v>78</v>
      </c>
      <c r="C23" s="216">
        <v>0</v>
      </c>
      <c r="D23" s="10"/>
      <c r="E23" s="10"/>
    </row>
    <row r="24" spans="1:5" ht="18" customHeight="1">
      <c r="A24" s="10"/>
      <c r="B24" s="202" t="s">
        <v>89</v>
      </c>
      <c r="C24" s="216">
        <v>0</v>
      </c>
      <c r="D24" s="10"/>
      <c r="E24" s="10"/>
    </row>
    <row r="25" spans="1:5" ht="18" customHeight="1">
      <c r="A25" s="10"/>
      <c r="B25" s="236" t="s">
        <v>90</v>
      </c>
      <c r="C25" s="238">
        <v>0</v>
      </c>
      <c r="D25" s="10"/>
      <c r="E25" s="10"/>
    </row>
    <row r="26" spans="1:5" ht="18" customHeight="1">
      <c r="A26" s="10"/>
      <c r="B26" s="10"/>
      <c r="C26" s="10"/>
      <c r="D26" s="10"/>
      <c r="E26" s="10"/>
    </row>
    <row r="27" spans="1:5" ht="18" customHeight="1">
      <c r="A27" s="10"/>
      <c r="B27" s="10"/>
      <c r="C27" s="10"/>
      <c r="D27" s="10"/>
      <c r="E27" s="10"/>
    </row>
    <row r="28" spans="1:5" ht="18" customHeight="1">
      <c r="A28" s="10"/>
      <c r="B28" s="10"/>
      <c r="C28" s="10"/>
      <c r="D28" s="10"/>
      <c r="E28" s="10"/>
    </row>
    <row r="29" spans="1:5" ht="18" customHeight="1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5" ht="15.75">
      <c r="A32" s="10"/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0"/>
      <c r="B34" s="10"/>
      <c r="C34" s="10"/>
      <c r="D34" s="10"/>
      <c r="E34" s="10"/>
    </row>
    <row r="35" spans="1:5" ht="15.75">
      <c r="A35" s="18"/>
      <c r="B35" s="18"/>
      <c r="C35" s="18"/>
      <c r="D35" s="18"/>
      <c r="E35" s="10"/>
    </row>
  </sheetData>
  <sheetProtection/>
  <mergeCells count="4">
    <mergeCell ref="B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94" customWidth="1"/>
    <col min="2" max="2" width="40.875" style="94" customWidth="1"/>
    <col min="3" max="3" width="19.625" style="94" customWidth="1"/>
    <col min="4" max="4" width="9.125" style="94" customWidth="1"/>
    <col min="5" max="5" width="11.75390625" style="94" customWidth="1"/>
    <col min="6" max="16384" width="9.125" style="94" customWidth="1"/>
  </cols>
  <sheetData>
    <row r="1" spans="1:5" ht="18" customHeight="1">
      <c r="A1" s="10"/>
      <c r="B1" s="272" t="s">
        <v>214</v>
      </c>
      <c r="C1" s="272"/>
      <c r="D1" s="272"/>
      <c r="E1" s="272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88" t="s">
        <v>136</v>
      </c>
      <c r="B5" s="288"/>
      <c r="C5" s="288"/>
      <c r="D5" s="288"/>
      <c r="E5" s="288"/>
    </row>
    <row r="6" spans="1:5" ht="18" customHeight="1">
      <c r="A6" s="288" t="s">
        <v>176</v>
      </c>
      <c r="B6" s="288"/>
      <c r="C6" s="288"/>
      <c r="D6" s="288"/>
      <c r="E6" s="288"/>
    </row>
    <row r="7" spans="1:5" ht="18" customHeight="1">
      <c r="A7" s="288" t="s">
        <v>3</v>
      </c>
      <c r="B7" s="288"/>
      <c r="C7" s="288"/>
      <c r="D7" s="288"/>
      <c r="E7" s="28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0"/>
      <c r="D10" s="10"/>
      <c r="E10" s="10"/>
    </row>
    <row r="11" spans="1:5" ht="18" customHeight="1">
      <c r="A11" s="196"/>
      <c r="B11" s="197" t="s">
        <v>6</v>
      </c>
      <c r="C11" s="302" t="s">
        <v>178</v>
      </c>
      <c r="D11" s="302"/>
      <c r="E11" s="301"/>
    </row>
    <row r="12" spans="1:5" ht="18" customHeight="1">
      <c r="A12" s="217">
        <v>1</v>
      </c>
      <c r="B12" s="217" t="s">
        <v>73</v>
      </c>
      <c r="C12" s="303">
        <v>3</v>
      </c>
      <c r="D12" s="304"/>
      <c r="E12" s="305"/>
    </row>
    <row r="13" spans="1:5" ht="18" customHeight="1">
      <c r="A13" s="217">
        <v>2</v>
      </c>
      <c r="B13" s="217" t="s">
        <v>74</v>
      </c>
      <c r="C13" s="306">
        <v>10</v>
      </c>
      <c r="D13" s="307"/>
      <c r="E13" s="308"/>
    </row>
    <row r="14" spans="1:5" ht="18" customHeight="1">
      <c r="A14" s="217">
        <v>3</v>
      </c>
      <c r="B14" s="217" t="s">
        <v>75</v>
      </c>
      <c r="C14" s="306">
        <v>8</v>
      </c>
      <c r="D14" s="307"/>
      <c r="E14" s="308"/>
    </row>
    <row r="15" spans="1:5" ht="18" customHeight="1">
      <c r="A15" s="217">
        <v>4</v>
      </c>
      <c r="B15" s="217" t="s">
        <v>4</v>
      </c>
      <c r="C15" s="306">
        <v>1</v>
      </c>
      <c r="D15" s="307"/>
      <c r="E15" s="308"/>
    </row>
    <row r="16" spans="1:5" ht="18" customHeight="1">
      <c r="A16" s="217">
        <v>5</v>
      </c>
      <c r="B16" s="217" t="s">
        <v>5</v>
      </c>
      <c r="C16" s="306">
        <v>1</v>
      </c>
      <c r="D16" s="307"/>
      <c r="E16" s="308"/>
    </row>
    <row r="17" spans="1:5" ht="18" customHeight="1">
      <c r="A17" s="191"/>
      <c r="B17" s="192" t="s">
        <v>1</v>
      </c>
      <c r="C17" s="309">
        <f>SUM(C12:C16)</f>
        <v>23</v>
      </c>
      <c r="D17" s="310"/>
      <c r="E17" s="311"/>
    </row>
    <row r="18" ht="18" customHeight="1"/>
    <row r="19" ht="18" customHeight="1"/>
    <row r="20" ht="18" customHeight="1"/>
    <row r="46" spans="1:5" ht="15.75">
      <c r="A46" s="18"/>
      <c r="B46" s="18"/>
      <c r="C46" s="18"/>
      <c r="D46" s="18"/>
      <c r="E46" s="18"/>
    </row>
  </sheetData>
  <sheetProtection/>
  <mergeCells count="11">
    <mergeCell ref="C17:E17"/>
    <mergeCell ref="C14:E14"/>
    <mergeCell ref="C16:E16"/>
    <mergeCell ref="C15:E15"/>
    <mergeCell ref="A5:E5"/>
    <mergeCell ref="A6:E6"/>
    <mergeCell ref="A7:E7"/>
    <mergeCell ref="B1:E1"/>
    <mergeCell ref="C11:E11"/>
    <mergeCell ref="C12:E12"/>
    <mergeCell ref="C13:E13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9">
      <selection activeCell="H32" sqref="H32"/>
    </sheetView>
  </sheetViews>
  <sheetFormatPr defaultColWidth="9.00390625" defaultRowHeight="12.75"/>
  <cols>
    <col min="1" max="1" width="32.125" style="94" customWidth="1"/>
    <col min="2" max="2" width="17.75390625" style="94" customWidth="1"/>
    <col min="3" max="3" width="17.75390625" style="107" customWidth="1"/>
    <col min="4" max="4" width="17.75390625" style="94" customWidth="1"/>
    <col min="5" max="16384" width="9.125" style="94" customWidth="1"/>
  </cols>
  <sheetData>
    <row r="1" spans="1:15" ht="18.75" customHeight="1">
      <c r="A1" s="272" t="s">
        <v>215</v>
      </c>
      <c r="B1" s="272"/>
      <c r="C1" s="272"/>
      <c r="D1" s="272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6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6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273" t="s">
        <v>136</v>
      </c>
      <c r="B5" s="273"/>
      <c r="C5" s="273"/>
      <c r="D5" s="27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273" t="s">
        <v>176</v>
      </c>
      <c r="B6" s="273"/>
      <c r="C6" s="273"/>
      <c r="D6" s="273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273" t="s">
        <v>203</v>
      </c>
      <c r="B7" s="273"/>
      <c r="C7" s="273"/>
      <c r="D7" s="273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2018</v>
      </c>
      <c r="C11" s="34">
        <v>2019</v>
      </c>
      <c r="D11" s="34">
        <v>2020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08" customFormat="1" ht="15.75">
      <c r="A12" s="64" t="s">
        <v>160</v>
      </c>
      <c r="B12" s="31">
        <f>Bevételek!C10</f>
        <v>104900</v>
      </c>
      <c r="C12" s="41">
        <v>107000</v>
      </c>
      <c r="D12" s="31">
        <v>108000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161</v>
      </c>
      <c r="B13" s="40">
        <f>Bevételek!C16</f>
        <v>20825</v>
      </c>
      <c r="C13" s="41">
        <v>22000</v>
      </c>
      <c r="D13" s="31">
        <v>23000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125</v>
      </c>
      <c r="B14" s="31">
        <f>'Működési bevételek és kiadások'!B12</f>
        <v>46681</v>
      </c>
      <c r="C14" s="41">
        <v>47000</v>
      </c>
      <c r="D14" s="31">
        <v>48000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105</v>
      </c>
      <c r="B15" s="31">
        <f>Bevételek!C28</f>
        <v>1806</v>
      </c>
      <c r="C15" s="41">
        <v>2000</v>
      </c>
      <c r="D15" s="31">
        <v>2000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29" t="s">
        <v>49</v>
      </c>
      <c r="B16" s="42">
        <f>SUM(B12:B15)</f>
        <v>174212</v>
      </c>
      <c r="C16" s="42">
        <f>SUM(C12:C15)</f>
        <v>178000</v>
      </c>
      <c r="D16" s="42">
        <f>SUM(D12:D15)</f>
        <v>181000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109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02"/>
      <c r="B18" s="110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14</v>
      </c>
      <c r="B19" s="34">
        <v>2018</v>
      </c>
      <c r="C19" s="33">
        <v>2019</v>
      </c>
      <c r="D19" s="33">
        <v>2020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108" customFormat="1" ht="15.75">
      <c r="A20" s="112" t="s">
        <v>43</v>
      </c>
      <c r="B20" s="31">
        <f>Működési!D10</f>
        <v>33688</v>
      </c>
      <c r="C20" s="31">
        <v>34000</v>
      </c>
      <c r="D20" s="31">
        <v>35000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64" t="s">
        <v>126</v>
      </c>
      <c r="B21" s="31">
        <f>Működési!D21</f>
        <v>5800</v>
      </c>
      <c r="C21" s="31">
        <v>5900</v>
      </c>
      <c r="D21" s="31">
        <v>6000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64" t="s">
        <v>7</v>
      </c>
      <c r="B22" s="40">
        <f>Működési!D26</f>
        <v>36306</v>
      </c>
      <c r="C22" s="31">
        <v>37000</v>
      </c>
      <c r="D22" s="31">
        <v>38000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 hidden="1">
      <c r="A23" s="64" t="s">
        <v>124</v>
      </c>
      <c r="B23" s="31">
        <f>Működési!D45</f>
        <v>0</v>
      </c>
      <c r="C23" s="31">
        <v>0</v>
      </c>
      <c r="D23" s="31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58</v>
      </c>
      <c r="B24" s="31">
        <f>Pénzellátások!C17</f>
        <v>3222</v>
      </c>
      <c r="C24" s="31">
        <v>5000</v>
      </c>
      <c r="D24" s="31">
        <v>5200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23</v>
      </c>
      <c r="B25" s="40">
        <f>'Átadott pénzeszközök'!C24</f>
        <v>89722</v>
      </c>
      <c r="C25" s="31">
        <v>88000</v>
      </c>
      <c r="D25" s="31">
        <v>88000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230</v>
      </c>
      <c r="B26" s="40">
        <f>Mérleg!E14</f>
        <v>3726</v>
      </c>
      <c r="C26" s="31">
        <v>3700</v>
      </c>
      <c r="D26" s="31">
        <v>3800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4" t="s">
        <v>64</v>
      </c>
      <c r="B27" s="31">
        <f>Mérleg!E15</f>
        <v>1748</v>
      </c>
      <c r="C27" s="31">
        <v>4400</v>
      </c>
      <c r="D27" s="31">
        <v>5000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29" t="s">
        <v>48</v>
      </c>
      <c r="B28" s="42">
        <f>SUM(B20:B27)</f>
        <v>174212</v>
      </c>
      <c r="C28" s="42">
        <f>SUM(C20:C27)</f>
        <v>178000</v>
      </c>
      <c r="D28" s="42">
        <f>SUM(D20:D27)</f>
        <v>181000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.75">
      <c r="A29" s="10"/>
      <c r="B29" s="44"/>
      <c r="C29" s="28"/>
      <c r="D29" s="2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38" t="s">
        <v>50</v>
      </c>
      <c r="B30" s="34">
        <v>2018</v>
      </c>
      <c r="C30" s="33">
        <v>2019</v>
      </c>
      <c r="D30" s="33">
        <v>2020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111" t="s">
        <v>130</v>
      </c>
      <c r="B31" s="113">
        <f>'Felhalmozási mérleg'!B11</f>
        <v>7594</v>
      </c>
      <c r="C31" s="113">
        <v>15000</v>
      </c>
      <c r="D31" s="113">
        <v>16000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108" customFormat="1" ht="15.75">
      <c r="A32" s="26" t="s">
        <v>109</v>
      </c>
      <c r="B32" s="31">
        <f>Bevételek!C34</f>
        <v>28900</v>
      </c>
      <c r="C32" s="31">
        <v>15000</v>
      </c>
      <c r="D32" s="31">
        <v>15000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3" ht="15.75">
      <c r="A33" s="39" t="s">
        <v>52</v>
      </c>
      <c r="B33" s="42">
        <f>SUM(B31:B32)</f>
        <v>36494</v>
      </c>
      <c r="C33" s="42">
        <f>SUM(C31:C32)</f>
        <v>30000</v>
      </c>
      <c r="D33" s="42">
        <f>SUM(D31:D32)</f>
        <v>31000</v>
      </c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32"/>
      <c r="B34" s="28"/>
      <c r="C34" s="28"/>
      <c r="D34" s="28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49" t="s">
        <v>51</v>
      </c>
      <c r="B35" s="34">
        <v>2018</v>
      </c>
      <c r="C35" s="33">
        <v>2019</v>
      </c>
      <c r="D35" s="33">
        <v>2020</v>
      </c>
      <c r="E35" s="10"/>
      <c r="F35" s="10"/>
      <c r="G35" s="10"/>
      <c r="H35" s="10"/>
      <c r="I35" s="10"/>
      <c r="J35" s="10"/>
      <c r="K35" s="10"/>
      <c r="L35" s="10"/>
      <c r="M35" s="10"/>
    </row>
    <row r="36" spans="1:4" ht="15.75">
      <c r="A36" s="26" t="s">
        <v>44</v>
      </c>
      <c r="B36" s="31">
        <f>'Felhalmozási mérleg'!E10</f>
        <v>33271</v>
      </c>
      <c r="C36" s="31">
        <v>20000</v>
      </c>
      <c r="D36" s="31">
        <v>20000</v>
      </c>
    </row>
    <row r="37" spans="1:4" ht="15.75">
      <c r="A37" s="26" t="s">
        <v>45</v>
      </c>
      <c r="B37" s="31">
        <f>'Felhalmozási mérleg'!E13</f>
        <v>3223</v>
      </c>
      <c r="C37" s="31">
        <v>10000</v>
      </c>
      <c r="D37" s="31">
        <v>11000</v>
      </c>
    </row>
    <row r="38" spans="1:4" ht="15.75">
      <c r="A38" s="39" t="s">
        <v>53</v>
      </c>
      <c r="B38" s="42">
        <f>SUM(B36:B37)</f>
        <v>36494</v>
      </c>
      <c r="C38" s="42">
        <f>SUM(C36:C37)</f>
        <v>30000</v>
      </c>
      <c r="D38" s="42">
        <f>SUM(D36:D37)</f>
        <v>31000</v>
      </c>
    </row>
    <row r="39" spans="2:4" ht="15">
      <c r="B39" s="109"/>
      <c r="C39" s="109"/>
      <c r="D39" s="109"/>
    </row>
    <row r="40" spans="1:4" ht="15.75">
      <c r="A40" s="21" t="s">
        <v>54</v>
      </c>
      <c r="B40" s="42">
        <f>B16+B33</f>
        <v>210706</v>
      </c>
      <c r="C40" s="42">
        <f>C16+C33</f>
        <v>208000</v>
      </c>
      <c r="D40" s="42">
        <f>D16+D33</f>
        <v>212000</v>
      </c>
    </row>
    <row r="41" spans="1:4" ht="15.75">
      <c r="A41" s="30"/>
      <c r="B41" s="43"/>
      <c r="C41" s="43"/>
      <c r="D41" s="43"/>
    </row>
    <row r="42" spans="1:4" ht="15.75">
      <c r="A42" s="21" t="s">
        <v>55</v>
      </c>
      <c r="B42" s="42">
        <f>B28+B38</f>
        <v>210706</v>
      </c>
      <c r="C42" s="42">
        <f>C28+C38</f>
        <v>208000</v>
      </c>
      <c r="D42" s="42">
        <f>D28+D38</f>
        <v>212000</v>
      </c>
    </row>
    <row r="43" spans="1:4" ht="15.75">
      <c r="A43" s="30"/>
      <c r="B43" s="43"/>
      <c r="C43" s="43"/>
      <c r="D43" s="43"/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8" spans="1:4" ht="15.75">
      <c r="A48" s="18"/>
      <c r="B48" s="18"/>
      <c r="C48" s="18"/>
      <c r="D48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272" t="s">
        <v>216</v>
      </c>
      <c r="J1" s="272"/>
      <c r="K1" s="272"/>
      <c r="L1" s="272"/>
      <c r="M1" s="272"/>
      <c r="N1" s="272"/>
      <c r="O1" s="272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273" t="s">
        <v>136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273" t="s">
        <v>176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273" t="s">
        <v>47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40</v>
      </c>
      <c r="B8" s="19" t="s">
        <v>41</v>
      </c>
      <c r="C8" s="19" t="s">
        <v>28</v>
      </c>
      <c r="D8" s="19" t="s">
        <v>29</v>
      </c>
      <c r="E8" s="19" t="s">
        <v>30</v>
      </c>
      <c r="F8" s="19" t="s">
        <v>31</v>
      </c>
      <c r="G8" s="19" t="s">
        <v>32</v>
      </c>
      <c r="H8" s="19" t="s">
        <v>33</v>
      </c>
      <c r="I8" s="19" t="s">
        <v>34</v>
      </c>
      <c r="J8" s="19" t="s">
        <v>35</v>
      </c>
      <c r="K8" s="19" t="s">
        <v>36</v>
      </c>
      <c r="L8" s="19" t="s">
        <v>37</v>
      </c>
      <c r="M8" s="19" t="s">
        <v>38</v>
      </c>
      <c r="N8" s="19" t="s">
        <v>39</v>
      </c>
      <c r="O8" s="19" t="s">
        <v>56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158</v>
      </c>
      <c r="B10" s="24">
        <f>Bevételek!C10</f>
        <v>104900</v>
      </c>
      <c r="C10" s="24">
        <v>8742</v>
      </c>
      <c r="D10" s="24">
        <v>8742</v>
      </c>
      <c r="E10" s="24">
        <v>8742</v>
      </c>
      <c r="F10" s="24">
        <v>8742</v>
      </c>
      <c r="G10" s="24">
        <v>8742</v>
      </c>
      <c r="H10" s="24">
        <v>8742</v>
      </c>
      <c r="I10" s="24">
        <v>8742</v>
      </c>
      <c r="J10" s="24">
        <v>8742</v>
      </c>
      <c r="K10" s="24">
        <v>8741</v>
      </c>
      <c r="L10" s="24">
        <v>8741</v>
      </c>
      <c r="M10" s="24">
        <v>8741</v>
      </c>
      <c r="N10" s="24">
        <v>8741</v>
      </c>
      <c r="O10" s="24">
        <f aca="true" t="shared" si="0" ref="O10:O15">SUM(C10:N10)</f>
        <v>104900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159</v>
      </c>
      <c r="B11" s="45">
        <f>Bevételek!C16</f>
        <v>20825</v>
      </c>
      <c r="C11" s="24">
        <v>1735</v>
      </c>
      <c r="D11" s="24">
        <v>1735</v>
      </c>
      <c r="E11" s="24">
        <v>1735</v>
      </c>
      <c r="F11" s="24">
        <v>1735</v>
      </c>
      <c r="G11" s="24">
        <v>1735</v>
      </c>
      <c r="H11" s="24">
        <v>1735</v>
      </c>
      <c r="I11" s="24">
        <v>1735</v>
      </c>
      <c r="J11" s="24">
        <v>1736</v>
      </c>
      <c r="K11" s="24">
        <v>1736</v>
      </c>
      <c r="L11" s="24">
        <v>1736</v>
      </c>
      <c r="M11" s="24">
        <v>1736</v>
      </c>
      <c r="N11" s="24">
        <v>1736</v>
      </c>
      <c r="O11" s="24">
        <f t="shared" si="0"/>
        <v>20825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134</v>
      </c>
      <c r="B12" s="24">
        <f>Bevételek!C19</f>
        <v>54275</v>
      </c>
      <c r="C12" s="24">
        <v>800</v>
      </c>
      <c r="D12" s="24">
        <v>300</v>
      </c>
      <c r="E12" s="24">
        <v>24500</v>
      </c>
      <c r="F12" s="24">
        <v>1230</v>
      </c>
      <c r="G12" s="24">
        <v>500</v>
      </c>
      <c r="H12" s="24">
        <v>150</v>
      </c>
      <c r="I12" s="24">
        <v>150</v>
      </c>
      <c r="J12" s="24">
        <v>150</v>
      </c>
      <c r="K12" s="24">
        <v>24500</v>
      </c>
      <c r="L12" s="24">
        <v>1230</v>
      </c>
      <c r="M12" s="24">
        <v>500</v>
      </c>
      <c r="N12" s="24">
        <v>265</v>
      </c>
      <c r="O12" s="24">
        <f t="shared" si="0"/>
        <v>54275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132</v>
      </c>
      <c r="B13" s="24">
        <f>Bevételek!C28</f>
        <v>1806</v>
      </c>
      <c r="C13" s="24">
        <v>150</v>
      </c>
      <c r="D13" s="24">
        <v>150</v>
      </c>
      <c r="E13" s="24">
        <v>150</v>
      </c>
      <c r="F13" s="24">
        <v>150</v>
      </c>
      <c r="G13" s="24">
        <v>150</v>
      </c>
      <c r="H13" s="24">
        <v>150</v>
      </c>
      <c r="I13" s="24">
        <v>151</v>
      </c>
      <c r="J13" s="24">
        <v>151</v>
      </c>
      <c r="K13" s="24">
        <v>151</v>
      </c>
      <c r="L13" s="24">
        <v>151</v>
      </c>
      <c r="M13" s="24">
        <v>151</v>
      </c>
      <c r="N13" s="24">
        <v>151</v>
      </c>
      <c r="O13" s="24">
        <f t="shared" si="0"/>
        <v>1806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133</v>
      </c>
      <c r="B14" s="24">
        <f>Bevételek!C34</f>
        <v>28900</v>
      </c>
      <c r="C14" s="24">
        <v>28900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0"/>
        <v>28900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25" t="s">
        <v>42</v>
      </c>
      <c r="B15" s="46">
        <f aca="true" t="shared" si="1" ref="B15:N15">SUM(B10:B14)</f>
        <v>210706</v>
      </c>
      <c r="C15" s="46">
        <f t="shared" si="1"/>
        <v>40327</v>
      </c>
      <c r="D15" s="46">
        <f t="shared" si="1"/>
        <v>10927</v>
      </c>
      <c r="E15" s="46">
        <f t="shared" si="1"/>
        <v>35127</v>
      </c>
      <c r="F15" s="46">
        <f t="shared" si="1"/>
        <v>11857</v>
      </c>
      <c r="G15" s="46">
        <f t="shared" si="1"/>
        <v>11127</v>
      </c>
      <c r="H15" s="46">
        <f t="shared" si="1"/>
        <v>10777</v>
      </c>
      <c r="I15" s="46">
        <f t="shared" si="1"/>
        <v>10778</v>
      </c>
      <c r="J15" s="46">
        <f t="shared" si="1"/>
        <v>10779</v>
      </c>
      <c r="K15" s="46">
        <f t="shared" si="1"/>
        <v>35128</v>
      </c>
      <c r="L15" s="46">
        <f t="shared" si="1"/>
        <v>11858</v>
      </c>
      <c r="M15" s="46">
        <f t="shared" si="1"/>
        <v>11128</v>
      </c>
      <c r="N15" s="46">
        <f t="shared" si="1"/>
        <v>10893</v>
      </c>
      <c r="O15" s="46">
        <f t="shared" si="0"/>
        <v>210706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0.5" customHeight="1">
      <c r="A16" s="19"/>
      <c r="B16" s="23"/>
      <c r="C16" s="2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0" t="s">
        <v>14</v>
      </c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51" t="s">
        <v>43</v>
      </c>
      <c r="B18" s="24">
        <f>Működési!D10</f>
        <v>33688</v>
      </c>
      <c r="C18" s="24">
        <v>2807</v>
      </c>
      <c r="D18" s="24">
        <v>2807</v>
      </c>
      <c r="E18" s="24">
        <v>2807</v>
      </c>
      <c r="F18" s="24">
        <v>2807</v>
      </c>
      <c r="G18" s="24">
        <v>2807</v>
      </c>
      <c r="H18" s="24">
        <v>2807</v>
      </c>
      <c r="I18" s="24">
        <v>2807</v>
      </c>
      <c r="J18" s="24">
        <v>2807</v>
      </c>
      <c r="K18" s="24">
        <v>2808</v>
      </c>
      <c r="L18" s="24">
        <v>2808</v>
      </c>
      <c r="M18" s="24">
        <v>2808</v>
      </c>
      <c r="N18" s="24">
        <v>2808</v>
      </c>
      <c r="O18" s="24">
        <f aca="true" t="shared" si="2" ref="O18:O25">SUM(C18:N18)</f>
        <v>33688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131</v>
      </c>
      <c r="B19" s="24">
        <f>Működési!D21</f>
        <v>5800</v>
      </c>
      <c r="C19" s="24">
        <v>483</v>
      </c>
      <c r="D19" s="24">
        <v>483</v>
      </c>
      <c r="E19" s="24">
        <v>483</v>
      </c>
      <c r="F19" s="24">
        <v>483</v>
      </c>
      <c r="G19" s="24">
        <v>483</v>
      </c>
      <c r="H19" s="24">
        <v>483</v>
      </c>
      <c r="I19" s="24">
        <v>483</v>
      </c>
      <c r="J19" s="24">
        <v>483</v>
      </c>
      <c r="K19" s="24">
        <v>484</v>
      </c>
      <c r="L19" s="24">
        <v>484</v>
      </c>
      <c r="M19" s="24">
        <v>484</v>
      </c>
      <c r="N19" s="24">
        <v>484</v>
      </c>
      <c r="O19" s="24">
        <f t="shared" si="2"/>
        <v>5800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7</v>
      </c>
      <c r="B20" s="24">
        <f>Működési!D26</f>
        <v>36306</v>
      </c>
      <c r="C20" s="24">
        <v>3025</v>
      </c>
      <c r="D20" s="24">
        <v>3025</v>
      </c>
      <c r="E20" s="24">
        <v>3025</v>
      </c>
      <c r="F20" s="24">
        <v>3025</v>
      </c>
      <c r="G20" s="24">
        <v>3025</v>
      </c>
      <c r="H20" s="24">
        <v>3025</v>
      </c>
      <c r="I20" s="24">
        <v>3026</v>
      </c>
      <c r="J20" s="24">
        <v>3026</v>
      </c>
      <c r="K20" s="24">
        <v>3026</v>
      </c>
      <c r="L20" s="24">
        <v>3026</v>
      </c>
      <c r="M20" s="24">
        <v>3026</v>
      </c>
      <c r="N20" s="24">
        <v>3026</v>
      </c>
      <c r="O20" s="24">
        <f t="shared" si="2"/>
        <v>36306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58</v>
      </c>
      <c r="B21" s="45">
        <f>Pénzellátások!C17</f>
        <v>3222</v>
      </c>
      <c r="C21" s="24">
        <v>268</v>
      </c>
      <c r="D21" s="24">
        <v>268</v>
      </c>
      <c r="E21" s="24">
        <v>268</v>
      </c>
      <c r="F21" s="24">
        <v>268</v>
      </c>
      <c r="G21" s="24">
        <v>268</v>
      </c>
      <c r="H21" s="24">
        <v>268</v>
      </c>
      <c r="I21" s="24">
        <v>269</v>
      </c>
      <c r="J21" s="24">
        <v>269</v>
      </c>
      <c r="K21" s="24">
        <v>269</v>
      </c>
      <c r="L21" s="24">
        <v>269</v>
      </c>
      <c r="M21" s="24">
        <v>269</v>
      </c>
      <c r="N21" s="24">
        <v>269</v>
      </c>
      <c r="O21" s="24">
        <f t="shared" si="2"/>
        <v>3222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23</v>
      </c>
      <c r="B22" s="24">
        <f>'Átadott pénzeszközök'!C24</f>
        <v>89722</v>
      </c>
      <c r="C22" s="24">
        <v>7143</v>
      </c>
      <c r="D22" s="24">
        <v>7143</v>
      </c>
      <c r="E22" s="24">
        <v>7143</v>
      </c>
      <c r="F22" s="24">
        <v>7143</v>
      </c>
      <c r="G22" s="24">
        <v>7143</v>
      </c>
      <c r="H22" s="24">
        <v>11143</v>
      </c>
      <c r="I22" s="24">
        <v>7144</v>
      </c>
      <c r="J22" s="24">
        <v>7144</v>
      </c>
      <c r="K22" s="24">
        <v>7144</v>
      </c>
      <c r="L22" s="24">
        <v>7144</v>
      </c>
      <c r="M22" s="24">
        <v>7144</v>
      </c>
      <c r="N22" s="24">
        <v>7144</v>
      </c>
      <c r="O22" s="24">
        <f t="shared" si="2"/>
        <v>89722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2" t="s">
        <v>2</v>
      </c>
      <c r="B23" s="48">
        <f>'Fejlesztési kiadások'!C18</f>
        <v>36494</v>
      </c>
      <c r="C23" s="48"/>
      <c r="D23" s="48"/>
      <c r="E23" s="48"/>
      <c r="F23" s="48"/>
      <c r="G23" s="48">
        <v>1000</v>
      </c>
      <c r="H23" s="48">
        <v>18168</v>
      </c>
      <c r="I23" s="48">
        <v>1000</v>
      </c>
      <c r="J23" s="48"/>
      <c r="K23" s="48">
        <v>16326</v>
      </c>
      <c r="L23" s="48"/>
      <c r="M23" s="48"/>
      <c r="N23" s="48"/>
      <c r="O23" s="24">
        <f t="shared" si="2"/>
        <v>36494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2" t="s">
        <v>230</v>
      </c>
      <c r="B24" s="48">
        <f>Mérleg!E14</f>
        <v>3726</v>
      </c>
      <c r="C24" s="48">
        <v>3726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24">
        <f t="shared" si="2"/>
        <v>3726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64</v>
      </c>
      <c r="B25" s="48">
        <f>Mérleg!E15</f>
        <v>1748</v>
      </c>
      <c r="C25" s="48"/>
      <c r="D25" s="48"/>
      <c r="E25" s="48"/>
      <c r="F25" s="48"/>
      <c r="G25" s="48"/>
      <c r="H25" s="48"/>
      <c r="I25" s="48"/>
      <c r="J25" s="48"/>
      <c r="K25" s="48"/>
      <c r="L25" s="48">
        <v>1748</v>
      </c>
      <c r="M25" s="48"/>
      <c r="N25" s="48"/>
      <c r="O25" s="24">
        <f t="shared" si="2"/>
        <v>1748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6.5" thickBot="1">
      <c r="A26" s="53" t="s">
        <v>1</v>
      </c>
      <c r="B26" s="50">
        <f aca="true" t="shared" si="3" ref="B26:N26">SUM(B18:B25)</f>
        <v>210706</v>
      </c>
      <c r="C26" s="50">
        <f t="shared" si="3"/>
        <v>17452</v>
      </c>
      <c r="D26" s="50">
        <f t="shared" si="3"/>
        <v>13726</v>
      </c>
      <c r="E26" s="50">
        <f t="shared" si="3"/>
        <v>13726</v>
      </c>
      <c r="F26" s="50">
        <f t="shared" si="3"/>
        <v>13726</v>
      </c>
      <c r="G26" s="50">
        <f t="shared" si="3"/>
        <v>14726</v>
      </c>
      <c r="H26" s="50">
        <f t="shared" si="3"/>
        <v>35894</v>
      </c>
      <c r="I26" s="50">
        <f t="shared" si="3"/>
        <v>14729</v>
      </c>
      <c r="J26" s="50">
        <f t="shared" si="3"/>
        <v>13729</v>
      </c>
      <c r="K26" s="50">
        <f t="shared" si="3"/>
        <v>30057</v>
      </c>
      <c r="L26" s="50">
        <f t="shared" si="3"/>
        <v>15479</v>
      </c>
      <c r="M26" s="50">
        <f t="shared" si="3"/>
        <v>13731</v>
      </c>
      <c r="N26" s="50">
        <f t="shared" si="3"/>
        <v>13731</v>
      </c>
      <c r="O26" s="50">
        <f>SUM(C26:N26)</f>
        <v>210706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7.25" thickBot="1" thickTop="1">
      <c r="A27" s="54" t="s">
        <v>46</v>
      </c>
      <c r="B27" s="55">
        <f aca="true" t="shared" si="4" ref="B27:O27">B15-B26</f>
        <v>0</v>
      </c>
      <c r="C27" s="55">
        <f t="shared" si="4"/>
        <v>22875</v>
      </c>
      <c r="D27" s="55">
        <f t="shared" si="4"/>
        <v>-2799</v>
      </c>
      <c r="E27" s="55">
        <f t="shared" si="4"/>
        <v>21401</v>
      </c>
      <c r="F27" s="55">
        <f t="shared" si="4"/>
        <v>-1869</v>
      </c>
      <c r="G27" s="55">
        <f t="shared" si="4"/>
        <v>-3599</v>
      </c>
      <c r="H27" s="55">
        <f t="shared" si="4"/>
        <v>-25117</v>
      </c>
      <c r="I27" s="55">
        <f t="shared" si="4"/>
        <v>-3951</v>
      </c>
      <c r="J27" s="55">
        <f t="shared" si="4"/>
        <v>-2950</v>
      </c>
      <c r="K27" s="55">
        <f t="shared" si="4"/>
        <v>5071</v>
      </c>
      <c r="L27" s="55">
        <f t="shared" si="4"/>
        <v>-3621</v>
      </c>
      <c r="M27" s="55">
        <f t="shared" si="4"/>
        <v>-2603</v>
      </c>
      <c r="N27" s="55">
        <f t="shared" si="4"/>
        <v>-2838</v>
      </c>
      <c r="O27" s="56">
        <f t="shared" si="4"/>
        <v>0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92</v>
      </c>
      <c r="B28" s="55"/>
      <c r="C28" s="55">
        <v>22875</v>
      </c>
      <c r="D28" s="55">
        <f>C28+D27</f>
        <v>20076</v>
      </c>
      <c r="E28" s="55">
        <f aca="true" t="shared" si="5" ref="E28:M28">D28+E27</f>
        <v>41477</v>
      </c>
      <c r="F28" s="55">
        <f t="shared" si="5"/>
        <v>39608</v>
      </c>
      <c r="G28" s="55">
        <f t="shared" si="5"/>
        <v>36009</v>
      </c>
      <c r="H28" s="55">
        <f t="shared" si="5"/>
        <v>10892</v>
      </c>
      <c r="I28" s="55">
        <f t="shared" si="5"/>
        <v>6941</v>
      </c>
      <c r="J28" s="55">
        <f t="shared" si="5"/>
        <v>3991</v>
      </c>
      <c r="K28" s="55">
        <f t="shared" si="5"/>
        <v>9062</v>
      </c>
      <c r="L28" s="55">
        <f t="shared" si="5"/>
        <v>5441</v>
      </c>
      <c r="M28" s="55">
        <f t="shared" si="5"/>
        <v>2838</v>
      </c>
      <c r="N28" s="55">
        <v>0</v>
      </c>
      <c r="O28" s="56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0.5" customHeight="1" thickTop="1">
      <c r="A29" s="16"/>
      <c r="B29" s="13"/>
      <c r="C29" s="13"/>
      <c r="D29" s="13"/>
      <c r="E29" s="13"/>
      <c r="F29" s="13"/>
      <c r="G29" s="1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3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.75390625" style="147" customWidth="1"/>
    <col min="2" max="2" width="48.1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6" ht="18" customHeight="1">
      <c r="B1" s="316" t="s">
        <v>217</v>
      </c>
      <c r="C1" s="316"/>
      <c r="D1" s="316"/>
      <c r="E1" s="316"/>
      <c r="F1" s="316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280"/>
    </row>
    <row r="5" spans="1:6" ht="18" customHeight="1">
      <c r="A5" s="280" t="s">
        <v>176</v>
      </c>
      <c r="B5" s="280"/>
      <c r="C5" s="280"/>
      <c r="D5" s="280"/>
      <c r="E5" s="280"/>
      <c r="F5" s="280"/>
    </row>
    <row r="6" spans="1:6" ht="18" customHeight="1">
      <c r="A6" s="280" t="s">
        <v>162</v>
      </c>
      <c r="B6" s="280"/>
      <c r="C6" s="280"/>
      <c r="D6" s="280"/>
      <c r="E6" s="280"/>
      <c r="F6" s="280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163</v>
      </c>
      <c r="C9" s="312" t="s">
        <v>164</v>
      </c>
      <c r="D9" s="313"/>
      <c r="E9" s="312" t="s">
        <v>165</v>
      </c>
      <c r="F9" s="313"/>
    </row>
    <row r="10" spans="1:6" ht="18" customHeight="1">
      <c r="A10" s="155">
        <v>1</v>
      </c>
      <c r="B10" s="242" t="s">
        <v>10</v>
      </c>
      <c r="C10" s="314">
        <v>2</v>
      </c>
      <c r="D10" s="315"/>
      <c r="E10" s="314">
        <v>16</v>
      </c>
      <c r="F10" s="315"/>
    </row>
    <row r="11" spans="1:6" ht="18" customHeight="1">
      <c r="A11" s="162">
        <v>2</v>
      </c>
      <c r="B11" s="243" t="s">
        <v>101</v>
      </c>
      <c r="C11" s="317">
        <v>3</v>
      </c>
      <c r="D11" s="318"/>
      <c r="E11" s="317">
        <v>37</v>
      </c>
      <c r="F11" s="318"/>
    </row>
    <row r="12" spans="1:6" ht="18" customHeight="1">
      <c r="A12" s="241"/>
      <c r="B12" s="244" t="s">
        <v>1</v>
      </c>
      <c r="C12" s="245"/>
      <c r="D12" s="246"/>
      <c r="E12" s="319">
        <f>SUM(E10:E11)</f>
        <v>53</v>
      </c>
      <c r="F12" s="320"/>
    </row>
    <row r="13" spans="1:6" ht="18" customHeight="1">
      <c r="A13" s="152"/>
      <c r="B13" s="240"/>
      <c r="C13" s="150"/>
      <c r="D13" s="174"/>
      <c r="E13" s="150"/>
      <c r="F13" s="150"/>
    </row>
    <row r="14" spans="1:6" ht="18.75">
      <c r="A14" s="152"/>
      <c r="B14" s="150"/>
      <c r="C14" s="150"/>
      <c r="D14" s="150"/>
      <c r="E14" s="150"/>
      <c r="F14" s="150"/>
    </row>
    <row r="15" spans="1:6" ht="18.75">
      <c r="A15" s="152"/>
      <c r="B15" s="150"/>
      <c r="C15" s="150"/>
      <c r="D15" s="150"/>
      <c r="E15" s="150"/>
      <c r="F15" s="150"/>
    </row>
  </sheetData>
  <sheetProtection/>
  <mergeCells count="11">
    <mergeCell ref="E12:F12"/>
    <mergeCell ref="A4:F4"/>
    <mergeCell ref="A5:F5"/>
    <mergeCell ref="A6:F6"/>
    <mergeCell ref="C9:D9"/>
    <mergeCell ref="E9:F9"/>
    <mergeCell ref="C10:D10"/>
    <mergeCell ref="E10:F10"/>
    <mergeCell ref="B1:F1"/>
    <mergeCell ref="C11:D11"/>
    <mergeCell ref="E11:F1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218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190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7630</v>
      </c>
      <c r="E10" s="158"/>
      <c r="F10" s="150"/>
    </row>
    <row r="11" spans="1:6" ht="18" customHeight="1" hidden="1">
      <c r="A11" s="159"/>
      <c r="B11" s="263" t="s">
        <v>179</v>
      </c>
      <c r="C11" s="247"/>
      <c r="D11" s="248"/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>
      <c r="A18" s="161"/>
      <c r="B18" s="263" t="s">
        <v>123</v>
      </c>
      <c r="C18" s="249"/>
      <c r="D18" s="248">
        <v>7030</v>
      </c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>
      <c r="A20" s="159"/>
      <c r="B20" s="263" t="s">
        <v>122</v>
      </c>
      <c r="C20" s="247"/>
      <c r="D20" s="248">
        <v>600</v>
      </c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1720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1445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165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110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25858</v>
      </c>
      <c r="E26" s="165"/>
      <c r="F26" s="150"/>
    </row>
    <row r="27" spans="1:6" ht="18" customHeight="1">
      <c r="A27" s="254"/>
      <c r="B27" s="263" t="s">
        <v>111</v>
      </c>
      <c r="C27" s="249"/>
      <c r="D27" s="248">
        <v>25</v>
      </c>
      <c r="E27" s="160"/>
      <c r="F27" s="150"/>
    </row>
    <row r="28" spans="1:6" ht="18" customHeight="1">
      <c r="A28" s="255"/>
      <c r="B28" s="263" t="s">
        <v>167</v>
      </c>
      <c r="C28" s="247"/>
      <c r="D28" s="248">
        <v>6000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>
      <c r="A30" s="255"/>
      <c r="B30" s="263" t="s">
        <v>183</v>
      </c>
      <c r="C30" s="247"/>
      <c r="D30" s="248">
        <v>450</v>
      </c>
      <c r="E30" s="160"/>
    </row>
    <row r="31" spans="1:5" ht="18" customHeight="1">
      <c r="A31" s="255"/>
      <c r="B31" s="263" t="s">
        <v>184</v>
      </c>
      <c r="C31" s="247"/>
      <c r="D31" s="248">
        <v>420</v>
      </c>
      <c r="E31" s="160"/>
    </row>
    <row r="32" spans="1:5" ht="18" customHeight="1">
      <c r="A32" s="255"/>
      <c r="B32" s="263" t="s">
        <v>185</v>
      </c>
      <c r="C32" s="247"/>
      <c r="D32" s="248">
        <v>1700</v>
      </c>
      <c r="E32" s="160"/>
    </row>
    <row r="33" spans="1:5" ht="18" customHeight="1">
      <c r="A33" s="255"/>
      <c r="B33" s="263" t="s">
        <v>135</v>
      </c>
      <c r="C33" s="247"/>
      <c r="D33" s="248">
        <v>111</v>
      </c>
      <c r="E33" s="160"/>
    </row>
    <row r="34" spans="1:5" ht="18" customHeight="1">
      <c r="A34" s="255"/>
      <c r="B34" s="263" t="s">
        <v>150</v>
      </c>
      <c r="C34" s="247"/>
      <c r="D34" s="248">
        <v>1700</v>
      </c>
      <c r="E34" s="160"/>
    </row>
    <row r="35" spans="1:5" ht="18" customHeight="1">
      <c r="A35" s="255"/>
      <c r="B35" s="263" t="s">
        <v>112</v>
      </c>
      <c r="C35" s="247"/>
      <c r="D35" s="248">
        <v>1304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>
      <c r="A37" s="255"/>
      <c r="B37" s="263" t="s">
        <v>113</v>
      </c>
      <c r="C37" s="247"/>
      <c r="D37" s="248">
        <v>422</v>
      </c>
      <c r="E37" s="160"/>
    </row>
    <row r="38" spans="1:5" ht="18" customHeight="1">
      <c r="A38" s="255"/>
      <c r="B38" s="263" t="s">
        <v>187</v>
      </c>
      <c r="C38" s="247"/>
      <c r="D38" s="248">
        <v>7488</v>
      </c>
      <c r="E38" s="160"/>
    </row>
    <row r="39" spans="1:5" ht="18" customHeight="1">
      <c r="A39" s="255"/>
      <c r="B39" s="263" t="s">
        <v>114</v>
      </c>
      <c r="C39" s="247"/>
      <c r="D39" s="248">
        <v>5</v>
      </c>
      <c r="E39" s="160"/>
    </row>
    <row r="40" spans="1:5" ht="18" customHeight="1">
      <c r="A40" s="255"/>
      <c r="B40" s="263" t="s">
        <v>115</v>
      </c>
      <c r="C40" s="247"/>
      <c r="D40" s="248">
        <v>630</v>
      </c>
      <c r="E40" s="160"/>
    </row>
    <row r="41" spans="1:5" ht="18" customHeight="1">
      <c r="A41" s="255"/>
      <c r="B41" s="263" t="s">
        <v>151</v>
      </c>
      <c r="C41" s="247"/>
      <c r="D41" s="248">
        <v>5500</v>
      </c>
      <c r="E41" s="160"/>
    </row>
    <row r="42" spans="1:5" ht="18" customHeight="1">
      <c r="A42" s="255"/>
      <c r="B42" s="263" t="s">
        <v>116</v>
      </c>
      <c r="C42" s="247"/>
      <c r="D42" s="248">
        <v>28</v>
      </c>
      <c r="E42" s="160"/>
    </row>
    <row r="43" spans="1:5" ht="18" customHeight="1">
      <c r="A43" s="255"/>
      <c r="B43" s="263" t="s">
        <v>72</v>
      </c>
      <c r="C43" s="247"/>
      <c r="D43" s="248">
        <v>1</v>
      </c>
      <c r="E43" s="160"/>
    </row>
    <row r="44" spans="1:5" ht="18" customHeight="1">
      <c r="A44" s="255"/>
      <c r="B44" s="263" t="s">
        <v>71</v>
      </c>
      <c r="C44" s="247"/>
      <c r="D44" s="248">
        <v>74</v>
      </c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35208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7">
      <selection activeCell="A42" sqref="A42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219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174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2378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2308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>
      <c r="A13" s="159"/>
      <c r="B13" s="263" t="s">
        <v>145</v>
      </c>
      <c r="C13" s="247"/>
      <c r="D13" s="248">
        <v>60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10</v>
      </c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506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485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10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11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3210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>
      <c r="A28" s="255"/>
      <c r="B28" s="263" t="s">
        <v>167</v>
      </c>
      <c r="C28" s="247"/>
      <c r="D28" s="248">
        <v>250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>
      <c r="A30" s="255"/>
      <c r="B30" s="263" t="s">
        <v>183</v>
      </c>
      <c r="C30" s="247"/>
      <c r="D30" s="248">
        <v>120</v>
      </c>
      <c r="E30" s="160"/>
    </row>
    <row r="31" spans="1:5" ht="18" customHeight="1">
      <c r="A31" s="255"/>
      <c r="B31" s="263" t="s">
        <v>184</v>
      </c>
      <c r="C31" s="247"/>
      <c r="D31" s="248">
        <v>90</v>
      </c>
      <c r="E31" s="160"/>
    </row>
    <row r="32" spans="1:5" ht="18" customHeight="1">
      <c r="A32" s="255"/>
      <c r="B32" s="263" t="s">
        <v>185</v>
      </c>
      <c r="C32" s="247"/>
      <c r="D32" s="248">
        <v>1200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>
      <c r="A35" s="255"/>
      <c r="B35" s="263" t="s">
        <v>112</v>
      </c>
      <c r="C35" s="247"/>
      <c r="D35" s="248">
        <v>50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>
      <c r="A38" s="255"/>
      <c r="B38" s="263" t="s">
        <v>187</v>
      </c>
      <c r="C38" s="247"/>
      <c r="D38" s="248">
        <v>780</v>
      </c>
      <c r="E38" s="160"/>
    </row>
    <row r="39" spans="1:5" ht="18" customHeight="1">
      <c r="A39" s="255"/>
      <c r="B39" s="263" t="s">
        <v>114</v>
      </c>
      <c r="C39" s="247"/>
      <c r="D39" s="248">
        <v>50</v>
      </c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>
      <c r="A41" s="255"/>
      <c r="B41" s="263" t="s">
        <v>151</v>
      </c>
      <c r="C41" s="247"/>
      <c r="D41" s="248">
        <v>670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6094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4">
      <selection activeCell="J28" sqref="J28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220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173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3324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3254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>
      <c r="A13" s="159"/>
      <c r="B13" s="263" t="s">
        <v>145</v>
      </c>
      <c r="C13" s="247"/>
      <c r="D13" s="248">
        <v>60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10</v>
      </c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705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684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10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11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592</v>
      </c>
      <c r="E26" s="165"/>
      <c r="F26" s="150"/>
    </row>
    <row r="27" spans="1:6" ht="18" customHeight="1">
      <c r="A27" s="254"/>
      <c r="B27" s="263" t="s">
        <v>111</v>
      </c>
      <c r="C27" s="249"/>
      <c r="D27" s="248">
        <v>20</v>
      </c>
      <c r="E27" s="160"/>
      <c r="F27" s="150"/>
    </row>
    <row r="28" spans="1:6" ht="18" customHeight="1">
      <c r="A28" s="255"/>
      <c r="B28" s="263" t="s">
        <v>167</v>
      </c>
      <c r="C28" s="247"/>
      <c r="D28" s="248">
        <v>45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>
      <c r="A30" s="255"/>
      <c r="B30" s="263" t="s">
        <v>183</v>
      </c>
      <c r="C30" s="247"/>
      <c r="D30" s="248">
        <v>12</v>
      </c>
      <c r="E30" s="160"/>
    </row>
    <row r="31" spans="1:5" ht="18" customHeight="1">
      <c r="A31" s="255"/>
      <c r="B31" s="263" t="s">
        <v>184</v>
      </c>
      <c r="C31" s="247"/>
      <c r="D31" s="248">
        <v>100</v>
      </c>
      <c r="E31" s="160"/>
    </row>
    <row r="32" spans="1:5" ht="18" customHeight="1">
      <c r="A32" s="255"/>
      <c r="B32" s="263" t="s">
        <v>185</v>
      </c>
      <c r="C32" s="247"/>
      <c r="D32" s="248">
        <v>250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>
      <c r="A35" s="255"/>
      <c r="B35" s="263" t="s">
        <v>112</v>
      </c>
      <c r="C35" s="247"/>
      <c r="D35" s="248">
        <v>15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>
      <c r="A38" s="255"/>
      <c r="B38" s="263" t="s">
        <v>187</v>
      </c>
      <c r="C38" s="247"/>
      <c r="D38" s="248">
        <v>10</v>
      </c>
      <c r="E38" s="160"/>
    </row>
    <row r="39" spans="1:5" ht="18" customHeight="1">
      <c r="A39" s="255"/>
      <c r="B39" s="263" t="s">
        <v>114</v>
      </c>
      <c r="C39" s="247"/>
      <c r="D39" s="248">
        <v>20</v>
      </c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>
      <c r="A41" s="255"/>
      <c r="B41" s="263" t="s">
        <v>151</v>
      </c>
      <c r="C41" s="247"/>
      <c r="D41" s="248">
        <v>120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4621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7">
      <selection activeCell="F56" sqref="F5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221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189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6065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5000</v>
      </c>
      <c r="E11" s="160"/>
      <c r="F11" s="150"/>
    </row>
    <row r="12" spans="1:6" ht="18" customHeight="1">
      <c r="A12" s="159"/>
      <c r="B12" s="263" t="s">
        <v>144</v>
      </c>
      <c r="C12" s="247"/>
      <c r="D12" s="248">
        <v>605</v>
      </c>
      <c r="E12" s="160"/>
      <c r="F12" s="150"/>
    </row>
    <row r="13" spans="1:6" ht="18" customHeight="1">
      <c r="A13" s="159"/>
      <c r="B13" s="263" t="s">
        <v>145</v>
      </c>
      <c r="C13" s="247"/>
      <c r="D13" s="248">
        <v>130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30</v>
      </c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>
      <c r="A17" s="159"/>
      <c r="B17" s="263" t="s">
        <v>146</v>
      </c>
      <c r="C17" s="247"/>
      <c r="D17" s="248">
        <v>300</v>
      </c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1239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1177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30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32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 hidden="1">
      <c r="A32" s="255"/>
      <c r="B32" s="263" t="s">
        <v>185</v>
      </c>
      <c r="C32" s="247"/>
      <c r="D32" s="248"/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 hidden="1">
      <c r="A35" s="255"/>
      <c r="B35" s="263" t="s">
        <v>112</v>
      </c>
      <c r="C35" s="247"/>
      <c r="D35" s="248"/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 hidden="1">
      <c r="A41" s="255"/>
      <c r="B41" s="263" t="s">
        <v>151</v>
      </c>
      <c r="C41" s="247"/>
      <c r="D41" s="248"/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7304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A42" sqref="A42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222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172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179</v>
      </c>
      <c r="C11" s="247"/>
      <c r="D11" s="248"/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147</v>
      </c>
      <c r="C23" s="247"/>
      <c r="D23" s="248"/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 hidden="1">
      <c r="A25" s="162"/>
      <c r="B25" s="265" t="s">
        <v>149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1486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>
      <c r="A28" s="255"/>
      <c r="B28" s="263" t="s">
        <v>167</v>
      </c>
      <c r="C28" s="247"/>
      <c r="D28" s="248">
        <v>1000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>
      <c r="A32" s="255"/>
      <c r="B32" s="263" t="s">
        <v>185</v>
      </c>
      <c r="C32" s="247"/>
      <c r="D32" s="248">
        <v>170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 hidden="1">
      <c r="A35" s="255"/>
      <c r="B35" s="263" t="s">
        <v>112</v>
      </c>
      <c r="C35" s="247"/>
      <c r="D35" s="248"/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>
      <c r="A41" s="255"/>
      <c r="B41" s="263" t="s">
        <v>151</v>
      </c>
      <c r="C41" s="247"/>
      <c r="D41" s="248">
        <v>316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1486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7">
      <selection activeCell="H28" sqref="H28"/>
    </sheetView>
  </sheetViews>
  <sheetFormatPr defaultColWidth="9.00390625" defaultRowHeight="12.75"/>
  <cols>
    <col min="1" max="1" width="4.625" style="139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31"/>
      <c r="B1" s="274" t="s">
        <v>205</v>
      </c>
      <c r="C1" s="274"/>
      <c r="D1" s="274"/>
      <c r="E1" s="274"/>
      <c r="F1" s="58"/>
      <c r="G1" s="58"/>
    </row>
    <row r="2" spans="1:7" ht="18" customHeight="1">
      <c r="A2" s="131"/>
      <c r="B2" s="72"/>
      <c r="C2" s="68"/>
      <c r="D2" s="68"/>
      <c r="E2" s="68"/>
      <c r="F2" s="58"/>
      <c r="G2" s="58"/>
    </row>
    <row r="3" spans="1:7" ht="18" customHeight="1">
      <c r="A3" s="131"/>
      <c r="B3" s="72"/>
      <c r="C3" s="72"/>
      <c r="D3" s="72"/>
      <c r="E3" s="72"/>
      <c r="F3" s="58"/>
      <c r="G3" s="58"/>
    </row>
    <row r="4" spans="1:7" ht="18" customHeight="1">
      <c r="A4" s="278" t="s">
        <v>136</v>
      </c>
      <c r="B4" s="278"/>
      <c r="C4" s="278"/>
      <c r="D4" s="278"/>
      <c r="E4" s="278"/>
      <c r="F4" s="58"/>
      <c r="G4" s="58"/>
    </row>
    <row r="5" spans="1:7" ht="18" customHeight="1">
      <c r="A5" s="278" t="s">
        <v>176</v>
      </c>
      <c r="B5" s="278"/>
      <c r="C5" s="278"/>
      <c r="D5" s="278"/>
      <c r="E5" s="278"/>
      <c r="F5" s="58"/>
      <c r="G5" s="58"/>
    </row>
    <row r="6" spans="1:7" ht="18" customHeight="1">
      <c r="A6" s="278" t="s">
        <v>8</v>
      </c>
      <c r="B6" s="278"/>
      <c r="C6" s="278"/>
      <c r="D6" s="278"/>
      <c r="E6" s="278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278"/>
      <c r="B8" s="278"/>
      <c r="C8" s="278"/>
      <c r="D8" s="278"/>
      <c r="E8" s="278"/>
      <c r="F8" s="58"/>
      <c r="G8" s="58"/>
    </row>
    <row r="9" spans="1:7" ht="18" customHeight="1">
      <c r="A9" s="132"/>
      <c r="B9" s="173" t="s">
        <v>0</v>
      </c>
      <c r="C9" s="275" t="s">
        <v>177</v>
      </c>
      <c r="D9" s="276"/>
      <c r="E9" s="277"/>
      <c r="F9" s="58"/>
      <c r="G9" s="58"/>
    </row>
    <row r="10" spans="1:7" ht="18" customHeight="1">
      <c r="A10" s="133">
        <v>1</v>
      </c>
      <c r="B10" s="70" t="s">
        <v>138</v>
      </c>
      <c r="C10" s="79">
        <f>SUM(C11:C15)</f>
        <v>104900</v>
      </c>
      <c r="D10" s="73"/>
      <c r="E10" s="74"/>
      <c r="F10" s="58"/>
      <c r="G10" s="58"/>
    </row>
    <row r="11" spans="1:7" ht="18" customHeight="1">
      <c r="A11" s="134"/>
      <c r="B11" s="140" t="s">
        <v>137</v>
      </c>
      <c r="C11" s="141">
        <v>51905</v>
      </c>
      <c r="D11" s="75"/>
      <c r="E11" s="76"/>
      <c r="F11" s="58"/>
      <c r="G11" s="58"/>
    </row>
    <row r="12" spans="1:7" ht="18" customHeight="1">
      <c r="A12" s="134"/>
      <c r="B12" s="140" t="s">
        <v>139</v>
      </c>
      <c r="C12" s="141">
        <v>30770</v>
      </c>
      <c r="D12" s="75"/>
      <c r="E12" s="76"/>
      <c r="F12" s="58"/>
      <c r="G12" s="58"/>
    </row>
    <row r="13" spans="1:7" ht="18" customHeight="1">
      <c r="A13" s="134"/>
      <c r="B13" s="140" t="s">
        <v>140</v>
      </c>
      <c r="C13" s="141">
        <v>19328</v>
      </c>
      <c r="D13" s="75"/>
      <c r="E13" s="76"/>
      <c r="F13" s="58"/>
      <c r="G13" s="58"/>
    </row>
    <row r="14" spans="1:5" ht="18" customHeight="1">
      <c r="A14" s="134"/>
      <c r="B14" s="140" t="s">
        <v>141</v>
      </c>
      <c r="C14" s="141">
        <v>2405</v>
      </c>
      <c r="D14" s="75"/>
      <c r="E14" s="76"/>
    </row>
    <row r="15" spans="1:5" ht="18" customHeight="1">
      <c r="A15" s="134"/>
      <c r="B15" s="140" t="s">
        <v>142</v>
      </c>
      <c r="C15" s="141">
        <v>492</v>
      </c>
      <c r="D15" s="75"/>
      <c r="E15" s="76"/>
    </row>
    <row r="16" spans="1:5" ht="18" customHeight="1">
      <c r="A16" s="133">
        <v>2</v>
      </c>
      <c r="B16" s="70" t="s">
        <v>143</v>
      </c>
      <c r="C16" s="79">
        <f>SUM(C17:C18)</f>
        <v>20825</v>
      </c>
      <c r="D16" s="73"/>
      <c r="E16" s="74"/>
    </row>
    <row r="17" spans="1:6" ht="18" customHeight="1">
      <c r="A17" s="134"/>
      <c r="B17" s="140" t="s">
        <v>97</v>
      </c>
      <c r="C17" s="141">
        <v>4068</v>
      </c>
      <c r="D17" s="75"/>
      <c r="E17" s="76"/>
      <c r="F17" s="86"/>
    </row>
    <row r="18" spans="1:6" ht="18" customHeight="1">
      <c r="A18" s="134"/>
      <c r="B18" s="140" t="s">
        <v>98</v>
      </c>
      <c r="C18" s="142">
        <v>16757</v>
      </c>
      <c r="D18" s="77"/>
      <c r="E18" s="78"/>
      <c r="F18" s="86"/>
    </row>
    <row r="19" spans="1:5" ht="18" customHeight="1">
      <c r="A19" s="133">
        <v>3</v>
      </c>
      <c r="B19" s="70" t="s">
        <v>65</v>
      </c>
      <c r="C19" s="80">
        <f>SUM(C20:C27)</f>
        <v>54275</v>
      </c>
      <c r="D19" s="75"/>
      <c r="E19" s="76"/>
    </row>
    <row r="20" spans="1:5" ht="18" customHeight="1">
      <c r="A20" s="134"/>
      <c r="B20" s="140" t="s">
        <v>99</v>
      </c>
      <c r="C20" s="141">
        <v>425</v>
      </c>
      <c r="D20" s="75"/>
      <c r="E20" s="76"/>
    </row>
    <row r="21" spans="1:5" ht="18" customHeight="1">
      <c r="A21" s="134"/>
      <c r="B21" s="140" t="s">
        <v>100</v>
      </c>
      <c r="C21" s="143">
        <v>6000</v>
      </c>
      <c r="D21" s="75"/>
      <c r="E21" s="76"/>
    </row>
    <row r="22" spans="1:5" ht="18" customHeight="1">
      <c r="A22" s="134"/>
      <c r="B22" s="140" t="s">
        <v>9</v>
      </c>
      <c r="C22" s="143">
        <v>44000</v>
      </c>
      <c r="D22" s="82"/>
      <c r="E22" s="76"/>
    </row>
    <row r="23" spans="1:5" ht="18" customHeight="1">
      <c r="A23" s="134"/>
      <c r="B23" s="140" t="s">
        <v>101</v>
      </c>
      <c r="C23" s="143">
        <v>3800</v>
      </c>
      <c r="D23" s="75"/>
      <c r="E23" s="76"/>
    </row>
    <row r="24" spans="1:5" ht="18" customHeight="1" hidden="1">
      <c r="A24" s="134"/>
      <c r="B24" s="140" t="s">
        <v>11</v>
      </c>
      <c r="C24" s="143">
        <v>0</v>
      </c>
      <c r="D24" s="75"/>
      <c r="E24" s="76"/>
    </row>
    <row r="25" spans="1:5" ht="18" customHeight="1">
      <c r="A25" s="134"/>
      <c r="B25" s="140" t="s">
        <v>102</v>
      </c>
      <c r="C25" s="143">
        <v>50</v>
      </c>
      <c r="D25" s="75"/>
      <c r="E25" s="76"/>
    </row>
    <row r="26" spans="1:5" ht="18" customHeight="1" hidden="1">
      <c r="A26" s="134"/>
      <c r="B26" s="140" t="s">
        <v>103</v>
      </c>
      <c r="C26" s="141">
        <v>0</v>
      </c>
      <c r="D26" s="75"/>
      <c r="E26" s="76"/>
    </row>
    <row r="27" spans="1:5" ht="18" customHeight="1" hidden="1">
      <c r="A27" s="135"/>
      <c r="B27" s="144" t="s">
        <v>104</v>
      </c>
      <c r="C27" s="143">
        <v>0</v>
      </c>
      <c r="D27" s="75"/>
      <c r="E27" s="76"/>
    </row>
    <row r="28" spans="1:5" ht="18" customHeight="1">
      <c r="A28" s="133">
        <v>4</v>
      </c>
      <c r="B28" s="71" t="s">
        <v>105</v>
      </c>
      <c r="C28" s="84">
        <f>SUM(C29:C33)</f>
        <v>1806</v>
      </c>
      <c r="D28" s="73"/>
      <c r="E28" s="74"/>
    </row>
    <row r="29" spans="1:5" ht="18" customHeight="1">
      <c r="A29" s="134"/>
      <c r="B29" s="140" t="s">
        <v>106</v>
      </c>
      <c r="C29" s="143">
        <v>1450</v>
      </c>
      <c r="D29" s="75"/>
      <c r="E29" s="76"/>
    </row>
    <row r="30" spans="1:5" ht="18" customHeight="1">
      <c r="A30" s="134"/>
      <c r="B30" s="140" t="s">
        <v>152</v>
      </c>
      <c r="C30" s="143">
        <v>176</v>
      </c>
      <c r="D30" s="75"/>
      <c r="E30" s="76"/>
    </row>
    <row r="31" spans="1:5" ht="18" customHeight="1">
      <c r="A31" s="134"/>
      <c r="B31" s="140" t="s">
        <v>107</v>
      </c>
      <c r="C31" s="143">
        <v>60</v>
      </c>
      <c r="D31" s="75"/>
      <c r="E31" s="76"/>
    </row>
    <row r="32" spans="1:5" ht="18" customHeight="1">
      <c r="A32" s="134"/>
      <c r="B32" s="140" t="s">
        <v>108</v>
      </c>
      <c r="C32" s="143">
        <v>20</v>
      </c>
      <c r="D32" s="75"/>
      <c r="E32" s="76"/>
    </row>
    <row r="33" spans="1:6" ht="18" customHeight="1">
      <c r="A33" s="134"/>
      <c r="B33" s="140" t="s">
        <v>168</v>
      </c>
      <c r="C33" s="145">
        <v>100</v>
      </c>
      <c r="D33" s="77"/>
      <c r="E33" s="78"/>
      <c r="F33" s="86"/>
    </row>
    <row r="34" spans="1:5" ht="18" customHeight="1">
      <c r="A34" s="133">
        <v>5</v>
      </c>
      <c r="B34" s="71" t="s">
        <v>109</v>
      </c>
      <c r="C34" s="81">
        <f>C35</f>
        <v>28900</v>
      </c>
      <c r="D34" s="75"/>
      <c r="E34" s="76"/>
    </row>
    <row r="35" spans="1:6" ht="18" customHeight="1">
      <c r="A35" s="135"/>
      <c r="B35" s="146" t="s">
        <v>110</v>
      </c>
      <c r="C35" s="143">
        <v>28900</v>
      </c>
      <c r="D35" s="75"/>
      <c r="E35" s="76"/>
      <c r="F35" s="86"/>
    </row>
    <row r="36" spans="1:5" ht="18" customHeight="1">
      <c r="A36" s="184"/>
      <c r="B36" s="180" t="s">
        <v>12</v>
      </c>
      <c r="C36" s="185">
        <f>C10+C16+C19+C28+C34</f>
        <v>210706</v>
      </c>
      <c r="D36" s="182"/>
      <c r="E36" s="183"/>
    </row>
    <row r="37" spans="1:5" ht="17.25">
      <c r="A37" s="136"/>
      <c r="D37" s="57"/>
      <c r="E37" s="57"/>
    </row>
    <row r="38" spans="1:5" ht="17.25">
      <c r="A38" s="136"/>
      <c r="D38" s="57"/>
      <c r="E38" s="57"/>
    </row>
    <row r="39" spans="1:5" ht="17.25">
      <c r="A39" s="136"/>
      <c r="B39" s="57"/>
      <c r="C39" s="57"/>
      <c r="D39" s="57"/>
      <c r="E39" s="57"/>
    </row>
    <row r="40" spans="1:5" ht="17.25">
      <c r="A40" s="136"/>
      <c r="C40" s="57"/>
      <c r="D40" s="57"/>
      <c r="E40" s="57"/>
    </row>
    <row r="41" spans="1:5" ht="17.25">
      <c r="A41" s="136"/>
      <c r="B41" s="57"/>
      <c r="C41" s="57"/>
      <c r="D41" s="57"/>
      <c r="E41" s="57"/>
    </row>
    <row r="42" spans="1:5" ht="20.25">
      <c r="A42" s="137"/>
      <c r="D42" s="57"/>
      <c r="E42" s="57"/>
    </row>
    <row r="43" spans="1:5" ht="17.25">
      <c r="A43" s="138"/>
      <c r="B43" s="123"/>
      <c r="C43" s="123"/>
      <c r="D43" s="123"/>
      <c r="E43" s="123"/>
    </row>
    <row r="44" spans="1:5" ht="17.25">
      <c r="A44" s="136"/>
      <c r="B44" s="57"/>
      <c r="C44" s="57"/>
      <c r="D44" s="57"/>
      <c r="E44" s="57"/>
    </row>
    <row r="45" spans="1:5" ht="17.25">
      <c r="A45" s="136"/>
      <c r="B45" s="57"/>
      <c r="C45" s="57"/>
      <c r="D45" s="57"/>
      <c r="E45" s="57"/>
    </row>
    <row r="46" spans="1:5" ht="17.25">
      <c r="A46" s="136"/>
      <c r="B46" s="57"/>
      <c r="C46" s="57"/>
      <c r="D46" s="57"/>
      <c r="E46" s="57"/>
    </row>
    <row r="47" spans="1:5" ht="17.25">
      <c r="A47" s="136"/>
      <c r="B47" s="57"/>
      <c r="C47" s="57"/>
      <c r="D47" s="57"/>
      <c r="E47" s="57"/>
    </row>
    <row r="48" spans="1:5" ht="17.25">
      <c r="A48" s="136"/>
      <c r="B48" s="57"/>
      <c r="C48" s="57"/>
      <c r="D48" s="57"/>
      <c r="E48" s="57"/>
    </row>
    <row r="49" spans="1:5" ht="17.25">
      <c r="A49" s="136"/>
      <c r="B49" s="57"/>
      <c r="C49" s="57"/>
      <c r="D49" s="57"/>
      <c r="E49" s="57"/>
    </row>
    <row r="50" spans="1:5" ht="17.25">
      <c r="A50" s="136"/>
      <c r="B50" s="57"/>
      <c r="C50" s="57"/>
      <c r="D50" s="57"/>
      <c r="E50" s="57"/>
    </row>
    <row r="51" spans="1:5" ht="17.25">
      <c r="A51" s="136"/>
      <c r="B51" s="57"/>
      <c r="C51" s="57"/>
      <c r="D51" s="57"/>
      <c r="E51" s="57"/>
    </row>
    <row r="52" spans="1:5" ht="17.25">
      <c r="A52" s="136"/>
      <c r="B52" s="57"/>
      <c r="C52" s="57"/>
      <c r="D52" s="57"/>
      <c r="E52" s="57"/>
    </row>
    <row r="53" spans="1:5" ht="17.25">
      <c r="A53" s="136"/>
      <c r="B53" s="57"/>
      <c r="C53" s="57"/>
      <c r="D53" s="57"/>
      <c r="E53" s="57"/>
    </row>
    <row r="54" spans="1:5" ht="17.25">
      <c r="A54" s="136"/>
      <c r="B54" s="57"/>
      <c r="C54" s="57"/>
      <c r="D54" s="57"/>
      <c r="E54" s="57"/>
    </row>
    <row r="55" spans="1:5" ht="17.25">
      <c r="A55" s="136"/>
      <c r="B55" s="57"/>
      <c r="C55" s="57"/>
      <c r="D55" s="57"/>
      <c r="E55" s="57"/>
    </row>
    <row r="56" spans="1:5" ht="17.25">
      <c r="A56" s="136"/>
      <c r="B56" s="57"/>
      <c r="C56" s="57"/>
      <c r="D56" s="57"/>
      <c r="E56" s="57"/>
    </row>
    <row r="57" spans="1:5" ht="17.25">
      <c r="A57" s="136"/>
      <c r="B57" s="57"/>
      <c r="C57" s="57"/>
      <c r="D57" s="57"/>
      <c r="E57" s="57"/>
    </row>
    <row r="58" spans="1:5" ht="17.25">
      <c r="A58" s="136"/>
      <c r="B58" s="57"/>
      <c r="C58" s="57"/>
      <c r="D58" s="57"/>
      <c r="E58" s="57"/>
    </row>
    <row r="59" spans="1:5" ht="17.25">
      <c r="A59" s="136"/>
      <c r="B59" s="57"/>
      <c r="C59" s="57"/>
      <c r="D59" s="57"/>
      <c r="E59" s="57"/>
    </row>
    <row r="60" spans="1:5" ht="17.25">
      <c r="A60" s="136"/>
      <c r="B60" s="57"/>
      <c r="C60" s="57"/>
      <c r="D60" s="57"/>
      <c r="E60" s="57"/>
    </row>
    <row r="61" spans="1:5" ht="17.25">
      <c r="A61" s="136"/>
      <c r="B61" s="57"/>
      <c r="C61" s="57"/>
      <c r="D61" s="57"/>
      <c r="E61" s="57"/>
    </row>
    <row r="62" spans="1:5" ht="17.25">
      <c r="A62" s="136"/>
      <c r="B62" s="57"/>
      <c r="C62" s="57"/>
      <c r="D62" s="57"/>
      <c r="E62" s="57"/>
    </row>
    <row r="63" spans="1:5" ht="17.25">
      <c r="A63" s="136"/>
      <c r="B63" s="57"/>
      <c r="C63" s="57"/>
      <c r="D63" s="57"/>
      <c r="E63" s="57"/>
    </row>
    <row r="64" spans="1:5" ht="17.25">
      <c r="A64" s="136"/>
      <c r="B64" s="57"/>
      <c r="C64" s="57"/>
      <c r="D64" s="57"/>
      <c r="E64" s="57"/>
    </row>
    <row r="65" spans="1:5" ht="17.25">
      <c r="A65" s="136"/>
      <c r="B65" s="57"/>
      <c r="C65" s="57"/>
      <c r="D65" s="57"/>
      <c r="E65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A42" sqref="A42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223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188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179</v>
      </c>
      <c r="C11" s="247"/>
      <c r="D11" s="248"/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147</v>
      </c>
      <c r="C23" s="247"/>
      <c r="D23" s="248"/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 hidden="1">
      <c r="A25" s="162"/>
      <c r="B25" s="265" t="s">
        <v>149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4560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>
      <c r="A32" s="255"/>
      <c r="B32" s="263" t="s">
        <v>185</v>
      </c>
      <c r="C32" s="247"/>
      <c r="D32" s="248">
        <v>2750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>
      <c r="A35" s="255"/>
      <c r="B35" s="263" t="s">
        <v>112</v>
      </c>
      <c r="C35" s="247"/>
      <c r="D35" s="248">
        <v>840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>
      <c r="A41" s="255"/>
      <c r="B41" s="263" t="s">
        <v>151</v>
      </c>
      <c r="C41" s="247"/>
      <c r="D41" s="248">
        <v>970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4560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A36" sqref="A36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224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171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179</v>
      </c>
      <c r="C11" s="247"/>
      <c r="D11" s="248"/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147</v>
      </c>
      <c r="C23" s="247"/>
      <c r="D23" s="248"/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 hidden="1">
      <c r="A25" s="162"/>
      <c r="B25" s="265" t="s">
        <v>149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600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 hidden="1">
      <c r="A32" s="255"/>
      <c r="B32" s="263" t="s">
        <v>185</v>
      </c>
      <c r="C32" s="247"/>
      <c r="D32" s="248"/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>
      <c r="A35" s="255"/>
      <c r="B35" s="263" t="s">
        <v>112</v>
      </c>
      <c r="C35" s="247"/>
      <c r="D35" s="248">
        <v>600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 hidden="1">
      <c r="A41" s="255"/>
      <c r="B41" s="263" t="s">
        <v>151</v>
      </c>
      <c r="C41" s="247"/>
      <c r="D41" s="248"/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600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L61" sqref="L61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225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170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14291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14291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1630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1553</v>
      </c>
      <c r="E22" s="160"/>
      <c r="F22" s="150"/>
    </row>
    <row r="23" spans="1:6" ht="18" customHeight="1" hidden="1">
      <c r="A23" s="159"/>
      <c r="B23" s="263" t="s">
        <v>147</v>
      </c>
      <c r="C23" s="247"/>
      <c r="D23" s="248"/>
      <c r="E23" s="160"/>
      <c r="F23" s="150"/>
    </row>
    <row r="24" spans="1:6" ht="18" customHeight="1">
      <c r="A24" s="159"/>
      <c r="B24" s="263" t="s">
        <v>148</v>
      </c>
      <c r="C24" s="247"/>
      <c r="D24" s="248">
        <v>77</v>
      </c>
      <c r="E24" s="160"/>
      <c r="F24" s="150"/>
    </row>
    <row r="25" spans="1:6" ht="18" customHeight="1" hidden="1">
      <c r="A25" s="162"/>
      <c r="B25" s="265" t="s">
        <v>149</v>
      </c>
      <c r="C25" s="251"/>
      <c r="D25" s="252"/>
      <c r="E25" s="163"/>
      <c r="F25" s="150"/>
    </row>
    <row r="26" spans="1:6" ht="18" customHeight="1" hidden="1">
      <c r="A26" s="253">
        <v>3</v>
      </c>
      <c r="B26" s="266" t="s">
        <v>7</v>
      </c>
      <c r="C26" s="156"/>
      <c r="D26" s="157">
        <f>SUM(D27:D44)</f>
        <v>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 hidden="1">
      <c r="A32" s="255"/>
      <c r="B32" s="263" t="s">
        <v>185</v>
      </c>
      <c r="C32" s="247"/>
      <c r="D32" s="248"/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 hidden="1">
      <c r="A35" s="255"/>
      <c r="B35" s="263" t="s">
        <v>112</v>
      </c>
      <c r="C35" s="247"/>
      <c r="D35" s="248"/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 hidden="1">
      <c r="A41" s="255"/>
      <c r="B41" s="263" t="s">
        <v>151</v>
      </c>
      <c r="C41" s="247"/>
      <c r="D41" s="248"/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15921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272" t="s">
        <v>231</v>
      </c>
      <c r="D1" s="272"/>
      <c r="E1" s="272"/>
      <c r="F1" s="272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4"/>
      <c r="E2" s="321"/>
      <c r="F2" s="32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88" t="s">
        <v>232</v>
      </c>
      <c r="B5" s="288"/>
      <c r="C5" s="288"/>
      <c r="D5" s="288"/>
      <c r="E5" s="288"/>
      <c r="F5" s="288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288" t="s">
        <v>176</v>
      </c>
      <c r="B6" s="288"/>
      <c r="C6" s="288"/>
      <c r="D6" s="288"/>
      <c r="E6" s="288"/>
      <c r="F6" s="288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288" t="s">
        <v>13</v>
      </c>
      <c r="B7" s="288"/>
      <c r="C7" s="288"/>
      <c r="D7" s="288"/>
      <c r="E7" s="288"/>
      <c r="F7" s="288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68"/>
      <c r="B8" s="268"/>
      <c r="C8" s="268"/>
      <c r="D8" s="268"/>
      <c r="E8" s="268"/>
      <c r="F8" s="268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22"/>
      <c r="B11" s="323" t="s">
        <v>197</v>
      </c>
      <c r="C11" s="323"/>
      <c r="D11" s="322"/>
      <c r="E11" s="323" t="s">
        <v>198</v>
      </c>
      <c r="F11" s="323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324">
        <v>1</v>
      </c>
      <c r="B12" s="213" t="s">
        <v>233</v>
      </c>
      <c r="C12" s="212">
        <f>'Bevételek KH'!D10</f>
        <v>1076</v>
      </c>
      <c r="D12" s="213"/>
      <c r="E12" s="325" t="s">
        <v>63</v>
      </c>
      <c r="F12" s="212">
        <f>'Működési KH'!D45</f>
        <v>46704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326">
        <v>2</v>
      </c>
      <c r="B13" s="327" t="s">
        <v>109</v>
      </c>
      <c r="C13" s="216">
        <f>'Bevételek KH'!D14</f>
        <v>45628</v>
      </c>
      <c r="D13" s="217"/>
      <c r="E13" s="328"/>
      <c r="F13" s="216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329"/>
      <c r="B14" s="330" t="s">
        <v>22</v>
      </c>
      <c r="C14" s="331">
        <f>SUM(C12:C13)</f>
        <v>46704</v>
      </c>
      <c r="D14" s="192"/>
      <c r="E14" s="192" t="s">
        <v>20</v>
      </c>
      <c r="F14" s="331">
        <f>SUM(F12:F13)</f>
        <v>46704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6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6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6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15"/>
      <c r="B24" s="115"/>
      <c r="C24" s="115"/>
      <c r="D24" s="115"/>
      <c r="E24" s="115"/>
      <c r="F24" s="115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6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6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6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7"/>
      <c r="B32" s="7"/>
      <c r="C32" s="8"/>
      <c r="D32" s="7"/>
      <c r="E32" s="7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3"/>
      <c r="B33" s="3"/>
      <c r="C33" s="3"/>
      <c r="D33" s="3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3"/>
      <c r="B38" s="3"/>
      <c r="C38" s="3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3"/>
      <c r="B42" s="3"/>
      <c r="C42" s="3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5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3"/>
      <c r="B45" s="3"/>
      <c r="C45" s="3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6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5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5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3"/>
      <c r="B54" s="3"/>
      <c r="C54" s="3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4"/>
      <c r="C55" s="9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A5:F5"/>
    <mergeCell ref="A6:F6"/>
    <mergeCell ref="A7:F7"/>
    <mergeCell ref="B11:C11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4.625" style="365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332"/>
      <c r="B1" s="272" t="s">
        <v>234</v>
      </c>
      <c r="C1" s="272"/>
      <c r="D1" s="272"/>
      <c r="E1" s="272"/>
      <c r="F1" s="333"/>
      <c r="G1" s="1"/>
    </row>
    <row r="2" spans="1:7" ht="18" customHeight="1">
      <c r="A2" s="332"/>
      <c r="B2" s="68"/>
      <c r="C2" s="68"/>
      <c r="D2" s="68"/>
      <c r="E2" s="68"/>
      <c r="F2" s="333"/>
      <c r="G2" s="1"/>
    </row>
    <row r="3" spans="1:7" ht="18" customHeight="1">
      <c r="A3" s="332"/>
      <c r="B3" s="334"/>
      <c r="C3" s="335"/>
      <c r="D3" s="335"/>
      <c r="E3" s="335"/>
      <c r="F3" s="335"/>
      <c r="G3" s="1"/>
    </row>
    <row r="4" spans="1:9" ht="18" customHeight="1">
      <c r="A4" s="288" t="s">
        <v>232</v>
      </c>
      <c r="B4" s="288"/>
      <c r="C4" s="288"/>
      <c r="D4" s="288"/>
      <c r="E4" s="288"/>
      <c r="F4" s="336"/>
      <c r="G4" s="1"/>
      <c r="H4" s="1"/>
      <c r="I4" s="1"/>
    </row>
    <row r="5" spans="1:9" ht="18" customHeight="1">
      <c r="A5" s="288" t="s">
        <v>176</v>
      </c>
      <c r="B5" s="288"/>
      <c r="C5" s="288"/>
      <c r="D5" s="288"/>
      <c r="E5" s="288"/>
      <c r="F5" s="336"/>
      <c r="G5" s="1"/>
      <c r="H5" s="1"/>
      <c r="I5" s="1"/>
    </row>
    <row r="6" spans="1:9" ht="18" customHeight="1">
      <c r="A6" s="288" t="s">
        <v>8</v>
      </c>
      <c r="B6" s="288"/>
      <c r="C6" s="288"/>
      <c r="D6" s="288"/>
      <c r="E6" s="288"/>
      <c r="F6" s="336"/>
      <c r="G6" s="1"/>
      <c r="H6" s="1"/>
      <c r="I6" s="1"/>
    </row>
    <row r="7" spans="1:9" ht="18" customHeight="1">
      <c r="A7" s="337"/>
      <c r="B7" s="337"/>
      <c r="C7" s="337"/>
      <c r="D7" s="337"/>
      <c r="E7" s="337"/>
      <c r="F7" s="337"/>
      <c r="G7" s="1"/>
      <c r="H7" s="1"/>
      <c r="I7" s="1"/>
    </row>
    <row r="8" spans="1:6" ht="18" customHeight="1">
      <c r="A8" s="338"/>
      <c r="B8" s="339"/>
      <c r="C8" s="339"/>
      <c r="D8" s="340"/>
      <c r="E8" s="340"/>
      <c r="F8" s="339"/>
    </row>
    <row r="9" spans="1:5" ht="18" customHeight="1">
      <c r="A9" s="341"/>
      <c r="B9" s="342" t="s">
        <v>0</v>
      </c>
      <c r="C9" s="312" t="s">
        <v>177</v>
      </c>
      <c r="D9" s="343"/>
      <c r="E9" s="313"/>
    </row>
    <row r="10" spans="1:5" ht="18" customHeight="1">
      <c r="A10" s="344">
        <v>1</v>
      </c>
      <c r="B10" s="345" t="s">
        <v>233</v>
      </c>
      <c r="C10" s="346"/>
      <c r="D10" s="347">
        <f>D11</f>
        <v>1076</v>
      </c>
      <c r="E10" s="348"/>
    </row>
    <row r="11" spans="1:5" ht="18" customHeight="1">
      <c r="A11" s="349"/>
      <c r="B11" s="350" t="s">
        <v>235</v>
      </c>
      <c r="C11" s="256"/>
      <c r="D11" s="252">
        <v>1076</v>
      </c>
      <c r="E11" s="351"/>
    </row>
    <row r="12" spans="1:5" ht="18" customHeight="1" hidden="1">
      <c r="A12" s="352">
        <v>2</v>
      </c>
      <c r="B12" s="213" t="s">
        <v>105</v>
      </c>
      <c r="C12" s="353"/>
      <c r="D12" s="353"/>
      <c r="E12" s="354"/>
    </row>
    <row r="13" spans="1:5" ht="18" customHeight="1" hidden="1">
      <c r="A13" s="355"/>
      <c r="B13" s="350" t="s">
        <v>168</v>
      </c>
      <c r="C13" s="356"/>
      <c r="D13" s="356"/>
      <c r="E13" s="357"/>
    </row>
    <row r="14" spans="1:5" ht="18" customHeight="1">
      <c r="A14" s="358">
        <v>2</v>
      </c>
      <c r="B14" s="359" t="s">
        <v>109</v>
      </c>
      <c r="C14" s="360"/>
      <c r="D14" s="361">
        <f>SUM(D15:D16)</f>
        <v>45628</v>
      </c>
      <c r="E14" s="354"/>
    </row>
    <row r="15" spans="1:5" ht="18" customHeight="1">
      <c r="A15" s="362"/>
      <c r="B15" s="217" t="s">
        <v>236</v>
      </c>
      <c r="C15" s="339"/>
      <c r="D15" s="227">
        <v>30</v>
      </c>
      <c r="E15" s="195"/>
    </row>
    <row r="16" spans="1:5" ht="18" customHeight="1">
      <c r="A16" s="362"/>
      <c r="B16" s="217" t="s">
        <v>237</v>
      </c>
      <c r="C16" s="339"/>
      <c r="D16" s="227">
        <v>45598</v>
      </c>
      <c r="E16" s="195"/>
    </row>
    <row r="17" spans="1:5" ht="18" customHeight="1">
      <c r="A17" s="363"/>
      <c r="B17" s="192" t="s">
        <v>12</v>
      </c>
      <c r="C17" s="201"/>
      <c r="D17" s="193">
        <f>D10+D14</f>
        <v>46704</v>
      </c>
      <c r="E17" s="364"/>
    </row>
    <row r="18" ht="18" customHeight="1"/>
    <row r="19" ht="18" customHeight="1"/>
    <row r="20" ht="18" customHeight="1"/>
    <row r="40" ht="86.25" customHeight="1"/>
    <row r="53" spans="1:5" ht="18.75">
      <c r="A53" s="129"/>
      <c r="B53" s="129"/>
      <c r="C53" s="129"/>
      <c r="D53" s="129"/>
      <c r="E53" s="12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238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232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69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36362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33330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>
      <c r="A13" s="159"/>
      <c r="B13" s="263" t="s">
        <v>145</v>
      </c>
      <c r="C13" s="247"/>
      <c r="D13" s="248">
        <v>1453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116</v>
      </c>
      <c r="E14" s="160"/>
      <c r="F14" s="150"/>
    </row>
    <row r="15" spans="1:6" ht="18" customHeight="1">
      <c r="A15" s="159"/>
      <c r="B15" s="263" t="s">
        <v>121</v>
      </c>
      <c r="C15" s="247"/>
      <c r="D15" s="248">
        <v>140</v>
      </c>
      <c r="E15" s="160"/>
      <c r="F15" s="150"/>
    </row>
    <row r="16" spans="1:6" ht="18" customHeight="1">
      <c r="A16" s="159"/>
      <c r="B16" s="263" t="s">
        <v>180</v>
      </c>
      <c r="C16" s="247"/>
      <c r="D16" s="248">
        <v>175</v>
      </c>
      <c r="E16" s="160"/>
      <c r="F16" s="150"/>
    </row>
    <row r="17" spans="1:6" ht="18" customHeight="1">
      <c r="A17" s="159"/>
      <c r="B17" s="263" t="s">
        <v>146</v>
      </c>
      <c r="C17" s="247"/>
      <c r="D17" s="248">
        <v>322</v>
      </c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>
      <c r="A19" s="159"/>
      <c r="B19" s="263" t="s">
        <v>181</v>
      </c>
      <c r="C19" s="247"/>
      <c r="D19" s="248">
        <v>691</v>
      </c>
      <c r="E19" s="160"/>
      <c r="F19" s="150"/>
    </row>
    <row r="20" spans="1:6" ht="18" customHeight="1">
      <c r="A20" s="159"/>
      <c r="B20" s="263" t="s">
        <v>122</v>
      </c>
      <c r="C20" s="247"/>
      <c r="D20" s="248">
        <v>135</v>
      </c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7844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7289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265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290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2498</v>
      </c>
      <c r="E26" s="165"/>
      <c r="F26" s="150"/>
    </row>
    <row r="27" spans="1:6" ht="18" customHeight="1">
      <c r="A27" s="254"/>
      <c r="B27" s="263" t="s">
        <v>111</v>
      </c>
      <c r="C27" s="249"/>
      <c r="D27" s="248">
        <v>40</v>
      </c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>
      <c r="A29" s="255"/>
      <c r="B29" s="263" t="s">
        <v>182</v>
      </c>
      <c r="C29" s="249"/>
      <c r="D29" s="248">
        <v>669</v>
      </c>
      <c r="E29" s="160"/>
      <c r="F29" s="150"/>
    </row>
    <row r="30" spans="1:5" ht="18" customHeight="1">
      <c r="A30" s="255"/>
      <c r="B30" s="263" t="s">
        <v>183</v>
      </c>
      <c r="C30" s="247"/>
      <c r="D30" s="366">
        <v>200</v>
      </c>
      <c r="E30" s="160"/>
    </row>
    <row r="31" spans="1:5" ht="18" customHeight="1" hidden="1">
      <c r="A31" s="255"/>
      <c r="B31" s="263" t="s">
        <v>184</v>
      </c>
      <c r="C31" s="247"/>
      <c r="D31" s="366"/>
      <c r="E31" s="160"/>
    </row>
    <row r="32" spans="1:5" ht="18" customHeight="1" hidden="1">
      <c r="A32" s="255"/>
      <c r="B32" s="263" t="s">
        <v>185</v>
      </c>
      <c r="C32" s="247"/>
      <c r="D32" s="366"/>
      <c r="E32" s="160"/>
    </row>
    <row r="33" spans="1:5" ht="18" customHeight="1" hidden="1">
      <c r="A33" s="255"/>
      <c r="B33" s="263" t="s">
        <v>135</v>
      </c>
      <c r="C33" s="247"/>
      <c r="D33" s="366"/>
      <c r="E33" s="160"/>
    </row>
    <row r="34" spans="1:5" ht="18" customHeight="1" hidden="1">
      <c r="A34" s="255"/>
      <c r="B34" s="263" t="s">
        <v>150</v>
      </c>
      <c r="C34" s="247"/>
      <c r="D34" s="366"/>
      <c r="E34" s="160"/>
    </row>
    <row r="35" spans="1:5" ht="18" customHeight="1" hidden="1">
      <c r="A35" s="255"/>
      <c r="B35" s="263" t="s">
        <v>112</v>
      </c>
      <c r="C35" s="247"/>
      <c r="D35" s="366"/>
      <c r="E35" s="160"/>
    </row>
    <row r="36" spans="1:5" ht="18" customHeight="1" hidden="1">
      <c r="A36" s="255"/>
      <c r="B36" s="263" t="s">
        <v>186</v>
      </c>
      <c r="C36" s="247"/>
      <c r="D36" s="366"/>
      <c r="E36" s="160"/>
    </row>
    <row r="37" spans="1:5" ht="18" customHeight="1">
      <c r="A37" s="255"/>
      <c r="B37" s="263" t="s">
        <v>113</v>
      </c>
      <c r="C37" s="247"/>
      <c r="D37" s="366">
        <v>1031</v>
      </c>
      <c r="E37" s="160"/>
    </row>
    <row r="38" spans="1:5" ht="18" customHeight="1">
      <c r="A38" s="255"/>
      <c r="B38" s="263" t="s">
        <v>187</v>
      </c>
      <c r="C38" s="247"/>
      <c r="D38" s="366">
        <v>360</v>
      </c>
      <c r="E38" s="160"/>
    </row>
    <row r="39" spans="1:5" ht="18" customHeight="1" hidden="1">
      <c r="A39" s="255"/>
      <c r="B39" s="263" t="s">
        <v>114</v>
      </c>
      <c r="C39" s="247"/>
      <c r="D39" s="366"/>
      <c r="E39" s="160"/>
    </row>
    <row r="40" spans="1:5" ht="18" customHeight="1">
      <c r="A40" s="255"/>
      <c r="B40" s="263" t="s">
        <v>115</v>
      </c>
      <c r="C40" s="247"/>
      <c r="D40" s="366">
        <v>178</v>
      </c>
      <c r="E40" s="160"/>
    </row>
    <row r="41" spans="1:5" ht="18" customHeight="1" hidden="1">
      <c r="A41" s="255"/>
      <c r="B41" s="263" t="s">
        <v>151</v>
      </c>
      <c r="C41" s="247"/>
      <c r="D41" s="366"/>
      <c r="E41" s="160"/>
    </row>
    <row r="42" spans="1:5" ht="18" customHeight="1" hidden="1">
      <c r="A42" s="255"/>
      <c r="B42" s="263" t="s">
        <v>116</v>
      </c>
      <c r="C42" s="247"/>
      <c r="D42" s="250"/>
      <c r="E42" s="160"/>
    </row>
    <row r="43" spans="1:5" ht="18" customHeight="1">
      <c r="A43" s="255"/>
      <c r="B43" s="263" t="s">
        <v>72</v>
      </c>
      <c r="C43" s="247"/>
      <c r="D43" s="366">
        <v>20</v>
      </c>
      <c r="E43" s="160"/>
    </row>
    <row r="44" spans="1:5" ht="18" customHeight="1" hidden="1">
      <c r="A44" s="255"/>
      <c r="B44" s="263" t="s">
        <v>71</v>
      </c>
      <c r="C44" s="247"/>
      <c r="D44" s="366"/>
      <c r="E44" s="160"/>
    </row>
    <row r="45" spans="1:5" ht="18" customHeight="1">
      <c r="A45" s="167"/>
      <c r="B45" s="168" t="s">
        <v>1</v>
      </c>
      <c r="C45" s="169"/>
      <c r="D45" s="170">
        <f>D26+D21+D10</f>
        <v>46704</v>
      </c>
      <c r="E45" s="171"/>
    </row>
    <row r="46" spans="1:5" ht="18.75">
      <c r="A46" s="130"/>
      <c r="B46" s="172"/>
      <c r="C46" s="172"/>
      <c r="D46" s="172"/>
      <c r="E46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272" t="s">
        <v>239</v>
      </c>
      <c r="D1" s="272"/>
      <c r="E1" s="272"/>
      <c r="F1" s="272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288" t="s">
        <v>75</v>
      </c>
      <c r="B4" s="288"/>
      <c r="C4" s="288"/>
      <c r="D4" s="288"/>
      <c r="E4" s="288"/>
      <c r="F4" s="288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88" t="s">
        <v>176</v>
      </c>
      <c r="B5" s="288"/>
      <c r="C5" s="288"/>
      <c r="D5" s="288"/>
      <c r="E5" s="288"/>
      <c r="F5" s="288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288" t="s">
        <v>13</v>
      </c>
      <c r="B6" s="288"/>
      <c r="C6" s="288"/>
      <c r="D6" s="288"/>
      <c r="E6" s="288"/>
      <c r="F6" s="288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322"/>
      <c r="B9" s="323" t="s">
        <v>197</v>
      </c>
      <c r="C9" s="323"/>
      <c r="D9" s="322"/>
      <c r="E9" s="323" t="s">
        <v>198</v>
      </c>
      <c r="F9" s="323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367">
        <v>1</v>
      </c>
      <c r="B10" s="368" t="s">
        <v>105</v>
      </c>
      <c r="C10" s="369">
        <f>'Bevételek ovi'!D12</f>
        <v>643</v>
      </c>
      <c r="D10" s="368"/>
      <c r="E10" s="368" t="s">
        <v>69</v>
      </c>
      <c r="F10" s="369">
        <f>'Működési ovi'!D45</f>
        <v>38672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67">
        <v>2</v>
      </c>
      <c r="B11" s="368" t="s">
        <v>109</v>
      </c>
      <c r="C11" s="369">
        <f>'Bevételek ovi'!D16</f>
        <v>38104</v>
      </c>
      <c r="D11" s="368"/>
      <c r="E11" s="368" t="s">
        <v>2</v>
      </c>
      <c r="F11" s="369">
        <f>'Fejlesztési kiadások ovi'!C15</f>
        <v>75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92"/>
      <c r="B12" s="330" t="s">
        <v>22</v>
      </c>
      <c r="C12" s="331">
        <f>SUM(C10:C11)</f>
        <v>38747</v>
      </c>
      <c r="D12" s="192"/>
      <c r="E12" s="192" t="s">
        <v>20</v>
      </c>
      <c r="F12" s="331">
        <f>SUM(F10:F11)</f>
        <v>38747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15"/>
      <c r="B23" s="115"/>
      <c r="C23" s="115"/>
      <c r="D23" s="115"/>
      <c r="E23" s="115"/>
      <c r="F23" s="115"/>
      <c r="G23" s="115"/>
      <c r="H23" s="115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A4:F4"/>
    <mergeCell ref="A5:F5"/>
    <mergeCell ref="A6:F6"/>
    <mergeCell ref="B9:C9"/>
    <mergeCell ref="E9:F9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.75390625" style="370" customWidth="1"/>
    <col min="2" max="2" width="54.75390625" style="370" customWidth="1"/>
    <col min="3" max="3" width="9.125" style="370" customWidth="1"/>
    <col min="4" max="4" width="10.625" style="370" customWidth="1"/>
    <col min="5" max="16384" width="9.125" style="370" customWidth="1"/>
  </cols>
  <sheetData>
    <row r="1" spans="2:5" ht="18" customHeight="1">
      <c r="B1" s="272" t="s">
        <v>240</v>
      </c>
      <c r="C1" s="272"/>
      <c r="D1" s="272"/>
      <c r="E1" s="272"/>
    </row>
    <row r="2" spans="3:5" ht="18" customHeight="1">
      <c r="C2" s="371"/>
      <c r="D2" s="371"/>
      <c r="E2" s="371"/>
    </row>
    <row r="3" spans="3:5" ht="18" customHeight="1">
      <c r="C3" s="371"/>
      <c r="D3" s="371"/>
      <c r="E3" s="371"/>
    </row>
    <row r="4" ht="18" customHeight="1"/>
    <row r="5" spans="1:5" ht="18" customHeight="1">
      <c r="A5" s="372" t="s">
        <v>75</v>
      </c>
      <c r="B5" s="372"/>
      <c r="C5" s="372"/>
      <c r="D5" s="372"/>
      <c r="E5" s="372"/>
    </row>
    <row r="6" spans="1:5" ht="18" customHeight="1">
      <c r="A6" s="372" t="s">
        <v>176</v>
      </c>
      <c r="B6" s="372"/>
      <c r="C6" s="372"/>
      <c r="D6" s="372"/>
      <c r="E6" s="372"/>
    </row>
    <row r="7" spans="1:5" ht="18" customHeight="1">
      <c r="A7" s="372" t="s">
        <v>8</v>
      </c>
      <c r="B7" s="372"/>
      <c r="C7" s="372"/>
      <c r="D7" s="372"/>
      <c r="E7" s="372"/>
    </row>
    <row r="8" spans="1:5" ht="18" customHeight="1">
      <c r="A8" s="373"/>
      <c r="B8" s="373"/>
      <c r="C8" s="373"/>
      <c r="D8" s="373"/>
      <c r="E8" s="373"/>
    </row>
    <row r="9" ht="18" customHeight="1"/>
    <row r="10" ht="18" customHeight="1"/>
    <row r="11" spans="1:5" ht="18" customHeight="1">
      <c r="A11" s="374"/>
      <c r="B11" s="375" t="s">
        <v>0</v>
      </c>
      <c r="C11" s="376" t="s">
        <v>177</v>
      </c>
      <c r="D11" s="377"/>
      <c r="E11" s="378"/>
    </row>
    <row r="12" spans="1:5" ht="18" customHeight="1">
      <c r="A12" s="379" t="s">
        <v>241</v>
      </c>
      <c r="B12" s="359" t="s">
        <v>105</v>
      </c>
      <c r="C12" s="380"/>
      <c r="D12" s="381">
        <f>SUM(D13:D15)</f>
        <v>643</v>
      </c>
      <c r="E12" s="382"/>
    </row>
    <row r="13" spans="1:5" ht="18" customHeight="1">
      <c r="A13" s="383"/>
      <c r="B13" s="217" t="s">
        <v>242</v>
      </c>
      <c r="C13" s="384"/>
      <c r="D13" s="385">
        <v>6</v>
      </c>
      <c r="E13" s="386"/>
    </row>
    <row r="14" spans="1:5" ht="18" customHeight="1">
      <c r="A14" s="383"/>
      <c r="B14" s="217" t="s">
        <v>243</v>
      </c>
      <c r="C14" s="384"/>
      <c r="D14" s="385">
        <v>500</v>
      </c>
      <c r="E14" s="386"/>
    </row>
    <row r="15" spans="1:5" ht="18" customHeight="1">
      <c r="A15" s="387"/>
      <c r="B15" s="350" t="s">
        <v>107</v>
      </c>
      <c r="C15" s="388"/>
      <c r="D15" s="389">
        <v>137</v>
      </c>
      <c r="E15" s="390"/>
    </row>
    <row r="16" spans="1:5" ht="18" customHeight="1">
      <c r="A16" s="383">
        <v>2</v>
      </c>
      <c r="B16" s="345" t="s">
        <v>109</v>
      </c>
      <c r="C16" s="391"/>
      <c r="D16" s="381">
        <f>D17+D18</f>
        <v>38104</v>
      </c>
      <c r="E16" s="392"/>
    </row>
    <row r="17" spans="1:5" ht="18" customHeight="1">
      <c r="A17" s="383"/>
      <c r="B17" s="217" t="s">
        <v>236</v>
      </c>
      <c r="C17" s="393"/>
      <c r="D17" s="385">
        <v>24</v>
      </c>
      <c r="E17" s="394"/>
    </row>
    <row r="18" spans="1:5" ht="18" customHeight="1">
      <c r="A18" s="395"/>
      <c r="B18" s="350" t="s">
        <v>244</v>
      </c>
      <c r="C18" s="388"/>
      <c r="D18" s="389">
        <v>38080</v>
      </c>
      <c r="E18" s="390"/>
    </row>
    <row r="19" spans="1:5" ht="18" customHeight="1">
      <c r="A19" s="196"/>
      <c r="B19" s="192" t="s">
        <v>12</v>
      </c>
      <c r="C19" s="374"/>
      <c r="D19" s="396">
        <f>D12+D16</f>
        <v>38747</v>
      </c>
      <c r="E19" s="397"/>
    </row>
    <row r="20" ht="18" customHeight="1"/>
    <row r="21" ht="18" customHeight="1"/>
    <row r="46" spans="1:5" ht="18.75">
      <c r="A46" s="398"/>
      <c r="B46" s="398"/>
      <c r="C46" s="398"/>
      <c r="D46" s="398"/>
      <c r="E46" s="398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M33" sqref="M33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245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75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69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25480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24090</v>
      </c>
      <c r="E11" s="160"/>
      <c r="F11" s="150"/>
    </row>
    <row r="12" spans="1:6" ht="18" customHeight="1">
      <c r="A12" s="159"/>
      <c r="B12" s="263" t="s">
        <v>144</v>
      </c>
      <c r="C12" s="247"/>
      <c r="D12" s="248">
        <v>398</v>
      </c>
      <c r="E12" s="160"/>
      <c r="F12" s="150"/>
    </row>
    <row r="13" spans="1:6" ht="18" customHeight="1">
      <c r="A13" s="159"/>
      <c r="B13" s="263" t="s">
        <v>145</v>
      </c>
      <c r="C13" s="247"/>
      <c r="D13" s="248">
        <v>480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80</v>
      </c>
      <c r="E14" s="160"/>
      <c r="F14" s="150"/>
    </row>
    <row r="15" spans="1:6" ht="18" customHeight="1">
      <c r="A15" s="159"/>
      <c r="B15" s="263" t="s">
        <v>121</v>
      </c>
      <c r="C15" s="247"/>
      <c r="D15" s="248">
        <v>432</v>
      </c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5373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5143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120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110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7819</v>
      </c>
      <c r="E26" s="165"/>
      <c r="F26" s="150"/>
    </row>
    <row r="27" spans="1:6" ht="18" customHeight="1">
      <c r="A27" s="254"/>
      <c r="B27" s="263" t="s">
        <v>111</v>
      </c>
      <c r="C27" s="249"/>
      <c r="D27" s="248">
        <v>60</v>
      </c>
      <c r="E27" s="160"/>
      <c r="F27" s="150"/>
    </row>
    <row r="28" spans="1:6" ht="18" customHeight="1">
      <c r="A28" s="255"/>
      <c r="B28" s="263" t="s">
        <v>167</v>
      </c>
      <c r="C28" s="247"/>
      <c r="D28" s="248">
        <v>325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>
      <c r="A30" s="255"/>
      <c r="B30" s="263" t="s">
        <v>183</v>
      </c>
      <c r="C30" s="247"/>
      <c r="D30" s="366">
        <v>130</v>
      </c>
      <c r="E30" s="160"/>
    </row>
    <row r="31" spans="1:5" ht="18" customHeight="1">
      <c r="A31" s="255"/>
      <c r="B31" s="263" t="s">
        <v>184</v>
      </c>
      <c r="C31" s="247"/>
      <c r="D31" s="366">
        <v>80</v>
      </c>
      <c r="E31" s="160"/>
    </row>
    <row r="32" spans="1:5" ht="18" customHeight="1">
      <c r="A32" s="255"/>
      <c r="B32" s="263" t="s">
        <v>185</v>
      </c>
      <c r="C32" s="247"/>
      <c r="D32" s="366">
        <v>814</v>
      </c>
      <c r="E32" s="160"/>
    </row>
    <row r="33" spans="1:5" ht="18" customHeight="1">
      <c r="A33" s="255"/>
      <c r="B33" s="263" t="s">
        <v>135</v>
      </c>
      <c r="C33" s="247"/>
      <c r="D33" s="248">
        <v>4200</v>
      </c>
      <c r="E33" s="160"/>
    </row>
    <row r="34" spans="1:5" ht="18" customHeight="1" hidden="1">
      <c r="A34" s="255"/>
      <c r="B34" s="263" t="s">
        <v>150</v>
      </c>
      <c r="C34" s="247"/>
      <c r="D34" s="366"/>
      <c r="E34" s="160"/>
    </row>
    <row r="35" spans="1:5" ht="18" customHeight="1">
      <c r="A35" s="255"/>
      <c r="B35" s="263" t="s">
        <v>112</v>
      </c>
      <c r="C35" s="247"/>
      <c r="D35" s="366">
        <v>120</v>
      </c>
      <c r="E35" s="160"/>
    </row>
    <row r="36" spans="1:5" ht="18" customHeight="1" hidden="1">
      <c r="A36" s="255"/>
      <c r="B36" s="263" t="s">
        <v>186</v>
      </c>
      <c r="C36" s="247"/>
      <c r="D36" s="366"/>
      <c r="E36" s="160"/>
    </row>
    <row r="37" spans="1:5" ht="18" customHeight="1" hidden="1">
      <c r="A37" s="255"/>
      <c r="B37" s="263" t="s">
        <v>113</v>
      </c>
      <c r="C37" s="247"/>
      <c r="D37" s="366"/>
      <c r="E37" s="160"/>
    </row>
    <row r="38" spans="1:5" ht="18" customHeight="1">
      <c r="A38" s="255"/>
      <c r="B38" s="263" t="s">
        <v>187</v>
      </c>
      <c r="C38" s="247"/>
      <c r="D38" s="366">
        <v>400</v>
      </c>
      <c r="E38" s="160"/>
    </row>
    <row r="39" spans="1:5" ht="18" customHeight="1">
      <c r="A39" s="255"/>
      <c r="B39" s="263" t="s">
        <v>114</v>
      </c>
      <c r="C39" s="247"/>
      <c r="D39" s="366">
        <v>25</v>
      </c>
      <c r="E39" s="160"/>
    </row>
    <row r="40" spans="1:5" ht="18" customHeight="1" hidden="1">
      <c r="A40" s="255"/>
      <c r="B40" s="263" t="s">
        <v>115</v>
      </c>
      <c r="C40" s="247"/>
      <c r="D40" s="366"/>
      <c r="E40" s="160"/>
    </row>
    <row r="41" spans="1:5" ht="18" customHeight="1">
      <c r="A41" s="255"/>
      <c r="B41" s="263" t="s">
        <v>151</v>
      </c>
      <c r="C41" s="247"/>
      <c r="D41" s="248">
        <v>1665</v>
      </c>
      <c r="E41" s="160"/>
    </row>
    <row r="42" spans="1:5" ht="18" customHeight="1" hidden="1">
      <c r="A42" s="255"/>
      <c r="B42" s="263" t="s">
        <v>116</v>
      </c>
      <c r="C42" s="247"/>
      <c r="D42" s="250"/>
      <c r="E42" s="160"/>
    </row>
    <row r="43" spans="1:5" ht="18" customHeight="1" hidden="1">
      <c r="A43" s="255"/>
      <c r="B43" s="263" t="s">
        <v>72</v>
      </c>
      <c r="C43" s="247"/>
      <c r="D43" s="366"/>
      <c r="E43" s="160"/>
    </row>
    <row r="44" spans="1:5" ht="18" customHeight="1" hidden="1">
      <c r="A44" s="255"/>
      <c r="B44" s="263" t="s">
        <v>71</v>
      </c>
      <c r="C44" s="247"/>
      <c r="D44" s="366"/>
      <c r="E44" s="160"/>
    </row>
    <row r="45" spans="1:5" ht="18" customHeight="1">
      <c r="A45" s="167"/>
      <c r="B45" s="168" t="s">
        <v>1</v>
      </c>
      <c r="C45" s="169"/>
      <c r="D45" s="170">
        <f>D26+D21+D10</f>
        <v>38672</v>
      </c>
      <c r="E45" s="171"/>
    </row>
    <row r="46" spans="1:5" ht="18.75">
      <c r="A46" s="130"/>
      <c r="B46" s="172"/>
      <c r="C46" s="172"/>
      <c r="D46" s="172"/>
      <c r="E46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3.75390625" style="128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272" t="s">
        <v>246</v>
      </c>
      <c r="C1" s="272"/>
      <c r="D1" s="272"/>
      <c r="E1" s="272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288" t="s">
        <v>75</v>
      </c>
      <c r="B5" s="288"/>
      <c r="C5" s="288"/>
      <c r="D5" s="288"/>
      <c r="E5" s="288"/>
    </row>
    <row r="6" spans="1:5" ht="18" customHeight="1">
      <c r="A6" s="288" t="s">
        <v>176</v>
      </c>
      <c r="B6" s="288"/>
      <c r="C6" s="288"/>
      <c r="D6" s="288"/>
      <c r="E6" s="288"/>
    </row>
    <row r="7" spans="1:5" ht="18" customHeight="1">
      <c r="A7" s="288" t="s">
        <v>2</v>
      </c>
      <c r="B7" s="288"/>
      <c r="C7" s="288"/>
      <c r="D7" s="288"/>
      <c r="E7" s="288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99"/>
      <c r="B11" s="197" t="s">
        <v>0</v>
      </c>
      <c r="C11" s="302" t="s">
        <v>177</v>
      </c>
      <c r="D11" s="302"/>
      <c r="E11" s="301"/>
    </row>
    <row r="12" spans="1:5" ht="18" customHeight="1">
      <c r="A12" s="214"/>
      <c r="B12" s="217" t="s">
        <v>229</v>
      </c>
      <c r="C12" s="227">
        <v>75</v>
      </c>
      <c r="D12" s="209"/>
      <c r="E12" s="400"/>
    </row>
    <row r="13" spans="1:5" ht="18" customHeight="1" hidden="1">
      <c r="A13" s="214"/>
      <c r="B13" s="217"/>
      <c r="C13" s="227"/>
      <c r="D13" s="209"/>
      <c r="E13" s="400"/>
    </row>
    <row r="14" spans="1:5" ht="18" customHeight="1" hidden="1">
      <c r="A14" s="214"/>
      <c r="B14" s="217"/>
      <c r="C14" s="227"/>
      <c r="D14" s="209"/>
      <c r="E14" s="400"/>
    </row>
    <row r="15" spans="1:5" ht="18" customHeight="1">
      <c r="A15" s="188"/>
      <c r="B15" s="192" t="s">
        <v>17</v>
      </c>
      <c r="C15" s="193">
        <f>SUM(C12:C14)</f>
        <v>75</v>
      </c>
      <c r="D15" s="194"/>
      <c r="E15" s="96"/>
    </row>
    <row r="16" ht="18" customHeight="1"/>
    <row r="17" ht="18" customHeight="1"/>
    <row r="18" ht="18" customHeight="1"/>
    <row r="20" spans="1:3" ht="15.75">
      <c r="A20" s="127"/>
      <c r="B20" s="13"/>
      <c r="C20" s="28"/>
    </row>
    <row r="21" spans="1:3" ht="15.75">
      <c r="A21" s="127"/>
      <c r="B21" s="13"/>
      <c r="C21" s="28"/>
    </row>
    <row r="38" spans="1:5" ht="15.75">
      <c r="A38" s="11"/>
      <c r="B38" s="18"/>
      <c r="C38" s="18"/>
      <c r="D38" s="18"/>
      <c r="E38" s="18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4">
      <selection activeCell="A45" sqref="A45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206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69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33688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f>Önkormányzat!D11+'Közösségi Ház'!D11+'Védőnői szolgálat'!D11+Gyermekétkeztetés!D11+Községgazdálkodás!D11+Közvilágítás!D11+'Út- híd üzemeltetés'!D11+Közfoglalkoztatás!D11</f>
        <v>24853</v>
      </c>
      <c r="E11" s="160"/>
      <c r="F11" s="150"/>
    </row>
    <row r="12" spans="1:6" ht="18" customHeight="1">
      <c r="A12" s="159"/>
      <c r="B12" s="263" t="s">
        <v>144</v>
      </c>
      <c r="C12" s="247"/>
      <c r="D12" s="248">
        <f>Önkormányzat!D12+'Közösségi Ház'!D12+'Védőnői szolgálat'!D12+Gyermekétkeztetés!D12+Községgazdálkodás!D12+Közvilágítás!D12+'Út- híd üzemeltetés'!D12+Közfoglalkoztatás!D12</f>
        <v>605</v>
      </c>
      <c r="E12" s="160"/>
      <c r="F12" s="150"/>
    </row>
    <row r="13" spans="1:6" ht="18" customHeight="1">
      <c r="A13" s="159"/>
      <c r="B13" s="263" t="s">
        <v>145</v>
      </c>
      <c r="C13" s="247"/>
      <c r="D13" s="248">
        <f>Önkormányzat!D13+'Közösségi Ház'!D13+'Védőnői szolgálat'!D13+Gyermekétkeztetés!D13+Községgazdálkodás!D13+Közvilágítás!D13+'Út- híd üzemeltetés'!D13+Közfoglalkoztatás!D13</f>
        <v>250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f>Önkormányzat!D14+'Közösségi Ház'!D14+'Védőnői szolgálat'!D14+Gyermekétkeztetés!D14+Községgazdálkodás!D14+Közvilágítás!D14+'Út- híd üzemeltetés'!D14+Közfoglalkoztatás!D14</f>
        <v>50</v>
      </c>
      <c r="E14" s="160"/>
      <c r="F14" s="150"/>
    </row>
    <row r="15" spans="1:6" ht="18" customHeight="1" hidden="1">
      <c r="A15" s="159"/>
      <c r="B15" s="263" t="s">
        <v>121</v>
      </c>
      <c r="C15" s="247"/>
      <c r="D15" s="248">
        <f>Önkormányzat!D15+'Közösségi Ház'!D15+'Védőnői szolgálat'!D15+Gyermekétkeztetés!D15+Községgazdálkodás!D15+Közvilágítás!D15+'Út- híd üzemeltetés'!D15+Közfoglalkoztatás!D15</f>
        <v>0</v>
      </c>
      <c r="E15" s="160"/>
      <c r="F15" s="150"/>
    </row>
    <row r="16" spans="1:6" ht="18" customHeight="1" hidden="1">
      <c r="A16" s="159"/>
      <c r="B16" s="263" t="s">
        <v>180</v>
      </c>
      <c r="C16" s="247"/>
      <c r="D16" s="248">
        <f>Önkormányzat!D16+'Közösségi Ház'!D16+'Védőnői szolgálat'!D16+Gyermekétkeztetés!D16+Községgazdálkodás!D16+Közvilágítás!D16+'Út- híd üzemeltetés'!D16+Közfoglalkoztatás!D16</f>
        <v>0</v>
      </c>
      <c r="E16" s="160"/>
      <c r="F16" s="150"/>
    </row>
    <row r="17" spans="1:6" ht="18" customHeight="1">
      <c r="A17" s="159"/>
      <c r="B17" s="263" t="s">
        <v>146</v>
      </c>
      <c r="C17" s="247"/>
      <c r="D17" s="248">
        <f>Önkormányzat!D17+'Közösségi Ház'!D17+'Védőnői szolgálat'!D17+Gyermekétkeztetés!D17+Községgazdálkodás!D17+Közvilágítás!D17+'Út- híd üzemeltetés'!D17+Közfoglalkoztatás!D17</f>
        <v>300</v>
      </c>
      <c r="E17" s="160"/>
      <c r="F17" s="150"/>
    </row>
    <row r="18" spans="1:6" ht="18" customHeight="1">
      <c r="A18" s="161"/>
      <c r="B18" s="263" t="s">
        <v>123</v>
      </c>
      <c r="C18" s="249"/>
      <c r="D18" s="248">
        <f>Önkormányzat!D18+'Közösségi Ház'!D18+'Védőnői szolgálat'!D18+Gyermekétkeztetés!D18+Községgazdálkodás!D18+Közvilágítás!D18+'Út- híd üzemeltetés'!D18+Közfoglalkoztatás!D18</f>
        <v>7030</v>
      </c>
      <c r="E18" s="160"/>
      <c r="F18" s="150"/>
    </row>
    <row r="19" spans="1:6" ht="18" customHeight="1" hidden="1">
      <c r="A19" s="159"/>
      <c r="B19" s="263" t="s">
        <v>181</v>
      </c>
      <c r="C19" s="247"/>
      <c r="D19" s="248">
        <f>Önkormányzat!D19+'Közösségi Ház'!D19+'Védőnői szolgálat'!D19+Gyermekétkeztetés!D19+Községgazdálkodás!D19+Közvilágítás!D19+'Út- híd üzemeltetés'!D19+Közfoglalkoztatás!D19</f>
        <v>0</v>
      </c>
      <c r="E19" s="160"/>
      <c r="F19" s="150"/>
    </row>
    <row r="20" spans="1:6" ht="18" customHeight="1">
      <c r="A20" s="159"/>
      <c r="B20" s="263" t="s">
        <v>122</v>
      </c>
      <c r="C20" s="247"/>
      <c r="D20" s="248">
        <f>Önkormányzat!D20+'Közösségi Ház'!D20+'Védőnői szolgálat'!D20+Gyermekétkeztetés!D20+Községgazdálkodás!D20+Közvilágítás!D20+'Út- híd üzemeltetés'!D20+Közfoglalkoztatás!D20</f>
        <v>600</v>
      </c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5800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f>Önkormányzat!D22+'Közösségi Ház'!D22+'Védőnői szolgálat'!D22+Gyermekétkeztetés!D22+Községgazdálkodás!D22+Közvilágítás!D22+'Út- híd üzemeltetés'!D22+Közfoglalkoztatás!D22</f>
        <v>5344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f>Önkormányzat!D23+'Közösségi Ház'!D23+'Védőnői szolgálat'!D23+Gyermekétkeztetés!D23+Községgazdálkodás!D23+Közvilágítás!D23+'Út- híd üzemeltetés'!D23+Közfoglalkoztatás!D23</f>
        <v>215</v>
      </c>
      <c r="E23" s="160"/>
      <c r="F23" s="150"/>
    </row>
    <row r="24" spans="1:6" ht="18" customHeight="1">
      <c r="A24" s="159"/>
      <c r="B24" s="263" t="s">
        <v>148</v>
      </c>
      <c r="C24" s="247"/>
      <c r="D24" s="248">
        <f>Önkormányzat!D24+'Közösségi Ház'!D24+'Védőnői szolgálat'!D24+Gyermekétkeztetés!D24+Községgazdálkodás!D24+Közvilágítás!D24+'Út- híd üzemeltetés'!D24+Közfoglalkoztatás!D24</f>
        <v>77</v>
      </c>
      <c r="E24" s="160"/>
      <c r="F24" s="150"/>
    </row>
    <row r="25" spans="1:6" ht="18" customHeight="1">
      <c r="A25" s="162"/>
      <c r="B25" s="265" t="s">
        <v>149</v>
      </c>
      <c r="C25" s="251"/>
      <c r="D25" s="248">
        <f>Önkormányzat!D25+'Közösségi Ház'!D25+'Védőnői szolgálat'!D25+Gyermekétkeztetés!D25+Községgazdálkodás!D25+Közvilágítás!D25+'Út- híd üzemeltetés'!D25+Közfoglalkoztatás!D25</f>
        <v>164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36306</v>
      </c>
      <c r="E26" s="165"/>
      <c r="F26" s="150"/>
    </row>
    <row r="27" spans="1:6" ht="18" customHeight="1">
      <c r="A27" s="254"/>
      <c r="B27" s="263" t="s">
        <v>111</v>
      </c>
      <c r="C27" s="249"/>
      <c r="D27" s="248">
        <f>Önkormányzat!D27+'Közösségi Ház'!D27+'Védőnői szolgálat'!D27+Gyermekétkeztetés!D27+Községgazdálkodás!D27+Közvilágítás!D27+'Út- híd üzemeltetés'!D27+Közfoglalkoztatás!D27</f>
        <v>45</v>
      </c>
      <c r="E27" s="160"/>
      <c r="F27" s="150"/>
    </row>
    <row r="28" spans="1:6" ht="18" customHeight="1">
      <c r="A28" s="255"/>
      <c r="B28" s="263" t="s">
        <v>167</v>
      </c>
      <c r="C28" s="247"/>
      <c r="D28" s="248">
        <f>Önkormányzat!D28+'Közösségi Ház'!D28+'Védőnői szolgálat'!D28+Gyermekétkeztetés!D28+Községgazdálkodás!D28+Közvilágítás!D28+'Út- híd üzemeltetés'!D28+Közfoglalkoztatás!D28</f>
        <v>7295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>
        <f>Önkormányzat!D29+'Közösségi Ház'!D29+'Védőnői szolgálat'!D29+Gyermekétkeztetés!D29+Községgazdálkodás!D29+Közvilágítás!D29+'Út- híd üzemeltetés'!D29+Közfoglalkoztatás!D29</f>
        <v>0</v>
      </c>
      <c r="E29" s="160"/>
      <c r="F29" s="150"/>
    </row>
    <row r="30" spans="1:5" ht="18" customHeight="1">
      <c r="A30" s="255"/>
      <c r="B30" s="263" t="s">
        <v>183</v>
      </c>
      <c r="C30" s="247"/>
      <c r="D30" s="248">
        <f>Önkormányzat!D30+'Közösségi Ház'!D30+'Védőnői szolgálat'!D30+Gyermekétkeztetés!D30+Községgazdálkodás!D30+Közvilágítás!D30+'Út- híd üzemeltetés'!D30+Közfoglalkoztatás!D30</f>
        <v>582</v>
      </c>
      <c r="E30" s="160"/>
    </row>
    <row r="31" spans="1:5" ht="18" customHeight="1">
      <c r="A31" s="255"/>
      <c r="B31" s="263" t="s">
        <v>184</v>
      </c>
      <c r="C31" s="247"/>
      <c r="D31" s="248">
        <f>Önkormányzat!D31+'Közösségi Ház'!D31+'Védőnői szolgálat'!D31+Gyermekétkeztetés!D31+Községgazdálkodás!D31+Közvilágítás!D31+'Út- híd üzemeltetés'!D31+Közfoglalkoztatás!D31</f>
        <v>610</v>
      </c>
      <c r="E31" s="160"/>
    </row>
    <row r="32" spans="1:5" ht="18" customHeight="1">
      <c r="A32" s="255"/>
      <c r="B32" s="263" t="s">
        <v>185</v>
      </c>
      <c r="C32" s="247"/>
      <c r="D32" s="248">
        <f>Önkormányzat!D32+'Közösségi Ház'!D32+'Védőnői szolgálat'!D32+Gyermekétkeztetés!D32+Községgazdálkodás!D32+Közvilágítás!D32+'Út- híd üzemeltetés'!D32+Közfoglalkoztatás!D32</f>
        <v>6070</v>
      </c>
      <c r="E32" s="160"/>
    </row>
    <row r="33" spans="1:5" ht="18" customHeight="1">
      <c r="A33" s="255"/>
      <c r="B33" s="263" t="s">
        <v>135</v>
      </c>
      <c r="C33" s="247"/>
      <c r="D33" s="248">
        <f>Önkormányzat!D33+'Közösségi Ház'!D33+'Védőnői szolgálat'!D33+Gyermekétkeztetés!D33+Községgazdálkodás!D33+Közvilágítás!D33+'Út- híd üzemeltetés'!D33+Közfoglalkoztatás!D33</f>
        <v>111</v>
      </c>
      <c r="E33" s="160"/>
    </row>
    <row r="34" spans="1:5" ht="18" customHeight="1">
      <c r="A34" s="255"/>
      <c r="B34" s="263" t="s">
        <v>150</v>
      </c>
      <c r="C34" s="247"/>
      <c r="D34" s="248">
        <f>Önkormányzat!D34+'Közösségi Ház'!D34+'Védőnői szolgálat'!D34+Gyermekétkeztetés!D34+Községgazdálkodás!D34+Közvilágítás!D34+'Út- híd üzemeltetés'!D34+Közfoglalkoztatás!D34</f>
        <v>1700</v>
      </c>
      <c r="E34" s="160"/>
    </row>
    <row r="35" spans="1:5" ht="18" customHeight="1">
      <c r="A35" s="255"/>
      <c r="B35" s="263" t="s">
        <v>112</v>
      </c>
      <c r="C35" s="247"/>
      <c r="D35" s="248">
        <f>Önkormányzat!D35+'Közösségi Ház'!D35+'Védőnői szolgálat'!D35+Gyermekétkeztetés!D35+Községgazdálkodás!D35+Közvilágítás!D35+'Út- híd üzemeltetés'!D35+Közfoglalkoztatás!D35</f>
        <v>2809</v>
      </c>
      <c r="E35" s="160"/>
    </row>
    <row r="36" spans="1:5" ht="18" customHeight="1" hidden="1">
      <c r="A36" s="255"/>
      <c r="B36" s="263" t="s">
        <v>186</v>
      </c>
      <c r="C36" s="247"/>
      <c r="D36" s="248">
        <f>Önkormányzat!D36+'Közösségi Ház'!D36+'Védőnői szolgálat'!D36+Gyermekétkeztetés!D36+Községgazdálkodás!D36+Közvilágítás!D36+'Út- híd üzemeltetés'!D36+Közfoglalkoztatás!D36</f>
        <v>0</v>
      </c>
      <c r="E36" s="160"/>
    </row>
    <row r="37" spans="1:5" ht="18" customHeight="1">
      <c r="A37" s="255"/>
      <c r="B37" s="263" t="s">
        <v>113</v>
      </c>
      <c r="C37" s="247"/>
      <c r="D37" s="248">
        <f>Önkormányzat!D37+'Közösségi Ház'!D37+'Védőnői szolgálat'!D37+Gyermekétkeztetés!D37+Községgazdálkodás!D37+Közvilágítás!D37+'Út- híd üzemeltetés'!D37+Közfoglalkoztatás!D37</f>
        <v>422</v>
      </c>
      <c r="E37" s="160"/>
    </row>
    <row r="38" spans="1:5" ht="18" customHeight="1">
      <c r="A38" s="255"/>
      <c r="B38" s="263" t="s">
        <v>187</v>
      </c>
      <c r="C38" s="247"/>
      <c r="D38" s="248">
        <f>Önkormányzat!D38+'Közösségi Ház'!D38+'Védőnői szolgálat'!D38+Gyermekétkeztetés!D38+Községgazdálkodás!D38+Közvilágítás!D38+'Út- híd üzemeltetés'!D38+Közfoglalkoztatás!D38</f>
        <v>8278</v>
      </c>
      <c r="E38" s="160"/>
    </row>
    <row r="39" spans="1:5" ht="18" customHeight="1">
      <c r="A39" s="255"/>
      <c r="B39" s="263" t="s">
        <v>114</v>
      </c>
      <c r="C39" s="247"/>
      <c r="D39" s="248">
        <f>Önkormányzat!D39+'Közösségi Ház'!D39+'Védőnői szolgálat'!D39+Gyermekétkeztetés!D39+Községgazdálkodás!D39+Közvilágítás!D39+'Út- híd üzemeltetés'!D39+Közfoglalkoztatás!D39</f>
        <v>75</v>
      </c>
      <c r="E39" s="160"/>
    </row>
    <row r="40" spans="1:5" ht="18" customHeight="1">
      <c r="A40" s="255"/>
      <c r="B40" s="263" t="s">
        <v>115</v>
      </c>
      <c r="C40" s="247"/>
      <c r="D40" s="248">
        <f>Önkormányzat!D40+'Közösségi Ház'!D40+'Védőnői szolgálat'!D40+Gyermekétkeztetés!D40+Községgazdálkodás!D40+Közvilágítás!D40+'Út- híd üzemeltetés'!D40+Közfoglalkoztatás!D40</f>
        <v>630</v>
      </c>
      <c r="E40" s="160"/>
    </row>
    <row r="41" spans="1:5" ht="18" customHeight="1">
      <c r="A41" s="255"/>
      <c r="B41" s="263" t="s">
        <v>151</v>
      </c>
      <c r="C41" s="247"/>
      <c r="D41" s="248">
        <f>Önkormányzat!D41+'Közösségi Ház'!D41+'Védőnői szolgálat'!D41+Gyermekétkeztetés!D41+Községgazdálkodás!D41+Közvilágítás!D41+'Út- híd üzemeltetés'!D41+Közfoglalkoztatás!D41</f>
        <v>7576</v>
      </c>
      <c r="E41" s="160"/>
    </row>
    <row r="42" spans="1:5" ht="18" customHeight="1">
      <c r="A42" s="255"/>
      <c r="B42" s="263" t="s">
        <v>116</v>
      </c>
      <c r="C42" s="247"/>
      <c r="D42" s="248">
        <f>Önkormányzat!D42+'Közösségi Ház'!D42+'Védőnői szolgálat'!D42+Gyermekétkeztetés!D42+Községgazdálkodás!D42+Közvilágítás!D42+'Út- híd üzemeltetés'!D42+Közfoglalkoztatás!D42</f>
        <v>28</v>
      </c>
      <c r="E42" s="160"/>
    </row>
    <row r="43" spans="1:5" ht="18" customHeight="1">
      <c r="A43" s="255"/>
      <c r="B43" s="263" t="s">
        <v>72</v>
      </c>
      <c r="C43" s="247"/>
      <c r="D43" s="248">
        <f>Önkormányzat!D43+'Közösségi Ház'!D43+'Védőnői szolgálat'!D43+Gyermekétkeztetés!D43+Községgazdálkodás!D43+Közvilágítás!D43+'Út- híd üzemeltetés'!D43+Közfoglalkoztatás!D43</f>
        <v>1</v>
      </c>
      <c r="E43" s="160"/>
    </row>
    <row r="44" spans="1:5" ht="18" customHeight="1">
      <c r="A44" s="255"/>
      <c r="B44" s="263" t="s">
        <v>71</v>
      </c>
      <c r="C44" s="247"/>
      <c r="D44" s="248">
        <f>Önkormányzat!D44+'Közösségi Ház'!D44+'Védőnői szolgálat'!D44+Gyermekétkeztetés!D44+Községgazdálkodás!D44+Közvilágítás!D44+'Út- híd üzemeltetés'!D44+Közfoglalkoztatás!D44</f>
        <v>74</v>
      </c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75794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4">
      <selection activeCell="C17" sqref="C17"/>
    </sheetView>
  </sheetViews>
  <sheetFormatPr defaultColWidth="9.00390625" defaultRowHeight="12.75"/>
  <cols>
    <col min="1" max="1" width="3.75390625" style="69" customWidth="1"/>
    <col min="2" max="2" width="41.375" style="72" customWidth="1"/>
    <col min="3" max="3" width="22.625" style="72" customWidth="1"/>
    <col min="4" max="16384" width="9.125" style="72" customWidth="1"/>
  </cols>
  <sheetData>
    <row r="1" spans="2:5" ht="18" customHeight="1">
      <c r="B1" s="272" t="s">
        <v>207</v>
      </c>
      <c r="C1" s="272"/>
      <c r="D1" s="272"/>
      <c r="E1" s="272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287" t="s">
        <v>136</v>
      </c>
      <c r="B5" s="287"/>
      <c r="C5" s="287"/>
      <c r="D5" s="287"/>
      <c r="E5" s="287"/>
    </row>
    <row r="6" spans="1:5" ht="18" customHeight="1">
      <c r="A6" s="287" t="s">
        <v>176</v>
      </c>
      <c r="B6" s="287"/>
      <c r="C6" s="287"/>
      <c r="D6" s="287"/>
      <c r="E6" s="287"/>
    </row>
    <row r="7" spans="1:6" ht="18" customHeight="1">
      <c r="A7" s="288" t="s">
        <v>154</v>
      </c>
      <c r="B7" s="288"/>
      <c r="C7" s="288"/>
      <c r="D7" s="288"/>
      <c r="E7" s="288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7"/>
      <c r="B11" s="85" t="s">
        <v>0</v>
      </c>
      <c r="C11" s="284" t="s">
        <v>177</v>
      </c>
      <c r="D11" s="285"/>
      <c r="E11" s="286"/>
    </row>
    <row r="12" spans="1:5" ht="18" customHeight="1">
      <c r="A12" s="98">
        <v>1</v>
      </c>
      <c r="B12" s="90" t="s">
        <v>157</v>
      </c>
      <c r="C12" s="79">
        <f>C16+C15+C14+C13</f>
        <v>3222</v>
      </c>
      <c r="D12" s="73"/>
      <c r="E12" s="74"/>
    </row>
    <row r="13" spans="1:5" ht="18" customHeight="1">
      <c r="A13" s="239"/>
      <c r="B13" s="215" t="s">
        <v>192</v>
      </c>
      <c r="C13" s="219">
        <v>0</v>
      </c>
      <c r="D13" s="75"/>
      <c r="E13" s="76"/>
    </row>
    <row r="14" spans="1:5" ht="18" customHeight="1">
      <c r="A14" s="239"/>
      <c r="B14" s="215" t="s">
        <v>19</v>
      </c>
      <c r="C14" s="219">
        <v>600</v>
      </c>
      <c r="D14" s="75"/>
      <c r="E14" s="76"/>
    </row>
    <row r="15" spans="1:5" ht="18" customHeight="1">
      <c r="A15" s="239"/>
      <c r="B15" s="215" t="s">
        <v>191</v>
      </c>
      <c r="C15" s="219">
        <v>2500</v>
      </c>
      <c r="D15" s="75"/>
      <c r="E15" s="76"/>
    </row>
    <row r="16" spans="1:5" ht="18" customHeight="1">
      <c r="A16" s="178"/>
      <c r="B16" s="215" t="s">
        <v>193</v>
      </c>
      <c r="C16" s="219">
        <v>122</v>
      </c>
      <c r="D16" s="220"/>
      <c r="E16" s="221"/>
    </row>
    <row r="17" spans="1:5" ht="18" customHeight="1">
      <c r="A17" s="179"/>
      <c r="B17" s="180" t="s">
        <v>66</v>
      </c>
      <c r="C17" s="181">
        <f>C12</f>
        <v>3222</v>
      </c>
      <c r="D17" s="182"/>
      <c r="E17" s="183"/>
    </row>
    <row r="18" spans="1:5" ht="15.75">
      <c r="A18" s="99"/>
      <c r="B18" s="75"/>
      <c r="C18" s="75"/>
      <c r="D18" s="75"/>
      <c r="E18" s="75"/>
    </row>
    <row r="19" spans="1:5" ht="15.75">
      <c r="A19" s="99"/>
      <c r="B19" s="91"/>
      <c r="C19" s="88"/>
      <c r="D19" s="75"/>
      <c r="E19" s="75"/>
    </row>
    <row r="20" ht="15.75">
      <c r="C20" s="177"/>
    </row>
    <row r="21" ht="15.75">
      <c r="C21" s="177"/>
    </row>
    <row r="22" ht="15.75">
      <c r="C22" s="177"/>
    </row>
    <row r="23" ht="15.75">
      <c r="C23" s="177"/>
    </row>
    <row r="24" ht="15.75">
      <c r="C24" s="177"/>
    </row>
    <row r="25" ht="15.75">
      <c r="C25" s="177"/>
    </row>
    <row r="26" ht="15.75">
      <c r="C26" s="177"/>
    </row>
    <row r="27" ht="15.75">
      <c r="C27" s="177"/>
    </row>
    <row r="28" ht="15.75">
      <c r="C28" s="177"/>
    </row>
    <row r="29" ht="15.75">
      <c r="C29" s="177"/>
    </row>
    <row r="40" spans="1:5" ht="15.75">
      <c r="A40" s="124"/>
      <c r="B40" s="124"/>
      <c r="C40" s="124"/>
      <c r="D40" s="124"/>
      <c r="E40" s="12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3.75390625" style="122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272" t="s">
        <v>208</v>
      </c>
      <c r="C1" s="272"/>
      <c r="D1" s="272"/>
      <c r="E1" s="272"/>
    </row>
    <row r="2" spans="3:5" ht="18" customHeight="1">
      <c r="C2" s="92"/>
      <c r="D2" s="92"/>
      <c r="E2" s="92"/>
    </row>
    <row r="3" ht="18" customHeight="1"/>
    <row r="4" ht="18" customHeight="1"/>
    <row r="5" spans="1:5" ht="18" customHeight="1">
      <c r="A5" s="287" t="s">
        <v>136</v>
      </c>
      <c r="B5" s="287"/>
      <c r="C5" s="287"/>
      <c r="D5" s="287"/>
      <c r="E5" s="287"/>
    </row>
    <row r="6" spans="1:5" ht="18" customHeight="1">
      <c r="A6" s="287" t="s">
        <v>176</v>
      </c>
      <c r="B6" s="287"/>
      <c r="C6" s="287"/>
      <c r="D6" s="287"/>
      <c r="E6" s="287"/>
    </row>
    <row r="7" spans="1:5" ht="18" customHeight="1">
      <c r="A7" s="287" t="s">
        <v>23</v>
      </c>
      <c r="B7" s="287"/>
      <c r="C7" s="287"/>
      <c r="D7" s="287"/>
      <c r="E7" s="287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76"/>
      <c r="B11" s="173" t="s">
        <v>0</v>
      </c>
      <c r="C11" s="275" t="s">
        <v>177</v>
      </c>
      <c r="D11" s="276"/>
      <c r="E11" s="277"/>
    </row>
    <row r="12" spans="1:9" ht="18" customHeight="1">
      <c r="A12" s="222"/>
      <c r="B12" s="218" t="s">
        <v>68</v>
      </c>
      <c r="C12" s="223">
        <v>83678</v>
      </c>
      <c r="D12" s="224"/>
      <c r="E12" s="93"/>
      <c r="G12" s="220"/>
      <c r="H12" s="75"/>
      <c r="I12" s="75"/>
    </row>
    <row r="13" spans="1:9" ht="18" customHeight="1">
      <c r="A13" s="222"/>
      <c r="B13" s="218" t="s">
        <v>24</v>
      </c>
      <c r="C13" s="219">
        <v>40</v>
      </c>
      <c r="D13" s="220"/>
      <c r="E13" s="76"/>
      <c r="G13" s="220"/>
      <c r="H13" s="75"/>
      <c r="I13" s="75"/>
    </row>
    <row r="14" spans="1:9" ht="18" customHeight="1">
      <c r="A14" s="222"/>
      <c r="B14" s="218" t="s">
        <v>25</v>
      </c>
      <c r="C14" s="219">
        <v>20</v>
      </c>
      <c r="D14" s="220"/>
      <c r="E14" s="76"/>
      <c r="G14" s="220"/>
      <c r="H14" s="75"/>
      <c r="I14" s="75"/>
    </row>
    <row r="15" spans="1:9" ht="18" customHeight="1">
      <c r="A15" s="222"/>
      <c r="B15" s="218" t="s">
        <v>26</v>
      </c>
      <c r="C15" s="219">
        <v>10</v>
      </c>
      <c r="D15" s="220"/>
      <c r="E15" s="76"/>
      <c r="G15" s="220"/>
      <c r="H15" s="75"/>
      <c r="I15" s="75"/>
    </row>
    <row r="16" spans="1:9" ht="18" customHeight="1">
      <c r="A16" s="222"/>
      <c r="B16" s="218" t="s">
        <v>27</v>
      </c>
      <c r="C16" s="219">
        <v>8</v>
      </c>
      <c r="D16" s="220"/>
      <c r="E16" s="76"/>
      <c r="G16" s="220"/>
      <c r="H16" s="75"/>
      <c r="I16" s="75"/>
    </row>
    <row r="17" spans="1:9" ht="18" customHeight="1">
      <c r="A17" s="222"/>
      <c r="B17" s="218" t="s">
        <v>18</v>
      </c>
      <c r="C17" s="219">
        <v>964</v>
      </c>
      <c r="D17" s="220"/>
      <c r="E17" s="76"/>
      <c r="G17" s="220"/>
      <c r="H17" s="75"/>
      <c r="I17" s="75"/>
    </row>
    <row r="18" spans="1:9" ht="18" customHeight="1">
      <c r="A18" s="222"/>
      <c r="B18" s="218" t="s">
        <v>21</v>
      </c>
      <c r="C18" s="219">
        <v>75</v>
      </c>
      <c r="D18" s="220"/>
      <c r="E18" s="76"/>
      <c r="G18" s="220"/>
      <c r="H18" s="75"/>
      <c r="I18" s="75"/>
    </row>
    <row r="19" spans="1:9" ht="18" customHeight="1">
      <c r="A19" s="222"/>
      <c r="B19" s="218" t="s">
        <v>117</v>
      </c>
      <c r="C19" s="219">
        <v>810</v>
      </c>
      <c r="D19" s="225"/>
      <c r="E19" s="89"/>
      <c r="G19" s="220"/>
      <c r="H19" s="75"/>
      <c r="I19" s="75"/>
    </row>
    <row r="20" spans="1:9" ht="18" customHeight="1">
      <c r="A20" s="222"/>
      <c r="B20" s="218" t="s">
        <v>118</v>
      </c>
      <c r="C20" s="219">
        <v>30</v>
      </c>
      <c r="D20" s="220"/>
      <c r="E20" s="76"/>
      <c r="G20" s="220"/>
      <c r="H20" s="75"/>
      <c r="I20" s="75"/>
    </row>
    <row r="21" spans="1:9" ht="18" customHeight="1">
      <c r="A21" s="222"/>
      <c r="B21" s="218" t="s">
        <v>169</v>
      </c>
      <c r="C21" s="219">
        <v>57</v>
      </c>
      <c r="D21" s="220"/>
      <c r="E21" s="76"/>
      <c r="G21" s="220"/>
      <c r="H21" s="75"/>
      <c r="I21" s="75"/>
    </row>
    <row r="22" spans="1:9" ht="18" customHeight="1">
      <c r="A22" s="222"/>
      <c r="B22" s="218" t="s">
        <v>119</v>
      </c>
      <c r="C22" s="219">
        <v>30</v>
      </c>
      <c r="D22" s="220"/>
      <c r="E22" s="76"/>
      <c r="G22" s="220"/>
      <c r="H22" s="75"/>
      <c r="I22" s="75"/>
    </row>
    <row r="23" spans="1:9" ht="18" customHeight="1">
      <c r="A23" s="222"/>
      <c r="B23" s="218" t="s">
        <v>226</v>
      </c>
      <c r="C23" s="226">
        <v>4000</v>
      </c>
      <c r="D23" s="220"/>
      <c r="E23" s="76"/>
      <c r="G23" s="220"/>
      <c r="H23" s="75"/>
      <c r="I23" s="75"/>
    </row>
    <row r="24" spans="1:9" ht="16.5">
      <c r="A24" s="125"/>
      <c r="B24" s="192" t="s">
        <v>62</v>
      </c>
      <c r="C24" s="181">
        <f>SUM(C12:C23)</f>
        <v>89722</v>
      </c>
      <c r="D24" s="182"/>
      <c r="E24" s="83"/>
      <c r="G24" s="220"/>
      <c r="H24" s="75"/>
      <c r="I24" s="75"/>
    </row>
    <row r="25" spans="1:9" ht="15.75">
      <c r="A25" s="126"/>
      <c r="B25" s="75"/>
      <c r="C25" s="75"/>
      <c r="D25" s="75"/>
      <c r="E25" s="75"/>
      <c r="G25" s="220"/>
      <c r="H25" s="75"/>
      <c r="I25" s="75"/>
    </row>
    <row r="26" spans="1:9" ht="15.75">
      <c r="A26" s="126"/>
      <c r="B26" s="75"/>
      <c r="C26" s="75"/>
      <c r="D26" s="75"/>
      <c r="E26" s="75"/>
      <c r="G26" s="75"/>
      <c r="H26" s="75"/>
      <c r="I26" s="75"/>
    </row>
    <row r="27" spans="1:9" ht="15.75">
      <c r="A27" s="126"/>
      <c r="B27" s="75"/>
      <c r="C27" s="75"/>
      <c r="D27" s="75"/>
      <c r="E27" s="75"/>
      <c r="G27" s="75"/>
      <c r="H27" s="75"/>
      <c r="I27" s="75"/>
    </row>
    <row r="42" spans="2:5" ht="15.75">
      <c r="B42" s="124"/>
      <c r="C42" s="124"/>
      <c r="D42" s="124"/>
      <c r="E42" s="12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.75390625" style="128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272" t="s">
        <v>209</v>
      </c>
      <c r="C1" s="272"/>
      <c r="D1" s="272"/>
      <c r="E1" s="272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288" t="s">
        <v>136</v>
      </c>
      <c r="B5" s="288"/>
      <c r="C5" s="288"/>
      <c r="D5" s="288"/>
      <c r="E5" s="288"/>
    </row>
    <row r="6" spans="1:5" ht="18" customHeight="1">
      <c r="A6" s="288" t="s">
        <v>176</v>
      </c>
      <c r="B6" s="288"/>
      <c r="C6" s="288"/>
      <c r="D6" s="288"/>
      <c r="E6" s="288"/>
    </row>
    <row r="7" spans="1:5" ht="18" customHeight="1">
      <c r="A7" s="288" t="s">
        <v>2</v>
      </c>
      <c r="B7" s="288"/>
      <c r="C7" s="288"/>
      <c r="D7" s="288"/>
      <c r="E7" s="288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75" t="s">
        <v>0</v>
      </c>
      <c r="C11" s="289" t="s">
        <v>177</v>
      </c>
      <c r="D11" s="289"/>
      <c r="E11" s="271"/>
    </row>
    <row r="12" spans="1:5" ht="18" customHeight="1">
      <c r="A12" s="214"/>
      <c r="B12" s="217" t="s">
        <v>194</v>
      </c>
      <c r="C12" s="227">
        <v>0</v>
      </c>
      <c r="D12" s="209"/>
      <c r="E12" s="195"/>
    </row>
    <row r="13" spans="1:5" ht="18" customHeight="1">
      <c r="A13" s="214"/>
      <c r="B13" s="217" t="s">
        <v>195</v>
      </c>
      <c r="C13" s="227">
        <v>0</v>
      </c>
      <c r="D13" s="209"/>
      <c r="E13" s="195"/>
    </row>
    <row r="14" spans="1:5" ht="18" customHeight="1">
      <c r="A14" s="214"/>
      <c r="B14" s="217" t="s">
        <v>196</v>
      </c>
      <c r="C14" s="227">
        <v>31524</v>
      </c>
      <c r="D14" s="209"/>
      <c r="E14" s="195"/>
    </row>
    <row r="15" spans="1:5" ht="18" customHeight="1">
      <c r="A15" s="214"/>
      <c r="B15" s="217" t="s">
        <v>227</v>
      </c>
      <c r="C15" s="227">
        <v>1747</v>
      </c>
      <c r="D15" s="209"/>
      <c r="E15" s="195"/>
    </row>
    <row r="16" spans="1:5" ht="18" customHeight="1">
      <c r="A16" s="214"/>
      <c r="B16" s="217" t="s">
        <v>228</v>
      </c>
      <c r="C16" s="227">
        <v>2223</v>
      </c>
      <c r="D16" s="209"/>
      <c r="E16" s="195"/>
    </row>
    <row r="17" spans="1:5" ht="18" customHeight="1">
      <c r="A17" s="214"/>
      <c r="B17" s="217" t="s">
        <v>229</v>
      </c>
      <c r="C17" s="227">
        <v>1000</v>
      </c>
      <c r="D17" s="209"/>
      <c r="E17" s="195"/>
    </row>
    <row r="18" spans="1:5" ht="18" customHeight="1">
      <c r="A18" s="117"/>
      <c r="B18" s="192" t="s">
        <v>17</v>
      </c>
      <c r="C18" s="193">
        <f>SUM(C12:C17)</f>
        <v>36494</v>
      </c>
      <c r="D18" s="194"/>
      <c r="E18" s="96"/>
    </row>
    <row r="19" ht="18" customHeight="1"/>
    <row r="20" ht="18" customHeight="1"/>
    <row r="21" ht="18" customHeight="1"/>
    <row r="23" spans="1:3" ht="15.75">
      <c r="A23" s="127"/>
      <c r="B23" s="13"/>
      <c r="C23" s="28"/>
    </row>
    <row r="24" spans="1:3" ht="15.75">
      <c r="A24" s="127"/>
      <c r="B24" s="13"/>
      <c r="C24" s="28"/>
    </row>
    <row r="41" spans="1:5" ht="15.75">
      <c r="A41" s="11"/>
      <c r="B41" s="18"/>
      <c r="C41" s="18"/>
      <c r="D41" s="18"/>
      <c r="E41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2.875" style="60" customWidth="1"/>
    <col min="2" max="2" width="48.375" style="60" customWidth="1"/>
    <col min="3" max="9" width="11.25390625" style="60" customWidth="1"/>
    <col min="10" max="10" width="10.75390625" style="60" customWidth="1"/>
    <col min="11" max="16384" width="9.125" style="60" customWidth="1"/>
  </cols>
  <sheetData>
    <row r="1" spans="1:10" ht="15.75">
      <c r="A1" s="10"/>
      <c r="B1" s="10"/>
      <c r="C1" s="10"/>
      <c r="D1" s="10"/>
      <c r="E1" s="272" t="s">
        <v>210</v>
      </c>
      <c r="F1" s="272"/>
      <c r="G1" s="272"/>
      <c r="H1" s="272"/>
      <c r="I1" s="272"/>
      <c r="J1" s="272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15.75">
      <c r="A3" s="273" t="s">
        <v>136</v>
      </c>
      <c r="B3" s="273"/>
      <c r="C3" s="273"/>
      <c r="D3" s="273"/>
      <c r="E3" s="273"/>
      <c r="F3" s="273"/>
      <c r="G3" s="273"/>
      <c r="H3" s="273"/>
      <c r="I3" s="273"/>
      <c r="J3" s="273"/>
      <c r="K3" s="61"/>
      <c r="L3" s="61"/>
      <c r="M3" s="61"/>
      <c r="N3" s="61"/>
    </row>
    <row r="4" spans="1:14" ht="15.75">
      <c r="A4" s="273" t="s">
        <v>176</v>
      </c>
      <c r="B4" s="273"/>
      <c r="C4" s="273"/>
      <c r="D4" s="273"/>
      <c r="E4" s="273"/>
      <c r="F4" s="273"/>
      <c r="G4" s="273"/>
      <c r="H4" s="273"/>
      <c r="I4" s="273"/>
      <c r="J4" s="273"/>
      <c r="K4" s="61"/>
      <c r="L4" s="61"/>
      <c r="M4" s="61"/>
      <c r="N4" s="61"/>
    </row>
    <row r="5" spans="1:14" ht="15.75">
      <c r="A5" s="273" t="s">
        <v>91</v>
      </c>
      <c r="B5" s="273"/>
      <c r="C5" s="273"/>
      <c r="D5" s="273"/>
      <c r="E5" s="273"/>
      <c r="F5" s="273"/>
      <c r="G5" s="273"/>
      <c r="H5" s="273"/>
      <c r="I5" s="273"/>
      <c r="J5" s="273"/>
      <c r="K5" s="61"/>
      <c r="L5" s="61"/>
      <c r="M5" s="61"/>
      <c r="N5" s="61"/>
    </row>
    <row r="6" spans="1:10" ht="15.75">
      <c r="A6" s="10"/>
      <c r="B6" s="10"/>
      <c r="C6" s="10"/>
      <c r="D6" s="10"/>
      <c r="E6" s="10"/>
      <c r="F6" s="10"/>
      <c r="G6" s="10"/>
      <c r="H6" s="296" t="s">
        <v>79</v>
      </c>
      <c r="I6" s="296"/>
      <c r="J6" s="296"/>
    </row>
    <row r="7" spans="1:10" ht="15" customHeight="1">
      <c r="A7" s="62"/>
      <c r="B7" s="298" t="s">
        <v>94</v>
      </c>
      <c r="C7" s="298" t="s">
        <v>80</v>
      </c>
      <c r="D7" s="298" t="s">
        <v>81</v>
      </c>
      <c r="E7" s="292" t="s">
        <v>7</v>
      </c>
      <c r="F7" s="292" t="s">
        <v>175</v>
      </c>
      <c r="G7" s="290" t="s">
        <v>82</v>
      </c>
      <c r="H7" s="292" t="s">
        <v>23</v>
      </c>
      <c r="I7" s="292" t="s">
        <v>2</v>
      </c>
      <c r="J7" s="294" t="s">
        <v>1</v>
      </c>
    </row>
    <row r="8" spans="1:10" ht="15" customHeight="1">
      <c r="A8" s="63"/>
      <c r="B8" s="299"/>
      <c r="C8" s="299"/>
      <c r="D8" s="299"/>
      <c r="E8" s="293"/>
      <c r="F8" s="293"/>
      <c r="G8" s="291"/>
      <c r="H8" s="293"/>
      <c r="I8" s="293"/>
      <c r="J8" s="295"/>
    </row>
    <row r="9" spans="1:10" ht="15" customHeight="1">
      <c r="A9" s="297"/>
      <c r="B9" s="64" t="s">
        <v>73</v>
      </c>
      <c r="C9" s="65">
        <f>Önkormányzat!D10</f>
        <v>7630</v>
      </c>
      <c r="D9" s="31">
        <f>Önkormányzat!D21</f>
        <v>1720</v>
      </c>
      <c r="E9" s="31">
        <f>Önkormányzat!D26</f>
        <v>25858</v>
      </c>
      <c r="F9" s="31">
        <v>0</v>
      </c>
      <c r="G9" s="31">
        <f>Pénzellátások!C17</f>
        <v>3222</v>
      </c>
      <c r="H9" s="31">
        <f>'Átadott pénzeszközök'!C24-'Átadott pénzeszközök'!C12</f>
        <v>6044</v>
      </c>
      <c r="I9" s="31">
        <f>'Fejlesztési kiadások'!C18</f>
        <v>36494</v>
      </c>
      <c r="J9" s="31">
        <f aca="true" t="shared" si="0" ref="J9:J19">SUM(C9:I9)</f>
        <v>80968</v>
      </c>
    </row>
    <row r="10" spans="1:10" ht="15" customHeight="1">
      <c r="A10" s="297"/>
      <c r="B10" s="64" t="s">
        <v>4</v>
      </c>
      <c r="C10" s="31">
        <f>'Közösségi Ház'!D10</f>
        <v>2378</v>
      </c>
      <c r="D10" s="31">
        <f>'Közösségi Ház'!D21</f>
        <v>506</v>
      </c>
      <c r="E10" s="31">
        <f>'Közösségi Ház'!D26</f>
        <v>3210</v>
      </c>
      <c r="F10" s="31"/>
      <c r="G10" s="31">
        <v>0</v>
      </c>
      <c r="H10" s="31">
        <v>0</v>
      </c>
      <c r="I10" s="31">
        <v>0</v>
      </c>
      <c r="J10" s="31">
        <f t="shared" si="0"/>
        <v>6094</v>
      </c>
    </row>
    <row r="11" spans="1:10" ht="15" customHeight="1">
      <c r="A11" s="297"/>
      <c r="B11" s="64" t="s">
        <v>93</v>
      </c>
      <c r="C11" s="31">
        <f>'Védőnői szolgálat'!D10</f>
        <v>3324</v>
      </c>
      <c r="D11" s="31">
        <f>'Védőnői szolgálat'!D21</f>
        <v>705</v>
      </c>
      <c r="E11" s="31">
        <f>'Védőnői szolgálat'!D26</f>
        <v>592</v>
      </c>
      <c r="F11" s="31"/>
      <c r="G11" s="31">
        <v>0</v>
      </c>
      <c r="H11" s="31">
        <v>0</v>
      </c>
      <c r="I11" s="31">
        <v>0</v>
      </c>
      <c r="J11" s="31">
        <f t="shared" si="0"/>
        <v>4621</v>
      </c>
    </row>
    <row r="12" spans="1:10" ht="15" customHeight="1">
      <c r="A12" s="297"/>
      <c r="B12" s="64" t="s">
        <v>95</v>
      </c>
      <c r="C12" s="31">
        <f>Községgazdálkodás!D10</f>
        <v>0</v>
      </c>
      <c r="D12" s="31">
        <f>Községgazdálkodás!D21</f>
        <v>0</v>
      </c>
      <c r="E12" s="31">
        <f>Községgazdálkodás!D26</f>
        <v>1486</v>
      </c>
      <c r="F12" s="31"/>
      <c r="G12" s="31">
        <v>0</v>
      </c>
      <c r="H12" s="31">
        <v>0</v>
      </c>
      <c r="I12" s="31">
        <v>0</v>
      </c>
      <c r="J12" s="31">
        <f t="shared" si="0"/>
        <v>1486</v>
      </c>
    </row>
    <row r="13" spans="1:10" ht="15" customHeight="1">
      <c r="A13" s="297"/>
      <c r="B13" s="64" t="s">
        <v>84</v>
      </c>
      <c r="C13" s="31">
        <f>Közvilágítás!D10</f>
        <v>0</v>
      </c>
      <c r="D13" s="31">
        <f>Közvilágítás!D21</f>
        <v>0</v>
      </c>
      <c r="E13" s="31">
        <f>Közvilágítás!D26</f>
        <v>4560</v>
      </c>
      <c r="F13" s="31"/>
      <c r="G13" s="31">
        <v>0</v>
      </c>
      <c r="H13" s="31">
        <v>0</v>
      </c>
      <c r="I13" s="31">
        <v>0</v>
      </c>
      <c r="J13" s="31">
        <f t="shared" si="0"/>
        <v>4560</v>
      </c>
    </row>
    <row r="14" spans="1:10" ht="15" customHeight="1">
      <c r="A14" s="297"/>
      <c r="B14" s="64" t="s">
        <v>86</v>
      </c>
      <c r="C14" s="31">
        <f>'Út- híd üzemeltetés'!D10</f>
        <v>0</v>
      </c>
      <c r="D14" s="31">
        <f>'Út- híd üzemeltetés'!D21</f>
        <v>0</v>
      </c>
      <c r="E14" s="31">
        <f>'Út- híd üzemeltetés'!D26</f>
        <v>600</v>
      </c>
      <c r="F14" s="31"/>
      <c r="G14" s="31">
        <v>0</v>
      </c>
      <c r="H14" s="31">
        <v>0</v>
      </c>
      <c r="I14" s="31">
        <v>0</v>
      </c>
      <c r="J14" s="31">
        <f t="shared" si="0"/>
        <v>600</v>
      </c>
    </row>
    <row r="15" spans="1:10" ht="15" customHeight="1">
      <c r="A15" s="297"/>
      <c r="B15" s="64" t="s">
        <v>199</v>
      </c>
      <c r="C15" s="31">
        <f>Gyermekétkeztetés!D10</f>
        <v>6065</v>
      </c>
      <c r="D15" s="31">
        <f>Gyermekétkeztetés!D21</f>
        <v>1239</v>
      </c>
      <c r="E15" s="31">
        <f>Gyermekétkeztetés!D26</f>
        <v>0</v>
      </c>
      <c r="F15" s="31"/>
      <c r="G15" s="31">
        <v>0</v>
      </c>
      <c r="H15" s="31">
        <v>0</v>
      </c>
      <c r="I15" s="31">
        <v>0</v>
      </c>
      <c r="J15" s="31">
        <f t="shared" si="0"/>
        <v>7304</v>
      </c>
    </row>
    <row r="16" spans="1:10" ht="15" customHeight="1">
      <c r="A16" s="297"/>
      <c r="B16" s="64" t="s">
        <v>96</v>
      </c>
      <c r="C16" s="31">
        <f>Közfoglalkoztatás!D10</f>
        <v>14291</v>
      </c>
      <c r="D16" s="31">
        <f>Közfoglalkoztatás!D21</f>
        <v>1630</v>
      </c>
      <c r="E16" s="31">
        <f>Közfoglalkoztatás!D26</f>
        <v>0</v>
      </c>
      <c r="F16" s="31"/>
      <c r="G16" s="31">
        <v>0</v>
      </c>
      <c r="H16" s="31">
        <v>0</v>
      </c>
      <c r="I16" s="31">
        <v>0</v>
      </c>
      <c r="J16" s="31">
        <f t="shared" si="0"/>
        <v>15921</v>
      </c>
    </row>
    <row r="17" spans="1:10" ht="15" customHeight="1">
      <c r="A17" s="67"/>
      <c r="B17" s="64" t="s">
        <v>83</v>
      </c>
      <c r="C17" s="31">
        <v>36362</v>
      </c>
      <c r="D17" s="31">
        <v>7844</v>
      </c>
      <c r="E17" s="31">
        <v>2498</v>
      </c>
      <c r="F17" s="31"/>
      <c r="G17" s="31">
        <v>0</v>
      </c>
      <c r="H17" s="31">
        <v>0</v>
      </c>
      <c r="I17" s="31">
        <v>0</v>
      </c>
      <c r="J17" s="31">
        <f t="shared" si="0"/>
        <v>46704</v>
      </c>
    </row>
    <row r="18" spans="1:10" ht="15" customHeight="1">
      <c r="A18" s="67"/>
      <c r="B18" s="64" t="s">
        <v>85</v>
      </c>
      <c r="C18" s="65">
        <v>25480</v>
      </c>
      <c r="D18" s="31">
        <v>5373</v>
      </c>
      <c r="E18" s="31">
        <v>7819</v>
      </c>
      <c r="F18" s="31"/>
      <c r="G18" s="31">
        <v>0</v>
      </c>
      <c r="H18" s="31">
        <v>0</v>
      </c>
      <c r="I18" s="31">
        <v>75</v>
      </c>
      <c r="J18" s="31">
        <f t="shared" si="0"/>
        <v>38747</v>
      </c>
    </row>
    <row r="19" spans="1:11" ht="15" customHeight="1">
      <c r="A19" s="64"/>
      <c r="B19" s="64" t="s">
        <v>1</v>
      </c>
      <c r="C19" s="31">
        <f aca="true" t="shared" si="1" ref="C19:I19">SUM(C9:C18)</f>
        <v>95530</v>
      </c>
      <c r="D19" s="31">
        <f t="shared" si="1"/>
        <v>19017</v>
      </c>
      <c r="E19" s="31">
        <f t="shared" si="1"/>
        <v>46623</v>
      </c>
      <c r="F19" s="31">
        <f t="shared" si="1"/>
        <v>0</v>
      </c>
      <c r="G19" s="31">
        <f t="shared" si="1"/>
        <v>3222</v>
      </c>
      <c r="H19" s="31">
        <f t="shared" si="1"/>
        <v>6044</v>
      </c>
      <c r="I19" s="31">
        <f t="shared" si="1"/>
        <v>36569</v>
      </c>
      <c r="J19" s="31">
        <f t="shared" si="0"/>
        <v>207005</v>
      </c>
      <c r="K19" s="267"/>
    </row>
    <row r="20" spans="1:10" ht="15.75">
      <c r="A20" s="10"/>
      <c r="B20" s="10"/>
      <c r="C20" s="10"/>
      <c r="D20" s="10"/>
      <c r="E20" s="10"/>
      <c r="F20" s="10"/>
      <c r="G20" s="10"/>
      <c r="H20" s="10"/>
      <c r="I20" s="10"/>
      <c r="J20" s="44"/>
    </row>
    <row r="21" spans="1:10" ht="15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8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</sheetData>
  <sheetProtection/>
  <mergeCells count="15">
    <mergeCell ref="A9:A16"/>
    <mergeCell ref="E1:J1"/>
    <mergeCell ref="B7:B8"/>
    <mergeCell ref="C7:C8"/>
    <mergeCell ref="D7:D8"/>
    <mergeCell ref="E7:E8"/>
    <mergeCell ref="G7:G8"/>
    <mergeCell ref="H7:H8"/>
    <mergeCell ref="I7:I8"/>
    <mergeCell ref="J7:J8"/>
    <mergeCell ref="F7:F8"/>
    <mergeCell ref="A3:J3"/>
    <mergeCell ref="A4:J4"/>
    <mergeCell ref="A5:J5"/>
    <mergeCell ref="H6:J6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8" customHeight="1">
      <c r="A1" s="10"/>
      <c r="B1" s="10"/>
      <c r="D1" s="272" t="s">
        <v>211</v>
      </c>
      <c r="E1" s="272"/>
      <c r="F1" s="272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288" t="s">
        <v>136</v>
      </c>
      <c r="B4" s="288"/>
      <c r="C4" s="288"/>
      <c r="D4" s="288"/>
      <c r="E4" s="288"/>
      <c r="F4" s="288"/>
    </row>
    <row r="5" spans="1:6" ht="18" customHeight="1">
      <c r="A5" s="288" t="s">
        <v>176</v>
      </c>
      <c r="B5" s="288"/>
      <c r="C5" s="288"/>
      <c r="D5" s="288"/>
      <c r="E5" s="288"/>
      <c r="F5" s="288"/>
    </row>
    <row r="6" spans="1:6" ht="18" customHeight="1">
      <c r="A6" s="288" t="s">
        <v>59</v>
      </c>
      <c r="B6" s="288"/>
      <c r="C6" s="288"/>
      <c r="D6" s="288"/>
      <c r="E6" s="288"/>
      <c r="F6" s="288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8</v>
      </c>
      <c r="B9" s="270" t="s">
        <v>177</v>
      </c>
      <c r="C9" s="271"/>
      <c r="D9" s="95" t="s">
        <v>14</v>
      </c>
      <c r="E9" s="270" t="s">
        <v>177</v>
      </c>
      <c r="F9" s="271"/>
    </row>
    <row r="10" spans="1:6" ht="18" customHeight="1">
      <c r="A10" s="202" t="s">
        <v>127</v>
      </c>
      <c r="B10" s="203">
        <f>Bevételek!C10</f>
        <v>104900</v>
      </c>
      <c r="C10" s="204"/>
      <c r="D10" s="205" t="s">
        <v>43</v>
      </c>
      <c r="E10" s="206">
        <f>Működési!D10</f>
        <v>33688</v>
      </c>
      <c r="F10" s="204"/>
    </row>
    <row r="11" spans="1:6" ht="18" customHeight="1">
      <c r="A11" s="202" t="s">
        <v>128</v>
      </c>
      <c r="B11" s="207">
        <f>Bevételek!C16</f>
        <v>20825</v>
      </c>
      <c r="C11" s="208"/>
      <c r="D11" s="209" t="s">
        <v>126</v>
      </c>
      <c r="E11" s="207">
        <f>Működési!D21</f>
        <v>5800</v>
      </c>
      <c r="F11" s="208"/>
    </row>
    <row r="12" spans="1:6" ht="18" customHeight="1">
      <c r="A12" s="202" t="s">
        <v>125</v>
      </c>
      <c r="B12" s="207">
        <f>Bevételek!C19-'Felhalmozási mérleg'!B11</f>
        <v>46681</v>
      </c>
      <c r="C12" s="208"/>
      <c r="D12" s="209" t="s">
        <v>7</v>
      </c>
      <c r="E12" s="207">
        <f>Működési!D26</f>
        <v>36306</v>
      </c>
      <c r="F12" s="208"/>
    </row>
    <row r="13" spans="1:6" ht="18" customHeight="1">
      <c r="A13" s="202" t="s">
        <v>105</v>
      </c>
      <c r="B13" s="207">
        <f>Bevételek!C28</f>
        <v>1806</v>
      </c>
      <c r="C13" s="208"/>
      <c r="D13" s="209" t="s">
        <v>124</v>
      </c>
      <c r="E13" s="207">
        <f>Működési!D45</f>
        <v>0</v>
      </c>
      <c r="F13" s="208"/>
    </row>
    <row r="14" spans="1:6" ht="18" customHeight="1">
      <c r="A14" s="202"/>
      <c r="B14" s="207"/>
      <c r="C14" s="208"/>
      <c r="D14" s="209" t="s">
        <v>58</v>
      </c>
      <c r="E14" s="207">
        <f>Pénzellátások!C17</f>
        <v>3222</v>
      </c>
      <c r="F14" s="208"/>
    </row>
    <row r="15" spans="1:6" ht="18" customHeight="1">
      <c r="A15" s="202"/>
      <c r="B15" s="207"/>
      <c r="C15" s="208"/>
      <c r="D15" s="209" t="s">
        <v>23</v>
      </c>
      <c r="E15" s="207">
        <f>'Átadott pénzeszközök'!C24</f>
        <v>89722</v>
      </c>
      <c r="F15" s="208"/>
    </row>
    <row r="16" spans="1:6" ht="18" customHeight="1">
      <c r="A16" s="202"/>
      <c r="B16" s="207"/>
      <c r="C16" s="208"/>
      <c r="D16" s="209" t="s">
        <v>230</v>
      </c>
      <c r="E16" s="207">
        <f>Mérleg!E14</f>
        <v>3726</v>
      </c>
      <c r="F16" s="208"/>
    </row>
    <row r="17" spans="1:6" ht="18" customHeight="1">
      <c r="A17" s="202"/>
      <c r="B17" s="207"/>
      <c r="C17" s="208"/>
      <c r="D17" s="209" t="s">
        <v>64</v>
      </c>
      <c r="E17" s="207">
        <f>Mérleg!E15</f>
        <v>1748</v>
      </c>
      <c r="F17" s="208"/>
    </row>
    <row r="18" spans="1:7" ht="18" customHeight="1">
      <c r="A18" s="198" t="s">
        <v>60</v>
      </c>
      <c r="B18" s="199">
        <f>SUM(B10:B17)</f>
        <v>174212</v>
      </c>
      <c r="C18" s="200"/>
      <c r="D18" s="201" t="s">
        <v>61</v>
      </c>
      <c r="E18" s="199">
        <f>SUM(E10:E17)</f>
        <v>174212</v>
      </c>
      <c r="F18" s="200"/>
      <c r="G18" s="102"/>
    </row>
    <row r="19" spans="1:7" ht="18" customHeight="1">
      <c r="A19" s="13"/>
      <c r="B19" s="13"/>
      <c r="C19" s="13"/>
      <c r="D19" s="13"/>
      <c r="E19" s="13"/>
      <c r="F19" s="13"/>
      <c r="G19" s="102"/>
    </row>
    <row r="20" spans="1:7" ht="15.75">
      <c r="A20" s="13"/>
      <c r="B20" s="13"/>
      <c r="C20" s="13"/>
      <c r="D20" s="13"/>
      <c r="E20" s="13"/>
      <c r="F20" s="13"/>
      <c r="G20" s="102"/>
    </row>
    <row r="21" spans="1:7" ht="15.75">
      <c r="A21" s="13"/>
      <c r="B21" s="13"/>
      <c r="C21" s="13"/>
      <c r="D21" s="13"/>
      <c r="E21" s="13"/>
      <c r="F21" s="13"/>
      <c r="G21" s="102"/>
    </row>
    <row r="22" spans="1:7" ht="15.75">
      <c r="A22" s="13"/>
      <c r="B22" s="13"/>
      <c r="C22" s="13"/>
      <c r="D22" s="13"/>
      <c r="E22" s="13"/>
      <c r="F22" s="13"/>
      <c r="G22" s="102"/>
    </row>
    <row r="23" spans="1:7" ht="15.75">
      <c r="A23" s="13"/>
      <c r="B23" s="13"/>
      <c r="C23" s="47"/>
      <c r="D23" s="13"/>
      <c r="E23" s="13"/>
      <c r="F23" s="13"/>
      <c r="G23" s="102"/>
    </row>
    <row r="24" spans="1:7" ht="15.75">
      <c r="A24" s="27"/>
      <c r="B24" s="27"/>
      <c r="C24" s="27"/>
      <c r="D24" s="27"/>
      <c r="E24" s="27"/>
      <c r="F24" s="27"/>
      <c r="G24" s="102"/>
    </row>
    <row r="25" spans="1:7" ht="15.75">
      <c r="A25" s="103"/>
      <c r="B25" s="103"/>
      <c r="C25" s="103"/>
      <c r="D25" s="103"/>
      <c r="E25" s="103"/>
      <c r="F25" s="103"/>
      <c r="G25" s="102"/>
    </row>
    <row r="26" spans="1:7" ht="15.75">
      <c r="A26" s="13"/>
      <c r="B26" s="13"/>
      <c r="C26" s="13"/>
      <c r="D26" s="13"/>
      <c r="E26" s="13"/>
      <c r="F26" s="13"/>
      <c r="G26" s="102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5.75">
      <c r="A1" s="10"/>
      <c r="B1" s="10"/>
      <c r="D1" s="272" t="s">
        <v>212</v>
      </c>
      <c r="E1" s="272"/>
      <c r="F1" s="272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288" t="s">
        <v>136</v>
      </c>
      <c r="B4" s="288"/>
      <c r="C4" s="288"/>
      <c r="D4" s="288"/>
      <c r="E4" s="288"/>
      <c r="F4" s="288"/>
    </row>
    <row r="5" spans="1:6" ht="16.5">
      <c r="A5" s="288" t="s">
        <v>176</v>
      </c>
      <c r="B5" s="288"/>
      <c r="C5" s="288"/>
      <c r="D5" s="288"/>
      <c r="E5" s="288"/>
      <c r="F5" s="288"/>
    </row>
    <row r="6" spans="1:6" ht="16.5">
      <c r="A6" s="288" t="s">
        <v>57</v>
      </c>
      <c r="B6" s="288"/>
      <c r="C6" s="288"/>
      <c r="D6" s="288"/>
      <c r="E6" s="288"/>
      <c r="F6" s="288"/>
    </row>
    <row r="7" spans="1:6" ht="15.75">
      <c r="A7" s="100"/>
      <c r="B7" s="100"/>
      <c r="C7" s="100"/>
      <c r="D7" s="100"/>
      <c r="E7" s="100"/>
      <c r="F7" s="100"/>
    </row>
    <row r="8" spans="1:6" ht="15.75">
      <c r="A8" s="13"/>
      <c r="B8" s="13"/>
      <c r="C8" s="13"/>
      <c r="D8" s="13"/>
      <c r="E8" s="13"/>
      <c r="F8" s="27"/>
    </row>
    <row r="9" spans="1:6" ht="16.5">
      <c r="A9" s="186" t="s">
        <v>8</v>
      </c>
      <c r="B9" s="300" t="s">
        <v>177</v>
      </c>
      <c r="C9" s="301"/>
      <c r="D9" s="187" t="s">
        <v>14</v>
      </c>
      <c r="E9" s="300" t="s">
        <v>177</v>
      </c>
      <c r="F9" s="301"/>
    </row>
    <row r="10" spans="1:6" ht="15">
      <c r="A10" s="228" t="s">
        <v>129</v>
      </c>
      <c r="B10" s="229">
        <f>B11</f>
        <v>7594</v>
      </c>
      <c r="C10" s="208"/>
      <c r="D10" s="230" t="s">
        <v>15</v>
      </c>
      <c r="E10" s="231">
        <f>SUM(E11:E12)</f>
        <v>33271</v>
      </c>
      <c r="F10" s="204"/>
    </row>
    <row r="11" spans="1:6" ht="15.75">
      <c r="A11" s="202" t="s">
        <v>88</v>
      </c>
      <c r="B11" s="232">
        <f>E18-B12</f>
        <v>7594</v>
      </c>
      <c r="C11" s="208"/>
      <c r="D11" s="217" t="s">
        <v>196</v>
      </c>
      <c r="E11" s="227">
        <f>'Fejlesztési kiadások'!C14</f>
        <v>31524</v>
      </c>
      <c r="F11" s="208"/>
    </row>
    <row r="12" spans="1:6" ht="15.75">
      <c r="A12" s="228" t="s">
        <v>109</v>
      </c>
      <c r="B12" s="229">
        <f>Bevételek!C34</f>
        <v>28900</v>
      </c>
      <c r="C12" s="208"/>
      <c r="D12" s="217" t="s">
        <v>227</v>
      </c>
      <c r="E12" s="227">
        <f>'Fejlesztési kiadások'!C15</f>
        <v>1747</v>
      </c>
      <c r="F12" s="208"/>
    </row>
    <row r="13" spans="1:6" ht="15">
      <c r="A13" s="228"/>
      <c r="B13" s="229"/>
      <c r="C13" s="208"/>
      <c r="D13" s="234" t="s">
        <v>200</v>
      </c>
      <c r="E13" s="261">
        <f>E14+E15</f>
        <v>3223</v>
      </c>
      <c r="F13" s="208"/>
    </row>
    <row r="14" spans="1:6" ht="15.75">
      <c r="A14" s="202"/>
      <c r="B14" s="232"/>
      <c r="C14" s="208"/>
      <c r="D14" s="217" t="s">
        <v>228</v>
      </c>
      <c r="E14" s="227">
        <f>'Fejlesztési kiadások'!C16</f>
        <v>2223</v>
      </c>
      <c r="F14" s="208"/>
    </row>
    <row r="15" spans="1:6" ht="15.75">
      <c r="A15" s="202"/>
      <c r="B15" s="232"/>
      <c r="C15" s="208"/>
      <c r="D15" s="217" t="s">
        <v>229</v>
      </c>
      <c r="E15" s="227">
        <f>'Fejlesztési kiadások'!C17</f>
        <v>1000</v>
      </c>
      <c r="F15" s="208"/>
    </row>
    <row r="16" spans="1:6" ht="15.75" hidden="1">
      <c r="A16" s="202"/>
      <c r="B16" s="232"/>
      <c r="C16" s="208"/>
      <c r="D16" s="217"/>
      <c r="E16" s="227"/>
      <c r="F16" s="208"/>
    </row>
    <row r="17" spans="1:6" ht="15.75" hidden="1">
      <c r="A17" s="202"/>
      <c r="B17" s="232"/>
      <c r="C17" s="208"/>
      <c r="D17" s="217"/>
      <c r="E17" s="227"/>
      <c r="F17" s="208"/>
    </row>
    <row r="18" spans="1:7" ht="16.5">
      <c r="A18" s="198" t="s">
        <v>16</v>
      </c>
      <c r="B18" s="233">
        <f>B10+B12</f>
        <v>36494</v>
      </c>
      <c r="C18" s="200"/>
      <c r="D18" s="201" t="s">
        <v>17</v>
      </c>
      <c r="E18" s="233">
        <f>E10+E13</f>
        <v>36494</v>
      </c>
      <c r="F18" s="200"/>
      <c r="G18" s="102"/>
    </row>
    <row r="19" spans="1:7" ht="15.75">
      <c r="A19" s="13"/>
      <c r="B19" s="13"/>
      <c r="C19" s="13"/>
      <c r="D19" s="13"/>
      <c r="E19" s="13"/>
      <c r="F19" s="13"/>
      <c r="G19" s="102"/>
    </row>
    <row r="20" spans="1:7" ht="15.75">
      <c r="A20" s="13"/>
      <c r="B20" s="13"/>
      <c r="C20" s="13"/>
      <c r="D20" s="13"/>
      <c r="E20" s="13"/>
      <c r="F20" s="13"/>
      <c r="G20" s="102"/>
    </row>
    <row r="21" spans="1:7" ht="15.75">
      <c r="A21" s="13"/>
      <c r="B21" s="13"/>
      <c r="C21" s="13"/>
      <c r="D21" s="13"/>
      <c r="E21" s="13"/>
      <c r="F21" s="13"/>
      <c r="G21" s="102"/>
    </row>
    <row r="22" spans="1:7" ht="15.75">
      <c r="A22" s="13"/>
      <c r="B22" s="13"/>
      <c r="C22" s="47"/>
      <c r="D22" s="13"/>
      <c r="E22" s="13"/>
      <c r="F22" s="13"/>
      <c r="G22" s="102"/>
    </row>
    <row r="23" spans="1:7" ht="15.75">
      <c r="A23" s="13"/>
      <c r="B23" s="13"/>
      <c r="C23" s="47"/>
      <c r="D23" s="13"/>
      <c r="E23" s="13"/>
      <c r="F23" s="13"/>
      <c r="G23" s="102"/>
    </row>
    <row r="24" spans="1:7" ht="15.75">
      <c r="A24" s="13"/>
      <c r="B24" s="13"/>
      <c r="C24" s="13"/>
      <c r="D24" s="13"/>
      <c r="E24" s="13"/>
      <c r="F24" s="13"/>
      <c r="G24" s="102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8"/>
      <c r="B26" s="18"/>
      <c r="C26" s="18"/>
      <c r="D26" s="18"/>
      <c r="E26" s="18"/>
      <c r="F26" s="18"/>
    </row>
    <row r="28" spans="1:3" ht="15.75">
      <c r="A28" s="13"/>
      <c r="B28" s="28"/>
      <c r="C28" s="102"/>
    </row>
    <row r="29" spans="1:3" ht="15.75">
      <c r="A29" s="13"/>
      <c r="B29" s="28"/>
      <c r="C29" s="102"/>
    </row>
    <row r="30" spans="1:3" ht="15.75">
      <c r="A30" s="13"/>
      <c r="B30" s="28"/>
      <c r="C30" s="102"/>
    </row>
    <row r="31" spans="1:3" ht="15.75">
      <c r="A31" s="13"/>
      <c r="B31" s="28"/>
      <c r="C31" s="102"/>
    </row>
    <row r="32" spans="1:3" ht="15.75">
      <c r="A32" s="13"/>
      <c r="B32" s="28"/>
      <c r="C32" s="102"/>
    </row>
    <row r="33" spans="1:3" ht="15.75">
      <c r="A33" s="13"/>
      <c r="B33" s="28"/>
      <c r="C33" s="102"/>
    </row>
    <row r="34" spans="1:3" ht="15.75">
      <c r="A34" s="13"/>
      <c r="B34" s="28"/>
      <c r="C34" s="102"/>
    </row>
    <row r="35" spans="1:3" ht="15.75">
      <c r="A35" s="13"/>
      <c r="B35" s="28"/>
      <c r="C35" s="102"/>
    </row>
    <row r="36" spans="1:3" ht="15.75">
      <c r="A36" s="13"/>
      <c r="B36" s="28"/>
      <c r="C36" s="102"/>
    </row>
    <row r="37" spans="1:3" ht="15.75">
      <c r="A37" s="13"/>
      <c r="B37" s="28"/>
      <c r="C37" s="102"/>
    </row>
    <row r="38" spans="1:3" ht="15">
      <c r="A38" s="102"/>
      <c r="B38" s="102"/>
      <c r="C38" s="102"/>
    </row>
    <row r="39" spans="1:3" ht="15">
      <c r="A39" s="102"/>
      <c r="B39" s="102"/>
      <c r="C39" s="102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2018-01-25T15:43:08Z</cp:lastPrinted>
  <dcterms:created xsi:type="dcterms:W3CDTF">1997-01-17T14:02:09Z</dcterms:created>
  <dcterms:modified xsi:type="dcterms:W3CDTF">2018-08-29T07:48:36Z</dcterms:modified>
  <cp:category/>
  <cp:version/>
  <cp:contentType/>
  <cp:contentStatus/>
</cp:coreProperties>
</file>