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02. Önkormányzatok\08. Nemesnép\02. Rendeletek\2015\"/>
    </mc:Choice>
  </mc:AlternateContent>
  <bookViews>
    <workbookView xWindow="120" yWindow="48" windowWidth="15228" windowHeight="9300"/>
  </bookViews>
  <sheets>
    <sheet name="1" sheetId="12" r:id="rId1"/>
    <sheet name="3" sheetId="2" r:id="rId2"/>
    <sheet name="4" sheetId="3" r:id="rId3"/>
    <sheet name="6" sheetId="5" r:id="rId4"/>
    <sheet name="7" sheetId="6" r:id="rId5"/>
  </sheets>
  <calcPr calcId="152511"/>
</workbook>
</file>

<file path=xl/calcChain.xml><?xml version="1.0" encoding="utf-8"?>
<calcChain xmlns="http://schemas.openxmlformats.org/spreadsheetml/2006/main">
  <c r="E17" i="3" l="1"/>
  <c r="E13" i="3"/>
  <c r="E8" i="3"/>
  <c r="D35" i="2"/>
  <c r="E35" i="2"/>
  <c r="F35" i="2"/>
  <c r="C35" i="2"/>
  <c r="E18" i="3" l="1"/>
  <c r="D31" i="2"/>
  <c r="D27" i="2"/>
  <c r="D23" i="2"/>
  <c r="D19" i="2"/>
  <c r="D14" i="2"/>
  <c r="D5" i="2"/>
  <c r="D10" i="2" s="1"/>
  <c r="Q30" i="12"/>
  <c r="Q34" i="12" s="1"/>
  <c r="O34" i="12"/>
  <c r="P34" i="12"/>
  <c r="N34" i="12"/>
  <c r="N25" i="12"/>
  <c r="I30" i="12"/>
  <c r="H34" i="12"/>
  <c r="G34" i="12"/>
  <c r="M34" i="12"/>
  <c r="L34" i="12"/>
  <c r="F34" i="12"/>
  <c r="E34" i="12"/>
  <c r="D34" i="12"/>
  <c r="I33" i="12"/>
  <c r="I32" i="12"/>
  <c r="I31" i="12"/>
  <c r="P25" i="12"/>
  <c r="O25" i="12"/>
  <c r="M25" i="12"/>
  <c r="L25" i="12"/>
  <c r="E25" i="12"/>
  <c r="D25" i="12"/>
  <c r="I23" i="12"/>
  <c r="Q22" i="12"/>
  <c r="I22" i="12"/>
  <c r="Q21" i="12"/>
  <c r="I21" i="12"/>
  <c r="Q20" i="12"/>
  <c r="Q25" i="12" s="1"/>
  <c r="I20" i="12"/>
  <c r="I25" i="12" s="1"/>
  <c r="H20" i="12"/>
  <c r="H25" i="12" s="1"/>
  <c r="G20" i="12"/>
  <c r="G25" i="12" s="1"/>
  <c r="F20" i="12"/>
  <c r="F25" i="12" s="1"/>
  <c r="P17" i="12"/>
  <c r="P27" i="12" s="1"/>
  <c r="O17" i="12"/>
  <c r="O27" i="12" s="1"/>
  <c r="N17" i="12"/>
  <c r="N27" i="12" s="1"/>
  <c r="N36" i="12" s="1"/>
  <c r="M17" i="12"/>
  <c r="L17" i="12"/>
  <c r="L27" i="12" s="1"/>
  <c r="L36" i="12" s="1"/>
  <c r="E17" i="12"/>
  <c r="E27" i="12" s="1"/>
  <c r="E36" i="12" s="1"/>
  <c r="D17" i="12"/>
  <c r="D27" i="12" s="1"/>
  <c r="D36" i="12" s="1"/>
  <c r="Q15" i="12"/>
  <c r="I15" i="12"/>
  <c r="Q14" i="12"/>
  <c r="I14" i="12"/>
  <c r="Q13" i="12"/>
  <c r="I13" i="12"/>
  <c r="Q12" i="12"/>
  <c r="I12" i="12"/>
  <c r="Q11" i="12"/>
  <c r="I11" i="12"/>
  <c r="Q10" i="12"/>
  <c r="Q17" i="12" s="1"/>
  <c r="Q27" i="12" s="1"/>
  <c r="I10" i="12"/>
  <c r="I17" i="12" s="1"/>
  <c r="I27" i="12" s="1"/>
  <c r="H10" i="12"/>
  <c r="H17" i="12" s="1"/>
  <c r="H27" i="12" s="1"/>
  <c r="G10" i="12"/>
  <c r="G17" i="12" s="1"/>
  <c r="F10" i="12"/>
  <c r="F17" i="12" s="1"/>
  <c r="F27" i="12" s="1"/>
  <c r="F36" i="12" l="1"/>
  <c r="H36" i="12"/>
  <c r="M27" i="12"/>
  <c r="M36" i="12" s="1"/>
  <c r="D36" i="2"/>
  <c r="D28" i="2"/>
  <c r="Q36" i="12"/>
  <c r="P36" i="12"/>
  <c r="O36" i="12"/>
  <c r="I34" i="12"/>
  <c r="I36" i="12" s="1"/>
  <c r="G27" i="12"/>
  <c r="G36" i="12"/>
  <c r="F17" i="3" l="1"/>
  <c r="F13" i="3"/>
  <c r="F8" i="3"/>
  <c r="E31" i="2"/>
  <c r="E27" i="2"/>
  <c r="E23" i="2"/>
  <c r="E19" i="2"/>
  <c r="E14" i="2"/>
  <c r="E10" i="2"/>
  <c r="D17" i="3"/>
  <c r="D13" i="3"/>
  <c r="D8" i="3"/>
  <c r="C31" i="2"/>
  <c r="C27" i="2"/>
  <c r="C23" i="2"/>
  <c r="C19" i="2"/>
  <c r="C14" i="2"/>
  <c r="C5" i="2"/>
  <c r="C10" i="2" s="1"/>
  <c r="F19" i="2"/>
  <c r="N31" i="5"/>
  <c r="C28" i="2" l="1"/>
  <c r="C36" i="2"/>
  <c r="D18" i="3"/>
  <c r="F18" i="3"/>
  <c r="E36" i="2"/>
  <c r="E28" i="2"/>
  <c r="N9" i="5" l="1"/>
  <c r="N10" i="5"/>
  <c r="N11" i="5"/>
  <c r="N12" i="5"/>
  <c r="N13" i="5"/>
  <c r="N14" i="5"/>
  <c r="N15" i="5"/>
  <c r="N16" i="5"/>
  <c r="N17" i="5"/>
  <c r="N18" i="5"/>
  <c r="B19" i="5"/>
  <c r="C19" i="5" s="1"/>
  <c r="D19" i="5" s="1"/>
  <c r="E19" i="5" s="1"/>
  <c r="N24" i="5"/>
  <c r="N25" i="5"/>
  <c r="N26" i="5"/>
  <c r="N27" i="5"/>
  <c r="N28" i="5"/>
  <c r="N29" i="5"/>
  <c r="N30" i="5"/>
  <c r="B32" i="5"/>
  <c r="C32" i="5" s="1"/>
  <c r="G8" i="3"/>
  <c r="G13" i="3"/>
  <c r="G17" i="3"/>
  <c r="G18" i="3" l="1"/>
  <c r="N32" i="5"/>
  <c r="N19" i="5"/>
  <c r="F19" i="5"/>
  <c r="C35" i="5"/>
  <c r="D32" i="5"/>
  <c r="B35" i="5"/>
  <c r="F5" i="2"/>
  <c r="F10" i="2" s="1"/>
  <c r="F14" i="2"/>
  <c r="F23" i="2"/>
  <c r="F27" i="2"/>
  <c r="F31" i="2"/>
  <c r="F36" i="2" l="1"/>
  <c r="F28" i="2"/>
  <c r="G19" i="5"/>
  <c r="E32" i="5"/>
  <c r="D35" i="5"/>
  <c r="F32" i="5" l="1"/>
  <c r="E35" i="5"/>
  <c r="H19" i="5"/>
  <c r="G32" i="5" l="1"/>
  <c r="F35" i="5"/>
  <c r="I19" i="5"/>
  <c r="J19" i="5" l="1"/>
  <c r="H32" i="5"/>
  <c r="G35" i="5"/>
  <c r="I32" i="5" l="1"/>
  <c r="H35" i="5"/>
  <c r="K19" i="5"/>
  <c r="L19" i="5" l="1"/>
  <c r="J32" i="5"/>
  <c r="I35" i="5"/>
  <c r="K32" i="5" l="1"/>
  <c r="J35" i="5"/>
  <c r="M19" i="5"/>
  <c r="L32" i="5" l="1"/>
  <c r="K35" i="5"/>
  <c r="M32" i="5" l="1"/>
  <c r="M35" i="5" s="1"/>
  <c r="L35" i="5"/>
</calcChain>
</file>

<file path=xl/sharedStrings.xml><?xml version="1.0" encoding="utf-8"?>
<sst xmlns="http://schemas.openxmlformats.org/spreadsheetml/2006/main" count="279" uniqueCount="227">
  <si>
    <t>BEVÉTELEK MINDÖSSZESEN:</t>
  </si>
  <si>
    <t>HITELEK ÖSSZESEN:</t>
  </si>
  <si>
    <t>VI.</t>
  </si>
  <si>
    <t>VÉGLEGESEN ÁTVETT PÉNZESZKÖZÖK ÖSSZESEN:</t>
  </si>
  <si>
    <t>2. Felhalmozási célú pénzeszköz átvétel államháztartáson kívülről</t>
  </si>
  <si>
    <t>1.Működési célú pénzeszköz átvétel államháztartáson kívülről</t>
  </si>
  <si>
    <t>Véglegesen átvett pénzeszközök</t>
  </si>
  <si>
    <t>V.</t>
  </si>
  <si>
    <t xml:space="preserve">IV. </t>
  </si>
  <si>
    <t xml:space="preserve"> Felhalmozási  bevételek</t>
  </si>
  <si>
    <t>III.</t>
  </si>
  <si>
    <t>TÁMOGATÁSOK ÖSSZESEN:</t>
  </si>
  <si>
    <t>1. Önkormányzatok költségvetési támogatása</t>
  </si>
  <si>
    <t xml:space="preserve"> Kapott támogatások</t>
  </si>
  <si>
    <t>II.</t>
  </si>
  <si>
    <t>MŰKÖDÉSI BEVÉTELEK ÖSSZESEN:</t>
  </si>
  <si>
    <t xml:space="preserve">   2.4 Bírságok, pótlékok és egyéb sajátos bevételek</t>
  </si>
  <si>
    <t xml:space="preserve">   2.3 Átengedett központi adók</t>
  </si>
  <si>
    <t xml:space="preserve">   2.2  Helyi adók</t>
  </si>
  <si>
    <t>2. Közhatalmi bevételek</t>
  </si>
  <si>
    <t>1. Intézményi működési bevételek</t>
  </si>
  <si>
    <t>Működési  bevételek</t>
  </si>
  <si>
    <t>I.</t>
  </si>
  <si>
    <t>BEVÉTELEK</t>
  </si>
  <si>
    <t>Megnevezés</t>
  </si>
  <si>
    <t>Sor- szám</t>
  </si>
  <si>
    <t>Önkormányzat kiadásai összesen</t>
  </si>
  <si>
    <t>IV.</t>
  </si>
  <si>
    <t>2.</t>
  </si>
  <si>
    <t>1.</t>
  </si>
  <si>
    <t>Hitelek  és kölcsönök kiadása</t>
  </si>
  <si>
    <t>Felhalmozási költségvetés összesen:</t>
  </si>
  <si>
    <t>3.</t>
  </si>
  <si>
    <t>Felújítások</t>
  </si>
  <si>
    <t>Beruházások</t>
  </si>
  <si>
    <t>Felhalmozási költségvetés</t>
  </si>
  <si>
    <t>Működési költségvetés összesen:</t>
  </si>
  <si>
    <t>5.</t>
  </si>
  <si>
    <t>Egyéb működési célú kiadások</t>
  </si>
  <si>
    <t>4.</t>
  </si>
  <si>
    <t xml:space="preserve">Dologi kiadások </t>
  </si>
  <si>
    <t>Munkaadókat terhelő járulékok és szociális hj. adó</t>
  </si>
  <si>
    <t>Személyi juttatások</t>
  </si>
  <si>
    <t>Működési költségvetés</t>
  </si>
  <si>
    <t>adatok ezer Ft-ban</t>
  </si>
  <si>
    <t>Pénzkészlet</t>
  </si>
  <si>
    <t>Kiadások göngyölítve</t>
  </si>
  <si>
    <t>Dologi kiadások</t>
  </si>
  <si>
    <t>Munkaadói terh. járulékok</t>
  </si>
  <si>
    <t>Összesen</t>
  </si>
  <si>
    <t>Dec.</t>
  </si>
  <si>
    <t>Nov.</t>
  </si>
  <si>
    <t>Okt.</t>
  </si>
  <si>
    <t>Szept.</t>
  </si>
  <si>
    <t>Aug.</t>
  </si>
  <si>
    <t>Július</t>
  </si>
  <si>
    <t>Június</t>
  </si>
  <si>
    <t xml:space="preserve">Május </t>
  </si>
  <si>
    <t xml:space="preserve">Április </t>
  </si>
  <si>
    <t>Márc.</t>
  </si>
  <si>
    <t>Febr.</t>
  </si>
  <si>
    <t xml:space="preserve">Január </t>
  </si>
  <si>
    <t>Kiadások</t>
  </si>
  <si>
    <t>Bevételek göngyölítve</t>
  </si>
  <si>
    <t>beruházási megelőleg.i hitel</t>
  </si>
  <si>
    <t>Hitel</t>
  </si>
  <si>
    <t>Bevételek</t>
  </si>
  <si>
    <t>adatok ezer forintban</t>
  </si>
  <si>
    <t>6.sz.melléklet</t>
  </si>
  <si>
    <t xml:space="preserve">       Előirányzat felhasználási és likviditási ütemterv</t>
  </si>
  <si>
    <t xml:space="preserve">                                     </t>
  </si>
  <si>
    <t>Nemesnép  Községi Önkormányzat</t>
  </si>
  <si>
    <t>1) Felújítási feladatok</t>
  </si>
  <si>
    <t>9.</t>
  </si>
  <si>
    <t>8.</t>
  </si>
  <si>
    <t>7.</t>
  </si>
  <si>
    <t>6.</t>
  </si>
  <si>
    <t>évi számított</t>
  </si>
  <si>
    <t>…..</t>
  </si>
  <si>
    <t>….</t>
  </si>
  <si>
    <t>Terv évi előirányzat</t>
  </si>
  <si>
    <t>Bázis évi (előzetes) tény</t>
  </si>
  <si>
    <t>Előző év végéig</t>
  </si>
  <si>
    <t>Ebből</t>
  </si>
  <si>
    <t>Összes kiadás</t>
  </si>
  <si>
    <t>Feladat</t>
  </si>
  <si>
    <t>Sor-sz.</t>
  </si>
  <si>
    <t>előirányzata éves bontásban</t>
  </si>
  <si>
    <t xml:space="preserve">                           Az önkormányzat több éves kihatással járó feladatainak </t>
  </si>
  <si>
    <t xml:space="preserve">  Nemesnép   Községi Önkormányzat</t>
  </si>
  <si>
    <t>A</t>
  </si>
  <si>
    <t>B</t>
  </si>
  <si>
    <t>C</t>
  </si>
  <si>
    <t>D</t>
  </si>
  <si>
    <t xml:space="preserve">Nem kötelező feladat </t>
  </si>
  <si>
    <t>1. Működési bevétel</t>
  </si>
  <si>
    <t>1. Működési kiadás</t>
  </si>
  <si>
    <t>Működési pénzforgalmi bevétel összesen:</t>
  </si>
  <si>
    <t>Működési pénzforgalmi kiadás összesen:</t>
  </si>
  <si>
    <t>2. Felhalmozási bevétel</t>
  </si>
  <si>
    <t>2. Felhalmozási kiadás</t>
  </si>
  <si>
    <t>Felhalmozási pénzforgalmi bevétel összesen:</t>
  </si>
  <si>
    <t>Felhalmozási pénzforgalmi kiadás összesen:</t>
  </si>
  <si>
    <t>4. Finanszírozási célú bevételek</t>
  </si>
  <si>
    <t>4. Finanszírozási célú kiadások</t>
  </si>
  <si>
    <t xml:space="preserve">Finanszírozási kiadások összesen </t>
  </si>
  <si>
    <t xml:space="preserve">Nemesnép Község Önkormányzata </t>
  </si>
  <si>
    <t>Működési bevételek</t>
  </si>
  <si>
    <t>Közhatalmi bevételek</t>
  </si>
  <si>
    <t>4) Beruházásmegelőlegezési hitel visszafizetése</t>
  </si>
  <si>
    <t>2) Fejlesztési kiadások (kamat fizetése)</t>
  </si>
  <si>
    <t>2. Ingatlanok értékesítése</t>
  </si>
  <si>
    <t>3) Beruházási kiadások</t>
  </si>
  <si>
    <t xml:space="preserve">Összesen: </t>
  </si>
  <si>
    <t xml:space="preserve">         2014. évi költségvetés módosítása</t>
  </si>
  <si>
    <t>2014. évi  költségvetés módosítása</t>
  </si>
  <si>
    <t>7. sz. melléklet</t>
  </si>
  <si>
    <t xml:space="preserve">   2.1  Egyéb közhatalmi bevétel</t>
  </si>
  <si>
    <t xml:space="preserve">2014. évi összesített pénzügyi mérlege </t>
  </si>
  <si>
    <t>1. melléklet</t>
  </si>
  <si>
    <t>ezer Ft-ban</t>
  </si>
  <si>
    <t>Rovat</t>
  </si>
  <si>
    <t>E</t>
  </si>
  <si>
    <t>F</t>
  </si>
  <si>
    <t>G</t>
  </si>
  <si>
    <t>H</t>
  </si>
  <si>
    <t>I</t>
  </si>
  <si>
    <t>J</t>
  </si>
  <si>
    <t xml:space="preserve">2014. évi előirányzat </t>
  </si>
  <si>
    <t xml:space="preserve">Kötelező feladat </t>
  </si>
  <si>
    <t>Eredeti előirányzat</t>
  </si>
  <si>
    <t>Módosított előirányzat 11.30-ig</t>
  </si>
  <si>
    <t>Előirányzat módosítás 12.31.</t>
  </si>
  <si>
    <t>2014.évi Módosított előirányzat</t>
  </si>
  <si>
    <t>Előirány zat módosítás 12.31.</t>
  </si>
  <si>
    <t>B1.</t>
  </si>
  <si>
    <t xml:space="preserve">  a, Működési célú támogatások ÁHT-n belülről</t>
  </si>
  <si>
    <t xml:space="preserve">K1. </t>
  </si>
  <si>
    <t xml:space="preserve">  a, Személyi juttatások</t>
  </si>
  <si>
    <t>B11.</t>
  </si>
  <si>
    <t xml:space="preserve">     - Önkormányzatok működési támogatásai</t>
  </si>
  <si>
    <t>K2.</t>
  </si>
  <si>
    <t xml:space="preserve">  b, Munkaadót terhetlő járulékok és szociális hozzájárulási adó</t>
  </si>
  <si>
    <t>B16.</t>
  </si>
  <si>
    <t xml:space="preserve">     - Egyéb működési célú támogatások bevételei ÁHT-n belülről</t>
  </si>
  <si>
    <t>K3.</t>
  </si>
  <si>
    <t xml:space="preserve">  c, Dologi kiadások</t>
  </si>
  <si>
    <t>B3.</t>
  </si>
  <si>
    <t xml:space="preserve">   b, Közhatalmi bevételek</t>
  </si>
  <si>
    <t>K4.</t>
  </si>
  <si>
    <t xml:space="preserve">  d, Ellátottak pénzbeli juttatásai</t>
  </si>
  <si>
    <t>B4.</t>
  </si>
  <si>
    <t xml:space="preserve">  c, Működési bevételek</t>
  </si>
  <si>
    <t>K5.</t>
  </si>
  <si>
    <t xml:space="preserve">  e, Egyéb működési célú támogatások Áht-n belülre</t>
  </si>
  <si>
    <t xml:space="preserve">B6. </t>
  </si>
  <si>
    <t xml:space="preserve">  d, Működési célú átvett pénzeszközök Áht-n kívül</t>
  </si>
  <si>
    <t xml:space="preserve">  f, Működési célú támogatások Áht-n kívül</t>
  </si>
  <si>
    <t xml:space="preserve">B2. </t>
  </si>
  <si>
    <t xml:space="preserve">  a, Felhalmozási célú támogatások ÁHT-n belülről</t>
  </si>
  <si>
    <t>K6.</t>
  </si>
  <si>
    <t xml:space="preserve">  a, Beruházások</t>
  </si>
  <si>
    <t>B21.</t>
  </si>
  <si>
    <t xml:space="preserve">        - Felhamozási célú önkormányzati támogatás</t>
  </si>
  <si>
    <t>K7.</t>
  </si>
  <si>
    <t xml:space="preserve">  b, Felújítások</t>
  </si>
  <si>
    <t>B25.</t>
  </si>
  <si>
    <t xml:space="preserve">        - Egyéb felhamozási célú tám. ÁHT-n belülről</t>
  </si>
  <si>
    <t>K8.</t>
  </si>
  <si>
    <t xml:space="preserve">  c, Egyéb felhalmozási célú kiadások</t>
  </si>
  <si>
    <t>B5.</t>
  </si>
  <si>
    <t xml:space="preserve">  b, Felhamozási bevételek</t>
  </si>
  <si>
    <t xml:space="preserve">   - felhalmozási célú támogatás áht-n kívülre</t>
  </si>
  <si>
    <t>B7.</t>
  </si>
  <si>
    <t xml:space="preserve">  c, Felhalmozási célú átvett pénzeszközök</t>
  </si>
  <si>
    <t>1.+2. = 3. Költségvetési bevételek összesen:</t>
  </si>
  <si>
    <t>1.+2.= 3. Költségvetési kiadások összesen:</t>
  </si>
  <si>
    <t>B811.</t>
  </si>
  <si>
    <t>4.1 Hitel-,kölcsönfelvétel áht-n kívülről</t>
  </si>
  <si>
    <t>4.1 Hitel-,kölcsöntörlesztés áht-n kívülre</t>
  </si>
  <si>
    <t>B812.</t>
  </si>
  <si>
    <t xml:space="preserve"> 4.2  Belföldi értékpapírok bevételei</t>
  </si>
  <si>
    <t xml:space="preserve"> 4.2  Belföldi értékpapírok kiadásai</t>
  </si>
  <si>
    <t>B813.</t>
  </si>
  <si>
    <t xml:space="preserve"> 4.3  Előző évi maradvány igénybevétele</t>
  </si>
  <si>
    <t xml:space="preserve"> 4.3  Belföldi finanszírozás kiadásai</t>
  </si>
  <si>
    <t>B814.</t>
  </si>
  <si>
    <t>4.4 Államháztartáson belüli megelőlegezések</t>
  </si>
  <si>
    <t>Finanszírozási  bevételek  összesen</t>
  </si>
  <si>
    <t>3.+4.=5. Bevételek összesen</t>
  </si>
  <si>
    <t xml:space="preserve">3.+4. = 5. Kiadások összesen </t>
  </si>
  <si>
    <t xml:space="preserve">   1.1 Önkormányzatok működési támogatásai</t>
  </si>
  <si>
    <t>1  Immateriális javak értékesítése</t>
  </si>
  <si>
    <t>3. Egyéb tárgyi eszközök értékesítése</t>
  </si>
  <si>
    <t xml:space="preserve"> Támogatási célú bevételek</t>
  </si>
  <si>
    <t xml:space="preserve">1. Működési célú támogatások áht-n belülről  </t>
  </si>
  <si>
    <t xml:space="preserve"> 2. Felhalmozási célú támogatások áht-n belülről </t>
  </si>
  <si>
    <t xml:space="preserve"> TÁMOGATÁSI CÉLÚ BEVÉTELEK ÖSSZESEN:</t>
  </si>
  <si>
    <t>FELHALMOZÁSI BEVÉTELEK ÖSSZESEN:</t>
  </si>
  <si>
    <t>KÖLTSÉGVETÉSI BEVÉTELEK ÖSSZESEN</t>
  </si>
  <si>
    <t>Hitel-, kölcsönfelvétel áht-n kívülről</t>
  </si>
  <si>
    <t>Maradvány igénybevétele</t>
  </si>
  <si>
    <t>1. Előző évi maradvány igénybevétele</t>
  </si>
  <si>
    <t>2. Államháztartáson belüli megelőlegezések</t>
  </si>
  <si>
    <t>FINANSZÍROZÁSI BEVÉTELEK</t>
  </si>
  <si>
    <t>VII.</t>
  </si>
  <si>
    <t>Hitel-, kölcsöntörlesztés áht-n kívül</t>
  </si>
  <si>
    <t>Belföldi finanszírozás kiadásai</t>
  </si>
  <si>
    <t>Finanszírozási kiadások összesen</t>
  </si>
  <si>
    <t>Önkormányzat működési tám.</t>
  </si>
  <si>
    <t>Működési célú támogatások</t>
  </si>
  <si>
    <t>Felhalmozási célú.támogatás</t>
  </si>
  <si>
    <t>Felhalmozási  bevételek</t>
  </si>
  <si>
    <t>Áht-n belüli megelőlegezések</t>
  </si>
  <si>
    <t>Ellátottak pénzbeli juttatásai</t>
  </si>
  <si>
    <t>Felújítási kiadások</t>
  </si>
  <si>
    <t>Finanszírozási kiadások</t>
  </si>
  <si>
    <t>K1</t>
  </si>
  <si>
    <t>K2</t>
  </si>
  <si>
    <t>K3</t>
  </si>
  <si>
    <t>K5</t>
  </si>
  <si>
    <t>K4</t>
  </si>
  <si>
    <t>K6</t>
  </si>
  <si>
    <t>K7</t>
  </si>
  <si>
    <t>K8</t>
  </si>
  <si>
    <t>Egyéb felhalmozási célú kiadások</t>
  </si>
  <si>
    <t>beruházás megelőlegezési hitel felvétele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</si>
</sst>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3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sz val="8.5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b/>
      <sz val="8.5"/>
      <name val="Times New Roman"/>
      <family val="1"/>
      <charset val="238"/>
    </font>
    <font>
      <sz val="9"/>
      <name val="Arial CE"/>
      <charset val="238"/>
    </font>
    <font>
      <b/>
      <sz val="9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8" fillId="0" borderId="0"/>
    <xf numFmtId="0" fontId="29" fillId="0" borderId="0"/>
    <xf numFmtId="9" fontId="27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44" applyFont="1"/>
    <xf numFmtId="3" fontId="1" fillId="0" borderId="0" xfId="44" applyNumberFormat="1" applyFont="1" applyAlignment="1">
      <alignment vertical="center" wrapText="1"/>
    </xf>
    <xf numFmtId="3" fontId="1" fillId="0" borderId="0" xfId="44" applyNumberFormat="1" applyFont="1" applyAlignment="1">
      <alignment horizontal="center" vertical="center" wrapText="1"/>
    </xf>
    <xf numFmtId="3" fontId="24" fillId="24" borderId="10" xfId="44" applyNumberFormat="1" applyFont="1" applyFill="1" applyBorder="1" applyAlignment="1">
      <alignment vertical="center" wrapText="1"/>
    </xf>
    <xf numFmtId="3" fontId="24" fillId="24" borderId="10" xfId="44" applyNumberFormat="1" applyFont="1" applyFill="1" applyBorder="1" applyAlignment="1">
      <alignment horizontal="center" vertical="center" wrapText="1"/>
    </xf>
    <xf numFmtId="0" fontId="1" fillId="0" borderId="0" xfId="44" applyFont="1" applyFill="1"/>
    <xf numFmtId="3" fontId="2" fillId="24" borderId="10" xfId="44" applyNumberFormat="1" applyFont="1" applyFill="1" applyBorder="1" applyAlignment="1">
      <alignment horizontal="center" vertical="center" wrapText="1"/>
    </xf>
    <xf numFmtId="3" fontId="2" fillId="0" borderId="10" xfId="44" applyNumberFormat="1" applyFont="1" applyFill="1" applyBorder="1" applyAlignment="1">
      <alignment vertical="center" wrapText="1"/>
    </xf>
    <xf numFmtId="3" fontId="2" fillId="0" borderId="10" xfId="44" applyNumberFormat="1" applyFont="1" applyFill="1" applyBorder="1" applyAlignment="1">
      <alignment horizontal="center" vertical="center" wrapText="1"/>
    </xf>
    <xf numFmtId="3" fontId="24" fillId="0" borderId="10" xfId="44" applyNumberFormat="1" applyFont="1" applyFill="1" applyBorder="1" applyAlignment="1">
      <alignment vertical="center" wrapText="1"/>
    </xf>
    <xf numFmtId="3" fontId="24" fillId="0" borderId="10" xfId="44" applyNumberFormat="1" applyFont="1" applyFill="1" applyBorder="1" applyAlignment="1">
      <alignment horizontal="center" vertical="center" wrapText="1"/>
    </xf>
    <xf numFmtId="3" fontId="2" fillId="0" borderId="11" xfId="44" applyNumberFormat="1" applyFont="1" applyFill="1" applyBorder="1" applyAlignment="1">
      <alignment vertical="center" wrapText="1"/>
    </xf>
    <xf numFmtId="3" fontId="2" fillId="0" borderId="11" xfId="44" applyNumberFormat="1" applyFont="1" applyFill="1" applyBorder="1" applyAlignment="1">
      <alignment horizontal="center" vertical="center" wrapText="1"/>
    </xf>
    <xf numFmtId="0" fontId="26" fillId="0" borderId="0" xfId="44" applyFont="1"/>
    <xf numFmtId="0" fontId="26" fillId="0" borderId="0" xfId="44" applyFont="1" applyFill="1"/>
    <xf numFmtId="3" fontId="24" fillId="0" borderId="12" xfId="44" applyNumberFormat="1" applyFont="1" applyFill="1" applyBorder="1" applyAlignment="1">
      <alignment horizontal="center" vertical="center" wrapText="1"/>
    </xf>
    <xf numFmtId="3" fontId="24" fillId="0" borderId="13" xfId="44" applyNumberFormat="1" applyFont="1" applyFill="1" applyBorder="1" applyAlignment="1">
      <alignment horizontal="center" vertical="center" wrapText="1"/>
    </xf>
    <xf numFmtId="0" fontId="2" fillId="0" borderId="0" xfId="44" applyFont="1"/>
    <xf numFmtId="3" fontId="1" fillId="0" borderId="0" xfId="44" applyNumberFormat="1" applyFont="1" applyAlignment="1">
      <alignment vertical="center"/>
    </xf>
    <xf numFmtId="3" fontId="2" fillId="0" borderId="0" xfId="44" applyNumberFormat="1" applyFont="1" applyAlignment="1">
      <alignment vertical="center"/>
    </xf>
    <xf numFmtId="3" fontId="1" fillId="0" borderId="0" xfId="44" applyNumberFormat="1" applyFont="1" applyFill="1" applyAlignment="1">
      <alignment vertical="center"/>
    </xf>
    <xf numFmtId="3" fontId="1" fillId="0" borderId="0" xfId="45" applyNumberFormat="1" applyFont="1" applyFill="1" applyBorder="1" applyAlignment="1">
      <alignment vertical="center"/>
    </xf>
    <xf numFmtId="3" fontId="1" fillId="24" borderId="10" xfId="45" applyNumberFormat="1" applyFont="1" applyFill="1" applyBorder="1" applyAlignment="1">
      <alignment horizontal="center" vertical="center"/>
    </xf>
    <xf numFmtId="3" fontId="1" fillId="0" borderId="0" xfId="45" applyNumberFormat="1" applyFont="1" applyAlignment="1">
      <alignment vertical="center"/>
    </xf>
    <xf numFmtId="3" fontId="1" fillId="0" borderId="10" xfId="45" applyNumberFormat="1" applyFont="1" applyBorder="1" applyAlignment="1">
      <alignment horizontal="center" vertical="center"/>
    </xf>
    <xf numFmtId="3" fontId="1" fillId="0" borderId="0" xfId="45" applyNumberFormat="1" applyFont="1" applyFill="1" applyAlignment="1">
      <alignment vertical="center"/>
    </xf>
    <xf numFmtId="3" fontId="1" fillId="0" borderId="10" xfId="45" applyNumberFormat="1" applyFont="1" applyFill="1" applyBorder="1" applyAlignment="1">
      <alignment horizontal="center" vertical="center" wrapText="1"/>
    </xf>
    <xf numFmtId="3" fontId="28" fillId="0" borderId="0" xfId="45" applyNumberFormat="1" applyFont="1" applyFill="1" applyAlignment="1">
      <alignment vertical="center"/>
    </xf>
    <xf numFmtId="3" fontId="26" fillId="0" borderId="10" xfId="45" applyNumberFormat="1" applyFont="1" applyFill="1" applyBorder="1" applyAlignment="1">
      <alignment horizontal="center" vertical="center" wrapText="1"/>
    </xf>
    <xf numFmtId="3" fontId="28" fillId="0" borderId="0" xfId="45" applyNumberFormat="1" applyFont="1" applyAlignment="1">
      <alignment vertical="center"/>
    </xf>
    <xf numFmtId="3" fontId="26" fillId="25" borderId="13" xfId="45" applyNumberFormat="1" applyFont="1" applyFill="1" applyBorder="1" applyAlignment="1">
      <alignment horizontal="center" vertical="center" wrapText="1"/>
    </xf>
    <xf numFmtId="0" fontId="29" fillId="0" borderId="0" xfId="46" applyFont="1"/>
    <xf numFmtId="0" fontId="27" fillId="0" borderId="0" xfId="46"/>
    <xf numFmtId="3" fontId="27" fillId="0" borderId="0" xfId="46" applyNumberFormat="1"/>
    <xf numFmtId="0" fontId="34" fillId="0" borderId="0" xfId="46" applyFont="1"/>
    <xf numFmtId="3" fontId="34" fillId="0" borderId="0" xfId="46" applyNumberFormat="1" applyFont="1"/>
    <xf numFmtId="3" fontId="35" fillId="0" borderId="12" xfId="46" applyNumberFormat="1" applyFont="1" applyBorder="1"/>
    <xf numFmtId="3" fontId="35" fillId="0" borderId="13" xfId="46" applyNumberFormat="1" applyFont="1" applyBorder="1"/>
    <xf numFmtId="0" fontId="31" fillId="0" borderId="0" xfId="46" applyFont="1"/>
    <xf numFmtId="3" fontId="31" fillId="0" borderId="0" xfId="46" applyNumberFormat="1" applyFont="1"/>
    <xf numFmtId="3" fontId="31" fillId="0" borderId="16" xfId="46" applyNumberFormat="1" applyFont="1" applyBorder="1"/>
    <xf numFmtId="3" fontId="31" fillId="0" borderId="12" xfId="46" applyNumberFormat="1" applyFont="1" applyBorder="1"/>
    <xf numFmtId="3" fontId="31" fillId="0" borderId="13" xfId="46" applyNumberFormat="1" applyFont="1" applyBorder="1" applyAlignment="1">
      <alignment horizontal="center"/>
    </xf>
    <xf numFmtId="3" fontId="30" fillId="0" borderId="17" xfId="46" applyNumberFormat="1" applyFont="1" applyBorder="1" applyAlignment="1">
      <alignment vertical="center"/>
    </xf>
    <xf numFmtId="3" fontId="27" fillId="0" borderId="10" xfId="46" applyNumberFormat="1" applyBorder="1"/>
    <xf numFmtId="3" fontId="27" fillId="0" borderId="10" xfId="46" applyNumberFormat="1" applyBorder="1" applyAlignment="1">
      <alignment horizontal="justify" vertical="center" wrapText="1"/>
    </xf>
    <xf numFmtId="3" fontId="27" fillId="0" borderId="10" xfId="46" applyNumberFormat="1" applyBorder="1" applyAlignment="1">
      <alignment vertical="center" wrapText="1"/>
    </xf>
    <xf numFmtId="3" fontId="1" fillId="0" borderId="10" xfId="46" applyNumberFormat="1" applyFont="1" applyBorder="1" applyAlignment="1">
      <alignment vertical="center" wrapText="1"/>
    </xf>
    <xf numFmtId="3" fontId="27" fillId="0" borderId="10" xfId="46" applyNumberFormat="1" applyFont="1" applyBorder="1" applyAlignment="1">
      <alignment vertical="center"/>
    </xf>
    <xf numFmtId="3" fontId="30" fillId="0" borderId="16" xfId="46" applyNumberFormat="1" applyFont="1" applyBorder="1" applyAlignment="1">
      <alignment horizontal="center" vertical="center"/>
    </xf>
    <xf numFmtId="3" fontId="30" fillId="0" borderId="12" xfId="46" applyNumberFormat="1" applyFont="1" applyBorder="1" applyAlignment="1">
      <alignment horizontal="center" vertical="center"/>
    </xf>
    <xf numFmtId="3" fontId="30" fillId="0" borderId="13" xfId="46" applyNumberFormat="1" applyFont="1" applyBorder="1" applyAlignment="1">
      <alignment horizontal="center" vertical="center"/>
    </xf>
    <xf numFmtId="3" fontId="29" fillId="0" borderId="0" xfId="46" applyNumberFormat="1" applyFont="1"/>
    <xf numFmtId="3" fontId="27" fillId="0" borderId="10" xfId="46" applyNumberFormat="1" applyFont="1" applyBorder="1"/>
    <xf numFmtId="3" fontId="31" fillId="0" borderId="10" xfId="46" applyNumberFormat="1" applyFont="1" applyBorder="1"/>
    <xf numFmtId="3" fontId="32" fillId="0" borderId="10" xfId="46" applyNumberFormat="1" applyFont="1" applyBorder="1"/>
    <xf numFmtId="3" fontId="36" fillId="0" borderId="10" xfId="46" applyNumberFormat="1" applyFont="1" applyBorder="1"/>
    <xf numFmtId="0" fontId="30" fillId="0" borderId="16" xfId="46" applyFont="1" applyBorder="1" applyAlignment="1">
      <alignment horizontal="center" vertical="center"/>
    </xf>
    <xf numFmtId="0" fontId="30" fillId="0" borderId="12" xfId="46" applyFont="1" applyBorder="1" applyAlignment="1">
      <alignment horizontal="center" vertical="center"/>
    </xf>
    <xf numFmtId="0" fontId="30" fillId="0" borderId="13" xfId="46" applyFont="1" applyBorder="1" applyAlignment="1">
      <alignment horizontal="center" vertical="center"/>
    </xf>
    <xf numFmtId="0" fontId="37" fillId="0" borderId="0" xfId="46" applyFont="1"/>
    <xf numFmtId="0" fontId="18" fillId="0" borderId="0" xfId="37"/>
    <xf numFmtId="0" fontId="18" fillId="0" borderId="18" xfId="37" applyBorder="1"/>
    <xf numFmtId="0" fontId="18" fillId="0" borderId="19" xfId="37" applyBorder="1"/>
    <xf numFmtId="0" fontId="18" fillId="0" borderId="21" xfId="37" applyBorder="1"/>
    <xf numFmtId="0" fontId="18" fillId="0" borderId="15" xfId="37" applyBorder="1"/>
    <xf numFmtId="0" fontId="18" fillId="0" borderId="22" xfId="37" applyBorder="1"/>
    <xf numFmtId="0" fontId="38" fillId="0" borderId="23" xfId="37" applyFont="1" applyBorder="1" applyAlignment="1">
      <alignment horizontal="left"/>
    </xf>
    <xf numFmtId="0" fontId="38" fillId="0" borderId="0" xfId="37" applyFont="1" applyBorder="1" applyAlignment="1">
      <alignment horizontal="left"/>
    </xf>
    <xf numFmtId="0" fontId="38" fillId="0" borderId="24" xfId="37" applyFont="1" applyBorder="1" applyAlignment="1">
      <alignment horizontal="left"/>
    </xf>
    <xf numFmtId="0" fontId="18" fillId="0" borderId="25" xfId="37" applyBorder="1"/>
    <xf numFmtId="0" fontId="18" fillId="0" borderId="11" xfId="37" applyBorder="1"/>
    <xf numFmtId="0" fontId="18" fillId="0" borderId="26" xfId="37" applyBorder="1"/>
    <xf numFmtId="0" fontId="38" fillId="0" borderId="27" xfId="37" applyFont="1" applyBorder="1" applyAlignment="1">
      <alignment horizontal="center"/>
    </xf>
    <xf numFmtId="0" fontId="38" fillId="0" borderId="10" xfId="37" applyFont="1" applyBorder="1" applyAlignment="1">
      <alignment horizontal="center"/>
    </xf>
    <xf numFmtId="0" fontId="38" fillId="0" borderId="28" xfId="37" applyFont="1" applyBorder="1" applyAlignment="1">
      <alignment horizontal="center"/>
    </xf>
    <xf numFmtId="0" fontId="18" fillId="0" borderId="27" xfId="37" applyBorder="1" applyAlignment="1">
      <alignment horizontal="center"/>
    </xf>
    <xf numFmtId="0" fontId="18" fillId="0" borderId="10" xfId="37" applyBorder="1" applyAlignment="1">
      <alignment horizontal="center"/>
    </xf>
    <xf numFmtId="0" fontId="40" fillId="0" borderId="0" xfId="37" applyFont="1" applyAlignment="1">
      <alignment horizontal="center"/>
    </xf>
    <xf numFmtId="0" fontId="41" fillId="0" borderId="0" xfId="37" applyFont="1" applyAlignment="1">
      <alignment horizontal="left"/>
    </xf>
    <xf numFmtId="0" fontId="41" fillId="0" borderId="0" xfId="37" applyFont="1" applyAlignment="1">
      <alignment horizontal="center"/>
    </xf>
    <xf numFmtId="0" fontId="42" fillId="0" borderId="0" xfId="37" applyFont="1" applyAlignment="1">
      <alignment horizontal="right"/>
    </xf>
    <xf numFmtId="0" fontId="45" fillId="0" borderId="0" xfId="37" applyFont="1"/>
    <xf numFmtId="0" fontId="45" fillId="0" borderId="0" xfId="37" applyFont="1" applyAlignment="1">
      <alignment wrapText="1"/>
    </xf>
    <xf numFmtId="3" fontId="45" fillId="0" borderId="0" xfId="37" applyNumberFormat="1" applyFont="1"/>
    <xf numFmtId="0" fontId="46" fillId="0" borderId="0" xfId="37" applyFont="1"/>
    <xf numFmtId="0" fontId="45" fillId="0" borderId="0" xfId="37" applyFont="1" applyAlignment="1"/>
    <xf numFmtId="0" fontId="3" fillId="0" borderId="0" xfId="37" applyFont="1" applyBorder="1" applyAlignment="1"/>
    <xf numFmtId="0" fontId="46" fillId="0" borderId="0" xfId="37" applyFont="1" applyAlignment="1"/>
    <xf numFmtId="0" fontId="4" fillId="0" borderId="0" xfId="37" applyFont="1" applyBorder="1" applyAlignment="1">
      <alignment horizontal="center" vertical="center"/>
    </xf>
    <xf numFmtId="0" fontId="50" fillId="0" borderId="0" xfId="37" applyFont="1" applyAlignment="1">
      <alignment horizontal="center" vertical="center"/>
    </xf>
    <xf numFmtId="0" fontId="45" fillId="0" borderId="10" xfId="37" applyFont="1" applyBorder="1" applyAlignment="1">
      <alignment horizontal="center"/>
    </xf>
    <xf numFmtId="3" fontId="49" fillId="0" borderId="10" xfId="37" applyNumberFormat="1" applyFont="1" applyBorder="1"/>
    <xf numFmtId="3" fontId="51" fillId="0" borderId="10" xfId="37" applyNumberFormat="1" applyFont="1" applyBorder="1"/>
    <xf numFmtId="0" fontId="3" fillId="0" borderId="0" xfId="37" applyFont="1" applyBorder="1"/>
    <xf numFmtId="3" fontId="51" fillId="0" borderId="10" xfId="50" applyNumberFormat="1" applyFont="1" applyBorder="1"/>
    <xf numFmtId="3" fontId="45" fillId="0" borderId="10" xfId="37" applyNumberFormat="1" applyFont="1" applyBorder="1"/>
    <xf numFmtId="3" fontId="52" fillId="0" borderId="10" xfId="37" applyNumberFormat="1" applyFont="1" applyBorder="1"/>
    <xf numFmtId="0" fontId="4" fillId="0" borderId="0" xfId="37" applyFont="1" applyBorder="1"/>
    <xf numFmtId="0" fontId="50" fillId="0" borderId="0" xfId="37" applyFont="1"/>
    <xf numFmtId="0" fontId="49" fillId="0" borderId="0" xfId="37" applyFont="1" applyBorder="1" applyAlignment="1">
      <alignment wrapText="1"/>
    </xf>
    <xf numFmtId="3" fontId="49" fillId="0" borderId="0" xfId="37" applyNumberFormat="1" applyFont="1" applyBorder="1"/>
    <xf numFmtId="0" fontId="51" fillId="0" borderId="0" xfId="37" applyFont="1" applyBorder="1" applyAlignment="1">
      <alignment wrapText="1"/>
    </xf>
    <xf numFmtId="3" fontId="51" fillId="0" borderId="0" xfId="37" applyNumberFormat="1" applyFont="1" applyBorder="1"/>
    <xf numFmtId="0" fontId="45" fillId="0" borderId="0" xfId="37" applyFont="1" applyBorder="1" applyAlignment="1">
      <alignment wrapText="1"/>
    </xf>
    <xf numFmtId="3" fontId="45" fillId="0" borderId="0" xfId="37" applyNumberFormat="1" applyFont="1" applyBorder="1"/>
    <xf numFmtId="0" fontId="46" fillId="0" borderId="0" xfId="37" applyFont="1" applyBorder="1"/>
    <xf numFmtId="3" fontId="27" fillId="0" borderId="15" xfId="46" applyNumberFormat="1" applyBorder="1"/>
    <xf numFmtId="3" fontId="18" fillId="0" borderId="15" xfId="37" applyNumberFormat="1" applyBorder="1"/>
    <xf numFmtId="0" fontId="41" fillId="0" borderId="20" xfId="37" applyFont="1" applyBorder="1"/>
    <xf numFmtId="3" fontId="18" fillId="0" borderId="19" xfId="37" applyNumberFormat="1" applyBorder="1"/>
    <xf numFmtId="3" fontId="24" fillId="26" borderId="12" xfId="45" applyNumberFormat="1" applyFont="1" applyFill="1" applyBorder="1" applyAlignment="1">
      <alignment vertical="center" wrapText="1"/>
    </xf>
    <xf numFmtId="3" fontId="28" fillId="27" borderId="0" xfId="45" applyNumberFormat="1" applyFont="1" applyFill="1" applyAlignment="1">
      <alignment vertical="center"/>
    </xf>
    <xf numFmtId="3" fontId="24" fillId="27" borderId="10" xfId="45" applyNumberFormat="1" applyFont="1" applyFill="1" applyBorder="1" applyAlignment="1">
      <alignment vertical="center" wrapText="1"/>
    </xf>
    <xf numFmtId="3" fontId="2" fillId="27" borderId="10" xfId="45" applyNumberFormat="1" applyFont="1" applyFill="1" applyBorder="1" applyAlignment="1">
      <alignment vertical="center" wrapText="1"/>
    </xf>
    <xf numFmtId="3" fontId="1" fillId="27" borderId="0" xfId="45" applyNumberFormat="1" applyFont="1" applyFill="1" applyAlignment="1">
      <alignment vertical="center"/>
    </xf>
    <xf numFmtId="3" fontId="2" fillId="27" borderId="10" xfId="45" applyNumberFormat="1" applyFont="1" applyFill="1" applyBorder="1" applyAlignment="1">
      <alignment vertical="center"/>
    </xf>
    <xf numFmtId="3" fontId="24" fillId="27" borderId="10" xfId="45" applyNumberFormat="1" applyFont="1" applyFill="1" applyBorder="1" applyAlignment="1">
      <alignment vertical="center"/>
    </xf>
    <xf numFmtId="3" fontId="1" fillId="27" borderId="0" xfId="45" applyNumberFormat="1" applyFont="1" applyFill="1" applyBorder="1" applyAlignment="1">
      <alignment vertical="center"/>
    </xf>
    <xf numFmtId="3" fontId="2" fillId="27" borderId="0" xfId="44" applyNumberFormat="1" applyFont="1" applyFill="1" applyAlignment="1">
      <alignment vertical="center"/>
    </xf>
    <xf numFmtId="3" fontId="1" fillId="27" borderId="0" xfId="44" applyNumberFormat="1" applyFont="1" applyFill="1" applyAlignment="1">
      <alignment vertical="center"/>
    </xf>
    <xf numFmtId="0" fontId="48" fillId="0" borderId="0" xfId="37" applyFont="1" applyBorder="1" applyAlignment="1">
      <alignment horizontal="center"/>
    </xf>
    <xf numFmtId="0" fontId="49" fillId="0" borderId="35" xfId="37" applyFont="1" applyBorder="1" applyAlignment="1">
      <alignment horizontal="center" vertical="center"/>
    </xf>
    <xf numFmtId="0" fontId="49" fillId="0" borderId="36" xfId="37" applyFont="1" applyBorder="1" applyAlignment="1">
      <alignment horizontal="center" vertical="center"/>
    </xf>
    <xf numFmtId="0" fontId="49" fillId="0" borderId="11" xfId="37" applyFont="1" applyBorder="1" applyAlignment="1">
      <alignment horizontal="center" vertical="center" wrapText="1"/>
    </xf>
    <xf numFmtId="3" fontId="49" fillId="0" borderId="11" xfId="37" applyNumberFormat="1" applyFont="1" applyBorder="1" applyAlignment="1">
      <alignment horizontal="center" vertical="center" wrapText="1"/>
    </xf>
    <xf numFmtId="3" fontId="49" fillId="0" borderId="42" xfId="37" applyNumberFormat="1" applyFont="1" applyBorder="1" applyAlignment="1">
      <alignment horizontal="center" vertical="center" wrapText="1"/>
    </xf>
    <xf numFmtId="3" fontId="49" fillId="0" borderId="43" xfId="37" applyNumberFormat="1" applyFont="1" applyBorder="1" applyAlignment="1">
      <alignment horizontal="center" vertical="center"/>
    </xf>
    <xf numFmtId="3" fontId="49" fillId="0" borderId="44" xfId="37" applyNumberFormat="1" applyFont="1" applyBorder="1" applyAlignment="1">
      <alignment horizontal="center" vertical="center" wrapText="1"/>
    </xf>
    <xf numFmtId="3" fontId="49" fillId="0" borderId="45" xfId="37" applyNumberFormat="1" applyFont="1" applyBorder="1" applyAlignment="1">
      <alignment horizontal="center" vertical="center" wrapText="1"/>
    </xf>
    <xf numFmtId="0" fontId="45" fillId="0" borderId="46" xfId="37" applyFont="1" applyBorder="1" applyAlignment="1">
      <alignment horizontal="center" vertical="center" wrapText="1"/>
    </xf>
    <xf numFmtId="0" fontId="54" fillId="0" borderId="47" xfId="37" applyFont="1" applyBorder="1" applyAlignment="1">
      <alignment horizontal="center" vertical="center" wrapText="1"/>
    </xf>
    <xf numFmtId="0" fontId="49" fillId="0" borderId="47" xfId="37" applyFont="1" applyBorder="1" applyAlignment="1">
      <alignment horizontal="center" vertical="center" wrapText="1"/>
    </xf>
    <xf numFmtId="3" fontId="49" fillId="0" borderId="47" xfId="37" applyNumberFormat="1" applyFont="1" applyBorder="1" applyAlignment="1">
      <alignment horizontal="center" vertical="center" wrapText="1"/>
    </xf>
    <xf numFmtId="3" fontId="49" fillId="0" borderId="48" xfId="37" applyNumberFormat="1" applyFont="1" applyBorder="1" applyAlignment="1">
      <alignment horizontal="center" vertical="center" wrapText="1"/>
    </xf>
    <xf numFmtId="0" fontId="54" fillId="0" borderId="23" xfId="37" applyFont="1" applyBorder="1" applyAlignment="1">
      <alignment horizontal="center" vertical="center"/>
    </xf>
    <xf numFmtId="3" fontId="49" fillId="0" borderId="15" xfId="37" applyNumberFormat="1" applyFont="1" applyBorder="1" applyAlignment="1">
      <alignment horizontal="center" vertical="center"/>
    </xf>
    <xf numFmtId="3" fontId="49" fillId="0" borderId="15" xfId="37" applyNumberFormat="1" applyFont="1" applyBorder="1" applyAlignment="1">
      <alignment horizontal="center" vertical="center" wrapText="1"/>
    </xf>
    <xf numFmtId="3" fontId="49" fillId="0" borderId="49" xfId="37" applyNumberFormat="1" applyFont="1" applyBorder="1" applyAlignment="1">
      <alignment horizontal="center" vertical="center" wrapText="1"/>
    </xf>
    <xf numFmtId="0" fontId="55" fillId="0" borderId="50" xfId="37" applyFont="1" applyBorder="1" applyAlignment="1">
      <alignment horizontal="center"/>
    </xf>
    <xf numFmtId="0" fontId="55" fillId="0" borderId="51" xfId="37" applyFont="1" applyBorder="1" applyAlignment="1">
      <alignment horizontal="center"/>
    </xf>
    <xf numFmtId="0" fontId="56" fillId="0" borderId="51" xfId="37" applyFont="1" applyBorder="1" applyAlignment="1">
      <alignment horizontal="left" wrapText="1"/>
    </xf>
    <xf numFmtId="3" fontId="56" fillId="0" borderId="51" xfId="37" applyNumberFormat="1" applyFont="1" applyBorder="1"/>
    <xf numFmtId="3" fontId="56" fillId="0" borderId="52" xfId="37" applyNumberFormat="1" applyFont="1" applyBorder="1"/>
    <xf numFmtId="3" fontId="56" fillId="0" borderId="53" xfId="37" applyNumberFormat="1" applyFont="1" applyBorder="1"/>
    <xf numFmtId="3" fontId="55" fillId="0" borderId="51" xfId="37" applyNumberFormat="1" applyFont="1" applyBorder="1"/>
    <xf numFmtId="3" fontId="55" fillId="0" borderId="52" xfId="37" applyNumberFormat="1" applyFont="1" applyBorder="1"/>
    <xf numFmtId="0" fontId="57" fillId="0" borderId="0" xfId="37" applyFont="1" applyBorder="1"/>
    <xf numFmtId="0" fontId="57" fillId="0" borderId="0" xfId="37" applyFont="1"/>
    <xf numFmtId="0" fontId="45" fillId="0" borderId="38" xfId="37" applyFont="1" applyBorder="1" applyAlignment="1">
      <alignment horizontal="center"/>
    </xf>
    <xf numFmtId="0" fontId="45" fillId="0" borderId="10" xfId="37" applyFont="1" applyBorder="1" applyAlignment="1">
      <alignment horizontal="left" wrapText="1"/>
    </xf>
    <xf numFmtId="3" fontId="58" fillId="0" borderId="10" xfId="37" applyNumberFormat="1" applyFont="1" applyBorder="1"/>
    <xf numFmtId="3" fontId="45" fillId="0" borderId="39" xfId="37" applyNumberFormat="1" applyFont="1" applyBorder="1"/>
    <xf numFmtId="3" fontId="51" fillId="0" borderId="14" xfId="37" applyNumberFormat="1" applyFont="1" applyBorder="1" applyAlignment="1">
      <alignment horizontal="center"/>
    </xf>
    <xf numFmtId="0" fontId="54" fillId="0" borderId="10" xfId="37" applyFont="1" applyBorder="1" applyAlignment="1">
      <alignment horizontal="center"/>
    </xf>
    <xf numFmtId="0" fontId="54" fillId="0" borderId="10" xfId="37" applyFont="1" applyBorder="1" applyAlignment="1">
      <alignment wrapText="1"/>
    </xf>
    <xf numFmtId="3" fontId="59" fillId="0" borderId="10" xfId="37" applyNumberFormat="1" applyFont="1" applyBorder="1"/>
    <xf numFmtId="3" fontId="54" fillId="0" borderId="10" xfId="37" applyNumberFormat="1" applyFont="1" applyBorder="1"/>
    <xf numFmtId="3" fontId="54" fillId="0" borderId="39" xfId="37" applyNumberFormat="1" applyFont="1" applyBorder="1"/>
    <xf numFmtId="3" fontId="45" fillId="0" borderId="10" xfId="37" applyNumberFormat="1" applyFont="1" applyBorder="1" applyAlignment="1">
      <alignment wrapText="1"/>
    </xf>
    <xf numFmtId="3" fontId="45" fillId="0" borderId="10" xfId="50" applyNumberFormat="1" applyFont="1" applyBorder="1"/>
    <xf numFmtId="0" fontId="45" fillId="0" borderId="10" xfId="37" applyFont="1" applyBorder="1" applyAlignment="1">
      <alignment wrapText="1"/>
    </xf>
    <xf numFmtId="3" fontId="45" fillId="0" borderId="39" xfId="50" applyNumberFormat="1" applyFont="1" applyBorder="1"/>
    <xf numFmtId="0" fontId="49" fillId="0" borderId="10" xfId="37" applyFont="1" applyBorder="1" applyAlignment="1">
      <alignment wrapText="1"/>
    </xf>
    <xf numFmtId="3" fontId="49" fillId="0" borderId="39" xfId="37" applyNumberFormat="1" applyFont="1" applyBorder="1"/>
    <xf numFmtId="3" fontId="52" fillId="0" borderId="14" xfId="37" applyNumberFormat="1" applyFont="1" applyBorder="1" applyAlignment="1">
      <alignment horizontal="center"/>
    </xf>
    <xf numFmtId="0" fontId="51" fillId="0" borderId="10" xfId="50" applyFont="1" applyBorder="1" applyAlignment="1">
      <alignment wrapText="1"/>
    </xf>
    <xf numFmtId="3" fontId="51" fillId="0" borderId="39" xfId="50" applyNumberFormat="1" applyFont="1" applyBorder="1"/>
    <xf numFmtId="3" fontId="51" fillId="0" borderId="14" xfId="50" applyNumberFormat="1" applyFont="1" applyBorder="1" applyAlignment="1">
      <alignment horizontal="center"/>
    </xf>
    <xf numFmtId="3" fontId="51" fillId="0" borderId="39" xfId="37" applyNumberFormat="1" applyFont="1" applyBorder="1"/>
    <xf numFmtId="0" fontId="55" fillId="0" borderId="10" xfId="37" applyFont="1" applyBorder="1" applyAlignment="1">
      <alignment horizontal="center"/>
    </xf>
    <xf numFmtId="0" fontId="56" fillId="0" borderId="10" xfId="37" applyFont="1" applyBorder="1" applyAlignment="1">
      <alignment wrapText="1"/>
    </xf>
    <xf numFmtId="3" fontId="56" fillId="0" borderId="10" xfId="37" applyNumberFormat="1" applyFont="1" applyBorder="1"/>
    <xf numFmtId="3" fontId="56" fillId="0" borderId="39" xfId="37" applyNumberFormat="1" applyFont="1" applyBorder="1"/>
    <xf numFmtId="3" fontId="56" fillId="0" borderId="14" xfId="37" applyNumberFormat="1" applyFont="1" applyBorder="1" applyAlignment="1">
      <alignment horizontal="center"/>
    </xf>
    <xf numFmtId="3" fontId="55" fillId="0" borderId="10" xfId="37" applyNumberFormat="1" applyFont="1" applyBorder="1"/>
    <xf numFmtId="3" fontId="55" fillId="0" borderId="39" xfId="37" applyNumberFormat="1" applyFont="1" applyBorder="1"/>
    <xf numFmtId="3" fontId="59" fillId="0" borderId="39" xfId="37" applyNumberFormat="1" applyFont="1" applyBorder="1"/>
    <xf numFmtId="3" fontId="52" fillId="0" borderId="39" xfId="37" applyNumberFormat="1" applyFont="1" applyBorder="1"/>
    <xf numFmtId="0" fontId="52" fillId="0" borderId="10" xfId="37" applyFont="1" applyBorder="1" applyAlignment="1">
      <alignment wrapText="1"/>
    </xf>
    <xf numFmtId="3" fontId="49" fillId="0" borderId="14" xfId="37" applyNumberFormat="1" applyFont="1" applyBorder="1" applyAlignment="1">
      <alignment horizontal="center"/>
    </xf>
    <xf numFmtId="3" fontId="56" fillId="0" borderId="10" xfId="37" applyNumberFormat="1" applyFont="1" applyBorder="1" applyAlignment="1">
      <alignment wrapText="1"/>
    </xf>
    <xf numFmtId="0" fontId="60" fillId="0" borderId="0" xfId="37" applyFont="1" applyBorder="1"/>
    <xf numFmtId="0" fontId="60" fillId="0" borderId="0" xfId="37" applyFont="1"/>
    <xf numFmtId="3" fontId="55" fillId="0" borderId="10" xfId="37" applyNumberFormat="1" applyFont="1" applyBorder="1" applyAlignment="1">
      <alignment wrapText="1"/>
    </xf>
    <xf numFmtId="0" fontId="46" fillId="0" borderId="10" xfId="37" applyFont="1" applyBorder="1"/>
    <xf numFmtId="0" fontId="46" fillId="0" borderId="39" xfId="37" applyFont="1" applyBorder="1"/>
    <xf numFmtId="0" fontId="55" fillId="0" borderId="43" xfId="37" applyFont="1" applyBorder="1" applyAlignment="1">
      <alignment horizontal="center"/>
    </xf>
    <xf numFmtId="0" fontId="51" fillId="0" borderId="44" xfId="37" applyFont="1" applyBorder="1" applyAlignment="1">
      <alignment horizontal="center"/>
    </xf>
    <xf numFmtId="0" fontId="49" fillId="0" borderId="44" xfId="37" applyFont="1" applyBorder="1" applyAlignment="1">
      <alignment wrapText="1"/>
    </xf>
    <xf numFmtId="3" fontId="49" fillId="0" borderId="44" xfId="37" applyNumberFormat="1" applyFont="1" applyBorder="1"/>
    <xf numFmtId="3" fontId="49" fillId="0" borderId="45" xfId="37" applyNumberFormat="1" applyFont="1" applyBorder="1"/>
    <xf numFmtId="3" fontId="49" fillId="0" borderId="54" xfId="37" applyNumberFormat="1" applyFont="1" applyBorder="1" applyAlignment="1">
      <alignment horizontal="center"/>
    </xf>
    <xf numFmtId="0" fontId="4" fillId="0" borderId="44" xfId="37" applyFont="1" applyBorder="1"/>
    <xf numFmtId="0" fontId="3" fillId="0" borderId="0" xfId="37" applyFont="1"/>
    <xf numFmtId="3" fontId="24" fillId="0" borderId="10" xfId="45" applyNumberFormat="1" applyFont="1" applyBorder="1" applyAlignment="1">
      <alignment vertical="center"/>
    </xf>
    <xf numFmtId="3" fontId="2" fillId="0" borderId="10" xfId="45" applyNumberFormat="1" applyFont="1" applyBorder="1" applyAlignment="1">
      <alignment vertical="center"/>
    </xf>
    <xf numFmtId="3" fontId="61" fillId="0" borderId="10" xfId="46" applyNumberFormat="1" applyFont="1" applyBorder="1" applyAlignment="1">
      <alignment vertical="center"/>
    </xf>
    <xf numFmtId="3" fontId="61" fillId="0" borderId="10" xfId="46" applyNumberFormat="1" applyFont="1" applyBorder="1"/>
    <xf numFmtId="3" fontId="61" fillId="0" borderId="10" xfId="46" applyNumberFormat="1" applyFont="1" applyBorder="1" applyAlignment="1">
      <alignment horizontal="justify" vertical="justify" wrapText="1"/>
    </xf>
    <xf numFmtId="3" fontId="61" fillId="0" borderId="10" xfId="46" applyNumberFormat="1" applyFont="1" applyBorder="1" applyAlignment="1">
      <alignment horizontal="left" vertical="justify" wrapText="1"/>
    </xf>
    <xf numFmtId="3" fontId="61" fillId="0" borderId="10" xfId="46" applyNumberFormat="1" applyFont="1" applyBorder="1" applyAlignment="1">
      <alignment horizontal="justify" vertical="center" wrapText="1"/>
    </xf>
    <xf numFmtId="3" fontId="62" fillId="0" borderId="10" xfId="46" applyNumberFormat="1" applyFont="1" applyBorder="1"/>
    <xf numFmtId="3" fontId="61" fillId="0" borderId="10" xfId="46" applyNumberFormat="1" applyFont="1" applyBorder="1" applyAlignment="1">
      <alignment horizontal="justify" vertical="distributed" wrapText="1"/>
    </xf>
    <xf numFmtId="3" fontId="61" fillId="0" borderId="10" xfId="46" applyNumberFormat="1" applyFont="1" applyBorder="1" applyAlignment="1">
      <alignment horizontal="left"/>
    </xf>
    <xf numFmtId="3" fontId="61" fillId="0" borderId="23" xfId="46" applyNumberFormat="1" applyFont="1" applyBorder="1" applyAlignment="1">
      <alignment horizontal="left"/>
    </xf>
    <xf numFmtId="0" fontId="49" fillId="0" borderId="35" xfId="37" applyFont="1" applyBorder="1" applyAlignment="1">
      <alignment horizontal="center" vertical="center"/>
    </xf>
    <xf numFmtId="3" fontId="49" fillId="0" borderId="10" xfId="37" applyNumberFormat="1" applyFont="1" applyBorder="1" applyAlignment="1">
      <alignment horizontal="center" vertical="center"/>
    </xf>
    <xf numFmtId="3" fontId="49" fillId="0" borderId="39" xfId="37" applyNumberFormat="1" applyFont="1" applyBorder="1" applyAlignment="1">
      <alignment horizontal="center" vertical="center"/>
    </xf>
    <xf numFmtId="0" fontId="47" fillId="0" borderId="0" xfId="37" applyFont="1" applyBorder="1" applyAlignment="1">
      <alignment horizontal="center"/>
    </xf>
    <xf numFmtId="0" fontId="48" fillId="0" borderId="0" xfId="37" applyFont="1" applyBorder="1" applyAlignment="1">
      <alignment horizontal="center"/>
    </xf>
    <xf numFmtId="0" fontId="53" fillId="0" borderId="0" xfId="37" applyFont="1" applyBorder="1" applyAlignment="1">
      <alignment horizontal="right"/>
    </xf>
    <xf numFmtId="0" fontId="51" fillId="0" borderId="0" xfId="37" applyFont="1" applyBorder="1" applyAlignment="1">
      <alignment horizontal="right"/>
    </xf>
    <xf numFmtId="0" fontId="45" fillId="0" borderId="33" xfId="37" applyFont="1" applyBorder="1" applyAlignment="1">
      <alignment horizontal="center" vertical="center" wrapText="1"/>
    </xf>
    <xf numFmtId="0" fontId="45" fillId="0" borderId="37" xfId="37" applyFont="1" applyBorder="1" applyAlignment="1">
      <alignment horizontal="center" vertical="center" wrapText="1"/>
    </xf>
    <xf numFmtId="0" fontId="45" fillId="0" borderId="40" xfId="37" applyFont="1" applyBorder="1" applyAlignment="1">
      <alignment horizontal="center" vertical="center" wrapText="1"/>
    </xf>
    <xf numFmtId="0" fontId="54" fillId="0" borderId="34" xfId="37" applyFont="1" applyBorder="1" applyAlignment="1">
      <alignment horizontal="center" vertical="center" wrapText="1"/>
    </xf>
    <xf numFmtId="0" fontId="54" fillId="0" borderId="38" xfId="37" applyFont="1" applyBorder="1" applyAlignment="1">
      <alignment horizontal="center" vertical="center" wrapText="1"/>
    </xf>
    <xf numFmtId="0" fontId="54" fillId="0" borderId="41" xfId="37" applyFont="1" applyBorder="1" applyAlignment="1">
      <alignment horizontal="center" vertical="center" wrapText="1"/>
    </xf>
    <xf numFmtId="0" fontId="49" fillId="0" borderId="35" xfId="37" applyFont="1" applyBorder="1" applyAlignment="1">
      <alignment horizontal="center" vertical="center" wrapText="1"/>
    </xf>
    <xf numFmtId="0" fontId="49" fillId="0" borderId="10" xfId="37" applyFont="1" applyBorder="1" applyAlignment="1">
      <alignment horizontal="center" vertical="center" wrapText="1"/>
    </xf>
    <xf numFmtId="0" fontId="54" fillId="0" borderId="55" xfId="37" applyFont="1" applyBorder="1" applyAlignment="1">
      <alignment horizontal="center" vertical="center"/>
    </xf>
    <xf numFmtId="0" fontId="54" fillId="0" borderId="56" xfId="37" applyFont="1" applyBorder="1" applyAlignment="1">
      <alignment horizontal="center" vertical="center"/>
    </xf>
    <xf numFmtId="0" fontId="54" fillId="0" borderId="57" xfId="37" applyFont="1" applyBorder="1" applyAlignment="1">
      <alignment horizontal="center" vertical="center"/>
    </xf>
    <xf numFmtId="3" fontId="49" fillId="0" borderId="34" xfId="37" applyNumberFormat="1" applyFont="1" applyBorder="1" applyAlignment="1">
      <alignment horizontal="center" vertical="center"/>
    </xf>
    <xf numFmtId="3" fontId="49" fillId="0" borderId="38" xfId="37" applyNumberFormat="1" applyFont="1" applyBorder="1" applyAlignment="1">
      <alignment horizontal="center" vertical="center"/>
    </xf>
    <xf numFmtId="0" fontId="27" fillId="0" borderId="0" xfId="46" applyAlignment="1">
      <alignment horizontal="right"/>
    </xf>
    <xf numFmtId="0" fontId="37" fillId="0" borderId="0" xfId="46" applyFont="1" applyAlignment="1">
      <alignment horizontal="center"/>
    </xf>
    <xf numFmtId="0" fontId="27" fillId="0" borderId="0" xfId="46" applyAlignment="1">
      <alignment horizontal="center"/>
    </xf>
    <xf numFmtId="0" fontId="33" fillId="0" borderId="0" xfId="46" applyFont="1" applyAlignment="1"/>
    <xf numFmtId="0" fontId="27" fillId="0" borderId="0" xfId="46" applyAlignment="1"/>
    <xf numFmtId="0" fontId="0" fillId="0" borderId="0" xfId="0" applyAlignment="1">
      <alignment horizontal="center"/>
    </xf>
    <xf numFmtId="0" fontId="38" fillId="0" borderId="10" xfId="37" applyFont="1" applyBorder="1" applyAlignment="1">
      <alignment horizontal="center" vertical="center" wrapText="1"/>
    </xf>
    <xf numFmtId="0" fontId="38" fillId="0" borderId="30" xfId="37" applyFont="1" applyBorder="1" applyAlignment="1">
      <alignment horizontal="center" vertical="center"/>
    </xf>
    <xf numFmtId="0" fontId="38" fillId="0" borderId="29" xfId="37" applyFont="1" applyBorder="1" applyAlignment="1">
      <alignment horizontal="center" vertical="center"/>
    </xf>
    <xf numFmtId="0" fontId="38" fillId="0" borderId="10" xfId="37" applyFont="1" applyBorder="1" applyAlignment="1">
      <alignment horizontal="center" vertical="center"/>
    </xf>
    <xf numFmtId="0" fontId="38" fillId="0" borderId="27" xfId="37" applyFont="1" applyBorder="1" applyAlignment="1">
      <alignment horizontal="center" vertical="center"/>
    </xf>
    <xf numFmtId="0" fontId="38" fillId="0" borderId="28" xfId="37" applyFont="1" applyBorder="1" applyAlignment="1">
      <alignment horizontal="center"/>
    </xf>
    <xf numFmtId="0" fontId="38" fillId="0" borderId="10" xfId="37" applyFont="1" applyBorder="1" applyAlignment="1">
      <alignment horizontal="center"/>
    </xf>
    <xf numFmtId="0" fontId="38" fillId="0" borderId="30" xfId="37" applyFont="1" applyBorder="1" applyAlignment="1">
      <alignment horizontal="center" vertical="center" wrapText="1"/>
    </xf>
    <xf numFmtId="0" fontId="38" fillId="0" borderId="31" xfId="37" applyFont="1" applyBorder="1" applyAlignment="1">
      <alignment horizontal="center" vertical="center" wrapText="1"/>
    </xf>
    <xf numFmtId="0" fontId="38" fillId="0" borderId="28" xfId="37" applyFont="1" applyBorder="1" applyAlignment="1">
      <alignment horizontal="center" vertical="center" wrapText="1"/>
    </xf>
    <xf numFmtId="0" fontId="38" fillId="0" borderId="15" xfId="37" applyFont="1" applyBorder="1" applyAlignment="1">
      <alignment horizontal="left"/>
    </xf>
    <xf numFmtId="0" fontId="41" fillId="0" borderId="19" xfId="37" applyFont="1" applyBorder="1" applyAlignment="1">
      <alignment horizontal="left"/>
    </xf>
    <xf numFmtId="0" fontId="43" fillId="0" borderId="0" xfId="37" applyFont="1" applyAlignment="1">
      <alignment horizontal="right"/>
    </xf>
    <xf numFmtId="0" fontId="18" fillId="0" borderId="32" xfId="37" applyBorder="1" applyAlignment="1">
      <alignment horizontal="right"/>
    </xf>
    <xf numFmtId="0" fontId="41" fillId="0" borderId="0" xfId="37" applyFont="1" applyAlignment="1">
      <alignment horizontal="center"/>
    </xf>
    <xf numFmtId="0" fontId="39" fillId="0" borderId="11" xfId="37" applyFont="1" applyBorder="1" applyAlignment="1">
      <alignment horizontal="left"/>
    </xf>
    <xf numFmtId="0" fontId="39" fillId="0" borderId="15" xfId="37" applyFont="1" applyBorder="1" applyAlignment="1">
      <alignment horizontal="left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7"/>
    <cellStyle name="Ezres 3" xfId="4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4"/>
    <cellStyle name="Normál 4" xfId="46"/>
    <cellStyle name="Normál 5" xfId="49"/>
    <cellStyle name="Normál_2006.I.févi pénzügyi mérleg" xfId="50"/>
    <cellStyle name="Normál_ÖKIADELÖ" xfId="45"/>
    <cellStyle name="Normal_tanusitv" xfId="38"/>
    <cellStyle name="Note" xfId="39"/>
    <cellStyle name="Output" xfId="40"/>
    <cellStyle name="Százalék 2" xfId="51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R79"/>
  <sheetViews>
    <sheetView tabSelected="1" zoomScale="120" workbookViewId="0">
      <selection activeCell="F7" sqref="F7:I7"/>
    </sheetView>
  </sheetViews>
  <sheetFormatPr defaultRowHeight="10.199999999999999" x14ac:dyDescent="0.2"/>
  <cols>
    <col min="1" max="1" width="4.88671875" style="83" customWidth="1"/>
    <col min="2" max="2" width="4.109375" style="83" customWidth="1"/>
    <col min="3" max="3" width="33.33203125" style="84" customWidth="1"/>
    <col min="4" max="4" width="8" style="85" hidden="1" customWidth="1"/>
    <col min="5" max="5" width="7.88671875" style="85" hidden="1" customWidth="1"/>
    <col min="6" max="7" width="8.6640625" style="85" customWidth="1"/>
    <col min="8" max="8" width="9.33203125" style="85" customWidth="1"/>
    <col min="9" max="9" width="8.88671875" style="85" customWidth="1"/>
    <col min="10" max="10" width="3.88671875" style="85" customWidth="1"/>
    <col min="11" max="11" width="33.5546875" style="85" customWidth="1"/>
    <col min="12" max="12" width="8.5546875" style="85" hidden="1" customWidth="1"/>
    <col min="13" max="13" width="7.44140625" style="85" hidden="1" customWidth="1"/>
    <col min="14" max="14" width="8" style="85" customWidth="1"/>
    <col min="15" max="15" width="9" style="85" customWidth="1"/>
    <col min="16" max="16" width="8.109375" style="85" customWidth="1"/>
    <col min="17" max="17" width="8.88671875" style="85" customWidth="1"/>
    <col min="18" max="256" width="9.109375" style="86"/>
    <col min="257" max="257" width="4.88671875" style="86" customWidth="1"/>
    <col min="258" max="258" width="4.109375" style="86" customWidth="1"/>
    <col min="259" max="259" width="33.6640625" style="86" customWidth="1"/>
    <col min="260" max="261" width="0" style="86" hidden="1" customWidth="1"/>
    <col min="262" max="262" width="8.88671875" style="86" customWidth="1"/>
    <col min="263" max="263" width="9" style="86" customWidth="1"/>
    <col min="264" max="264" width="9.33203125" style="86" customWidth="1"/>
    <col min="265" max="265" width="9.109375" style="86" customWidth="1"/>
    <col min="266" max="266" width="3.88671875" style="86" customWidth="1"/>
    <col min="267" max="267" width="34.33203125" style="86" customWidth="1"/>
    <col min="268" max="269" width="0" style="86" hidden="1" customWidth="1"/>
    <col min="270" max="271" width="9" style="86" customWidth="1"/>
    <col min="272" max="272" width="9.109375" style="86" customWidth="1"/>
    <col min="273" max="273" width="9.88671875" style="86" customWidth="1"/>
    <col min="274" max="512" width="9.109375" style="86"/>
    <col min="513" max="513" width="4.88671875" style="86" customWidth="1"/>
    <col min="514" max="514" width="4.109375" style="86" customWidth="1"/>
    <col min="515" max="515" width="33.6640625" style="86" customWidth="1"/>
    <col min="516" max="517" width="0" style="86" hidden="1" customWidth="1"/>
    <col min="518" max="518" width="8.88671875" style="86" customWidth="1"/>
    <col min="519" max="519" width="9" style="86" customWidth="1"/>
    <col min="520" max="520" width="9.33203125" style="86" customWidth="1"/>
    <col min="521" max="521" width="9.109375" style="86" customWidth="1"/>
    <col min="522" max="522" width="3.88671875" style="86" customWidth="1"/>
    <col min="523" max="523" width="34.33203125" style="86" customWidth="1"/>
    <col min="524" max="525" width="0" style="86" hidden="1" customWidth="1"/>
    <col min="526" max="527" width="9" style="86" customWidth="1"/>
    <col min="528" max="528" width="9.109375" style="86" customWidth="1"/>
    <col min="529" max="529" width="9.88671875" style="86" customWidth="1"/>
    <col min="530" max="768" width="9.109375" style="86"/>
    <col min="769" max="769" width="4.88671875" style="86" customWidth="1"/>
    <col min="770" max="770" width="4.109375" style="86" customWidth="1"/>
    <col min="771" max="771" width="33.6640625" style="86" customWidth="1"/>
    <col min="772" max="773" width="0" style="86" hidden="1" customWidth="1"/>
    <col min="774" max="774" width="8.88671875" style="86" customWidth="1"/>
    <col min="775" max="775" width="9" style="86" customWidth="1"/>
    <col min="776" max="776" width="9.33203125" style="86" customWidth="1"/>
    <col min="777" max="777" width="9.109375" style="86" customWidth="1"/>
    <col min="778" max="778" width="3.88671875" style="86" customWidth="1"/>
    <col min="779" max="779" width="34.33203125" style="86" customWidth="1"/>
    <col min="780" max="781" width="0" style="86" hidden="1" customWidth="1"/>
    <col min="782" max="783" width="9" style="86" customWidth="1"/>
    <col min="784" max="784" width="9.109375" style="86" customWidth="1"/>
    <col min="785" max="785" width="9.88671875" style="86" customWidth="1"/>
    <col min="786" max="1024" width="9.109375" style="86"/>
    <col min="1025" max="1025" width="4.88671875" style="86" customWidth="1"/>
    <col min="1026" max="1026" width="4.109375" style="86" customWidth="1"/>
    <col min="1027" max="1027" width="33.6640625" style="86" customWidth="1"/>
    <col min="1028" max="1029" width="0" style="86" hidden="1" customWidth="1"/>
    <col min="1030" max="1030" width="8.88671875" style="86" customWidth="1"/>
    <col min="1031" max="1031" width="9" style="86" customWidth="1"/>
    <col min="1032" max="1032" width="9.33203125" style="86" customWidth="1"/>
    <col min="1033" max="1033" width="9.109375" style="86" customWidth="1"/>
    <col min="1034" max="1034" width="3.88671875" style="86" customWidth="1"/>
    <col min="1035" max="1035" width="34.33203125" style="86" customWidth="1"/>
    <col min="1036" max="1037" width="0" style="86" hidden="1" customWidth="1"/>
    <col min="1038" max="1039" width="9" style="86" customWidth="1"/>
    <col min="1040" max="1040" width="9.109375" style="86" customWidth="1"/>
    <col min="1041" max="1041" width="9.88671875" style="86" customWidth="1"/>
    <col min="1042" max="1280" width="9.109375" style="86"/>
    <col min="1281" max="1281" width="4.88671875" style="86" customWidth="1"/>
    <col min="1282" max="1282" width="4.109375" style="86" customWidth="1"/>
    <col min="1283" max="1283" width="33.6640625" style="86" customWidth="1"/>
    <col min="1284" max="1285" width="0" style="86" hidden="1" customWidth="1"/>
    <col min="1286" max="1286" width="8.88671875" style="86" customWidth="1"/>
    <col min="1287" max="1287" width="9" style="86" customWidth="1"/>
    <col min="1288" max="1288" width="9.33203125" style="86" customWidth="1"/>
    <col min="1289" max="1289" width="9.109375" style="86" customWidth="1"/>
    <col min="1290" max="1290" width="3.88671875" style="86" customWidth="1"/>
    <col min="1291" max="1291" width="34.33203125" style="86" customWidth="1"/>
    <col min="1292" max="1293" width="0" style="86" hidden="1" customWidth="1"/>
    <col min="1294" max="1295" width="9" style="86" customWidth="1"/>
    <col min="1296" max="1296" width="9.109375" style="86" customWidth="1"/>
    <col min="1297" max="1297" width="9.88671875" style="86" customWidth="1"/>
    <col min="1298" max="1536" width="9.109375" style="86"/>
    <col min="1537" max="1537" width="4.88671875" style="86" customWidth="1"/>
    <col min="1538" max="1538" width="4.109375" style="86" customWidth="1"/>
    <col min="1539" max="1539" width="33.6640625" style="86" customWidth="1"/>
    <col min="1540" max="1541" width="0" style="86" hidden="1" customWidth="1"/>
    <col min="1542" max="1542" width="8.88671875" style="86" customWidth="1"/>
    <col min="1543" max="1543" width="9" style="86" customWidth="1"/>
    <col min="1544" max="1544" width="9.33203125" style="86" customWidth="1"/>
    <col min="1545" max="1545" width="9.109375" style="86" customWidth="1"/>
    <col min="1546" max="1546" width="3.88671875" style="86" customWidth="1"/>
    <col min="1547" max="1547" width="34.33203125" style="86" customWidth="1"/>
    <col min="1548" max="1549" width="0" style="86" hidden="1" customWidth="1"/>
    <col min="1550" max="1551" width="9" style="86" customWidth="1"/>
    <col min="1552" max="1552" width="9.109375" style="86" customWidth="1"/>
    <col min="1553" max="1553" width="9.88671875" style="86" customWidth="1"/>
    <col min="1554" max="1792" width="9.109375" style="86"/>
    <col min="1793" max="1793" width="4.88671875" style="86" customWidth="1"/>
    <col min="1794" max="1794" width="4.109375" style="86" customWidth="1"/>
    <col min="1795" max="1795" width="33.6640625" style="86" customWidth="1"/>
    <col min="1796" max="1797" width="0" style="86" hidden="1" customWidth="1"/>
    <col min="1798" max="1798" width="8.88671875" style="86" customWidth="1"/>
    <col min="1799" max="1799" width="9" style="86" customWidth="1"/>
    <col min="1800" max="1800" width="9.33203125" style="86" customWidth="1"/>
    <col min="1801" max="1801" width="9.109375" style="86" customWidth="1"/>
    <col min="1802" max="1802" width="3.88671875" style="86" customWidth="1"/>
    <col min="1803" max="1803" width="34.33203125" style="86" customWidth="1"/>
    <col min="1804" max="1805" width="0" style="86" hidden="1" customWidth="1"/>
    <col min="1806" max="1807" width="9" style="86" customWidth="1"/>
    <col min="1808" max="1808" width="9.109375" style="86" customWidth="1"/>
    <col min="1809" max="1809" width="9.88671875" style="86" customWidth="1"/>
    <col min="1810" max="2048" width="9.109375" style="86"/>
    <col min="2049" max="2049" width="4.88671875" style="86" customWidth="1"/>
    <col min="2050" max="2050" width="4.109375" style="86" customWidth="1"/>
    <col min="2051" max="2051" width="33.6640625" style="86" customWidth="1"/>
    <col min="2052" max="2053" width="0" style="86" hidden="1" customWidth="1"/>
    <col min="2054" max="2054" width="8.88671875" style="86" customWidth="1"/>
    <col min="2055" max="2055" width="9" style="86" customWidth="1"/>
    <col min="2056" max="2056" width="9.33203125" style="86" customWidth="1"/>
    <col min="2057" max="2057" width="9.109375" style="86" customWidth="1"/>
    <col min="2058" max="2058" width="3.88671875" style="86" customWidth="1"/>
    <col min="2059" max="2059" width="34.33203125" style="86" customWidth="1"/>
    <col min="2060" max="2061" width="0" style="86" hidden="1" customWidth="1"/>
    <col min="2062" max="2063" width="9" style="86" customWidth="1"/>
    <col min="2064" max="2064" width="9.109375" style="86" customWidth="1"/>
    <col min="2065" max="2065" width="9.88671875" style="86" customWidth="1"/>
    <col min="2066" max="2304" width="9.109375" style="86"/>
    <col min="2305" max="2305" width="4.88671875" style="86" customWidth="1"/>
    <col min="2306" max="2306" width="4.109375" style="86" customWidth="1"/>
    <col min="2307" max="2307" width="33.6640625" style="86" customWidth="1"/>
    <col min="2308" max="2309" width="0" style="86" hidden="1" customWidth="1"/>
    <col min="2310" max="2310" width="8.88671875" style="86" customWidth="1"/>
    <col min="2311" max="2311" width="9" style="86" customWidth="1"/>
    <col min="2312" max="2312" width="9.33203125" style="86" customWidth="1"/>
    <col min="2313" max="2313" width="9.109375" style="86" customWidth="1"/>
    <col min="2314" max="2314" width="3.88671875" style="86" customWidth="1"/>
    <col min="2315" max="2315" width="34.33203125" style="86" customWidth="1"/>
    <col min="2316" max="2317" width="0" style="86" hidden="1" customWidth="1"/>
    <col min="2318" max="2319" width="9" style="86" customWidth="1"/>
    <col min="2320" max="2320" width="9.109375" style="86" customWidth="1"/>
    <col min="2321" max="2321" width="9.88671875" style="86" customWidth="1"/>
    <col min="2322" max="2560" width="9.109375" style="86"/>
    <col min="2561" max="2561" width="4.88671875" style="86" customWidth="1"/>
    <col min="2562" max="2562" width="4.109375" style="86" customWidth="1"/>
    <col min="2563" max="2563" width="33.6640625" style="86" customWidth="1"/>
    <col min="2564" max="2565" width="0" style="86" hidden="1" customWidth="1"/>
    <col min="2566" max="2566" width="8.88671875" style="86" customWidth="1"/>
    <col min="2567" max="2567" width="9" style="86" customWidth="1"/>
    <col min="2568" max="2568" width="9.33203125" style="86" customWidth="1"/>
    <col min="2569" max="2569" width="9.109375" style="86" customWidth="1"/>
    <col min="2570" max="2570" width="3.88671875" style="86" customWidth="1"/>
    <col min="2571" max="2571" width="34.33203125" style="86" customWidth="1"/>
    <col min="2572" max="2573" width="0" style="86" hidden="1" customWidth="1"/>
    <col min="2574" max="2575" width="9" style="86" customWidth="1"/>
    <col min="2576" max="2576" width="9.109375" style="86" customWidth="1"/>
    <col min="2577" max="2577" width="9.88671875" style="86" customWidth="1"/>
    <col min="2578" max="2816" width="9.109375" style="86"/>
    <col min="2817" max="2817" width="4.88671875" style="86" customWidth="1"/>
    <col min="2818" max="2818" width="4.109375" style="86" customWidth="1"/>
    <col min="2819" max="2819" width="33.6640625" style="86" customWidth="1"/>
    <col min="2820" max="2821" width="0" style="86" hidden="1" customWidth="1"/>
    <col min="2822" max="2822" width="8.88671875" style="86" customWidth="1"/>
    <col min="2823" max="2823" width="9" style="86" customWidth="1"/>
    <col min="2824" max="2824" width="9.33203125" style="86" customWidth="1"/>
    <col min="2825" max="2825" width="9.109375" style="86" customWidth="1"/>
    <col min="2826" max="2826" width="3.88671875" style="86" customWidth="1"/>
    <col min="2827" max="2827" width="34.33203125" style="86" customWidth="1"/>
    <col min="2828" max="2829" width="0" style="86" hidden="1" customWidth="1"/>
    <col min="2830" max="2831" width="9" style="86" customWidth="1"/>
    <col min="2832" max="2832" width="9.109375" style="86" customWidth="1"/>
    <col min="2833" max="2833" width="9.88671875" style="86" customWidth="1"/>
    <col min="2834" max="3072" width="9.109375" style="86"/>
    <col min="3073" max="3073" width="4.88671875" style="86" customWidth="1"/>
    <col min="3074" max="3074" width="4.109375" style="86" customWidth="1"/>
    <col min="3075" max="3075" width="33.6640625" style="86" customWidth="1"/>
    <col min="3076" max="3077" width="0" style="86" hidden="1" customWidth="1"/>
    <col min="3078" max="3078" width="8.88671875" style="86" customWidth="1"/>
    <col min="3079" max="3079" width="9" style="86" customWidth="1"/>
    <col min="3080" max="3080" width="9.33203125" style="86" customWidth="1"/>
    <col min="3081" max="3081" width="9.109375" style="86" customWidth="1"/>
    <col min="3082" max="3082" width="3.88671875" style="86" customWidth="1"/>
    <col min="3083" max="3083" width="34.33203125" style="86" customWidth="1"/>
    <col min="3084" max="3085" width="0" style="86" hidden="1" customWidth="1"/>
    <col min="3086" max="3087" width="9" style="86" customWidth="1"/>
    <col min="3088" max="3088" width="9.109375" style="86" customWidth="1"/>
    <col min="3089" max="3089" width="9.88671875" style="86" customWidth="1"/>
    <col min="3090" max="3328" width="9.109375" style="86"/>
    <col min="3329" max="3329" width="4.88671875" style="86" customWidth="1"/>
    <col min="3330" max="3330" width="4.109375" style="86" customWidth="1"/>
    <col min="3331" max="3331" width="33.6640625" style="86" customWidth="1"/>
    <col min="3332" max="3333" width="0" style="86" hidden="1" customWidth="1"/>
    <col min="3334" max="3334" width="8.88671875" style="86" customWidth="1"/>
    <col min="3335" max="3335" width="9" style="86" customWidth="1"/>
    <col min="3336" max="3336" width="9.33203125" style="86" customWidth="1"/>
    <col min="3337" max="3337" width="9.109375" style="86" customWidth="1"/>
    <col min="3338" max="3338" width="3.88671875" style="86" customWidth="1"/>
    <col min="3339" max="3339" width="34.33203125" style="86" customWidth="1"/>
    <col min="3340" max="3341" width="0" style="86" hidden="1" customWidth="1"/>
    <col min="3342" max="3343" width="9" style="86" customWidth="1"/>
    <col min="3344" max="3344" width="9.109375" style="86" customWidth="1"/>
    <col min="3345" max="3345" width="9.88671875" style="86" customWidth="1"/>
    <col min="3346" max="3584" width="9.109375" style="86"/>
    <col min="3585" max="3585" width="4.88671875" style="86" customWidth="1"/>
    <col min="3586" max="3586" width="4.109375" style="86" customWidth="1"/>
    <col min="3587" max="3587" width="33.6640625" style="86" customWidth="1"/>
    <col min="3588" max="3589" width="0" style="86" hidden="1" customWidth="1"/>
    <col min="3590" max="3590" width="8.88671875" style="86" customWidth="1"/>
    <col min="3591" max="3591" width="9" style="86" customWidth="1"/>
    <col min="3592" max="3592" width="9.33203125" style="86" customWidth="1"/>
    <col min="3593" max="3593" width="9.109375" style="86" customWidth="1"/>
    <col min="3594" max="3594" width="3.88671875" style="86" customWidth="1"/>
    <col min="3595" max="3595" width="34.33203125" style="86" customWidth="1"/>
    <col min="3596" max="3597" width="0" style="86" hidden="1" customWidth="1"/>
    <col min="3598" max="3599" width="9" style="86" customWidth="1"/>
    <col min="3600" max="3600" width="9.109375" style="86" customWidth="1"/>
    <col min="3601" max="3601" width="9.88671875" style="86" customWidth="1"/>
    <col min="3602" max="3840" width="9.109375" style="86"/>
    <col min="3841" max="3841" width="4.88671875" style="86" customWidth="1"/>
    <col min="3842" max="3842" width="4.109375" style="86" customWidth="1"/>
    <col min="3843" max="3843" width="33.6640625" style="86" customWidth="1"/>
    <col min="3844" max="3845" width="0" style="86" hidden="1" customWidth="1"/>
    <col min="3846" max="3846" width="8.88671875" style="86" customWidth="1"/>
    <col min="3847" max="3847" width="9" style="86" customWidth="1"/>
    <col min="3848" max="3848" width="9.33203125" style="86" customWidth="1"/>
    <col min="3849" max="3849" width="9.109375" style="86" customWidth="1"/>
    <col min="3850" max="3850" width="3.88671875" style="86" customWidth="1"/>
    <col min="3851" max="3851" width="34.33203125" style="86" customWidth="1"/>
    <col min="3852" max="3853" width="0" style="86" hidden="1" customWidth="1"/>
    <col min="3854" max="3855" width="9" style="86" customWidth="1"/>
    <col min="3856" max="3856" width="9.109375" style="86" customWidth="1"/>
    <col min="3857" max="3857" width="9.88671875" style="86" customWidth="1"/>
    <col min="3858" max="4096" width="9.109375" style="86"/>
    <col min="4097" max="4097" width="4.88671875" style="86" customWidth="1"/>
    <col min="4098" max="4098" width="4.109375" style="86" customWidth="1"/>
    <col min="4099" max="4099" width="33.6640625" style="86" customWidth="1"/>
    <col min="4100" max="4101" width="0" style="86" hidden="1" customWidth="1"/>
    <col min="4102" max="4102" width="8.88671875" style="86" customWidth="1"/>
    <col min="4103" max="4103" width="9" style="86" customWidth="1"/>
    <col min="4104" max="4104" width="9.33203125" style="86" customWidth="1"/>
    <col min="4105" max="4105" width="9.109375" style="86" customWidth="1"/>
    <col min="4106" max="4106" width="3.88671875" style="86" customWidth="1"/>
    <col min="4107" max="4107" width="34.33203125" style="86" customWidth="1"/>
    <col min="4108" max="4109" width="0" style="86" hidden="1" customWidth="1"/>
    <col min="4110" max="4111" width="9" style="86" customWidth="1"/>
    <col min="4112" max="4112" width="9.109375" style="86" customWidth="1"/>
    <col min="4113" max="4113" width="9.88671875" style="86" customWidth="1"/>
    <col min="4114" max="4352" width="9.109375" style="86"/>
    <col min="4353" max="4353" width="4.88671875" style="86" customWidth="1"/>
    <col min="4354" max="4354" width="4.109375" style="86" customWidth="1"/>
    <col min="4355" max="4355" width="33.6640625" style="86" customWidth="1"/>
    <col min="4356" max="4357" width="0" style="86" hidden="1" customWidth="1"/>
    <col min="4358" max="4358" width="8.88671875" style="86" customWidth="1"/>
    <col min="4359" max="4359" width="9" style="86" customWidth="1"/>
    <col min="4360" max="4360" width="9.33203125" style="86" customWidth="1"/>
    <col min="4361" max="4361" width="9.109375" style="86" customWidth="1"/>
    <col min="4362" max="4362" width="3.88671875" style="86" customWidth="1"/>
    <col min="4363" max="4363" width="34.33203125" style="86" customWidth="1"/>
    <col min="4364" max="4365" width="0" style="86" hidden="1" customWidth="1"/>
    <col min="4366" max="4367" width="9" style="86" customWidth="1"/>
    <col min="4368" max="4368" width="9.109375" style="86" customWidth="1"/>
    <col min="4369" max="4369" width="9.88671875" style="86" customWidth="1"/>
    <col min="4370" max="4608" width="9.109375" style="86"/>
    <col min="4609" max="4609" width="4.88671875" style="86" customWidth="1"/>
    <col min="4610" max="4610" width="4.109375" style="86" customWidth="1"/>
    <col min="4611" max="4611" width="33.6640625" style="86" customWidth="1"/>
    <col min="4612" max="4613" width="0" style="86" hidden="1" customWidth="1"/>
    <col min="4614" max="4614" width="8.88671875" style="86" customWidth="1"/>
    <col min="4615" max="4615" width="9" style="86" customWidth="1"/>
    <col min="4616" max="4616" width="9.33203125" style="86" customWidth="1"/>
    <col min="4617" max="4617" width="9.109375" style="86" customWidth="1"/>
    <col min="4618" max="4618" width="3.88671875" style="86" customWidth="1"/>
    <col min="4619" max="4619" width="34.33203125" style="86" customWidth="1"/>
    <col min="4620" max="4621" width="0" style="86" hidden="1" customWidth="1"/>
    <col min="4622" max="4623" width="9" style="86" customWidth="1"/>
    <col min="4624" max="4624" width="9.109375" style="86" customWidth="1"/>
    <col min="4625" max="4625" width="9.88671875" style="86" customWidth="1"/>
    <col min="4626" max="4864" width="9.109375" style="86"/>
    <col min="4865" max="4865" width="4.88671875" style="86" customWidth="1"/>
    <col min="4866" max="4866" width="4.109375" style="86" customWidth="1"/>
    <col min="4867" max="4867" width="33.6640625" style="86" customWidth="1"/>
    <col min="4868" max="4869" width="0" style="86" hidden="1" customWidth="1"/>
    <col min="4870" max="4870" width="8.88671875" style="86" customWidth="1"/>
    <col min="4871" max="4871" width="9" style="86" customWidth="1"/>
    <col min="4872" max="4872" width="9.33203125" style="86" customWidth="1"/>
    <col min="4873" max="4873" width="9.109375" style="86" customWidth="1"/>
    <col min="4874" max="4874" width="3.88671875" style="86" customWidth="1"/>
    <col min="4875" max="4875" width="34.33203125" style="86" customWidth="1"/>
    <col min="4876" max="4877" width="0" style="86" hidden="1" customWidth="1"/>
    <col min="4878" max="4879" width="9" style="86" customWidth="1"/>
    <col min="4880" max="4880" width="9.109375" style="86" customWidth="1"/>
    <col min="4881" max="4881" width="9.88671875" style="86" customWidth="1"/>
    <col min="4882" max="5120" width="9.109375" style="86"/>
    <col min="5121" max="5121" width="4.88671875" style="86" customWidth="1"/>
    <col min="5122" max="5122" width="4.109375" style="86" customWidth="1"/>
    <col min="5123" max="5123" width="33.6640625" style="86" customWidth="1"/>
    <col min="5124" max="5125" width="0" style="86" hidden="1" customWidth="1"/>
    <col min="5126" max="5126" width="8.88671875" style="86" customWidth="1"/>
    <col min="5127" max="5127" width="9" style="86" customWidth="1"/>
    <col min="5128" max="5128" width="9.33203125" style="86" customWidth="1"/>
    <col min="5129" max="5129" width="9.109375" style="86" customWidth="1"/>
    <col min="5130" max="5130" width="3.88671875" style="86" customWidth="1"/>
    <col min="5131" max="5131" width="34.33203125" style="86" customWidth="1"/>
    <col min="5132" max="5133" width="0" style="86" hidden="1" customWidth="1"/>
    <col min="5134" max="5135" width="9" style="86" customWidth="1"/>
    <col min="5136" max="5136" width="9.109375" style="86" customWidth="1"/>
    <col min="5137" max="5137" width="9.88671875" style="86" customWidth="1"/>
    <col min="5138" max="5376" width="9.109375" style="86"/>
    <col min="5377" max="5377" width="4.88671875" style="86" customWidth="1"/>
    <col min="5378" max="5378" width="4.109375" style="86" customWidth="1"/>
    <col min="5379" max="5379" width="33.6640625" style="86" customWidth="1"/>
    <col min="5380" max="5381" width="0" style="86" hidden="1" customWidth="1"/>
    <col min="5382" max="5382" width="8.88671875" style="86" customWidth="1"/>
    <col min="5383" max="5383" width="9" style="86" customWidth="1"/>
    <col min="5384" max="5384" width="9.33203125" style="86" customWidth="1"/>
    <col min="5385" max="5385" width="9.109375" style="86" customWidth="1"/>
    <col min="5386" max="5386" width="3.88671875" style="86" customWidth="1"/>
    <col min="5387" max="5387" width="34.33203125" style="86" customWidth="1"/>
    <col min="5388" max="5389" width="0" style="86" hidden="1" customWidth="1"/>
    <col min="5390" max="5391" width="9" style="86" customWidth="1"/>
    <col min="5392" max="5392" width="9.109375" style="86" customWidth="1"/>
    <col min="5393" max="5393" width="9.88671875" style="86" customWidth="1"/>
    <col min="5394" max="5632" width="9.109375" style="86"/>
    <col min="5633" max="5633" width="4.88671875" style="86" customWidth="1"/>
    <col min="5634" max="5634" width="4.109375" style="86" customWidth="1"/>
    <col min="5635" max="5635" width="33.6640625" style="86" customWidth="1"/>
    <col min="5636" max="5637" width="0" style="86" hidden="1" customWidth="1"/>
    <col min="5638" max="5638" width="8.88671875" style="86" customWidth="1"/>
    <col min="5639" max="5639" width="9" style="86" customWidth="1"/>
    <col min="5640" max="5640" width="9.33203125" style="86" customWidth="1"/>
    <col min="5641" max="5641" width="9.109375" style="86" customWidth="1"/>
    <col min="5642" max="5642" width="3.88671875" style="86" customWidth="1"/>
    <col min="5643" max="5643" width="34.33203125" style="86" customWidth="1"/>
    <col min="5644" max="5645" width="0" style="86" hidden="1" customWidth="1"/>
    <col min="5646" max="5647" width="9" style="86" customWidth="1"/>
    <col min="5648" max="5648" width="9.109375" style="86" customWidth="1"/>
    <col min="5649" max="5649" width="9.88671875" style="86" customWidth="1"/>
    <col min="5650" max="5888" width="9.109375" style="86"/>
    <col min="5889" max="5889" width="4.88671875" style="86" customWidth="1"/>
    <col min="5890" max="5890" width="4.109375" style="86" customWidth="1"/>
    <col min="5891" max="5891" width="33.6640625" style="86" customWidth="1"/>
    <col min="5892" max="5893" width="0" style="86" hidden="1" customWidth="1"/>
    <col min="5894" max="5894" width="8.88671875" style="86" customWidth="1"/>
    <col min="5895" max="5895" width="9" style="86" customWidth="1"/>
    <col min="5896" max="5896" width="9.33203125" style="86" customWidth="1"/>
    <col min="5897" max="5897" width="9.109375" style="86" customWidth="1"/>
    <col min="5898" max="5898" width="3.88671875" style="86" customWidth="1"/>
    <col min="5899" max="5899" width="34.33203125" style="86" customWidth="1"/>
    <col min="5900" max="5901" width="0" style="86" hidden="1" customWidth="1"/>
    <col min="5902" max="5903" width="9" style="86" customWidth="1"/>
    <col min="5904" max="5904" width="9.109375" style="86" customWidth="1"/>
    <col min="5905" max="5905" width="9.88671875" style="86" customWidth="1"/>
    <col min="5906" max="6144" width="9.109375" style="86"/>
    <col min="6145" max="6145" width="4.88671875" style="86" customWidth="1"/>
    <col min="6146" max="6146" width="4.109375" style="86" customWidth="1"/>
    <col min="6147" max="6147" width="33.6640625" style="86" customWidth="1"/>
    <col min="6148" max="6149" width="0" style="86" hidden="1" customWidth="1"/>
    <col min="6150" max="6150" width="8.88671875" style="86" customWidth="1"/>
    <col min="6151" max="6151" width="9" style="86" customWidth="1"/>
    <col min="6152" max="6152" width="9.33203125" style="86" customWidth="1"/>
    <col min="6153" max="6153" width="9.109375" style="86" customWidth="1"/>
    <col min="6154" max="6154" width="3.88671875" style="86" customWidth="1"/>
    <col min="6155" max="6155" width="34.33203125" style="86" customWidth="1"/>
    <col min="6156" max="6157" width="0" style="86" hidden="1" customWidth="1"/>
    <col min="6158" max="6159" width="9" style="86" customWidth="1"/>
    <col min="6160" max="6160" width="9.109375" style="86" customWidth="1"/>
    <col min="6161" max="6161" width="9.88671875" style="86" customWidth="1"/>
    <col min="6162" max="6400" width="9.109375" style="86"/>
    <col min="6401" max="6401" width="4.88671875" style="86" customWidth="1"/>
    <col min="6402" max="6402" width="4.109375" style="86" customWidth="1"/>
    <col min="6403" max="6403" width="33.6640625" style="86" customWidth="1"/>
    <col min="6404" max="6405" width="0" style="86" hidden="1" customWidth="1"/>
    <col min="6406" max="6406" width="8.88671875" style="86" customWidth="1"/>
    <col min="6407" max="6407" width="9" style="86" customWidth="1"/>
    <col min="6408" max="6408" width="9.33203125" style="86" customWidth="1"/>
    <col min="6409" max="6409" width="9.109375" style="86" customWidth="1"/>
    <col min="6410" max="6410" width="3.88671875" style="86" customWidth="1"/>
    <col min="6411" max="6411" width="34.33203125" style="86" customWidth="1"/>
    <col min="6412" max="6413" width="0" style="86" hidden="1" customWidth="1"/>
    <col min="6414" max="6415" width="9" style="86" customWidth="1"/>
    <col min="6416" max="6416" width="9.109375" style="86" customWidth="1"/>
    <col min="6417" max="6417" width="9.88671875" style="86" customWidth="1"/>
    <col min="6418" max="6656" width="9.109375" style="86"/>
    <col min="6657" max="6657" width="4.88671875" style="86" customWidth="1"/>
    <col min="6658" max="6658" width="4.109375" style="86" customWidth="1"/>
    <col min="6659" max="6659" width="33.6640625" style="86" customWidth="1"/>
    <col min="6660" max="6661" width="0" style="86" hidden="1" customWidth="1"/>
    <col min="6662" max="6662" width="8.88671875" style="86" customWidth="1"/>
    <col min="6663" max="6663" width="9" style="86" customWidth="1"/>
    <col min="6664" max="6664" width="9.33203125" style="86" customWidth="1"/>
    <col min="6665" max="6665" width="9.109375" style="86" customWidth="1"/>
    <col min="6666" max="6666" width="3.88671875" style="86" customWidth="1"/>
    <col min="6667" max="6667" width="34.33203125" style="86" customWidth="1"/>
    <col min="6668" max="6669" width="0" style="86" hidden="1" customWidth="1"/>
    <col min="6670" max="6671" width="9" style="86" customWidth="1"/>
    <col min="6672" max="6672" width="9.109375" style="86" customWidth="1"/>
    <col min="6673" max="6673" width="9.88671875" style="86" customWidth="1"/>
    <col min="6674" max="6912" width="9.109375" style="86"/>
    <col min="6913" max="6913" width="4.88671875" style="86" customWidth="1"/>
    <col min="6914" max="6914" width="4.109375" style="86" customWidth="1"/>
    <col min="6915" max="6915" width="33.6640625" style="86" customWidth="1"/>
    <col min="6916" max="6917" width="0" style="86" hidden="1" customWidth="1"/>
    <col min="6918" max="6918" width="8.88671875" style="86" customWidth="1"/>
    <col min="6919" max="6919" width="9" style="86" customWidth="1"/>
    <col min="6920" max="6920" width="9.33203125" style="86" customWidth="1"/>
    <col min="6921" max="6921" width="9.109375" style="86" customWidth="1"/>
    <col min="6922" max="6922" width="3.88671875" style="86" customWidth="1"/>
    <col min="6923" max="6923" width="34.33203125" style="86" customWidth="1"/>
    <col min="6924" max="6925" width="0" style="86" hidden="1" customWidth="1"/>
    <col min="6926" max="6927" width="9" style="86" customWidth="1"/>
    <col min="6928" max="6928" width="9.109375" style="86" customWidth="1"/>
    <col min="6929" max="6929" width="9.88671875" style="86" customWidth="1"/>
    <col min="6930" max="7168" width="9.109375" style="86"/>
    <col min="7169" max="7169" width="4.88671875" style="86" customWidth="1"/>
    <col min="7170" max="7170" width="4.109375" style="86" customWidth="1"/>
    <col min="7171" max="7171" width="33.6640625" style="86" customWidth="1"/>
    <col min="7172" max="7173" width="0" style="86" hidden="1" customWidth="1"/>
    <col min="7174" max="7174" width="8.88671875" style="86" customWidth="1"/>
    <col min="7175" max="7175" width="9" style="86" customWidth="1"/>
    <col min="7176" max="7176" width="9.33203125" style="86" customWidth="1"/>
    <col min="7177" max="7177" width="9.109375" style="86" customWidth="1"/>
    <col min="7178" max="7178" width="3.88671875" style="86" customWidth="1"/>
    <col min="7179" max="7179" width="34.33203125" style="86" customWidth="1"/>
    <col min="7180" max="7181" width="0" style="86" hidden="1" customWidth="1"/>
    <col min="7182" max="7183" width="9" style="86" customWidth="1"/>
    <col min="7184" max="7184" width="9.109375" style="86" customWidth="1"/>
    <col min="7185" max="7185" width="9.88671875" style="86" customWidth="1"/>
    <col min="7186" max="7424" width="9.109375" style="86"/>
    <col min="7425" max="7425" width="4.88671875" style="86" customWidth="1"/>
    <col min="7426" max="7426" width="4.109375" style="86" customWidth="1"/>
    <col min="7427" max="7427" width="33.6640625" style="86" customWidth="1"/>
    <col min="7428" max="7429" width="0" style="86" hidden="1" customWidth="1"/>
    <col min="7430" max="7430" width="8.88671875" style="86" customWidth="1"/>
    <col min="7431" max="7431" width="9" style="86" customWidth="1"/>
    <col min="7432" max="7432" width="9.33203125" style="86" customWidth="1"/>
    <col min="7433" max="7433" width="9.109375" style="86" customWidth="1"/>
    <col min="7434" max="7434" width="3.88671875" style="86" customWidth="1"/>
    <col min="7435" max="7435" width="34.33203125" style="86" customWidth="1"/>
    <col min="7436" max="7437" width="0" style="86" hidden="1" customWidth="1"/>
    <col min="7438" max="7439" width="9" style="86" customWidth="1"/>
    <col min="7440" max="7440" width="9.109375" style="86" customWidth="1"/>
    <col min="7441" max="7441" width="9.88671875" style="86" customWidth="1"/>
    <col min="7442" max="7680" width="9.109375" style="86"/>
    <col min="7681" max="7681" width="4.88671875" style="86" customWidth="1"/>
    <col min="7682" max="7682" width="4.109375" style="86" customWidth="1"/>
    <col min="7683" max="7683" width="33.6640625" style="86" customWidth="1"/>
    <col min="7684" max="7685" width="0" style="86" hidden="1" customWidth="1"/>
    <col min="7686" max="7686" width="8.88671875" style="86" customWidth="1"/>
    <col min="7687" max="7687" width="9" style="86" customWidth="1"/>
    <col min="7688" max="7688" width="9.33203125" style="86" customWidth="1"/>
    <col min="7689" max="7689" width="9.109375" style="86" customWidth="1"/>
    <col min="7690" max="7690" width="3.88671875" style="86" customWidth="1"/>
    <col min="7691" max="7691" width="34.33203125" style="86" customWidth="1"/>
    <col min="7692" max="7693" width="0" style="86" hidden="1" customWidth="1"/>
    <col min="7694" max="7695" width="9" style="86" customWidth="1"/>
    <col min="7696" max="7696" width="9.109375" style="86" customWidth="1"/>
    <col min="7697" max="7697" width="9.88671875" style="86" customWidth="1"/>
    <col min="7698" max="7936" width="9.109375" style="86"/>
    <col min="7937" max="7937" width="4.88671875" style="86" customWidth="1"/>
    <col min="7938" max="7938" width="4.109375" style="86" customWidth="1"/>
    <col min="7939" max="7939" width="33.6640625" style="86" customWidth="1"/>
    <col min="7940" max="7941" width="0" style="86" hidden="1" customWidth="1"/>
    <col min="7942" max="7942" width="8.88671875" style="86" customWidth="1"/>
    <col min="7943" max="7943" width="9" style="86" customWidth="1"/>
    <col min="7944" max="7944" width="9.33203125" style="86" customWidth="1"/>
    <col min="7945" max="7945" width="9.109375" style="86" customWidth="1"/>
    <col min="7946" max="7946" width="3.88671875" style="86" customWidth="1"/>
    <col min="7947" max="7947" width="34.33203125" style="86" customWidth="1"/>
    <col min="7948" max="7949" width="0" style="86" hidden="1" customWidth="1"/>
    <col min="7950" max="7951" width="9" style="86" customWidth="1"/>
    <col min="7952" max="7952" width="9.109375" style="86" customWidth="1"/>
    <col min="7953" max="7953" width="9.88671875" style="86" customWidth="1"/>
    <col min="7954" max="8192" width="9.109375" style="86"/>
    <col min="8193" max="8193" width="4.88671875" style="86" customWidth="1"/>
    <col min="8194" max="8194" width="4.109375" style="86" customWidth="1"/>
    <col min="8195" max="8195" width="33.6640625" style="86" customWidth="1"/>
    <col min="8196" max="8197" width="0" style="86" hidden="1" customWidth="1"/>
    <col min="8198" max="8198" width="8.88671875" style="86" customWidth="1"/>
    <col min="8199" max="8199" width="9" style="86" customWidth="1"/>
    <col min="8200" max="8200" width="9.33203125" style="86" customWidth="1"/>
    <col min="8201" max="8201" width="9.109375" style="86" customWidth="1"/>
    <col min="8202" max="8202" width="3.88671875" style="86" customWidth="1"/>
    <col min="8203" max="8203" width="34.33203125" style="86" customWidth="1"/>
    <col min="8204" max="8205" width="0" style="86" hidden="1" customWidth="1"/>
    <col min="8206" max="8207" width="9" style="86" customWidth="1"/>
    <col min="8208" max="8208" width="9.109375" style="86" customWidth="1"/>
    <col min="8209" max="8209" width="9.88671875" style="86" customWidth="1"/>
    <col min="8210" max="8448" width="9.109375" style="86"/>
    <col min="8449" max="8449" width="4.88671875" style="86" customWidth="1"/>
    <col min="8450" max="8450" width="4.109375" style="86" customWidth="1"/>
    <col min="8451" max="8451" width="33.6640625" style="86" customWidth="1"/>
    <col min="8452" max="8453" width="0" style="86" hidden="1" customWidth="1"/>
    <col min="8454" max="8454" width="8.88671875" style="86" customWidth="1"/>
    <col min="8455" max="8455" width="9" style="86" customWidth="1"/>
    <col min="8456" max="8456" width="9.33203125" style="86" customWidth="1"/>
    <col min="8457" max="8457" width="9.109375" style="86" customWidth="1"/>
    <col min="8458" max="8458" width="3.88671875" style="86" customWidth="1"/>
    <col min="8459" max="8459" width="34.33203125" style="86" customWidth="1"/>
    <col min="8460" max="8461" width="0" style="86" hidden="1" customWidth="1"/>
    <col min="8462" max="8463" width="9" style="86" customWidth="1"/>
    <col min="8464" max="8464" width="9.109375" style="86" customWidth="1"/>
    <col min="8465" max="8465" width="9.88671875" style="86" customWidth="1"/>
    <col min="8466" max="8704" width="9.109375" style="86"/>
    <col min="8705" max="8705" width="4.88671875" style="86" customWidth="1"/>
    <col min="8706" max="8706" width="4.109375" style="86" customWidth="1"/>
    <col min="8707" max="8707" width="33.6640625" style="86" customWidth="1"/>
    <col min="8708" max="8709" width="0" style="86" hidden="1" customWidth="1"/>
    <col min="8710" max="8710" width="8.88671875" style="86" customWidth="1"/>
    <col min="8711" max="8711" width="9" style="86" customWidth="1"/>
    <col min="8712" max="8712" width="9.33203125" style="86" customWidth="1"/>
    <col min="8713" max="8713" width="9.109375" style="86" customWidth="1"/>
    <col min="8714" max="8714" width="3.88671875" style="86" customWidth="1"/>
    <col min="8715" max="8715" width="34.33203125" style="86" customWidth="1"/>
    <col min="8716" max="8717" width="0" style="86" hidden="1" customWidth="1"/>
    <col min="8718" max="8719" width="9" style="86" customWidth="1"/>
    <col min="8720" max="8720" width="9.109375" style="86" customWidth="1"/>
    <col min="8721" max="8721" width="9.88671875" style="86" customWidth="1"/>
    <col min="8722" max="8960" width="9.109375" style="86"/>
    <col min="8961" max="8961" width="4.88671875" style="86" customWidth="1"/>
    <col min="8962" max="8962" width="4.109375" style="86" customWidth="1"/>
    <col min="8963" max="8963" width="33.6640625" style="86" customWidth="1"/>
    <col min="8964" max="8965" width="0" style="86" hidden="1" customWidth="1"/>
    <col min="8966" max="8966" width="8.88671875" style="86" customWidth="1"/>
    <col min="8967" max="8967" width="9" style="86" customWidth="1"/>
    <col min="8968" max="8968" width="9.33203125" style="86" customWidth="1"/>
    <col min="8969" max="8969" width="9.109375" style="86" customWidth="1"/>
    <col min="8970" max="8970" width="3.88671875" style="86" customWidth="1"/>
    <col min="8971" max="8971" width="34.33203125" style="86" customWidth="1"/>
    <col min="8972" max="8973" width="0" style="86" hidden="1" customWidth="1"/>
    <col min="8974" max="8975" width="9" style="86" customWidth="1"/>
    <col min="8976" max="8976" width="9.109375" style="86" customWidth="1"/>
    <col min="8977" max="8977" width="9.88671875" style="86" customWidth="1"/>
    <col min="8978" max="9216" width="9.109375" style="86"/>
    <col min="9217" max="9217" width="4.88671875" style="86" customWidth="1"/>
    <col min="9218" max="9218" width="4.109375" style="86" customWidth="1"/>
    <col min="9219" max="9219" width="33.6640625" style="86" customWidth="1"/>
    <col min="9220" max="9221" width="0" style="86" hidden="1" customWidth="1"/>
    <col min="9222" max="9222" width="8.88671875" style="86" customWidth="1"/>
    <col min="9223" max="9223" width="9" style="86" customWidth="1"/>
    <col min="9224" max="9224" width="9.33203125" style="86" customWidth="1"/>
    <col min="9225" max="9225" width="9.109375" style="86" customWidth="1"/>
    <col min="9226" max="9226" width="3.88671875" style="86" customWidth="1"/>
    <col min="9227" max="9227" width="34.33203125" style="86" customWidth="1"/>
    <col min="9228" max="9229" width="0" style="86" hidden="1" customWidth="1"/>
    <col min="9230" max="9231" width="9" style="86" customWidth="1"/>
    <col min="9232" max="9232" width="9.109375" style="86" customWidth="1"/>
    <col min="9233" max="9233" width="9.88671875" style="86" customWidth="1"/>
    <col min="9234" max="9472" width="9.109375" style="86"/>
    <col min="9473" max="9473" width="4.88671875" style="86" customWidth="1"/>
    <col min="9474" max="9474" width="4.109375" style="86" customWidth="1"/>
    <col min="9475" max="9475" width="33.6640625" style="86" customWidth="1"/>
    <col min="9476" max="9477" width="0" style="86" hidden="1" customWidth="1"/>
    <col min="9478" max="9478" width="8.88671875" style="86" customWidth="1"/>
    <col min="9479" max="9479" width="9" style="86" customWidth="1"/>
    <col min="9480" max="9480" width="9.33203125" style="86" customWidth="1"/>
    <col min="9481" max="9481" width="9.109375" style="86" customWidth="1"/>
    <col min="9482" max="9482" width="3.88671875" style="86" customWidth="1"/>
    <col min="9483" max="9483" width="34.33203125" style="86" customWidth="1"/>
    <col min="9484" max="9485" width="0" style="86" hidden="1" customWidth="1"/>
    <col min="9486" max="9487" width="9" style="86" customWidth="1"/>
    <col min="9488" max="9488" width="9.109375" style="86" customWidth="1"/>
    <col min="9489" max="9489" width="9.88671875" style="86" customWidth="1"/>
    <col min="9490" max="9728" width="9.109375" style="86"/>
    <col min="9729" max="9729" width="4.88671875" style="86" customWidth="1"/>
    <col min="9730" max="9730" width="4.109375" style="86" customWidth="1"/>
    <col min="9731" max="9731" width="33.6640625" style="86" customWidth="1"/>
    <col min="9732" max="9733" width="0" style="86" hidden="1" customWidth="1"/>
    <col min="9734" max="9734" width="8.88671875" style="86" customWidth="1"/>
    <col min="9735" max="9735" width="9" style="86" customWidth="1"/>
    <col min="9736" max="9736" width="9.33203125" style="86" customWidth="1"/>
    <col min="9737" max="9737" width="9.109375" style="86" customWidth="1"/>
    <col min="9738" max="9738" width="3.88671875" style="86" customWidth="1"/>
    <col min="9739" max="9739" width="34.33203125" style="86" customWidth="1"/>
    <col min="9740" max="9741" width="0" style="86" hidden="1" customWidth="1"/>
    <col min="9742" max="9743" width="9" style="86" customWidth="1"/>
    <col min="9744" max="9744" width="9.109375" style="86" customWidth="1"/>
    <col min="9745" max="9745" width="9.88671875" style="86" customWidth="1"/>
    <col min="9746" max="9984" width="9.109375" style="86"/>
    <col min="9985" max="9985" width="4.88671875" style="86" customWidth="1"/>
    <col min="9986" max="9986" width="4.109375" style="86" customWidth="1"/>
    <col min="9987" max="9987" width="33.6640625" style="86" customWidth="1"/>
    <col min="9988" max="9989" width="0" style="86" hidden="1" customWidth="1"/>
    <col min="9990" max="9990" width="8.88671875" style="86" customWidth="1"/>
    <col min="9991" max="9991" width="9" style="86" customWidth="1"/>
    <col min="9992" max="9992" width="9.33203125" style="86" customWidth="1"/>
    <col min="9993" max="9993" width="9.109375" style="86" customWidth="1"/>
    <col min="9994" max="9994" width="3.88671875" style="86" customWidth="1"/>
    <col min="9995" max="9995" width="34.33203125" style="86" customWidth="1"/>
    <col min="9996" max="9997" width="0" style="86" hidden="1" customWidth="1"/>
    <col min="9998" max="9999" width="9" style="86" customWidth="1"/>
    <col min="10000" max="10000" width="9.109375" style="86" customWidth="1"/>
    <col min="10001" max="10001" width="9.88671875" style="86" customWidth="1"/>
    <col min="10002" max="10240" width="9.109375" style="86"/>
    <col min="10241" max="10241" width="4.88671875" style="86" customWidth="1"/>
    <col min="10242" max="10242" width="4.109375" style="86" customWidth="1"/>
    <col min="10243" max="10243" width="33.6640625" style="86" customWidth="1"/>
    <col min="10244" max="10245" width="0" style="86" hidden="1" customWidth="1"/>
    <col min="10246" max="10246" width="8.88671875" style="86" customWidth="1"/>
    <col min="10247" max="10247" width="9" style="86" customWidth="1"/>
    <col min="10248" max="10248" width="9.33203125" style="86" customWidth="1"/>
    <col min="10249" max="10249" width="9.109375" style="86" customWidth="1"/>
    <col min="10250" max="10250" width="3.88671875" style="86" customWidth="1"/>
    <col min="10251" max="10251" width="34.33203125" style="86" customWidth="1"/>
    <col min="10252" max="10253" width="0" style="86" hidden="1" customWidth="1"/>
    <col min="10254" max="10255" width="9" style="86" customWidth="1"/>
    <col min="10256" max="10256" width="9.109375" style="86" customWidth="1"/>
    <col min="10257" max="10257" width="9.88671875" style="86" customWidth="1"/>
    <col min="10258" max="10496" width="9.109375" style="86"/>
    <col min="10497" max="10497" width="4.88671875" style="86" customWidth="1"/>
    <col min="10498" max="10498" width="4.109375" style="86" customWidth="1"/>
    <col min="10499" max="10499" width="33.6640625" style="86" customWidth="1"/>
    <col min="10500" max="10501" width="0" style="86" hidden="1" customWidth="1"/>
    <col min="10502" max="10502" width="8.88671875" style="86" customWidth="1"/>
    <col min="10503" max="10503" width="9" style="86" customWidth="1"/>
    <col min="10504" max="10504" width="9.33203125" style="86" customWidth="1"/>
    <col min="10505" max="10505" width="9.109375" style="86" customWidth="1"/>
    <col min="10506" max="10506" width="3.88671875" style="86" customWidth="1"/>
    <col min="10507" max="10507" width="34.33203125" style="86" customWidth="1"/>
    <col min="10508" max="10509" width="0" style="86" hidden="1" customWidth="1"/>
    <col min="10510" max="10511" width="9" style="86" customWidth="1"/>
    <col min="10512" max="10512" width="9.109375" style="86" customWidth="1"/>
    <col min="10513" max="10513" width="9.88671875" style="86" customWidth="1"/>
    <col min="10514" max="10752" width="9.109375" style="86"/>
    <col min="10753" max="10753" width="4.88671875" style="86" customWidth="1"/>
    <col min="10754" max="10754" width="4.109375" style="86" customWidth="1"/>
    <col min="10755" max="10755" width="33.6640625" style="86" customWidth="1"/>
    <col min="10756" max="10757" width="0" style="86" hidden="1" customWidth="1"/>
    <col min="10758" max="10758" width="8.88671875" style="86" customWidth="1"/>
    <col min="10759" max="10759" width="9" style="86" customWidth="1"/>
    <col min="10760" max="10760" width="9.33203125" style="86" customWidth="1"/>
    <col min="10761" max="10761" width="9.109375" style="86" customWidth="1"/>
    <col min="10762" max="10762" width="3.88671875" style="86" customWidth="1"/>
    <col min="10763" max="10763" width="34.33203125" style="86" customWidth="1"/>
    <col min="10764" max="10765" width="0" style="86" hidden="1" customWidth="1"/>
    <col min="10766" max="10767" width="9" style="86" customWidth="1"/>
    <col min="10768" max="10768" width="9.109375" style="86" customWidth="1"/>
    <col min="10769" max="10769" width="9.88671875" style="86" customWidth="1"/>
    <col min="10770" max="11008" width="9.109375" style="86"/>
    <col min="11009" max="11009" width="4.88671875" style="86" customWidth="1"/>
    <col min="11010" max="11010" width="4.109375" style="86" customWidth="1"/>
    <col min="11011" max="11011" width="33.6640625" style="86" customWidth="1"/>
    <col min="11012" max="11013" width="0" style="86" hidden="1" customWidth="1"/>
    <col min="11014" max="11014" width="8.88671875" style="86" customWidth="1"/>
    <col min="11015" max="11015" width="9" style="86" customWidth="1"/>
    <col min="11016" max="11016" width="9.33203125" style="86" customWidth="1"/>
    <col min="11017" max="11017" width="9.109375" style="86" customWidth="1"/>
    <col min="11018" max="11018" width="3.88671875" style="86" customWidth="1"/>
    <col min="11019" max="11019" width="34.33203125" style="86" customWidth="1"/>
    <col min="11020" max="11021" width="0" style="86" hidden="1" customWidth="1"/>
    <col min="11022" max="11023" width="9" style="86" customWidth="1"/>
    <col min="11024" max="11024" width="9.109375" style="86" customWidth="1"/>
    <col min="11025" max="11025" width="9.88671875" style="86" customWidth="1"/>
    <col min="11026" max="11264" width="9.109375" style="86"/>
    <col min="11265" max="11265" width="4.88671875" style="86" customWidth="1"/>
    <col min="11266" max="11266" width="4.109375" style="86" customWidth="1"/>
    <col min="11267" max="11267" width="33.6640625" style="86" customWidth="1"/>
    <col min="11268" max="11269" width="0" style="86" hidden="1" customWidth="1"/>
    <col min="11270" max="11270" width="8.88671875" style="86" customWidth="1"/>
    <col min="11271" max="11271" width="9" style="86" customWidth="1"/>
    <col min="11272" max="11272" width="9.33203125" style="86" customWidth="1"/>
    <col min="11273" max="11273" width="9.109375" style="86" customWidth="1"/>
    <col min="11274" max="11274" width="3.88671875" style="86" customWidth="1"/>
    <col min="11275" max="11275" width="34.33203125" style="86" customWidth="1"/>
    <col min="11276" max="11277" width="0" style="86" hidden="1" customWidth="1"/>
    <col min="11278" max="11279" width="9" style="86" customWidth="1"/>
    <col min="11280" max="11280" width="9.109375" style="86" customWidth="1"/>
    <col min="11281" max="11281" width="9.88671875" style="86" customWidth="1"/>
    <col min="11282" max="11520" width="9.109375" style="86"/>
    <col min="11521" max="11521" width="4.88671875" style="86" customWidth="1"/>
    <col min="11522" max="11522" width="4.109375" style="86" customWidth="1"/>
    <col min="11523" max="11523" width="33.6640625" style="86" customWidth="1"/>
    <col min="11524" max="11525" width="0" style="86" hidden="1" customWidth="1"/>
    <col min="11526" max="11526" width="8.88671875" style="86" customWidth="1"/>
    <col min="11527" max="11527" width="9" style="86" customWidth="1"/>
    <col min="11528" max="11528" width="9.33203125" style="86" customWidth="1"/>
    <col min="11529" max="11529" width="9.109375" style="86" customWidth="1"/>
    <col min="11530" max="11530" width="3.88671875" style="86" customWidth="1"/>
    <col min="11531" max="11531" width="34.33203125" style="86" customWidth="1"/>
    <col min="11532" max="11533" width="0" style="86" hidden="1" customWidth="1"/>
    <col min="11534" max="11535" width="9" style="86" customWidth="1"/>
    <col min="11536" max="11536" width="9.109375" style="86" customWidth="1"/>
    <col min="11537" max="11537" width="9.88671875" style="86" customWidth="1"/>
    <col min="11538" max="11776" width="9.109375" style="86"/>
    <col min="11777" max="11777" width="4.88671875" style="86" customWidth="1"/>
    <col min="11778" max="11778" width="4.109375" style="86" customWidth="1"/>
    <col min="11779" max="11779" width="33.6640625" style="86" customWidth="1"/>
    <col min="11780" max="11781" width="0" style="86" hidden="1" customWidth="1"/>
    <col min="11782" max="11782" width="8.88671875" style="86" customWidth="1"/>
    <col min="11783" max="11783" width="9" style="86" customWidth="1"/>
    <col min="11784" max="11784" width="9.33203125" style="86" customWidth="1"/>
    <col min="11785" max="11785" width="9.109375" style="86" customWidth="1"/>
    <col min="11786" max="11786" width="3.88671875" style="86" customWidth="1"/>
    <col min="11787" max="11787" width="34.33203125" style="86" customWidth="1"/>
    <col min="11788" max="11789" width="0" style="86" hidden="1" customWidth="1"/>
    <col min="11790" max="11791" width="9" style="86" customWidth="1"/>
    <col min="11792" max="11792" width="9.109375" style="86" customWidth="1"/>
    <col min="11793" max="11793" width="9.88671875" style="86" customWidth="1"/>
    <col min="11794" max="12032" width="9.109375" style="86"/>
    <col min="12033" max="12033" width="4.88671875" style="86" customWidth="1"/>
    <col min="12034" max="12034" width="4.109375" style="86" customWidth="1"/>
    <col min="12035" max="12035" width="33.6640625" style="86" customWidth="1"/>
    <col min="12036" max="12037" width="0" style="86" hidden="1" customWidth="1"/>
    <col min="12038" max="12038" width="8.88671875" style="86" customWidth="1"/>
    <col min="12039" max="12039" width="9" style="86" customWidth="1"/>
    <col min="12040" max="12040" width="9.33203125" style="86" customWidth="1"/>
    <col min="12041" max="12041" width="9.109375" style="86" customWidth="1"/>
    <col min="12042" max="12042" width="3.88671875" style="86" customWidth="1"/>
    <col min="12043" max="12043" width="34.33203125" style="86" customWidth="1"/>
    <col min="12044" max="12045" width="0" style="86" hidden="1" customWidth="1"/>
    <col min="12046" max="12047" width="9" style="86" customWidth="1"/>
    <col min="12048" max="12048" width="9.109375" style="86" customWidth="1"/>
    <col min="12049" max="12049" width="9.88671875" style="86" customWidth="1"/>
    <col min="12050" max="12288" width="9.109375" style="86"/>
    <col min="12289" max="12289" width="4.88671875" style="86" customWidth="1"/>
    <col min="12290" max="12290" width="4.109375" style="86" customWidth="1"/>
    <col min="12291" max="12291" width="33.6640625" style="86" customWidth="1"/>
    <col min="12292" max="12293" width="0" style="86" hidden="1" customWidth="1"/>
    <col min="12294" max="12294" width="8.88671875" style="86" customWidth="1"/>
    <col min="12295" max="12295" width="9" style="86" customWidth="1"/>
    <col min="12296" max="12296" width="9.33203125" style="86" customWidth="1"/>
    <col min="12297" max="12297" width="9.109375" style="86" customWidth="1"/>
    <col min="12298" max="12298" width="3.88671875" style="86" customWidth="1"/>
    <col min="12299" max="12299" width="34.33203125" style="86" customWidth="1"/>
    <col min="12300" max="12301" width="0" style="86" hidden="1" customWidth="1"/>
    <col min="12302" max="12303" width="9" style="86" customWidth="1"/>
    <col min="12304" max="12304" width="9.109375" style="86" customWidth="1"/>
    <col min="12305" max="12305" width="9.88671875" style="86" customWidth="1"/>
    <col min="12306" max="12544" width="9.109375" style="86"/>
    <col min="12545" max="12545" width="4.88671875" style="86" customWidth="1"/>
    <col min="12546" max="12546" width="4.109375" style="86" customWidth="1"/>
    <col min="12547" max="12547" width="33.6640625" style="86" customWidth="1"/>
    <col min="12548" max="12549" width="0" style="86" hidden="1" customWidth="1"/>
    <col min="12550" max="12550" width="8.88671875" style="86" customWidth="1"/>
    <col min="12551" max="12551" width="9" style="86" customWidth="1"/>
    <col min="12552" max="12552" width="9.33203125" style="86" customWidth="1"/>
    <col min="12553" max="12553" width="9.109375" style="86" customWidth="1"/>
    <col min="12554" max="12554" width="3.88671875" style="86" customWidth="1"/>
    <col min="12555" max="12555" width="34.33203125" style="86" customWidth="1"/>
    <col min="12556" max="12557" width="0" style="86" hidden="1" customWidth="1"/>
    <col min="12558" max="12559" width="9" style="86" customWidth="1"/>
    <col min="12560" max="12560" width="9.109375" style="86" customWidth="1"/>
    <col min="12561" max="12561" width="9.88671875" style="86" customWidth="1"/>
    <col min="12562" max="12800" width="9.109375" style="86"/>
    <col min="12801" max="12801" width="4.88671875" style="86" customWidth="1"/>
    <col min="12802" max="12802" width="4.109375" style="86" customWidth="1"/>
    <col min="12803" max="12803" width="33.6640625" style="86" customWidth="1"/>
    <col min="12804" max="12805" width="0" style="86" hidden="1" customWidth="1"/>
    <col min="12806" max="12806" width="8.88671875" style="86" customWidth="1"/>
    <col min="12807" max="12807" width="9" style="86" customWidth="1"/>
    <col min="12808" max="12808" width="9.33203125" style="86" customWidth="1"/>
    <col min="12809" max="12809" width="9.109375" style="86" customWidth="1"/>
    <col min="12810" max="12810" width="3.88671875" style="86" customWidth="1"/>
    <col min="12811" max="12811" width="34.33203125" style="86" customWidth="1"/>
    <col min="12812" max="12813" width="0" style="86" hidden="1" customWidth="1"/>
    <col min="12814" max="12815" width="9" style="86" customWidth="1"/>
    <col min="12816" max="12816" width="9.109375" style="86" customWidth="1"/>
    <col min="12817" max="12817" width="9.88671875" style="86" customWidth="1"/>
    <col min="12818" max="13056" width="9.109375" style="86"/>
    <col min="13057" max="13057" width="4.88671875" style="86" customWidth="1"/>
    <col min="13058" max="13058" width="4.109375" style="86" customWidth="1"/>
    <col min="13059" max="13059" width="33.6640625" style="86" customWidth="1"/>
    <col min="13060" max="13061" width="0" style="86" hidden="1" customWidth="1"/>
    <col min="13062" max="13062" width="8.88671875" style="86" customWidth="1"/>
    <col min="13063" max="13063" width="9" style="86" customWidth="1"/>
    <col min="13064" max="13064" width="9.33203125" style="86" customWidth="1"/>
    <col min="13065" max="13065" width="9.109375" style="86" customWidth="1"/>
    <col min="13066" max="13066" width="3.88671875" style="86" customWidth="1"/>
    <col min="13067" max="13067" width="34.33203125" style="86" customWidth="1"/>
    <col min="13068" max="13069" width="0" style="86" hidden="1" customWidth="1"/>
    <col min="13070" max="13071" width="9" style="86" customWidth="1"/>
    <col min="13072" max="13072" width="9.109375" style="86" customWidth="1"/>
    <col min="13073" max="13073" width="9.88671875" style="86" customWidth="1"/>
    <col min="13074" max="13312" width="9.109375" style="86"/>
    <col min="13313" max="13313" width="4.88671875" style="86" customWidth="1"/>
    <col min="13314" max="13314" width="4.109375" style="86" customWidth="1"/>
    <col min="13315" max="13315" width="33.6640625" style="86" customWidth="1"/>
    <col min="13316" max="13317" width="0" style="86" hidden="1" customWidth="1"/>
    <col min="13318" max="13318" width="8.88671875" style="86" customWidth="1"/>
    <col min="13319" max="13319" width="9" style="86" customWidth="1"/>
    <col min="13320" max="13320" width="9.33203125" style="86" customWidth="1"/>
    <col min="13321" max="13321" width="9.109375" style="86" customWidth="1"/>
    <col min="13322" max="13322" width="3.88671875" style="86" customWidth="1"/>
    <col min="13323" max="13323" width="34.33203125" style="86" customWidth="1"/>
    <col min="13324" max="13325" width="0" style="86" hidden="1" customWidth="1"/>
    <col min="13326" max="13327" width="9" style="86" customWidth="1"/>
    <col min="13328" max="13328" width="9.109375" style="86" customWidth="1"/>
    <col min="13329" max="13329" width="9.88671875" style="86" customWidth="1"/>
    <col min="13330" max="13568" width="9.109375" style="86"/>
    <col min="13569" max="13569" width="4.88671875" style="86" customWidth="1"/>
    <col min="13570" max="13570" width="4.109375" style="86" customWidth="1"/>
    <col min="13571" max="13571" width="33.6640625" style="86" customWidth="1"/>
    <col min="13572" max="13573" width="0" style="86" hidden="1" customWidth="1"/>
    <col min="13574" max="13574" width="8.88671875" style="86" customWidth="1"/>
    <col min="13575" max="13575" width="9" style="86" customWidth="1"/>
    <col min="13576" max="13576" width="9.33203125" style="86" customWidth="1"/>
    <col min="13577" max="13577" width="9.109375" style="86" customWidth="1"/>
    <col min="13578" max="13578" width="3.88671875" style="86" customWidth="1"/>
    <col min="13579" max="13579" width="34.33203125" style="86" customWidth="1"/>
    <col min="13580" max="13581" width="0" style="86" hidden="1" customWidth="1"/>
    <col min="13582" max="13583" width="9" style="86" customWidth="1"/>
    <col min="13584" max="13584" width="9.109375" style="86" customWidth="1"/>
    <col min="13585" max="13585" width="9.88671875" style="86" customWidth="1"/>
    <col min="13586" max="13824" width="9.109375" style="86"/>
    <col min="13825" max="13825" width="4.88671875" style="86" customWidth="1"/>
    <col min="13826" max="13826" width="4.109375" style="86" customWidth="1"/>
    <col min="13827" max="13827" width="33.6640625" style="86" customWidth="1"/>
    <col min="13828" max="13829" width="0" style="86" hidden="1" customWidth="1"/>
    <col min="13830" max="13830" width="8.88671875" style="86" customWidth="1"/>
    <col min="13831" max="13831" width="9" style="86" customWidth="1"/>
    <col min="13832" max="13832" width="9.33203125" style="86" customWidth="1"/>
    <col min="13833" max="13833" width="9.109375" style="86" customWidth="1"/>
    <col min="13834" max="13834" width="3.88671875" style="86" customWidth="1"/>
    <col min="13835" max="13835" width="34.33203125" style="86" customWidth="1"/>
    <col min="13836" max="13837" width="0" style="86" hidden="1" customWidth="1"/>
    <col min="13838" max="13839" width="9" style="86" customWidth="1"/>
    <col min="13840" max="13840" width="9.109375" style="86" customWidth="1"/>
    <col min="13841" max="13841" width="9.88671875" style="86" customWidth="1"/>
    <col min="13842" max="14080" width="9.109375" style="86"/>
    <col min="14081" max="14081" width="4.88671875" style="86" customWidth="1"/>
    <col min="14082" max="14082" width="4.109375" style="86" customWidth="1"/>
    <col min="14083" max="14083" width="33.6640625" style="86" customWidth="1"/>
    <col min="14084" max="14085" width="0" style="86" hidden="1" customWidth="1"/>
    <col min="14086" max="14086" width="8.88671875" style="86" customWidth="1"/>
    <col min="14087" max="14087" width="9" style="86" customWidth="1"/>
    <col min="14088" max="14088" width="9.33203125" style="86" customWidth="1"/>
    <col min="14089" max="14089" width="9.109375" style="86" customWidth="1"/>
    <col min="14090" max="14090" width="3.88671875" style="86" customWidth="1"/>
    <col min="14091" max="14091" width="34.33203125" style="86" customWidth="1"/>
    <col min="14092" max="14093" width="0" style="86" hidden="1" customWidth="1"/>
    <col min="14094" max="14095" width="9" style="86" customWidth="1"/>
    <col min="14096" max="14096" width="9.109375" style="86" customWidth="1"/>
    <col min="14097" max="14097" width="9.88671875" style="86" customWidth="1"/>
    <col min="14098" max="14336" width="9.109375" style="86"/>
    <col min="14337" max="14337" width="4.88671875" style="86" customWidth="1"/>
    <col min="14338" max="14338" width="4.109375" style="86" customWidth="1"/>
    <col min="14339" max="14339" width="33.6640625" style="86" customWidth="1"/>
    <col min="14340" max="14341" width="0" style="86" hidden="1" customWidth="1"/>
    <col min="14342" max="14342" width="8.88671875" style="86" customWidth="1"/>
    <col min="14343" max="14343" width="9" style="86" customWidth="1"/>
    <col min="14344" max="14344" width="9.33203125" style="86" customWidth="1"/>
    <col min="14345" max="14345" width="9.109375" style="86" customWidth="1"/>
    <col min="14346" max="14346" width="3.88671875" style="86" customWidth="1"/>
    <col min="14347" max="14347" width="34.33203125" style="86" customWidth="1"/>
    <col min="14348" max="14349" width="0" style="86" hidden="1" customWidth="1"/>
    <col min="14350" max="14351" width="9" style="86" customWidth="1"/>
    <col min="14352" max="14352" width="9.109375" style="86" customWidth="1"/>
    <col min="14353" max="14353" width="9.88671875" style="86" customWidth="1"/>
    <col min="14354" max="14592" width="9.109375" style="86"/>
    <col min="14593" max="14593" width="4.88671875" style="86" customWidth="1"/>
    <col min="14594" max="14594" width="4.109375" style="86" customWidth="1"/>
    <col min="14595" max="14595" width="33.6640625" style="86" customWidth="1"/>
    <col min="14596" max="14597" width="0" style="86" hidden="1" customWidth="1"/>
    <col min="14598" max="14598" width="8.88671875" style="86" customWidth="1"/>
    <col min="14599" max="14599" width="9" style="86" customWidth="1"/>
    <col min="14600" max="14600" width="9.33203125" style="86" customWidth="1"/>
    <col min="14601" max="14601" width="9.109375" style="86" customWidth="1"/>
    <col min="14602" max="14602" width="3.88671875" style="86" customWidth="1"/>
    <col min="14603" max="14603" width="34.33203125" style="86" customWidth="1"/>
    <col min="14604" max="14605" width="0" style="86" hidden="1" customWidth="1"/>
    <col min="14606" max="14607" width="9" style="86" customWidth="1"/>
    <col min="14608" max="14608" width="9.109375" style="86" customWidth="1"/>
    <col min="14609" max="14609" width="9.88671875" style="86" customWidth="1"/>
    <col min="14610" max="14848" width="9.109375" style="86"/>
    <col min="14849" max="14849" width="4.88671875" style="86" customWidth="1"/>
    <col min="14850" max="14850" width="4.109375" style="86" customWidth="1"/>
    <col min="14851" max="14851" width="33.6640625" style="86" customWidth="1"/>
    <col min="14852" max="14853" width="0" style="86" hidden="1" customWidth="1"/>
    <col min="14854" max="14854" width="8.88671875" style="86" customWidth="1"/>
    <col min="14855" max="14855" width="9" style="86" customWidth="1"/>
    <col min="14856" max="14856" width="9.33203125" style="86" customWidth="1"/>
    <col min="14857" max="14857" width="9.109375" style="86" customWidth="1"/>
    <col min="14858" max="14858" width="3.88671875" style="86" customWidth="1"/>
    <col min="14859" max="14859" width="34.33203125" style="86" customWidth="1"/>
    <col min="14860" max="14861" width="0" style="86" hidden="1" customWidth="1"/>
    <col min="14862" max="14863" width="9" style="86" customWidth="1"/>
    <col min="14864" max="14864" width="9.109375" style="86" customWidth="1"/>
    <col min="14865" max="14865" width="9.88671875" style="86" customWidth="1"/>
    <col min="14866" max="15104" width="9.109375" style="86"/>
    <col min="15105" max="15105" width="4.88671875" style="86" customWidth="1"/>
    <col min="15106" max="15106" width="4.109375" style="86" customWidth="1"/>
    <col min="15107" max="15107" width="33.6640625" style="86" customWidth="1"/>
    <col min="15108" max="15109" width="0" style="86" hidden="1" customWidth="1"/>
    <col min="15110" max="15110" width="8.88671875" style="86" customWidth="1"/>
    <col min="15111" max="15111" width="9" style="86" customWidth="1"/>
    <col min="15112" max="15112" width="9.33203125" style="86" customWidth="1"/>
    <col min="15113" max="15113" width="9.109375" style="86" customWidth="1"/>
    <col min="15114" max="15114" width="3.88671875" style="86" customWidth="1"/>
    <col min="15115" max="15115" width="34.33203125" style="86" customWidth="1"/>
    <col min="15116" max="15117" width="0" style="86" hidden="1" customWidth="1"/>
    <col min="15118" max="15119" width="9" style="86" customWidth="1"/>
    <col min="15120" max="15120" width="9.109375" style="86" customWidth="1"/>
    <col min="15121" max="15121" width="9.88671875" style="86" customWidth="1"/>
    <col min="15122" max="15360" width="9.109375" style="86"/>
    <col min="15361" max="15361" width="4.88671875" style="86" customWidth="1"/>
    <col min="15362" max="15362" width="4.109375" style="86" customWidth="1"/>
    <col min="15363" max="15363" width="33.6640625" style="86" customWidth="1"/>
    <col min="15364" max="15365" width="0" style="86" hidden="1" customWidth="1"/>
    <col min="15366" max="15366" width="8.88671875" style="86" customWidth="1"/>
    <col min="15367" max="15367" width="9" style="86" customWidth="1"/>
    <col min="15368" max="15368" width="9.33203125" style="86" customWidth="1"/>
    <col min="15369" max="15369" width="9.109375" style="86" customWidth="1"/>
    <col min="15370" max="15370" width="3.88671875" style="86" customWidth="1"/>
    <col min="15371" max="15371" width="34.33203125" style="86" customWidth="1"/>
    <col min="15372" max="15373" width="0" style="86" hidden="1" customWidth="1"/>
    <col min="15374" max="15375" width="9" style="86" customWidth="1"/>
    <col min="15376" max="15376" width="9.109375" style="86" customWidth="1"/>
    <col min="15377" max="15377" width="9.88671875" style="86" customWidth="1"/>
    <col min="15378" max="15616" width="9.109375" style="86"/>
    <col min="15617" max="15617" width="4.88671875" style="86" customWidth="1"/>
    <col min="15618" max="15618" width="4.109375" style="86" customWidth="1"/>
    <col min="15619" max="15619" width="33.6640625" style="86" customWidth="1"/>
    <col min="15620" max="15621" width="0" style="86" hidden="1" customWidth="1"/>
    <col min="15622" max="15622" width="8.88671875" style="86" customWidth="1"/>
    <col min="15623" max="15623" width="9" style="86" customWidth="1"/>
    <col min="15624" max="15624" width="9.33203125" style="86" customWidth="1"/>
    <col min="15625" max="15625" width="9.109375" style="86" customWidth="1"/>
    <col min="15626" max="15626" width="3.88671875" style="86" customWidth="1"/>
    <col min="15627" max="15627" width="34.33203125" style="86" customWidth="1"/>
    <col min="15628" max="15629" width="0" style="86" hidden="1" customWidth="1"/>
    <col min="15630" max="15631" width="9" style="86" customWidth="1"/>
    <col min="15632" max="15632" width="9.109375" style="86" customWidth="1"/>
    <col min="15633" max="15633" width="9.88671875" style="86" customWidth="1"/>
    <col min="15634" max="15872" width="9.109375" style="86"/>
    <col min="15873" max="15873" width="4.88671875" style="86" customWidth="1"/>
    <col min="15874" max="15874" width="4.109375" style="86" customWidth="1"/>
    <col min="15875" max="15875" width="33.6640625" style="86" customWidth="1"/>
    <col min="15876" max="15877" width="0" style="86" hidden="1" customWidth="1"/>
    <col min="15878" max="15878" width="8.88671875" style="86" customWidth="1"/>
    <col min="15879" max="15879" width="9" style="86" customWidth="1"/>
    <col min="15880" max="15880" width="9.33203125" style="86" customWidth="1"/>
    <col min="15881" max="15881" width="9.109375" style="86" customWidth="1"/>
    <col min="15882" max="15882" width="3.88671875" style="86" customWidth="1"/>
    <col min="15883" max="15883" width="34.33203125" style="86" customWidth="1"/>
    <col min="15884" max="15885" width="0" style="86" hidden="1" customWidth="1"/>
    <col min="15886" max="15887" width="9" style="86" customWidth="1"/>
    <col min="15888" max="15888" width="9.109375" style="86" customWidth="1"/>
    <col min="15889" max="15889" width="9.88671875" style="86" customWidth="1"/>
    <col min="15890" max="16128" width="9.109375" style="86"/>
    <col min="16129" max="16129" width="4.88671875" style="86" customWidth="1"/>
    <col min="16130" max="16130" width="4.109375" style="86" customWidth="1"/>
    <col min="16131" max="16131" width="33.6640625" style="86" customWidth="1"/>
    <col min="16132" max="16133" width="0" style="86" hidden="1" customWidth="1"/>
    <col min="16134" max="16134" width="8.88671875" style="86" customWidth="1"/>
    <col min="16135" max="16135" width="9" style="86" customWidth="1"/>
    <col min="16136" max="16136" width="9.33203125" style="86" customWidth="1"/>
    <col min="16137" max="16137" width="9.109375" style="86" customWidth="1"/>
    <col min="16138" max="16138" width="3.88671875" style="86" customWidth="1"/>
    <col min="16139" max="16139" width="34.33203125" style="86" customWidth="1"/>
    <col min="16140" max="16141" width="0" style="86" hidden="1" customWidth="1"/>
    <col min="16142" max="16143" width="9" style="86" customWidth="1"/>
    <col min="16144" max="16144" width="9.109375" style="86" customWidth="1"/>
    <col min="16145" max="16145" width="9.88671875" style="86" customWidth="1"/>
    <col min="16146" max="16384" width="9.109375" style="86"/>
  </cols>
  <sheetData>
    <row r="1" spans="1:18" s="89" customFormat="1" ht="13.8" x14ac:dyDescent="0.25">
      <c r="A1" s="210" t="s">
        <v>106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88"/>
    </row>
    <row r="2" spans="1:18" s="89" customFormat="1" ht="21" customHeight="1" x14ac:dyDescent="0.25">
      <c r="A2" s="211" t="s">
        <v>118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88"/>
    </row>
    <row r="3" spans="1:18" s="89" customFormat="1" ht="21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212" t="s">
        <v>119</v>
      </c>
      <c r="Q3" s="212"/>
      <c r="R3" s="88"/>
    </row>
    <row r="4" spans="1:18" s="89" customFormat="1" ht="12.6" thickBot="1" x14ac:dyDescent="0.3">
      <c r="A4" s="87"/>
      <c r="B4" s="87"/>
      <c r="C4" s="213" t="s">
        <v>120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88"/>
    </row>
    <row r="5" spans="1:18" s="89" customFormat="1" ht="12.75" customHeight="1" x14ac:dyDescent="0.25">
      <c r="A5" s="214" t="s">
        <v>25</v>
      </c>
      <c r="B5" s="217" t="s">
        <v>121</v>
      </c>
      <c r="C5" s="220" t="s">
        <v>90</v>
      </c>
      <c r="D5" s="207" t="s">
        <v>91</v>
      </c>
      <c r="E5" s="207"/>
      <c r="F5" s="207"/>
      <c r="G5" s="123" t="s">
        <v>92</v>
      </c>
      <c r="H5" s="123" t="s">
        <v>93</v>
      </c>
      <c r="I5" s="124" t="s">
        <v>122</v>
      </c>
      <c r="J5" s="222" t="s">
        <v>121</v>
      </c>
      <c r="K5" s="225" t="s">
        <v>123</v>
      </c>
      <c r="L5" s="207" t="s">
        <v>124</v>
      </c>
      <c r="M5" s="207"/>
      <c r="N5" s="207"/>
      <c r="O5" s="123" t="s">
        <v>125</v>
      </c>
      <c r="P5" s="123" t="s">
        <v>126</v>
      </c>
      <c r="Q5" s="124" t="s">
        <v>127</v>
      </c>
      <c r="R5" s="88"/>
    </row>
    <row r="6" spans="1:18" s="89" customFormat="1" ht="12.75" customHeight="1" x14ac:dyDescent="0.25">
      <c r="A6" s="215"/>
      <c r="B6" s="218"/>
      <c r="C6" s="221"/>
      <c r="D6" s="208" t="s">
        <v>128</v>
      </c>
      <c r="E6" s="208"/>
      <c r="F6" s="208"/>
      <c r="G6" s="208"/>
      <c r="H6" s="208"/>
      <c r="I6" s="209"/>
      <c r="J6" s="223"/>
      <c r="K6" s="226"/>
      <c r="L6" s="208" t="s">
        <v>128</v>
      </c>
      <c r="M6" s="208"/>
      <c r="N6" s="208"/>
      <c r="O6" s="208"/>
      <c r="P6" s="208"/>
      <c r="Q6" s="209"/>
      <c r="R6" s="88"/>
    </row>
    <row r="7" spans="1:18" s="91" customFormat="1" ht="36.6" customHeight="1" thickBot="1" x14ac:dyDescent="0.35">
      <c r="A7" s="216"/>
      <c r="B7" s="219"/>
      <c r="C7" s="125" t="s">
        <v>66</v>
      </c>
      <c r="D7" s="126" t="s">
        <v>129</v>
      </c>
      <c r="E7" s="126" t="s">
        <v>94</v>
      </c>
      <c r="F7" s="126" t="s">
        <v>130</v>
      </c>
      <c r="G7" s="126" t="s">
        <v>131</v>
      </c>
      <c r="H7" s="126" t="s">
        <v>132</v>
      </c>
      <c r="I7" s="127" t="s">
        <v>133</v>
      </c>
      <c r="J7" s="224"/>
      <c r="K7" s="128" t="s">
        <v>62</v>
      </c>
      <c r="L7" s="129" t="s">
        <v>129</v>
      </c>
      <c r="M7" s="129" t="s">
        <v>94</v>
      </c>
      <c r="N7" s="129" t="s">
        <v>130</v>
      </c>
      <c r="O7" s="129" t="s">
        <v>131</v>
      </c>
      <c r="P7" s="129" t="s">
        <v>134</v>
      </c>
      <c r="Q7" s="130" t="s">
        <v>133</v>
      </c>
      <c r="R7" s="90"/>
    </row>
    <row r="8" spans="1:18" s="91" customFormat="1" ht="13.5" customHeight="1" x14ac:dyDescent="0.3">
      <c r="A8" s="131"/>
      <c r="B8" s="132"/>
      <c r="C8" s="133"/>
      <c r="D8" s="134"/>
      <c r="E8" s="134"/>
      <c r="F8" s="134"/>
      <c r="G8" s="134"/>
      <c r="H8" s="134"/>
      <c r="I8" s="135"/>
      <c r="J8" s="136"/>
      <c r="K8" s="137"/>
      <c r="L8" s="138"/>
      <c r="M8" s="138"/>
      <c r="N8" s="138"/>
      <c r="O8" s="138"/>
      <c r="P8" s="138"/>
      <c r="Q8" s="139"/>
      <c r="R8" s="90"/>
    </row>
    <row r="9" spans="1:18" s="149" customFormat="1" ht="10.8" x14ac:dyDescent="0.2">
      <c r="A9" s="140">
        <v>1</v>
      </c>
      <c r="B9" s="141"/>
      <c r="C9" s="142" t="s">
        <v>95</v>
      </c>
      <c r="D9" s="143"/>
      <c r="E9" s="143"/>
      <c r="F9" s="143"/>
      <c r="G9" s="143"/>
      <c r="H9" s="143"/>
      <c r="I9" s="144"/>
      <c r="J9" s="145"/>
      <c r="K9" s="143" t="s">
        <v>96</v>
      </c>
      <c r="L9" s="143"/>
      <c r="M9" s="143"/>
      <c r="N9" s="146"/>
      <c r="O9" s="143"/>
      <c r="P9" s="146"/>
      <c r="Q9" s="147"/>
      <c r="R9" s="148"/>
    </row>
    <row r="10" spans="1:18" ht="14.25" customHeight="1" x14ac:dyDescent="0.25">
      <c r="A10" s="150">
        <v>2</v>
      </c>
      <c r="B10" s="92" t="s">
        <v>135</v>
      </c>
      <c r="C10" s="151" t="s">
        <v>136</v>
      </c>
      <c r="D10" s="152"/>
      <c r="E10" s="152"/>
      <c r="F10" s="97">
        <f>SUM(F11:F12)</f>
        <v>15439</v>
      </c>
      <c r="G10" s="97">
        <f>SUM(G11:G12)</f>
        <v>16165</v>
      </c>
      <c r="H10" s="97">
        <f>SUM(H11:H12)</f>
        <v>145</v>
      </c>
      <c r="I10" s="153">
        <f>SUM(I11:I12)</f>
        <v>16310</v>
      </c>
      <c r="J10" s="154" t="s">
        <v>137</v>
      </c>
      <c r="K10" s="97" t="s">
        <v>138</v>
      </c>
      <c r="L10" s="97"/>
      <c r="M10" s="97"/>
      <c r="N10" s="97">
        <v>5295</v>
      </c>
      <c r="O10" s="97">
        <v>6372</v>
      </c>
      <c r="P10" s="97">
        <v>410</v>
      </c>
      <c r="Q10" s="153">
        <f t="shared" ref="Q10:Q15" si="0">O10+P10</f>
        <v>6782</v>
      </c>
      <c r="R10" s="95"/>
    </row>
    <row r="11" spans="1:18" ht="23.25" customHeight="1" x14ac:dyDescent="0.25">
      <c r="A11" s="140">
        <v>3</v>
      </c>
      <c r="B11" s="155" t="s">
        <v>139</v>
      </c>
      <c r="C11" s="156" t="s">
        <v>140</v>
      </c>
      <c r="D11" s="157">
        <v>19839</v>
      </c>
      <c r="E11" s="157">
        <v>0</v>
      </c>
      <c r="F11" s="158">
        <v>13739</v>
      </c>
      <c r="G11" s="158">
        <v>13765</v>
      </c>
      <c r="H11" s="158">
        <v>781</v>
      </c>
      <c r="I11" s="159">
        <f>G11+H11</f>
        <v>14546</v>
      </c>
      <c r="J11" s="154" t="s">
        <v>141</v>
      </c>
      <c r="K11" s="160" t="s">
        <v>142</v>
      </c>
      <c r="L11" s="97">
        <v>77629</v>
      </c>
      <c r="M11" s="97">
        <v>0</v>
      </c>
      <c r="N11" s="161">
        <v>1372</v>
      </c>
      <c r="O11" s="97">
        <v>1372</v>
      </c>
      <c r="P11" s="161">
        <v>163</v>
      </c>
      <c r="Q11" s="153">
        <f t="shared" si="0"/>
        <v>1535</v>
      </c>
      <c r="R11" s="95"/>
    </row>
    <row r="12" spans="1:18" ht="19.8" x14ac:dyDescent="0.25">
      <c r="A12" s="150">
        <v>4</v>
      </c>
      <c r="B12" s="155" t="s">
        <v>143</v>
      </c>
      <c r="C12" s="156" t="s">
        <v>144</v>
      </c>
      <c r="D12" s="157">
        <v>58494</v>
      </c>
      <c r="E12" s="157">
        <v>0</v>
      </c>
      <c r="F12" s="158">
        <v>1700</v>
      </c>
      <c r="G12" s="158">
        <v>2400</v>
      </c>
      <c r="H12" s="158">
        <v>-636</v>
      </c>
      <c r="I12" s="159">
        <f>G12+H12</f>
        <v>1764</v>
      </c>
      <c r="J12" s="154" t="s">
        <v>145</v>
      </c>
      <c r="K12" s="97" t="s">
        <v>146</v>
      </c>
      <c r="L12" s="97">
        <v>20445</v>
      </c>
      <c r="M12" s="97">
        <v>0</v>
      </c>
      <c r="N12" s="161">
        <v>10151</v>
      </c>
      <c r="O12" s="97">
        <v>8911</v>
      </c>
      <c r="P12" s="161">
        <v>-110</v>
      </c>
      <c r="Q12" s="153">
        <f t="shared" si="0"/>
        <v>8801</v>
      </c>
      <c r="R12" s="95"/>
    </row>
    <row r="13" spans="1:18" ht="12" x14ac:dyDescent="0.25">
      <c r="A13" s="140">
        <v>5</v>
      </c>
      <c r="B13" s="92" t="s">
        <v>147</v>
      </c>
      <c r="C13" s="162" t="s">
        <v>148</v>
      </c>
      <c r="D13" s="97"/>
      <c r="E13" s="97"/>
      <c r="F13" s="97">
        <v>1760</v>
      </c>
      <c r="G13" s="97">
        <v>1710</v>
      </c>
      <c r="H13" s="97"/>
      <c r="I13" s="159">
        <f>G13+H13</f>
        <v>1710</v>
      </c>
      <c r="J13" s="154" t="s">
        <v>149</v>
      </c>
      <c r="K13" s="97" t="s">
        <v>150</v>
      </c>
      <c r="L13" s="97"/>
      <c r="M13" s="97"/>
      <c r="N13" s="161">
        <v>1525</v>
      </c>
      <c r="O13" s="97">
        <v>1465</v>
      </c>
      <c r="P13" s="161">
        <v>375</v>
      </c>
      <c r="Q13" s="153">
        <f t="shared" si="0"/>
        <v>1840</v>
      </c>
      <c r="R13" s="95"/>
    </row>
    <row r="14" spans="1:18" ht="14.25" customHeight="1" x14ac:dyDescent="0.25">
      <c r="A14" s="150">
        <v>6</v>
      </c>
      <c r="B14" s="92" t="s">
        <v>151</v>
      </c>
      <c r="C14" s="162" t="s">
        <v>152</v>
      </c>
      <c r="D14" s="97"/>
      <c r="E14" s="97"/>
      <c r="F14" s="97">
        <v>1060</v>
      </c>
      <c r="G14" s="97">
        <v>834</v>
      </c>
      <c r="H14" s="97"/>
      <c r="I14" s="159">
        <f t="shared" ref="I14:I15" si="1">G14+H14</f>
        <v>834</v>
      </c>
      <c r="J14" s="154" t="s">
        <v>153</v>
      </c>
      <c r="K14" s="97" t="s">
        <v>154</v>
      </c>
      <c r="L14" s="97"/>
      <c r="M14" s="97"/>
      <c r="N14" s="161">
        <v>166</v>
      </c>
      <c r="O14" s="97">
        <v>226</v>
      </c>
      <c r="P14" s="161">
        <v>30</v>
      </c>
      <c r="Q14" s="153">
        <f t="shared" si="0"/>
        <v>256</v>
      </c>
      <c r="R14" s="95"/>
    </row>
    <row r="15" spans="1:18" ht="21.75" customHeight="1" x14ac:dyDescent="0.25">
      <c r="A15" s="140">
        <v>7</v>
      </c>
      <c r="B15" s="92" t="s">
        <v>155</v>
      </c>
      <c r="C15" s="162" t="s">
        <v>156</v>
      </c>
      <c r="D15" s="97"/>
      <c r="E15" s="97"/>
      <c r="F15" s="97"/>
      <c r="G15" s="97"/>
      <c r="H15" s="97"/>
      <c r="I15" s="159">
        <f t="shared" si="1"/>
        <v>0</v>
      </c>
      <c r="J15" s="154"/>
      <c r="K15" s="97" t="s">
        <v>157</v>
      </c>
      <c r="L15" s="97"/>
      <c r="M15" s="97"/>
      <c r="N15" s="161"/>
      <c r="O15" s="97"/>
      <c r="P15" s="161"/>
      <c r="Q15" s="163">
        <f t="shared" si="0"/>
        <v>0</v>
      </c>
      <c r="R15" s="95"/>
    </row>
    <row r="16" spans="1:18" ht="12.75" customHeight="1" x14ac:dyDescent="0.25">
      <c r="A16" s="140">
        <v>8</v>
      </c>
      <c r="B16" s="92"/>
      <c r="C16" s="162"/>
      <c r="D16" s="97"/>
      <c r="E16" s="97"/>
      <c r="F16" s="97"/>
      <c r="G16" s="97"/>
      <c r="H16" s="97"/>
      <c r="I16" s="153"/>
      <c r="J16" s="154"/>
      <c r="K16" s="97"/>
      <c r="L16" s="97"/>
      <c r="M16" s="97"/>
      <c r="N16" s="161"/>
      <c r="O16" s="97"/>
      <c r="P16" s="161"/>
      <c r="Q16" s="163"/>
      <c r="R16" s="95"/>
    </row>
    <row r="17" spans="1:18" ht="12" x14ac:dyDescent="0.25">
      <c r="A17" s="150">
        <v>9</v>
      </c>
      <c r="B17" s="92"/>
      <c r="C17" s="164" t="s">
        <v>97</v>
      </c>
      <c r="D17" s="98" t="e">
        <f>D11+#REF!+D12</f>
        <v>#REF!</v>
      </c>
      <c r="E17" s="98" t="e">
        <f>E11+#REF!+E12</f>
        <v>#REF!</v>
      </c>
      <c r="F17" s="93">
        <f>F10+F13+F14+F15</f>
        <v>18259</v>
      </c>
      <c r="G17" s="93">
        <f>G10+G13+G14+G15</f>
        <v>18709</v>
      </c>
      <c r="H17" s="93">
        <f>H10+H13+H14+H15</f>
        <v>145</v>
      </c>
      <c r="I17" s="165">
        <f>I10+I13+I14+I15</f>
        <v>18854</v>
      </c>
      <c r="J17" s="166"/>
      <c r="K17" s="93" t="s">
        <v>98</v>
      </c>
      <c r="L17" s="93">
        <f>SUM(L11:L15)</f>
        <v>98074</v>
      </c>
      <c r="M17" s="93">
        <f>SUM(M11:M15)</f>
        <v>0</v>
      </c>
      <c r="N17" s="93">
        <f>SUM(N10:N14)</f>
        <v>18509</v>
      </c>
      <c r="O17" s="93">
        <f>SUM(O10:O15)</f>
        <v>18346</v>
      </c>
      <c r="P17" s="93">
        <f>SUM(P10:P15)</f>
        <v>868</v>
      </c>
      <c r="Q17" s="165">
        <f>SUM(Q10:Q15)</f>
        <v>19214</v>
      </c>
      <c r="R17" s="95"/>
    </row>
    <row r="18" spans="1:18" ht="12" x14ac:dyDescent="0.25">
      <c r="A18" s="140">
        <v>10</v>
      </c>
      <c r="B18" s="92"/>
      <c r="C18" s="167"/>
      <c r="D18" s="96"/>
      <c r="E18" s="96"/>
      <c r="F18" s="96"/>
      <c r="G18" s="96"/>
      <c r="H18" s="96"/>
      <c r="I18" s="168"/>
      <c r="J18" s="169"/>
      <c r="K18" s="94"/>
      <c r="L18" s="94"/>
      <c r="M18" s="94"/>
      <c r="N18" s="94"/>
      <c r="O18" s="96"/>
      <c r="P18" s="94"/>
      <c r="Q18" s="170"/>
      <c r="R18" s="95"/>
    </row>
    <row r="19" spans="1:18" s="149" customFormat="1" ht="18" customHeight="1" x14ac:dyDescent="0.2">
      <c r="A19" s="150">
        <v>11</v>
      </c>
      <c r="B19" s="171"/>
      <c r="C19" s="172" t="s">
        <v>99</v>
      </c>
      <c r="D19" s="173"/>
      <c r="E19" s="173"/>
      <c r="F19" s="173"/>
      <c r="G19" s="173"/>
      <c r="H19" s="173"/>
      <c r="I19" s="174"/>
      <c r="J19" s="175"/>
      <c r="K19" s="173" t="s">
        <v>100</v>
      </c>
      <c r="L19" s="173"/>
      <c r="M19" s="173"/>
      <c r="N19" s="176"/>
      <c r="O19" s="173"/>
      <c r="P19" s="176"/>
      <c r="Q19" s="177"/>
      <c r="R19" s="148"/>
    </row>
    <row r="20" spans="1:18" ht="15" customHeight="1" x14ac:dyDescent="0.25">
      <c r="A20" s="140">
        <v>12</v>
      </c>
      <c r="B20" s="92" t="s">
        <v>158</v>
      </c>
      <c r="C20" s="162" t="s">
        <v>159</v>
      </c>
      <c r="D20" s="97">
        <v>0</v>
      </c>
      <c r="E20" s="97">
        <v>0</v>
      </c>
      <c r="F20" s="97">
        <f>SUM(F21:F22)</f>
        <v>9941</v>
      </c>
      <c r="G20" s="97">
        <f>SUM(G21:G22)</f>
        <v>12891</v>
      </c>
      <c r="H20" s="97">
        <f>SUM(H21:H22)</f>
        <v>10000</v>
      </c>
      <c r="I20" s="153">
        <f>SUM(I21:I22)</f>
        <v>22891</v>
      </c>
      <c r="J20" s="154" t="s">
        <v>160</v>
      </c>
      <c r="K20" s="97" t="s">
        <v>161</v>
      </c>
      <c r="L20" s="97">
        <v>66610</v>
      </c>
      <c r="M20" s="97">
        <v>0</v>
      </c>
      <c r="N20" s="97">
        <v>0</v>
      </c>
      <c r="O20" s="97">
        <v>12700</v>
      </c>
      <c r="P20" s="97">
        <v>100</v>
      </c>
      <c r="Q20" s="153">
        <f>O20+P20</f>
        <v>12800</v>
      </c>
      <c r="R20" s="95"/>
    </row>
    <row r="21" spans="1:18" ht="12" x14ac:dyDescent="0.25">
      <c r="A21" s="150">
        <v>13</v>
      </c>
      <c r="B21" s="92" t="s">
        <v>162</v>
      </c>
      <c r="C21" s="156" t="s">
        <v>163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78">
        <f>G21+H21</f>
        <v>0</v>
      </c>
      <c r="J21" s="154" t="s">
        <v>164</v>
      </c>
      <c r="K21" s="97" t="s">
        <v>165</v>
      </c>
      <c r="L21" s="97">
        <v>20930</v>
      </c>
      <c r="M21" s="97">
        <v>0</v>
      </c>
      <c r="N21" s="97">
        <v>0</v>
      </c>
      <c r="O21" s="97">
        <v>5100</v>
      </c>
      <c r="P21" s="97"/>
      <c r="Q21" s="153">
        <f>O21+P21</f>
        <v>5100</v>
      </c>
      <c r="R21" s="95"/>
    </row>
    <row r="22" spans="1:18" ht="12" x14ac:dyDescent="0.25">
      <c r="A22" s="140">
        <v>14</v>
      </c>
      <c r="B22" s="92" t="s">
        <v>166</v>
      </c>
      <c r="C22" s="156" t="s">
        <v>167</v>
      </c>
      <c r="D22" s="157">
        <v>0</v>
      </c>
      <c r="E22" s="157">
        <v>0</v>
      </c>
      <c r="F22" s="97">
        <v>9941</v>
      </c>
      <c r="G22" s="97">
        <v>12891</v>
      </c>
      <c r="H22" s="97">
        <v>10000</v>
      </c>
      <c r="I22" s="153">
        <f>G22+H22</f>
        <v>22891</v>
      </c>
      <c r="J22" s="154" t="s">
        <v>168</v>
      </c>
      <c r="K22" s="97" t="s">
        <v>169</v>
      </c>
      <c r="L22" s="97">
        <v>9000</v>
      </c>
      <c r="M22" s="97">
        <v>0</v>
      </c>
      <c r="N22" s="97">
        <v>0</v>
      </c>
      <c r="O22" s="97">
        <v>0</v>
      </c>
      <c r="P22" s="97"/>
      <c r="Q22" s="153">
        <f>O22+P22</f>
        <v>0</v>
      </c>
      <c r="R22" s="95"/>
    </row>
    <row r="23" spans="1:18" ht="12" x14ac:dyDescent="0.25">
      <c r="A23" s="140">
        <v>15</v>
      </c>
      <c r="B23" s="92" t="s">
        <v>170</v>
      </c>
      <c r="C23" s="162" t="s">
        <v>171</v>
      </c>
      <c r="D23" s="97"/>
      <c r="E23" s="97"/>
      <c r="F23" s="97">
        <v>0</v>
      </c>
      <c r="G23" s="97">
        <v>3500</v>
      </c>
      <c r="H23" s="97"/>
      <c r="I23" s="153">
        <f>G23+H23</f>
        <v>3500</v>
      </c>
      <c r="J23" s="154"/>
      <c r="K23" s="160" t="s">
        <v>172</v>
      </c>
      <c r="L23" s="97"/>
      <c r="M23" s="97"/>
      <c r="N23" s="97">
        <v>250</v>
      </c>
      <c r="O23" s="97"/>
      <c r="P23" s="97"/>
      <c r="Q23" s="153"/>
      <c r="R23" s="95"/>
    </row>
    <row r="24" spans="1:18" ht="12" x14ac:dyDescent="0.25">
      <c r="A24" s="150">
        <v>16</v>
      </c>
      <c r="B24" s="92" t="s">
        <v>173</v>
      </c>
      <c r="C24" s="162" t="s">
        <v>174</v>
      </c>
      <c r="D24" s="161"/>
      <c r="E24" s="161"/>
      <c r="F24" s="97">
        <v>0</v>
      </c>
      <c r="G24" s="97"/>
      <c r="H24" s="97"/>
      <c r="I24" s="153"/>
      <c r="J24" s="154"/>
      <c r="K24" s="97"/>
      <c r="L24" s="97"/>
      <c r="M24" s="97"/>
      <c r="N24" s="97"/>
      <c r="O24" s="97"/>
      <c r="P24" s="97"/>
      <c r="Q24" s="153"/>
      <c r="R24" s="95"/>
    </row>
    <row r="25" spans="1:18" ht="18" customHeight="1" x14ac:dyDescent="0.25">
      <c r="A25" s="150">
        <v>18</v>
      </c>
      <c r="B25" s="92"/>
      <c r="C25" s="164" t="s">
        <v>101</v>
      </c>
      <c r="D25" s="98">
        <f>SUM(D22:D24)</f>
        <v>0</v>
      </c>
      <c r="E25" s="98">
        <f>SUM(E22:E24)</f>
        <v>0</v>
      </c>
      <c r="F25" s="93">
        <f>F20+F23+F24</f>
        <v>9941</v>
      </c>
      <c r="G25" s="93">
        <f>G20+G23+G24</f>
        <v>16391</v>
      </c>
      <c r="H25" s="93">
        <f>H20+H23+H24</f>
        <v>10000</v>
      </c>
      <c r="I25" s="165">
        <f>I20+I23+I24</f>
        <v>26391</v>
      </c>
      <c r="J25" s="166"/>
      <c r="K25" s="93" t="s">
        <v>102</v>
      </c>
      <c r="L25" s="98">
        <f>SUM(L20:L24)</f>
        <v>96540</v>
      </c>
      <c r="M25" s="98">
        <f>SUM(M20:M24)</f>
        <v>0</v>
      </c>
      <c r="N25" s="93">
        <f>SUM(N20:N23)</f>
        <v>250</v>
      </c>
      <c r="O25" s="93">
        <f>SUM(O20:O22)</f>
        <v>17800</v>
      </c>
      <c r="P25" s="93">
        <f>SUM(P20:P22)</f>
        <v>100</v>
      </c>
      <c r="Q25" s="165">
        <f>SUM(Q20:Q22)</f>
        <v>17900</v>
      </c>
      <c r="R25" s="95"/>
    </row>
    <row r="26" spans="1:18" ht="12" x14ac:dyDescent="0.25">
      <c r="A26" s="140">
        <v>19</v>
      </c>
      <c r="B26" s="92"/>
      <c r="C26" s="180"/>
      <c r="D26" s="98"/>
      <c r="E26" s="98"/>
      <c r="F26" s="98"/>
      <c r="G26" s="98"/>
      <c r="H26" s="98"/>
      <c r="I26" s="179"/>
      <c r="J26" s="166"/>
      <c r="K26" s="98"/>
      <c r="L26" s="98"/>
      <c r="M26" s="98"/>
      <c r="N26" s="98"/>
      <c r="O26" s="98"/>
      <c r="P26" s="98"/>
      <c r="Q26" s="179"/>
      <c r="R26" s="95"/>
    </row>
    <row r="27" spans="1:18" s="149" customFormat="1" ht="18" customHeight="1" x14ac:dyDescent="0.2">
      <c r="A27" s="150">
        <v>20</v>
      </c>
      <c r="B27" s="171"/>
      <c r="C27" s="172" t="s">
        <v>175</v>
      </c>
      <c r="D27" s="173" t="e">
        <f>SUM(D17,D25)</f>
        <v>#REF!</v>
      </c>
      <c r="E27" s="173" t="e">
        <f>SUM(E17,E25)</f>
        <v>#REF!</v>
      </c>
      <c r="F27" s="173">
        <f>F17+F25</f>
        <v>28200</v>
      </c>
      <c r="G27" s="173">
        <f>G17+G25</f>
        <v>35100</v>
      </c>
      <c r="H27" s="173">
        <f>H17+H25</f>
        <v>10145</v>
      </c>
      <c r="I27" s="174">
        <f>I17+I25</f>
        <v>45245</v>
      </c>
      <c r="J27" s="175"/>
      <c r="K27" s="173" t="s">
        <v>176</v>
      </c>
      <c r="L27" s="173">
        <f t="shared" ref="L27:Q27" si="2">L17+L25</f>
        <v>194614</v>
      </c>
      <c r="M27" s="173">
        <f t="shared" si="2"/>
        <v>0</v>
      </c>
      <c r="N27" s="173">
        <f t="shared" si="2"/>
        <v>18759</v>
      </c>
      <c r="O27" s="173">
        <f t="shared" si="2"/>
        <v>36146</v>
      </c>
      <c r="P27" s="173">
        <f t="shared" si="2"/>
        <v>968</v>
      </c>
      <c r="Q27" s="174">
        <f t="shared" si="2"/>
        <v>37114</v>
      </c>
      <c r="R27" s="148"/>
    </row>
    <row r="28" spans="1:18" ht="12" x14ac:dyDescent="0.25">
      <c r="A28" s="140">
        <v>21</v>
      </c>
      <c r="B28" s="92"/>
      <c r="C28" s="164"/>
      <c r="D28" s="93"/>
      <c r="E28" s="93"/>
      <c r="F28" s="93"/>
      <c r="G28" s="93"/>
      <c r="H28" s="93"/>
      <c r="I28" s="165"/>
      <c r="J28" s="181"/>
      <c r="K28" s="93"/>
      <c r="L28" s="93"/>
      <c r="M28" s="93"/>
      <c r="N28" s="93"/>
      <c r="O28" s="93"/>
      <c r="P28" s="93"/>
      <c r="Q28" s="165"/>
      <c r="R28" s="95"/>
    </row>
    <row r="29" spans="1:18" s="184" customFormat="1" ht="15.75" customHeight="1" x14ac:dyDescent="0.2">
      <c r="A29" s="140">
        <v>22</v>
      </c>
      <c r="B29" s="171"/>
      <c r="C29" s="182" t="s">
        <v>103</v>
      </c>
      <c r="D29" s="173"/>
      <c r="E29" s="173"/>
      <c r="F29" s="173"/>
      <c r="G29" s="173"/>
      <c r="H29" s="173"/>
      <c r="I29" s="174"/>
      <c r="J29" s="175"/>
      <c r="K29" s="173" t="s">
        <v>104</v>
      </c>
      <c r="L29" s="173"/>
      <c r="M29" s="173"/>
      <c r="N29" s="173"/>
      <c r="O29" s="173"/>
      <c r="P29" s="173"/>
      <c r="Q29" s="174"/>
      <c r="R29" s="183"/>
    </row>
    <row r="30" spans="1:18" s="184" customFormat="1" ht="15.75" customHeight="1" x14ac:dyDescent="0.2">
      <c r="A30" s="140"/>
      <c r="B30" s="92" t="s">
        <v>177</v>
      </c>
      <c r="C30" s="185" t="s">
        <v>178</v>
      </c>
      <c r="D30" s="173"/>
      <c r="E30" s="173"/>
      <c r="F30" s="173"/>
      <c r="G30" s="176">
        <v>10000</v>
      </c>
      <c r="H30" s="173"/>
      <c r="I30" s="177">
        <f>G30+H30</f>
        <v>10000</v>
      </c>
      <c r="J30" s="175"/>
      <c r="K30" s="185" t="s">
        <v>179</v>
      </c>
      <c r="L30" s="173"/>
      <c r="M30" s="173"/>
      <c r="N30" s="176">
        <v>9941</v>
      </c>
      <c r="O30" s="176">
        <v>10191</v>
      </c>
      <c r="P30" s="176">
        <v>9750</v>
      </c>
      <c r="Q30" s="177">
        <f>O30+P30</f>
        <v>19941</v>
      </c>
      <c r="R30" s="183"/>
    </row>
    <row r="31" spans="1:18" s="100" customFormat="1" ht="12" x14ac:dyDescent="0.25">
      <c r="A31" s="150">
        <v>23</v>
      </c>
      <c r="B31" s="92" t="s">
        <v>180</v>
      </c>
      <c r="C31" s="160" t="s">
        <v>181</v>
      </c>
      <c r="D31" s="97">
        <v>0</v>
      </c>
      <c r="E31" s="97">
        <v>0</v>
      </c>
      <c r="F31" s="97">
        <v>0</v>
      </c>
      <c r="G31" s="97"/>
      <c r="H31" s="97"/>
      <c r="I31" s="153">
        <f>G31+H31</f>
        <v>0</v>
      </c>
      <c r="J31" s="154"/>
      <c r="K31" s="160" t="s">
        <v>182</v>
      </c>
      <c r="L31" s="186"/>
      <c r="M31" s="186"/>
      <c r="N31" s="186"/>
      <c r="O31" s="97"/>
      <c r="P31" s="186"/>
      <c r="Q31" s="187">
        <v>0</v>
      </c>
      <c r="R31" s="99"/>
    </row>
    <row r="32" spans="1:18" s="100" customFormat="1" ht="12" x14ac:dyDescent="0.25">
      <c r="A32" s="140">
        <v>24</v>
      </c>
      <c r="B32" s="92" t="s">
        <v>183</v>
      </c>
      <c r="C32" s="160" t="s">
        <v>184</v>
      </c>
      <c r="D32" s="97"/>
      <c r="E32" s="97"/>
      <c r="F32" s="97">
        <v>500</v>
      </c>
      <c r="G32" s="97">
        <v>1237</v>
      </c>
      <c r="H32" s="97">
        <v>0</v>
      </c>
      <c r="I32" s="153">
        <f>G32+H32</f>
        <v>1237</v>
      </c>
      <c r="J32" s="154"/>
      <c r="K32" s="160" t="s">
        <v>185</v>
      </c>
      <c r="L32" s="186"/>
      <c r="M32" s="186"/>
      <c r="N32" s="186"/>
      <c r="O32" s="97"/>
      <c r="P32" s="186"/>
      <c r="Q32" s="187"/>
      <c r="R32" s="99"/>
    </row>
    <row r="33" spans="1:18" s="100" customFormat="1" ht="12" x14ac:dyDescent="0.25">
      <c r="A33" s="150">
        <v>25</v>
      </c>
      <c r="B33" s="92" t="s">
        <v>186</v>
      </c>
      <c r="C33" s="160" t="s">
        <v>187</v>
      </c>
      <c r="D33" s="97"/>
      <c r="E33" s="97"/>
      <c r="F33" s="97"/>
      <c r="G33" s="97"/>
      <c r="H33" s="97">
        <v>573</v>
      </c>
      <c r="I33" s="153">
        <f>G33+H33</f>
        <v>573</v>
      </c>
      <c r="J33" s="154"/>
      <c r="K33" s="97"/>
      <c r="L33" s="186"/>
      <c r="M33" s="186"/>
      <c r="N33" s="186"/>
      <c r="O33" s="97"/>
      <c r="P33" s="186"/>
      <c r="Q33" s="187"/>
      <c r="R33" s="99"/>
    </row>
    <row r="34" spans="1:18" s="149" customFormat="1" ht="15.75" customHeight="1" x14ac:dyDescent="0.2">
      <c r="A34" s="140">
        <v>26</v>
      </c>
      <c r="B34" s="171"/>
      <c r="C34" s="172" t="s">
        <v>188</v>
      </c>
      <c r="D34" s="173" t="e">
        <f>D31+#REF!</f>
        <v>#REF!</v>
      </c>
      <c r="E34" s="173" t="e">
        <f>E31+#REF!+#REF!</f>
        <v>#REF!</v>
      </c>
      <c r="F34" s="173">
        <f>SUM(F31:F32)</f>
        <v>500</v>
      </c>
      <c r="G34" s="173">
        <f>SUM(G30:G33)</f>
        <v>11237</v>
      </c>
      <c r="H34" s="173">
        <f>SUM(H30:H33)</f>
        <v>573</v>
      </c>
      <c r="I34" s="174">
        <f>SUM(I30:I33)</f>
        <v>11810</v>
      </c>
      <c r="J34" s="175"/>
      <c r="K34" s="173" t="s">
        <v>105</v>
      </c>
      <c r="L34" s="173" t="e">
        <f>#REF!</f>
        <v>#REF!</v>
      </c>
      <c r="M34" s="173" t="e">
        <f>#REF!</f>
        <v>#REF!</v>
      </c>
      <c r="N34" s="173">
        <f>SUM(N30:N33)</f>
        <v>9941</v>
      </c>
      <c r="O34" s="173">
        <f t="shared" ref="O34:Q34" si="3">SUM(O30:O33)</f>
        <v>10191</v>
      </c>
      <c r="P34" s="173">
        <f t="shared" si="3"/>
        <v>9750</v>
      </c>
      <c r="Q34" s="173">
        <f t="shared" si="3"/>
        <v>19941</v>
      </c>
      <c r="R34" s="148"/>
    </row>
    <row r="35" spans="1:18" s="149" customFormat="1" ht="10.8" x14ac:dyDescent="0.2">
      <c r="A35" s="150">
        <v>27</v>
      </c>
      <c r="B35" s="171"/>
      <c r="C35" s="172"/>
      <c r="D35" s="173"/>
      <c r="E35" s="173"/>
      <c r="F35" s="173"/>
      <c r="G35" s="173"/>
      <c r="H35" s="173"/>
      <c r="I35" s="174"/>
      <c r="J35" s="175"/>
      <c r="K35" s="173"/>
      <c r="L35" s="173"/>
      <c r="M35" s="173"/>
      <c r="N35" s="173"/>
      <c r="O35" s="173"/>
      <c r="P35" s="173"/>
      <c r="Q35" s="174"/>
      <c r="R35" s="148"/>
    </row>
    <row r="36" spans="1:18" s="195" customFormat="1" ht="21.75" customHeight="1" thickBot="1" x14ac:dyDescent="0.3">
      <c r="A36" s="188">
        <v>28</v>
      </c>
      <c r="B36" s="189"/>
      <c r="C36" s="190" t="s">
        <v>189</v>
      </c>
      <c r="D36" s="191" t="e">
        <f t="shared" ref="D36:I36" si="4">D27+D34</f>
        <v>#REF!</v>
      </c>
      <c r="E36" s="191" t="e">
        <f t="shared" si="4"/>
        <v>#REF!</v>
      </c>
      <c r="F36" s="191">
        <f t="shared" si="4"/>
        <v>28700</v>
      </c>
      <c r="G36" s="191">
        <f t="shared" si="4"/>
        <v>46337</v>
      </c>
      <c r="H36" s="191">
        <f t="shared" si="4"/>
        <v>10718</v>
      </c>
      <c r="I36" s="192">
        <f t="shared" si="4"/>
        <v>57055</v>
      </c>
      <c r="J36" s="193"/>
      <c r="K36" s="194" t="s">
        <v>190</v>
      </c>
      <c r="L36" s="191" t="e">
        <f t="shared" ref="L36:Q36" si="5">L27+L34</f>
        <v>#REF!</v>
      </c>
      <c r="M36" s="191" t="e">
        <f t="shared" si="5"/>
        <v>#REF!</v>
      </c>
      <c r="N36" s="191">
        <f t="shared" si="5"/>
        <v>28700</v>
      </c>
      <c r="O36" s="191">
        <f t="shared" si="5"/>
        <v>46337</v>
      </c>
      <c r="P36" s="191">
        <f t="shared" si="5"/>
        <v>10718</v>
      </c>
      <c r="Q36" s="192">
        <f t="shared" si="5"/>
        <v>57055</v>
      </c>
      <c r="R36" s="95"/>
    </row>
    <row r="37" spans="1:18" ht="12" x14ac:dyDescent="0.25"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95"/>
    </row>
    <row r="38" spans="1:18" ht="12" x14ac:dyDescent="0.25"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95"/>
    </row>
    <row r="39" spans="1:18" ht="12" x14ac:dyDescent="0.25"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95"/>
    </row>
    <row r="40" spans="1:18" ht="12" x14ac:dyDescent="0.25"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95"/>
    </row>
    <row r="41" spans="1:18" ht="12" x14ac:dyDescent="0.25"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95"/>
    </row>
    <row r="42" spans="1:18" ht="12" x14ac:dyDescent="0.25"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95"/>
    </row>
    <row r="43" spans="1:18" ht="12" x14ac:dyDescent="0.25"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95"/>
    </row>
    <row r="44" spans="1:18" ht="12" x14ac:dyDescent="0.25"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95"/>
    </row>
    <row r="45" spans="1:18" ht="12" x14ac:dyDescent="0.25"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95"/>
    </row>
    <row r="46" spans="1:18" ht="12" x14ac:dyDescent="0.25"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95"/>
    </row>
    <row r="47" spans="1:18" ht="12" x14ac:dyDescent="0.25"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95"/>
    </row>
    <row r="48" spans="1:18" ht="12" x14ac:dyDescent="0.25"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95"/>
    </row>
    <row r="49" spans="1:18" ht="12" x14ac:dyDescent="0.25"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95"/>
    </row>
    <row r="50" spans="1:18" ht="12" x14ac:dyDescent="0.25"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95"/>
    </row>
    <row r="51" spans="1:18" ht="12" x14ac:dyDescent="0.25">
      <c r="A51" s="86"/>
      <c r="B51" s="86"/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95"/>
    </row>
    <row r="52" spans="1:18" ht="12" x14ac:dyDescent="0.25">
      <c r="A52" s="86"/>
      <c r="B52" s="86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95"/>
    </row>
    <row r="53" spans="1:18" ht="12" x14ac:dyDescent="0.25">
      <c r="A53" s="86"/>
      <c r="B53" s="86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95"/>
    </row>
    <row r="54" spans="1:18" x14ac:dyDescent="0.2">
      <c r="A54" s="86"/>
      <c r="B54" s="86"/>
      <c r="C54" s="10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7"/>
    </row>
    <row r="55" spans="1:18" x14ac:dyDescent="0.2">
      <c r="A55" s="86"/>
      <c r="B55" s="86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7"/>
    </row>
    <row r="56" spans="1:18" x14ac:dyDescent="0.2">
      <c r="A56" s="86"/>
      <c r="B56" s="86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7"/>
    </row>
    <row r="57" spans="1:18" x14ac:dyDescent="0.2">
      <c r="A57" s="86"/>
      <c r="B57" s="86"/>
      <c r="C57" s="10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7"/>
    </row>
    <row r="58" spans="1:18" x14ac:dyDescent="0.2">
      <c r="A58" s="86"/>
      <c r="B58" s="86"/>
      <c r="C58" s="105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7"/>
    </row>
    <row r="59" spans="1:18" x14ac:dyDescent="0.2">
      <c r="A59" s="86"/>
      <c r="B59" s="86"/>
      <c r="C59" s="10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7"/>
    </row>
    <row r="60" spans="1:18" x14ac:dyDescent="0.2">
      <c r="A60" s="86"/>
      <c r="B60" s="86"/>
      <c r="C60" s="10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7"/>
    </row>
    <row r="61" spans="1:18" x14ac:dyDescent="0.2">
      <c r="A61" s="86"/>
      <c r="B61" s="86"/>
      <c r="C61" s="10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7"/>
    </row>
    <row r="62" spans="1:18" x14ac:dyDescent="0.2">
      <c r="A62" s="86"/>
      <c r="B62" s="86"/>
      <c r="C62" s="10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7"/>
    </row>
    <row r="63" spans="1:18" x14ac:dyDescent="0.2">
      <c r="A63" s="86"/>
      <c r="B63" s="86"/>
      <c r="C63" s="10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7"/>
    </row>
    <row r="64" spans="1:18" x14ac:dyDescent="0.2">
      <c r="A64" s="86"/>
      <c r="B64" s="86"/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7"/>
    </row>
    <row r="65" spans="1:18" x14ac:dyDescent="0.2">
      <c r="A65" s="86"/>
      <c r="B65" s="86"/>
      <c r="C65" s="105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7"/>
    </row>
    <row r="66" spans="1:18" x14ac:dyDescent="0.2">
      <c r="A66" s="86"/>
      <c r="B66" s="86"/>
      <c r="C66" s="10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7"/>
    </row>
    <row r="67" spans="1:18" x14ac:dyDescent="0.2">
      <c r="A67" s="86"/>
      <c r="B67" s="86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7"/>
    </row>
    <row r="68" spans="1:18" x14ac:dyDescent="0.2">
      <c r="A68" s="86"/>
      <c r="B68" s="86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7"/>
    </row>
    <row r="69" spans="1:18" x14ac:dyDescent="0.2">
      <c r="A69" s="86"/>
      <c r="B69" s="86"/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7"/>
    </row>
    <row r="70" spans="1:18" x14ac:dyDescent="0.2">
      <c r="A70" s="86"/>
      <c r="B70" s="86"/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7"/>
    </row>
    <row r="71" spans="1:18" x14ac:dyDescent="0.2">
      <c r="A71" s="86"/>
      <c r="B71" s="86"/>
      <c r="C71" s="10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7"/>
    </row>
    <row r="72" spans="1:18" x14ac:dyDescent="0.2">
      <c r="A72" s="86"/>
      <c r="B72" s="86"/>
      <c r="C72" s="10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7"/>
    </row>
    <row r="73" spans="1:18" x14ac:dyDescent="0.2">
      <c r="A73" s="86"/>
      <c r="B73" s="86"/>
      <c r="C73" s="105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7"/>
    </row>
    <row r="74" spans="1:18" x14ac:dyDescent="0.2">
      <c r="A74" s="86"/>
      <c r="B74" s="86"/>
      <c r="C74" s="105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</row>
    <row r="75" spans="1:18" x14ac:dyDescent="0.2">
      <c r="A75" s="86"/>
      <c r="B75" s="86"/>
      <c r="C75" s="10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7"/>
    </row>
    <row r="76" spans="1:18" x14ac:dyDescent="0.2">
      <c r="A76" s="86"/>
      <c r="B76" s="86"/>
      <c r="C76" s="105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7"/>
    </row>
    <row r="77" spans="1:18" x14ac:dyDescent="0.2">
      <c r="A77" s="86"/>
      <c r="B77" s="86"/>
      <c r="C77" s="105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7"/>
    </row>
    <row r="78" spans="1:18" x14ac:dyDescent="0.2">
      <c r="A78" s="86"/>
      <c r="B78" s="86"/>
      <c r="C78" s="10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7"/>
    </row>
    <row r="79" spans="1:18" x14ac:dyDescent="0.2">
      <c r="A79" s="86"/>
      <c r="B79" s="86"/>
      <c r="C79" s="10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7"/>
    </row>
  </sheetData>
  <sheetProtection selectLockedCells="1" selectUnlockedCells="1"/>
  <mergeCells count="13">
    <mergeCell ref="L5:N5"/>
    <mergeCell ref="D6:I6"/>
    <mergeCell ref="L6:Q6"/>
    <mergeCell ref="A1:Q1"/>
    <mergeCell ref="A2:Q2"/>
    <mergeCell ref="P3:Q3"/>
    <mergeCell ref="C4:Q4"/>
    <mergeCell ref="A5:A7"/>
    <mergeCell ref="B5:B7"/>
    <mergeCell ref="C5:C6"/>
    <mergeCell ref="D5:F5"/>
    <mergeCell ref="J5:J7"/>
    <mergeCell ref="K5:K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WhiteSpace="0" view="pageLayout" zoomScaleNormal="100" workbookViewId="0">
      <selection activeCell="C1" sqref="C1:F1"/>
    </sheetView>
  </sheetViews>
  <sheetFormatPr defaultColWidth="8" defaultRowHeight="11.4" x14ac:dyDescent="0.2"/>
  <cols>
    <col min="1" max="1" width="5.88671875" style="3" customWidth="1"/>
    <col min="2" max="2" width="38.33203125" style="2" customWidth="1"/>
    <col min="3" max="6" width="11.33203125" style="2" customWidth="1"/>
    <col min="7" max="16384" width="8" style="1"/>
  </cols>
  <sheetData>
    <row r="1" spans="1:6" s="6" customFormat="1" ht="54" customHeight="1" thickBot="1" x14ac:dyDescent="0.25">
      <c r="A1" s="17" t="s">
        <v>25</v>
      </c>
      <c r="B1" s="16" t="s">
        <v>24</v>
      </c>
      <c r="C1" s="126" t="s">
        <v>130</v>
      </c>
      <c r="D1" s="126" t="s">
        <v>131</v>
      </c>
      <c r="E1" s="126" t="s">
        <v>132</v>
      </c>
      <c r="F1" s="127" t="s">
        <v>133</v>
      </c>
    </row>
    <row r="2" spans="1:6" s="15" customFormat="1" ht="14.4" customHeight="1" x14ac:dyDescent="0.2">
      <c r="A2" s="11"/>
      <c r="B2" s="10" t="s">
        <v>23</v>
      </c>
      <c r="C2" s="10"/>
      <c r="D2" s="10"/>
      <c r="E2" s="10"/>
      <c r="F2" s="10"/>
    </row>
    <row r="3" spans="1:6" s="6" customFormat="1" ht="14.4" customHeight="1" x14ac:dyDescent="0.2">
      <c r="A3" s="11" t="s">
        <v>22</v>
      </c>
      <c r="B3" s="10" t="s">
        <v>21</v>
      </c>
      <c r="C3" s="8"/>
      <c r="D3" s="8"/>
      <c r="E3" s="8"/>
      <c r="F3" s="8"/>
    </row>
    <row r="4" spans="1:6" s="6" customFormat="1" ht="14.4" customHeight="1" x14ac:dyDescent="0.2">
      <c r="A4" s="9"/>
      <c r="B4" s="8" t="s">
        <v>20</v>
      </c>
      <c r="C4" s="8">
        <v>1060</v>
      </c>
      <c r="D4" s="8">
        <v>834</v>
      </c>
      <c r="E4" s="8"/>
      <c r="F4" s="8">
        <v>834</v>
      </c>
    </row>
    <row r="5" spans="1:6" s="6" customFormat="1" ht="14.4" customHeight="1" x14ac:dyDescent="0.2">
      <c r="A5" s="9"/>
      <c r="B5" s="8" t="s">
        <v>19</v>
      </c>
      <c r="C5" s="8">
        <f>C6+C7+C8+C9</f>
        <v>1760</v>
      </c>
      <c r="D5" s="8">
        <f>D6+D7+D8+D9</f>
        <v>1710</v>
      </c>
      <c r="E5" s="8"/>
      <c r="F5" s="8">
        <f>F6+F7+F8+F9</f>
        <v>1710</v>
      </c>
    </row>
    <row r="6" spans="1:6" s="6" customFormat="1" ht="14.4" customHeight="1" x14ac:dyDescent="0.2">
      <c r="A6" s="9"/>
      <c r="B6" s="8" t="s">
        <v>117</v>
      </c>
      <c r="C6" s="8">
        <v>10</v>
      </c>
      <c r="D6" s="8">
        <v>10</v>
      </c>
      <c r="E6" s="8"/>
      <c r="F6" s="8">
        <v>10</v>
      </c>
    </row>
    <row r="7" spans="1:6" s="6" customFormat="1" ht="14.4" customHeight="1" x14ac:dyDescent="0.2">
      <c r="A7" s="9"/>
      <c r="B7" s="8" t="s">
        <v>18</v>
      </c>
      <c r="C7" s="8">
        <v>1460</v>
      </c>
      <c r="D7" s="8">
        <v>1340</v>
      </c>
      <c r="E7" s="8"/>
      <c r="F7" s="8">
        <v>1340</v>
      </c>
    </row>
    <row r="8" spans="1:6" s="6" customFormat="1" ht="14.4" customHeight="1" x14ac:dyDescent="0.2">
      <c r="A8" s="9"/>
      <c r="B8" s="8" t="s">
        <v>17</v>
      </c>
      <c r="C8" s="8">
        <v>280</v>
      </c>
      <c r="D8" s="8">
        <v>350</v>
      </c>
      <c r="E8" s="8"/>
      <c r="F8" s="8">
        <v>350</v>
      </c>
    </row>
    <row r="9" spans="1:6" s="6" customFormat="1" ht="14.4" customHeight="1" x14ac:dyDescent="0.2">
      <c r="A9" s="9"/>
      <c r="B9" s="8" t="s">
        <v>16</v>
      </c>
      <c r="C9" s="8">
        <v>10</v>
      </c>
      <c r="D9" s="8">
        <v>10</v>
      </c>
      <c r="E9" s="8"/>
      <c r="F9" s="8">
        <v>10</v>
      </c>
    </row>
    <row r="10" spans="1:6" s="14" customFormat="1" ht="14.4" customHeight="1" x14ac:dyDescent="0.2">
      <c r="A10" s="5"/>
      <c r="B10" s="4" t="s">
        <v>15</v>
      </c>
      <c r="C10" s="4">
        <f>SUM(C4:C5)</f>
        <v>2820</v>
      </c>
      <c r="D10" s="4">
        <f>SUM(D4:D5)</f>
        <v>2544</v>
      </c>
      <c r="E10" s="4">
        <f>SUM(E4:E5)</f>
        <v>0</v>
      </c>
      <c r="F10" s="4">
        <f>SUM(F4:F5)</f>
        <v>2544</v>
      </c>
    </row>
    <row r="11" spans="1:6" s="6" customFormat="1" ht="14.4" customHeight="1" x14ac:dyDescent="0.2">
      <c r="A11" s="11" t="s">
        <v>14</v>
      </c>
      <c r="B11" s="10" t="s">
        <v>13</v>
      </c>
      <c r="C11" s="8"/>
      <c r="D11" s="8"/>
      <c r="E11" s="8"/>
      <c r="F11" s="8"/>
    </row>
    <row r="12" spans="1:6" s="6" customFormat="1" ht="14.4" customHeight="1" x14ac:dyDescent="0.2">
      <c r="A12" s="9"/>
      <c r="B12" s="8" t="s">
        <v>12</v>
      </c>
      <c r="C12" s="8"/>
      <c r="D12" s="8"/>
      <c r="E12" s="8"/>
      <c r="F12" s="8"/>
    </row>
    <row r="13" spans="1:6" s="6" customFormat="1" ht="14.4" customHeight="1" x14ac:dyDescent="0.2">
      <c r="A13" s="9"/>
      <c r="B13" s="8" t="s">
        <v>191</v>
      </c>
      <c r="C13" s="8">
        <v>13739</v>
      </c>
      <c r="D13" s="8">
        <v>13765</v>
      </c>
      <c r="E13" s="8">
        <v>781</v>
      </c>
      <c r="F13" s="8">
        <v>14546</v>
      </c>
    </row>
    <row r="14" spans="1:6" s="14" customFormat="1" ht="14.4" customHeight="1" x14ac:dyDescent="0.2">
      <c r="A14" s="5"/>
      <c r="B14" s="4" t="s">
        <v>11</v>
      </c>
      <c r="C14" s="4">
        <f>SUM(C12:C13)</f>
        <v>13739</v>
      </c>
      <c r="D14" s="4">
        <f>SUM(D12:D13)</f>
        <v>13765</v>
      </c>
      <c r="E14" s="4">
        <f>SUM(E12:E13)</f>
        <v>781</v>
      </c>
      <c r="F14" s="4">
        <f>SUM(F12:F13)</f>
        <v>14546</v>
      </c>
    </row>
    <row r="15" spans="1:6" s="6" customFormat="1" ht="14.4" customHeight="1" x14ac:dyDescent="0.2">
      <c r="A15" s="11" t="s">
        <v>10</v>
      </c>
      <c r="B15" s="10" t="s">
        <v>9</v>
      </c>
      <c r="C15" s="8"/>
      <c r="D15" s="8"/>
      <c r="E15" s="8"/>
      <c r="F15" s="8"/>
    </row>
    <row r="16" spans="1:6" s="6" customFormat="1" ht="14.4" customHeight="1" x14ac:dyDescent="0.2">
      <c r="A16" s="9"/>
      <c r="B16" s="8" t="s">
        <v>192</v>
      </c>
      <c r="C16" s="8">
        <v>0</v>
      </c>
      <c r="D16" s="8">
        <v>0</v>
      </c>
      <c r="E16" s="8"/>
      <c r="F16" s="8">
        <v>0</v>
      </c>
    </row>
    <row r="17" spans="1:6" s="6" customFormat="1" ht="14.4" customHeight="1" x14ac:dyDescent="0.2">
      <c r="A17" s="9"/>
      <c r="B17" s="8" t="s">
        <v>111</v>
      </c>
      <c r="C17" s="8">
        <v>0</v>
      </c>
      <c r="D17" s="8">
        <v>1600</v>
      </c>
      <c r="E17" s="8"/>
      <c r="F17" s="8">
        <v>1600</v>
      </c>
    </row>
    <row r="18" spans="1:6" s="6" customFormat="1" ht="14.4" customHeight="1" x14ac:dyDescent="0.2">
      <c r="A18" s="9"/>
      <c r="B18" s="8" t="s">
        <v>193</v>
      </c>
      <c r="C18" s="8">
        <v>0</v>
      </c>
      <c r="D18" s="8">
        <v>1900</v>
      </c>
      <c r="E18" s="8">
        <v>0</v>
      </c>
      <c r="F18" s="8">
        <v>1900</v>
      </c>
    </row>
    <row r="19" spans="1:6" ht="24.9" customHeight="1" x14ac:dyDescent="0.2">
      <c r="A19" s="5"/>
      <c r="B19" s="4" t="s">
        <v>198</v>
      </c>
      <c r="C19" s="4">
        <f>SUM(C16:C18)</f>
        <v>0</v>
      </c>
      <c r="D19" s="4">
        <f>SUM(D16:D18)</f>
        <v>3500</v>
      </c>
      <c r="E19" s="4">
        <f>SUM(E16:E18)</f>
        <v>0</v>
      </c>
      <c r="F19" s="4">
        <f>SUM(F16:F18)</f>
        <v>3500</v>
      </c>
    </row>
    <row r="20" spans="1:6" s="6" customFormat="1" ht="15" customHeight="1" x14ac:dyDescent="0.2">
      <c r="A20" s="11" t="s">
        <v>8</v>
      </c>
      <c r="B20" s="10" t="s">
        <v>194</v>
      </c>
      <c r="C20" s="8"/>
      <c r="D20" s="8"/>
      <c r="E20" s="8"/>
      <c r="F20" s="8"/>
    </row>
    <row r="21" spans="1:6" s="6" customFormat="1" ht="15" customHeight="1" x14ac:dyDescent="0.2">
      <c r="A21" s="9"/>
      <c r="B21" s="8" t="s">
        <v>195</v>
      </c>
      <c r="C21" s="8">
        <v>1700</v>
      </c>
      <c r="D21" s="8">
        <v>2400</v>
      </c>
      <c r="E21" s="8">
        <v>-636</v>
      </c>
      <c r="F21" s="8">
        <v>1764</v>
      </c>
    </row>
    <row r="22" spans="1:6" s="6" customFormat="1" ht="15" customHeight="1" x14ac:dyDescent="0.2">
      <c r="A22" s="9"/>
      <c r="B22" s="8" t="s">
        <v>196</v>
      </c>
      <c r="C22" s="8">
        <v>9941</v>
      </c>
      <c r="D22" s="8">
        <v>12891</v>
      </c>
      <c r="E22" s="8">
        <v>10000</v>
      </c>
      <c r="F22" s="8">
        <v>22891</v>
      </c>
    </row>
    <row r="23" spans="1:6" s="14" customFormat="1" ht="27" customHeight="1" x14ac:dyDescent="0.2">
      <c r="A23" s="5"/>
      <c r="B23" s="4" t="s">
        <v>197</v>
      </c>
      <c r="C23" s="4">
        <f>SUM(C21:C22)</f>
        <v>11641</v>
      </c>
      <c r="D23" s="4">
        <f>SUM(D21:D22)</f>
        <v>15291</v>
      </c>
      <c r="E23" s="4">
        <f>SUM(E21:E22)</f>
        <v>9364</v>
      </c>
      <c r="F23" s="4">
        <f>SUM(F21:F22)</f>
        <v>24655</v>
      </c>
    </row>
    <row r="24" spans="1:6" s="6" customFormat="1" ht="15" customHeight="1" x14ac:dyDescent="0.2">
      <c r="A24" s="11" t="s">
        <v>7</v>
      </c>
      <c r="B24" s="10" t="s">
        <v>6</v>
      </c>
      <c r="C24" s="8"/>
      <c r="D24" s="8"/>
      <c r="E24" s="8"/>
      <c r="F24" s="8"/>
    </row>
    <row r="25" spans="1:6" s="6" customFormat="1" ht="24.9" customHeight="1" x14ac:dyDescent="0.2">
      <c r="A25" s="9"/>
      <c r="B25" s="8" t="s">
        <v>5</v>
      </c>
      <c r="C25" s="8">
        <v>0</v>
      </c>
      <c r="D25" s="8">
        <v>0</v>
      </c>
      <c r="E25" s="8">
        <v>0</v>
      </c>
      <c r="F25" s="8">
        <v>0</v>
      </c>
    </row>
    <row r="26" spans="1:6" s="6" customFormat="1" ht="24.9" customHeight="1" x14ac:dyDescent="0.2">
      <c r="A26" s="9"/>
      <c r="B26" s="8" t="s">
        <v>4</v>
      </c>
      <c r="C26" s="8">
        <v>0</v>
      </c>
      <c r="D26" s="8">
        <v>0</v>
      </c>
      <c r="E26" s="8">
        <v>0</v>
      </c>
      <c r="F26" s="8">
        <v>0</v>
      </c>
    </row>
    <row r="27" spans="1:6" s="6" customFormat="1" ht="24.9" customHeight="1" x14ac:dyDescent="0.2">
      <c r="A27" s="7"/>
      <c r="B27" s="4" t="s">
        <v>3</v>
      </c>
      <c r="C27" s="4">
        <f>SUM(C25:C26)</f>
        <v>0</v>
      </c>
      <c r="D27" s="4">
        <f>SUM(D25:D26)</f>
        <v>0</v>
      </c>
      <c r="E27" s="4">
        <f>SUM(E25:E26)</f>
        <v>0</v>
      </c>
      <c r="F27" s="4">
        <f>SUM(F25:F26)</f>
        <v>0</v>
      </c>
    </row>
    <row r="28" spans="1:6" s="6" customFormat="1" ht="22.2" customHeight="1" x14ac:dyDescent="0.2">
      <c r="A28" s="5"/>
      <c r="B28" s="4" t="s">
        <v>199</v>
      </c>
      <c r="C28" s="4">
        <f>SUM(C10+C14+C19+C23+C27)</f>
        <v>28200</v>
      </c>
      <c r="D28" s="4">
        <f t="shared" ref="D28:F28" si="0">SUM(D10+D14+D19+D23+D27)</f>
        <v>35100</v>
      </c>
      <c r="E28" s="4">
        <f t="shared" si="0"/>
        <v>10145</v>
      </c>
      <c r="F28" s="4">
        <f t="shared" si="0"/>
        <v>45245</v>
      </c>
    </row>
    <row r="29" spans="1:6" s="6" customFormat="1" ht="14.4" customHeight="1" x14ac:dyDescent="0.2">
      <c r="A29" s="11" t="s">
        <v>2</v>
      </c>
      <c r="B29" s="10" t="s">
        <v>200</v>
      </c>
      <c r="C29" s="8"/>
      <c r="D29" s="8"/>
      <c r="E29" s="8"/>
      <c r="F29" s="8"/>
    </row>
    <row r="30" spans="1:6" s="6" customFormat="1" ht="14.4" customHeight="1" x14ac:dyDescent="0.2">
      <c r="A30" s="13"/>
      <c r="B30" s="12" t="s">
        <v>226</v>
      </c>
      <c r="C30" s="12">
        <v>0</v>
      </c>
      <c r="D30" s="12">
        <v>10000</v>
      </c>
      <c r="E30" s="12"/>
      <c r="F30" s="12">
        <v>10000</v>
      </c>
    </row>
    <row r="31" spans="1:6" s="6" customFormat="1" ht="14.4" customHeight="1" x14ac:dyDescent="0.2">
      <c r="A31" s="7"/>
      <c r="B31" s="4" t="s">
        <v>1</v>
      </c>
      <c r="C31" s="4">
        <f>SUM(C30:C30)</f>
        <v>0</v>
      </c>
      <c r="D31" s="4">
        <f>SUM(D30:D30)</f>
        <v>10000</v>
      </c>
      <c r="E31" s="4">
        <f>SUM(E30:E30)</f>
        <v>0</v>
      </c>
      <c r="F31" s="4">
        <f>SUM(F30:F30)</f>
        <v>10000</v>
      </c>
    </row>
    <row r="32" spans="1:6" s="6" customFormat="1" ht="14.4" customHeight="1" x14ac:dyDescent="0.2">
      <c r="A32" s="11" t="s">
        <v>205</v>
      </c>
      <c r="B32" s="10" t="s">
        <v>201</v>
      </c>
      <c r="C32" s="10"/>
      <c r="D32" s="10"/>
      <c r="E32" s="10"/>
      <c r="F32" s="10"/>
    </row>
    <row r="33" spans="1:6" s="6" customFormat="1" ht="12.75" customHeight="1" x14ac:dyDescent="0.2">
      <c r="A33" s="9"/>
      <c r="B33" s="8" t="s">
        <v>202</v>
      </c>
      <c r="C33" s="8">
        <v>500</v>
      </c>
      <c r="D33" s="8">
        <v>1237</v>
      </c>
      <c r="E33" s="8"/>
      <c r="F33" s="8">
        <v>1237</v>
      </c>
    </row>
    <row r="34" spans="1:6" s="6" customFormat="1" ht="15" customHeight="1" x14ac:dyDescent="0.2">
      <c r="A34" s="9"/>
      <c r="B34" s="8" t="s">
        <v>203</v>
      </c>
      <c r="C34" s="8"/>
      <c r="D34" s="8"/>
      <c r="E34" s="8">
        <v>573</v>
      </c>
      <c r="F34" s="8">
        <v>573</v>
      </c>
    </row>
    <row r="35" spans="1:6" s="6" customFormat="1" ht="24.9" customHeight="1" x14ac:dyDescent="0.2">
      <c r="A35" s="7"/>
      <c r="B35" s="4" t="s">
        <v>204</v>
      </c>
      <c r="C35" s="4">
        <f>SUM(C33:C34)</f>
        <v>500</v>
      </c>
      <c r="D35" s="4">
        <f t="shared" ref="D35:F35" si="1">SUM(D33:D34)</f>
        <v>1237</v>
      </c>
      <c r="E35" s="4">
        <f t="shared" si="1"/>
        <v>573</v>
      </c>
      <c r="F35" s="4">
        <f t="shared" si="1"/>
        <v>1810</v>
      </c>
    </row>
    <row r="36" spans="1:6" ht="15.9" customHeight="1" x14ac:dyDescent="0.2">
      <c r="A36" s="5"/>
      <c r="B36" s="4" t="s">
        <v>0</v>
      </c>
      <c r="C36" s="4">
        <f>SUM(C10+C14+C19+C23+C27+C31+C35)</f>
        <v>28700</v>
      </c>
      <c r="D36" s="4">
        <f t="shared" ref="D36:F36" si="2">SUM(D10+D14+D19+D23+D27+D31+D35)</f>
        <v>46337</v>
      </c>
      <c r="E36" s="4">
        <f t="shared" si="2"/>
        <v>10718</v>
      </c>
      <c r="F36" s="4">
        <f t="shared" si="2"/>
        <v>57055</v>
      </c>
    </row>
  </sheetData>
  <printOptions horizontalCentered="1"/>
  <pageMargins left="0.35433070866141736" right="0.35433070866141736" top="1.4270833333333333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dőlt"NEMESNÉP KÖZSÉG ÖNKORMÁNYZATA
BEVÉTELEI FORRÁSONKÉNT
2014. ÉVBEN&amp;R&amp;"Times New Roman CE,Félkövér dőlt"2.sz.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topLeftCell="B1" zoomScale="96" zoomScaleNormal="100" zoomScalePageLayoutView="96" workbookViewId="0">
      <selection activeCell="G22" sqref="G22"/>
    </sheetView>
  </sheetViews>
  <sheetFormatPr defaultColWidth="8" defaultRowHeight="11.4" x14ac:dyDescent="0.2"/>
  <cols>
    <col min="1" max="1" width="7.5546875" style="1" customWidth="1"/>
    <col min="2" max="2" width="8" style="1"/>
    <col min="3" max="3" width="43.33203125" style="1" customWidth="1"/>
    <col min="4" max="6" width="14.33203125" style="1" customWidth="1"/>
    <col min="7" max="7" width="14" style="1" customWidth="1"/>
    <col min="8" max="16384" width="8" style="1"/>
  </cols>
  <sheetData>
    <row r="1" spans="1:8" s="30" customFormat="1" ht="60" customHeight="1" thickBot="1" x14ac:dyDescent="0.35">
      <c r="A1" s="31" t="s">
        <v>121</v>
      </c>
      <c r="B1" s="112"/>
      <c r="C1" s="112" t="s">
        <v>24</v>
      </c>
      <c r="D1" s="126" t="s">
        <v>130</v>
      </c>
      <c r="E1" s="126" t="s">
        <v>131</v>
      </c>
      <c r="F1" s="126" t="s">
        <v>132</v>
      </c>
      <c r="G1" s="127" t="s">
        <v>133</v>
      </c>
      <c r="H1" s="113"/>
    </row>
    <row r="2" spans="1:8" s="28" customFormat="1" ht="16.5" customHeight="1" x14ac:dyDescent="0.3">
      <c r="A2" s="29"/>
      <c r="B2" s="114" t="s">
        <v>22</v>
      </c>
      <c r="C2" s="114" t="s">
        <v>43</v>
      </c>
      <c r="D2" s="114"/>
      <c r="E2" s="114"/>
      <c r="F2" s="114"/>
      <c r="G2" s="114"/>
      <c r="H2" s="113"/>
    </row>
    <row r="3" spans="1:8" s="26" customFormat="1" ht="13.2" x14ac:dyDescent="0.3">
      <c r="A3" s="27" t="s">
        <v>217</v>
      </c>
      <c r="B3" s="115" t="s">
        <v>29</v>
      </c>
      <c r="C3" s="115" t="s">
        <v>42</v>
      </c>
      <c r="D3" s="115">
        <v>5295</v>
      </c>
      <c r="E3" s="115">
        <v>6372</v>
      </c>
      <c r="F3" s="115">
        <v>410</v>
      </c>
      <c r="G3" s="115">
        <v>6782</v>
      </c>
      <c r="H3" s="116"/>
    </row>
    <row r="4" spans="1:8" s="24" customFormat="1" ht="13.2" x14ac:dyDescent="0.3">
      <c r="A4" s="25" t="s">
        <v>218</v>
      </c>
      <c r="B4" s="115" t="s">
        <v>28</v>
      </c>
      <c r="C4" s="115" t="s">
        <v>41</v>
      </c>
      <c r="D4" s="117">
        <v>1372</v>
      </c>
      <c r="E4" s="117">
        <v>1372</v>
      </c>
      <c r="F4" s="117">
        <v>163</v>
      </c>
      <c r="G4" s="117">
        <v>1535</v>
      </c>
      <c r="H4" s="116"/>
    </row>
    <row r="5" spans="1:8" s="24" customFormat="1" ht="13.2" x14ac:dyDescent="0.3">
      <c r="A5" s="25" t="s">
        <v>219</v>
      </c>
      <c r="B5" s="115" t="s">
        <v>32</v>
      </c>
      <c r="C5" s="117" t="s">
        <v>40</v>
      </c>
      <c r="D5" s="117">
        <v>10151</v>
      </c>
      <c r="E5" s="117">
        <v>8911</v>
      </c>
      <c r="F5" s="117">
        <v>-110</v>
      </c>
      <c r="G5" s="117">
        <v>8801</v>
      </c>
      <c r="H5" s="116"/>
    </row>
    <row r="6" spans="1:8" s="24" customFormat="1" ht="13.2" x14ac:dyDescent="0.3">
      <c r="A6" s="25" t="s">
        <v>220</v>
      </c>
      <c r="B6" s="115" t="s">
        <v>39</v>
      </c>
      <c r="C6" s="117" t="s">
        <v>38</v>
      </c>
      <c r="D6" s="117">
        <v>166</v>
      </c>
      <c r="E6" s="117">
        <v>226</v>
      </c>
      <c r="F6" s="117">
        <v>30</v>
      </c>
      <c r="G6" s="117">
        <v>256</v>
      </c>
      <c r="H6" s="116"/>
    </row>
    <row r="7" spans="1:8" s="24" customFormat="1" ht="13.2" x14ac:dyDescent="0.3">
      <c r="A7" s="25" t="s">
        <v>221</v>
      </c>
      <c r="B7" s="115" t="s">
        <v>37</v>
      </c>
      <c r="C7" s="117" t="s">
        <v>214</v>
      </c>
      <c r="D7" s="117">
        <v>1525</v>
      </c>
      <c r="E7" s="117">
        <v>1465</v>
      </c>
      <c r="F7" s="117">
        <v>375</v>
      </c>
      <c r="G7" s="117">
        <v>1840</v>
      </c>
      <c r="H7" s="116"/>
    </row>
    <row r="8" spans="1:8" s="24" customFormat="1" ht="13.8" x14ac:dyDescent="0.3">
      <c r="A8" s="25"/>
      <c r="B8" s="115"/>
      <c r="C8" s="114" t="s">
        <v>36</v>
      </c>
      <c r="D8" s="118">
        <f>SUM(D3:D7)</f>
        <v>18509</v>
      </c>
      <c r="E8" s="118">
        <f>SUM(E3:E7)</f>
        <v>18346</v>
      </c>
      <c r="F8" s="118">
        <f>SUM(F3:F7)</f>
        <v>868</v>
      </c>
      <c r="G8" s="118">
        <f>SUM(G3:G7)</f>
        <v>19214</v>
      </c>
      <c r="H8" s="116"/>
    </row>
    <row r="9" spans="1:8" s="24" customFormat="1" ht="13.8" x14ac:dyDescent="0.3">
      <c r="A9" s="25"/>
      <c r="B9" s="118" t="s">
        <v>14</v>
      </c>
      <c r="C9" s="114" t="s">
        <v>35</v>
      </c>
      <c r="D9" s="118"/>
      <c r="E9" s="118"/>
      <c r="F9" s="118"/>
      <c r="G9" s="118"/>
      <c r="H9" s="116"/>
    </row>
    <row r="10" spans="1:8" s="24" customFormat="1" ht="13.2" x14ac:dyDescent="0.3">
      <c r="A10" s="25" t="s">
        <v>222</v>
      </c>
      <c r="B10" s="117" t="s">
        <v>29</v>
      </c>
      <c r="C10" s="117" t="s">
        <v>34</v>
      </c>
      <c r="D10" s="117"/>
      <c r="E10" s="117">
        <v>12700</v>
      </c>
      <c r="F10" s="117">
        <v>100</v>
      </c>
      <c r="G10" s="117">
        <v>12800</v>
      </c>
      <c r="H10" s="116"/>
    </row>
    <row r="11" spans="1:8" s="24" customFormat="1" ht="13.2" x14ac:dyDescent="0.3">
      <c r="A11" s="25" t="s">
        <v>223</v>
      </c>
      <c r="B11" s="117" t="s">
        <v>28</v>
      </c>
      <c r="C11" s="117" t="s">
        <v>33</v>
      </c>
      <c r="D11" s="117">
        <v>0</v>
      </c>
      <c r="E11" s="117">
        <v>5100</v>
      </c>
      <c r="F11" s="117">
        <v>0</v>
      </c>
      <c r="G11" s="117">
        <v>5100</v>
      </c>
      <c r="H11" s="116"/>
    </row>
    <row r="12" spans="1:8" s="24" customFormat="1" ht="13.2" x14ac:dyDescent="0.3">
      <c r="A12" s="25" t="s">
        <v>224</v>
      </c>
      <c r="B12" s="117" t="s">
        <v>32</v>
      </c>
      <c r="C12" s="117" t="s">
        <v>225</v>
      </c>
      <c r="D12" s="117">
        <v>250</v>
      </c>
      <c r="E12" s="117">
        <v>0</v>
      </c>
      <c r="F12" s="117"/>
      <c r="G12" s="117">
        <v>0</v>
      </c>
      <c r="H12" s="116"/>
    </row>
    <row r="13" spans="1:8" s="24" customFormat="1" ht="13.8" x14ac:dyDescent="0.3">
      <c r="A13" s="25"/>
      <c r="B13" s="117"/>
      <c r="C13" s="114" t="s">
        <v>31</v>
      </c>
      <c r="D13" s="118">
        <f>SUM(D10:D12)</f>
        <v>250</v>
      </c>
      <c r="E13" s="118">
        <f>SUM(E10:E12)</f>
        <v>17800</v>
      </c>
      <c r="F13" s="118">
        <f>SUM(F10:F12)</f>
        <v>100</v>
      </c>
      <c r="G13" s="118">
        <f>SUM(G10:G12)</f>
        <v>17900</v>
      </c>
      <c r="H13" s="116"/>
    </row>
    <row r="14" spans="1:8" s="24" customFormat="1" ht="13.8" x14ac:dyDescent="0.3">
      <c r="A14" s="25"/>
      <c r="B14" s="196" t="s">
        <v>10</v>
      </c>
      <c r="C14" s="196" t="s">
        <v>30</v>
      </c>
      <c r="D14" s="118"/>
      <c r="E14" s="118"/>
      <c r="F14" s="118"/>
      <c r="G14" s="118"/>
      <c r="H14" s="116"/>
    </row>
    <row r="15" spans="1:8" s="24" customFormat="1" ht="13.2" x14ac:dyDescent="0.3">
      <c r="A15" s="25"/>
      <c r="B15" s="197" t="s">
        <v>29</v>
      </c>
      <c r="C15" s="197" t="s">
        <v>206</v>
      </c>
      <c r="D15" s="117">
        <v>9941</v>
      </c>
      <c r="E15" s="117">
        <v>10191</v>
      </c>
      <c r="F15" s="117">
        <v>9750</v>
      </c>
      <c r="G15" s="117">
        <v>19941</v>
      </c>
      <c r="H15" s="116"/>
    </row>
    <row r="16" spans="1:8" s="24" customFormat="1" ht="13.2" x14ac:dyDescent="0.3">
      <c r="A16" s="25"/>
      <c r="B16" s="197" t="s">
        <v>28</v>
      </c>
      <c r="C16" s="197" t="s">
        <v>207</v>
      </c>
      <c r="D16" s="117">
        <v>0</v>
      </c>
      <c r="E16" s="117">
        <v>0</v>
      </c>
      <c r="F16" s="117">
        <v>0</v>
      </c>
      <c r="G16" s="117">
        <v>0</v>
      </c>
      <c r="H16" s="116"/>
    </row>
    <row r="17" spans="1:8" s="24" customFormat="1" ht="13.8" x14ac:dyDescent="0.3">
      <c r="A17" s="25"/>
      <c r="B17" s="196" t="s">
        <v>27</v>
      </c>
      <c r="C17" s="196" t="s">
        <v>208</v>
      </c>
      <c r="D17" s="118">
        <f>D15+D16</f>
        <v>9941</v>
      </c>
      <c r="E17" s="118">
        <f>E15+E16</f>
        <v>10191</v>
      </c>
      <c r="F17" s="118">
        <f>F15+F16</f>
        <v>9750</v>
      </c>
      <c r="G17" s="118">
        <f>G15+G16</f>
        <v>19941</v>
      </c>
      <c r="H17" s="116"/>
    </row>
    <row r="18" spans="1:8" s="22" customFormat="1" ht="18.75" customHeight="1" x14ac:dyDescent="0.3">
      <c r="A18" s="23"/>
      <c r="B18" s="117"/>
      <c r="C18" s="114" t="s">
        <v>26</v>
      </c>
      <c r="D18" s="118">
        <f>SUM(D8+D13+D17)</f>
        <v>28700</v>
      </c>
      <c r="E18" s="118">
        <f t="shared" ref="E18:G18" si="0">SUM(E8+E13+E17)</f>
        <v>46337</v>
      </c>
      <c r="F18" s="118">
        <f t="shared" si="0"/>
        <v>10718</v>
      </c>
      <c r="G18" s="118">
        <f t="shared" si="0"/>
        <v>57055</v>
      </c>
      <c r="H18" s="119"/>
    </row>
    <row r="19" spans="1:8" s="21" customFormat="1" ht="13.2" x14ac:dyDescent="0.3">
      <c r="B19" s="120"/>
      <c r="C19" s="120"/>
      <c r="D19" s="120"/>
      <c r="E19" s="120"/>
      <c r="F19" s="120"/>
      <c r="G19" s="120"/>
      <c r="H19" s="121"/>
    </row>
    <row r="20" spans="1:8" s="19" customFormat="1" ht="13.2" x14ac:dyDescent="0.3">
      <c r="B20" s="120"/>
      <c r="C20" s="120"/>
      <c r="D20" s="120"/>
      <c r="E20" s="120"/>
      <c r="F20" s="120"/>
      <c r="G20" s="120"/>
      <c r="H20" s="121"/>
    </row>
    <row r="21" spans="1:8" s="19" customFormat="1" ht="13.2" x14ac:dyDescent="0.3">
      <c r="B21" s="20"/>
      <c r="C21" s="20"/>
      <c r="D21" s="20"/>
      <c r="E21" s="20"/>
      <c r="F21" s="20"/>
      <c r="G21" s="20"/>
    </row>
    <row r="22" spans="1:8" s="19" customFormat="1" ht="13.2" x14ac:dyDescent="0.3">
      <c r="B22" s="20"/>
      <c r="C22" s="20"/>
      <c r="D22" s="20"/>
      <c r="E22" s="20"/>
      <c r="F22" s="20"/>
      <c r="G22" s="20"/>
    </row>
    <row r="23" spans="1:8" s="19" customFormat="1" ht="13.2" x14ac:dyDescent="0.3">
      <c r="B23" s="20"/>
      <c r="C23" s="20"/>
      <c r="D23" s="20"/>
      <c r="E23" s="20"/>
      <c r="F23" s="20"/>
      <c r="G23" s="20"/>
    </row>
    <row r="24" spans="1:8" s="19" customFormat="1" ht="13.2" x14ac:dyDescent="0.3">
      <c r="B24" s="20"/>
      <c r="C24" s="20"/>
      <c r="D24" s="20"/>
      <c r="E24" s="20"/>
      <c r="F24" s="20"/>
      <c r="G24" s="20"/>
    </row>
    <row r="25" spans="1:8" s="19" customFormat="1" ht="13.2" x14ac:dyDescent="0.3">
      <c r="B25" s="20"/>
      <c r="C25" s="20"/>
      <c r="D25" s="20"/>
      <c r="E25" s="20"/>
      <c r="F25" s="20"/>
      <c r="G25" s="20"/>
    </row>
    <row r="26" spans="1:8" s="19" customFormat="1" ht="13.2" x14ac:dyDescent="0.3">
      <c r="B26" s="20"/>
      <c r="C26" s="20"/>
      <c r="D26" s="20"/>
      <c r="E26" s="20"/>
      <c r="F26" s="20"/>
      <c r="G26" s="20"/>
    </row>
    <row r="27" spans="1:8" s="19" customFormat="1" ht="13.2" x14ac:dyDescent="0.3">
      <c r="B27" s="20"/>
      <c r="C27" s="20"/>
      <c r="D27" s="20"/>
      <c r="E27" s="20"/>
      <c r="F27" s="20"/>
      <c r="G27" s="20"/>
    </row>
    <row r="28" spans="1:8" s="19" customFormat="1" ht="13.2" x14ac:dyDescent="0.3">
      <c r="B28" s="20"/>
      <c r="C28" s="20"/>
      <c r="D28" s="20"/>
      <c r="E28" s="20"/>
      <c r="F28" s="20"/>
      <c r="G28" s="20"/>
    </row>
    <row r="29" spans="1:8" s="19" customFormat="1" ht="13.2" x14ac:dyDescent="0.25">
      <c r="B29" s="18"/>
      <c r="C29" s="20"/>
      <c r="D29" s="20"/>
      <c r="E29" s="20"/>
      <c r="F29" s="20"/>
      <c r="G29" s="20"/>
    </row>
    <row r="30" spans="1:8" ht="13.2" x14ac:dyDescent="0.25">
      <c r="B30" s="18"/>
      <c r="C30" s="18"/>
      <c r="D30" s="18"/>
      <c r="E30" s="18"/>
      <c r="F30" s="18"/>
      <c r="G30" s="18"/>
    </row>
    <row r="31" spans="1:8" ht="13.2" x14ac:dyDescent="0.25">
      <c r="B31" s="18"/>
      <c r="C31" s="18"/>
      <c r="D31" s="18"/>
      <c r="E31" s="18"/>
      <c r="F31" s="18"/>
      <c r="G31" s="18"/>
    </row>
    <row r="32" spans="1:8" ht="13.2" x14ac:dyDescent="0.25">
      <c r="B32" s="18"/>
      <c r="C32" s="18"/>
      <c r="D32" s="18"/>
      <c r="E32" s="18"/>
      <c r="F32" s="18"/>
      <c r="G32" s="18"/>
    </row>
    <row r="33" spans="2:7" ht="13.2" x14ac:dyDescent="0.25">
      <c r="B33" s="18"/>
      <c r="C33" s="18"/>
      <c r="D33" s="18"/>
      <c r="E33" s="18"/>
      <c r="F33" s="18"/>
      <c r="G33" s="18"/>
    </row>
    <row r="34" spans="2:7" ht="13.2" x14ac:dyDescent="0.25">
      <c r="B34" s="18"/>
      <c r="C34" s="18"/>
      <c r="D34" s="18"/>
      <c r="E34" s="18"/>
      <c r="F34" s="18"/>
      <c r="G34" s="18"/>
    </row>
    <row r="35" spans="2:7" ht="13.2" x14ac:dyDescent="0.25">
      <c r="C35" s="18"/>
      <c r="D35" s="18"/>
      <c r="E35" s="18"/>
      <c r="F35" s="18"/>
      <c r="G35" s="18"/>
    </row>
  </sheetData>
  <printOptions horizontalCentered="1"/>
  <pageMargins left="0.39370078740157483" right="0.35433070866141736" top="1.9583333333333333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dőlt"NEMESNÉP KÖZSÉG ÖNKORMÁNYZATA
 KIADÁSI  ELŐIRÁNYZATAI
2014.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workbookViewId="0">
      <selection activeCell="A24" sqref="A24:A31"/>
    </sheetView>
  </sheetViews>
  <sheetFormatPr defaultColWidth="9.109375" defaultRowHeight="13.2" x14ac:dyDescent="0.25"/>
  <cols>
    <col min="1" max="1" width="25.109375" style="33" customWidth="1"/>
    <col min="2" max="2" width="7.5546875" style="33" customWidth="1"/>
    <col min="3" max="4" width="7.88671875" style="33" customWidth="1"/>
    <col min="5" max="5" width="8" style="33" customWidth="1"/>
    <col min="6" max="6" width="7.44140625" style="33" customWidth="1"/>
    <col min="7" max="7" width="7" style="33" customWidth="1"/>
    <col min="8" max="8" width="8.109375" style="33" customWidth="1"/>
    <col min="9" max="10" width="8.33203125" style="33" customWidth="1"/>
    <col min="11" max="11" width="7.6640625" style="33" customWidth="1"/>
    <col min="12" max="12" width="8.88671875" style="33" customWidth="1"/>
    <col min="13" max="13" width="8.109375" style="33" customWidth="1"/>
    <col min="14" max="14" width="9.5546875" style="33" customWidth="1"/>
    <col min="15" max="16384" width="9.109375" style="33"/>
  </cols>
  <sheetData>
    <row r="2" spans="1:15" ht="19.5" customHeight="1" x14ac:dyDescent="0.3">
      <c r="E2" s="230" t="s">
        <v>71</v>
      </c>
      <c r="F2" s="231"/>
      <c r="G2" s="231"/>
      <c r="H2" s="231"/>
      <c r="I2" s="231"/>
    </row>
    <row r="3" spans="1:15" ht="8.25" customHeight="1" x14ac:dyDescent="0.3">
      <c r="A3" s="33" t="s">
        <v>70</v>
      </c>
      <c r="E3" s="61"/>
      <c r="F3" s="61"/>
      <c r="G3" s="61"/>
    </row>
    <row r="4" spans="1:15" ht="15.6" x14ac:dyDescent="0.3">
      <c r="B4" s="228" t="s">
        <v>69</v>
      </c>
      <c r="C4" s="229"/>
      <c r="D4" s="229"/>
      <c r="E4" s="229"/>
      <c r="F4" s="229"/>
      <c r="G4" s="229"/>
      <c r="H4" s="229"/>
      <c r="I4" s="229"/>
      <c r="J4" s="229"/>
      <c r="K4" s="229"/>
      <c r="L4" s="227" t="s">
        <v>68</v>
      </c>
      <c r="M4" s="227"/>
      <c r="N4" s="227"/>
    </row>
    <row r="6" spans="1:15" ht="15.6" x14ac:dyDescent="0.3">
      <c r="D6" s="228" t="s">
        <v>115</v>
      </c>
      <c r="E6" s="232"/>
      <c r="F6" s="232"/>
      <c r="G6" s="232"/>
      <c r="H6" s="232"/>
      <c r="I6" s="232"/>
      <c r="J6" s="232"/>
      <c r="L6" s="33" t="s">
        <v>67</v>
      </c>
    </row>
    <row r="7" spans="1:15" ht="6.75" customHeight="1" thickBot="1" x14ac:dyDescent="0.3"/>
    <row r="8" spans="1:15" s="32" customFormat="1" ht="13.8" thickBot="1" x14ac:dyDescent="0.3">
      <c r="A8" s="60" t="s">
        <v>66</v>
      </c>
      <c r="B8" s="59" t="s">
        <v>61</v>
      </c>
      <c r="C8" s="59" t="s">
        <v>60</v>
      </c>
      <c r="D8" s="59" t="s">
        <v>59</v>
      </c>
      <c r="E8" s="59" t="s">
        <v>58</v>
      </c>
      <c r="F8" s="59" t="s">
        <v>57</v>
      </c>
      <c r="G8" s="59" t="s">
        <v>56</v>
      </c>
      <c r="H8" s="59" t="s">
        <v>55</v>
      </c>
      <c r="I8" s="59" t="s">
        <v>54</v>
      </c>
      <c r="J8" s="59" t="s">
        <v>53</v>
      </c>
      <c r="K8" s="59" t="s">
        <v>52</v>
      </c>
      <c r="L8" s="59" t="s">
        <v>51</v>
      </c>
      <c r="M8" s="59" t="s">
        <v>50</v>
      </c>
      <c r="N8" s="58" t="s">
        <v>49</v>
      </c>
    </row>
    <row r="9" spans="1:15" x14ac:dyDescent="0.25">
      <c r="A9" s="198" t="s">
        <v>107</v>
      </c>
      <c r="B9" s="49">
        <v>80</v>
      </c>
      <c r="C9" s="49">
        <v>90</v>
      </c>
      <c r="D9" s="49">
        <v>80</v>
      </c>
      <c r="E9" s="49">
        <v>84</v>
      </c>
      <c r="F9" s="49">
        <v>80</v>
      </c>
      <c r="G9" s="49">
        <v>80</v>
      </c>
      <c r="H9" s="49">
        <v>80</v>
      </c>
      <c r="I9" s="49">
        <v>20</v>
      </c>
      <c r="J9" s="49">
        <v>20</v>
      </c>
      <c r="K9" s="49">
        <v>80</v>
      </c>
      <c r="L9" s="49">
        <v>55</v>
      </c>
      <c r="M9" s="49">
        <v>85</v>
      </c>
      <c r="N9" s="44">
        <f t="shared" ref="N9:N18" si="0">SUM(B9:M9)</f>
        <v>834</v>
      </c>
      <c r="O9" s="34"/>
    </row>
    <row r="10" spans="1:15" x14ac:dyDescent="0.25">
      <c r="A10" s="199" t="s">
        <v>108</v>
      </c>
      <c r="B10" s="45"/>
      <c r="C10" s="45"/>
      <c r="D10" s="45">
        <v>620</v>
      </c>
      <c r="E10" s="45"/>
      <c r="F10" s="45">
        <v>550</v>
      </c>
      <c r="G10" s="45"/>
      <c r="H10" s="45"/>
      <c r="I10" s="45"/>
      <c r="J10" s="45">
        <v>540</v>
      </c>
      <c r="K10" s="45"/>
      <c r="L10" s="45"/>
      <c r="M10" s="45">
        <v>0</v>
      </c>
      <c r="N10" s="44">
        <f t="shared" si="0"/>
        <v>1710</v>
      </c>
      <c r="O10" s="34"/>
    </row>
    <row r="11" spans="1:15" x14ac:dyDescent="0.25">
      <c r="A11" s="199" t="s">
        <v>209</v>
      </c>
      <c r="B11" s="45">
        <v>1125</v>
      </c>
      <c r="C11" s="45">
        <v>1125</v>
      </c>
      <c r="D11" s="45">
        <v>1125</v>
      </c>
      <c r="E11" s="45">
        <v>1125</v>
      </c>
      <c r="F11" s="45">
        <v>1260</v>
      </c>
      <c r="G11" s="45">
        <v>1240</v>
      </c>
      <c r="H11" s="45">
        <v>1225</v>
      </c>
      <c r="I11" s="45">
        <v>1225</v>
      </c>
      <c r="J11" s="45">
        <v>1356</v>
      </c>
      <c r="K11" s="45">
        <v>1240</v>
      </c>
      <c r="L11" s="45">
        <v>1240</v>
      </c>
      <c r="M11" s="45">
        <v>1260</v>
      </c>
      <c r="N11" s="44">
        <f t="shared" si="0"/>
        <v>14546</v>
      </c>
      <c r="O11" s="34"/>
    </row>
    <row r="12" spans="1:15" ht="27.75" customHeight="1" x14ac:dyDescent="0.25">
      <c r="A12" s="200" t="s">
        <v>210</v>
      </c>
      <c r="B12" s="45">
        <v>350</v>
      </c>
      <c r="C12" s="45">
        <v>350</v>
      </c>
      <c r="D12" s="45">
        <v>350</v>
      </c>
      <c r="E12" s="45">
        <v>150</v>
      </c>
      <c r="F12" s="45"/>
      <c r="G12" s="45">
        <v>150</v>
      </c>
      <c r="H12" s="45"/>
      <c r="I12" s="45">
        <v>100</v>
      </c>
      <c r="J12" s="45">
        <v>164</v>
      </c>
      <c r="K12" s="45"/>
      <c r="L12" s="45"/>
      <c r="M12" s="45">
        <v>150</v>
      </c>
      <c r="N12" s="44">
        <f t="shared" si="0"/>
        <v>1764</v>
      </c>
      <c r="O12" s="34"/>
    </row>
    <row r="13" spans="1:15" ht="23.25" customHeight="1" x14ac:dyDescent="0.25">
      <c r="A13" s="201" t="s">
        <v>211</v>
      </c>
      <c r="B13" s="45"/>
      <c r="C13" s="45"/>
      <c r="D13" s="45"/>
      <c r="E13" s="45">
        <v>2950</v>
      </c>
      <c r="F13" s="45"/>
      <c r="G13" s="45">
        <v>9941</v>
      </c>
      <c r="H13" s="45"/>
      <c r="I13" s="45"/>
      <c r="J13" s="45"/>
      <c r="K13" s="45"/>
      <c r="L13" s="45">
        <v>10000</v>
      </c>
      <c r="M13" s="45"/>
      <c r="N13" s="44">
        <f t="shared" si="0"/>
        <v>22891</v>
      </c>
      <c r="O13" s="34"/>
    </row>
    <row r="14" spans="1:15" ht="16.5" customHeight="1" x14ac:dyDescent="0.25">
      <c r="A14" s="202" t="s">
        <v>212</v>
      </c>
      <c r="B14" s="45"/>
      <c r="C14" s="45"/>
      <c r="D14" s="45">
        <v>1578</v>
      </c>
      <c r="E14" s="45"/>
      <c r="F14" s="45"/>
      <c r="G14" s="45"/>
      <c r="H14" s="45">
        <v>22</v>
      </c>
      <c r="I14" s="45"/>
      <c r="J14" s="45"/>
      <c r="K14" s="45">
        <v>1900</v>
      </c>
      <c r="L14" s="45"/>
      <c r="M14" s="45"/>
      <c r="N14" s="44">
        <f t="shared" si="0"/>
        <v>3500</v>
      </c>
      <c r="O14" s="34"/>
    </row>
    <row r="15" spans="1:15" s="39" customFormat="1" x14ac:dyDescent="0.25">
      <c r="A15" s="203" t="s">
        <v>65</v>
      </c>
      <c r="B15" s="57"/>
      <c r="C15" s="57"/>
      <c r="D15" s="57"/>
      <c r="E15" s="57"/>
      <c r="F15" s="57"/>
      <c r="G15" s="54">
        <v>10000</v>
      </c>
      <c r="H15" s="57"/>
      <c r="I15" s="56"/>
      <c r="J15" s="56"/>
      <c r="K15" s="56"/>
      <c r="L15" s="56"/>
      <c r="M15" s="56"/>
      <c r="N15" s="44">
        <f t="shared" si="0"/>
        <v>10000</v>
      </c>
      <c r="O15" s="40"/>
    </row>
    <row r="16" spans="1:15" s="39" customFormat="1" ht="19.5" customHeight="1" x14ac:dyDescent="0.25">
      <c r="A16" s="204" t="s">
        <v>64</v>
      </c>
      <c r="B16" s="55"/>
      <c r="C16" s="55"/>
      <c r="D16" s="55"/>
      <c r="E16" s="55"/>
      <c r="F16" s="55"/>
      <c r="G16" s="54"/>
      <c r="H16" s="55"/>
      <c r="I16" s="54"/>
      <c r="J16" s="54"/>
      <c r="K16" s="54"/>
      <c r="L16" s="54"/>
      <c r="M16" s="54"/>
      <c r="N16" s="44">
        <f t="shared" si="0"/>
        <v>0</v>
      </c>
      <c r="O16" s="40"/>
    </row>
    <row r="17" spans="1:15" s="39" customFormat="1" x14ac:dyDescent="0.25">
      <c r="A17" s="205" t="s">
        <v>201</v>
      </c>
      <c r="B17" s="55"/>
      <c r="C17" s="55"/>
      <c r="D17" s="55"/>
      <c r="E17" s="55"/>
      <c r="F17" s="55"/>
      <c r="G17" s="55"/>
      <c r="H17" s="55"/>
      <c r="I17" s="54"/>
      <c r="J17" s="54"/>
      <c r="K17" s="54"/>
      <c r="L17" s="54"/>
      <c r="M17" s="54"/>
      <c r="N17" s="44">
        <f t="shared" si="0"/>
        <v>0</v>
      </c>
      <c r="O17" s="40"/>
    </row>
    <row r="18" spans="1:15" ht="13.8" thickBot="1" x14ac:dyDescent="0.3">
      <c r="A18" s="206" t="s">
        <v>213</v>
      </c>
      <c r="B18" s="45"/>
      <c r="C18" s="45"/>
      <c r="D18" s="45"/>
      <c r="E18" s="45"/>
      <c r="F18" s="45">
        <v>500</v>
      </c>
      <c r="G18" s="45">
        <v>80</v>
      </c>
      <c r="H18" s="45">
        <v>657</v>
      </c>
      <c r="I18" s="45"/>
      <c r="J18" s="45"/>
      <c r="K18" s="45"/>
      <c r="L18" s="45"/>
      <c r="M18" s="45">
        <v>573</v>
      </c>
      <c r="N18" s="44">
        <f t="shared" si="0"/>
        <v>1810</v>
      </c>
      <c r="O18" s="34"/>
    </row>
    <row r="19" spans="1:15" s="39" customFormat="1" ht="13.8" thickBot="1" x14ac:dyDescent="0.3">
      <c r="A19" s="43" t="s">
        <v>63</v>
      </c>
      <c r="B19" s="42">
        <f>SUM(B9:B18)</f>
        <v>1555</v>
      </c>
      <c r="C19" s="42">
        <f t="shared" ref="C19:M19" si="1">SUM(C9:C18,B19)</f>
        <v>3120</v>
      </c>
      <c r="D19" s="42">
        <f t="shared" si="1"/>
        <v>6873</v>
      </c>
      <c r="E19" s="42">
        <f t="shared" si="1"/>
        <v>11182</v>
      </c>
      <c r="F19" s="42">
        <f t="shared" si="1"/>
        <v>13572</v>
      </c>
      <c r="G19" s="42">
        <f t="shared" si="1"/>
        <v>35063</v>
      </c>
      <c r="H19" s="42">
        <f t="shared" si="1"/>
        <v>37047</v>
      </c>
      <c r="I19" s="42">
        <f t="shared" si="1"/>
        <v>38392</v>
      </c>
      <c r="J19" s="42">
        <f t="shared" si="1"/>
        <v>40472</v>
      </c>
      <c r="K19" s="42">
        <f t="shared" si="1"/>
        <v>43692</v>
      </c>
      <c r="L19" s="42">
        <f t="shared" si="1"/>
        <v>54987</v>
      </c>
      <c r="M19" s="42">
        <f t="shared" si="1"/>
        <v>57055</v>
      </c>
      <c r="N19" s="41">
        <f>SUM(N9:N18)</f>
        <v>57055</v>
      </c>
      <c r="O19" s="40"/>
    </row>
    <row r="20" spans="1:15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idden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5" ht="13.8" thickBo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53"/>
    </row>
    <row r="23" spans="1:15" s="32" customFormat="1" ht="13.8" thickBot="1" x14ac:dyDescent="0.3">
      <c r="A23" s="52" t="s">
        <v>62</v>
      </c>
      <c r="B23" s="51" t="s">
        <v>61</v>
      </c>
      <c r="C23" s="51" t="s">
        <v>60</v>
      </c>
      <c r="D23" s="51" t="s">
        <v>59</v>
      </c>
      <c r="E23" s="51" t="s">
        <v>58</v>
      </c>
      <c r="F23" s="51" t="s">
        <v>57</v>
      </c>
      <c r="G23" s="51" t="s">
        <v>56</v>
      </c>
      <c r="H23" s="51" t="s">
        <v>55</v>
      </c>
      <c r="I23" s="51" t="s">
        <v>54</v>
      </c>
      <c r="J23" s="51" t="s">
        <v>53</v>
      </c>
      <c r="K23" s="51" t="s">
        <v>52</v>
      </c>
      <c r="L23" s="51" t="s">
        <v>51</v>
      </c>
      <c r="M23" s="51" t="s">
        <v>50</v>
      </c>
      <c r="N23" s="50" t="s">
        <v>49</v>
      </c>
    </row>
    <row r="24" spans="1:15" x14ac:dyDescent="0.25">
      <c r="A24" s="49" t="s">
        <v>42</v>
      </c>
      <c r="B24" s="49">
        <v>540</v>
      </c>
      <c r="C24" s="49">
        <v>540</v>
      </c>
      <c r="D24" s="49">
        <v>540</v>
      </c>
      <c r="E24" s="49">
        <v>540</v>
      </c>
      <c r="F24" s="49">
        <v>540</v>
      </c>
      <c r="G24" s="49">
        <v>540</v>
      </c>
      <c r="H24" s="49">
        <v>740</v>
      </c>
      <c r="I24" s="49">
        <v>740</v>
      </c>
      <c r="J24" s="49">
        <v>540</v>
      </c>
      <c r="K24" s="49">
        <v>540</v>
      </c>
      <c r="L24" s="49">
        <v>540</v>
      </c>
      <c r="M24" s="49">
        <v>442</v>
      </c>
      <c r="N24" s="44">
        <f t="shared" ref="N24:N31" si="2">SUM(B24:M24)</f>
        <v>6782</v>
      </c>
      <c r="O24" s="34"/>
    </row>
    <row r="25" spans="1:15" x14ac:dyDescent="0.25">
      <c r="A25" s="45" t="s">
        <v>48</v>
      </c>
      <c r="B25" s="45">
        <v>118</v>
      </c>
      <c r="C25" s="45">
        <v>118</v>
      </c>
      <c r="D25" s="45">
        <v>118</v>
      </c>
      <c r="E25" s="45">
        <v>117</v>
      </c>
      <c r="F25" s="45">
        <v>114</v>
      </c>
      <c r="G25" s="45">
        <v>114</v>
      </c>
      <c r="H25" s="45">
        <v>190</v>
      </c>
      <c r="I25" s="45">
        <v>190</v>
      </c>
      <c r="J25" s="45">
        <v>114</v>
      </c>
      <c r="K25" s="45">
        <v>114</v>
      </c>
      <c r="L25" s="45">
        <v>114</v>
      </c>
      <c r="M25" s="45">
        <v>114</v>
      </c>
      <c r="N25" s="44">
        <f t="shared" si="2"/>
        <v>1535</v>
      </c>
      <c r="O25" s="34"/>
    </row>
    <row r="26" spans="1:15" x14ac:dyDescent="0.25">
      <c r="A26" s="45" t="s">
        <v>47</v>
      </c>
      <c r="B26" s="45">
        <v>555</v>
      </c>
      <c r="C26" s="45">
        <v>345</v>
      </c>
      <c r="D26" s="45">
        <v>340</v>
      </c>
      <c r="E26" s="45">
        <v>2400</v>
      </c>
      <c r="F26" s="45">
        <v>803</v>
      </c>
      <c r="G26" s="45">
        <v>372</v>
      </c>
      <c r="H26" s="45">
        <v>1150</v>
      </c>
      <c r="I26" s="45">
        <v>1025</v>
      </c>
      <c r="J26" s="45">
        <v>600</v>
      </c>
      <c r="K26" s="45">
        <v>410</v>
      </c>
      <c r="L26" s="45">
        <v>390</v>
      </c>
      <c r="M26" s="45">
        <v>411</v>
      </c>
      <c r="N26" s="44">
        <f t="shared" si="2"/>
        <v>8801</v>
      </c>
      <c r="O26" s="34"/>
    </row>
    <row r="27" spans="1:15" ht="28.5" customHeight="1" x14ac:dyDescent="0.25">
      <c r="A27" s="48" t="s">
        <v>214</v>
      </c>
      <c r="B27" s="45">
        <v>120</v>
      </c>
      <c r="C27" s="45">
        <v>120</v>
      </c>
      <c r="D27" s="45">
        <v>120</v>
      </c>
      <c r="E27" s="45">
        <v>120</v>
      </c>
      <c r="F27" s="45">
        <v>120</v>
      </c>
      <c r="G27" s="45">
        <v>120</v>
      </c>
      <c r="H27" s="45">
        <v>120</v>
      </c>
      <c r="I27" s="45">
        <v>120</v>
      </c>
      <c r="J27" s="45">
        <v>120</v>
      </c>
      <c r="K27" s="45">
        <v>120</v>
      </c>
      <c r="L27" s="45">
        <v>120</v>
      </c>
      <c r="M27" s="45">
        <v>520</v>
      </c>
      <c r="N27" s="44">
        <f t="shared" si="2"/>
        <v>1840</v>
      </c>
      <c r="O27" s="34"/>
    </row>
    <row r="28" spans="1:15" ht="20.25" customHeight="1" x14ac:dyDescent="0.25">
      <c r="A28" s="47" t="s">
        <v>210</v>
      </c>
      <c r="B28" s="45">
        <v>12</v>
      </c>
      <c r="C28" s="45">
        <v>14</v>
      </c>
      <c r="D28" s="45">
        <v>14</v>
      </c>
      <c r="E28" s="45">
        <v>14</v>
      </c>
      <c r="F28" s="45">
        <v>14</v>
      </c>
      <c r="G28" s="45">
        <v>14</v>
      </c>
      <c r="H28" s="45">
        <v>14</v>
      </c>
      <c r="I28" s="45">
        <v>74</v>
      </c>
      <c r="J28" s="45">
        <v>14</v>
      </c>
      <c r="K28" s="45">
        <v>14</v>
      </c>
      <c r="L28" s="45">
        <v>14</v>
      </c>
      <c r="M28" s="45">
        <v>44</v>
      </c>
      <c r="N28" s="44">
        <f t="shared" si="2"/>
        <v>256</v>
      </c>
      <c r="O28" s="34"/>
    </row>
    <row r="29" spans="1:15" ht="22.5" customHeight="1" x14ac:dyDescent="0.25">
      <c r="A29" s="46" t="s">
        <v>34</v>
      </c>
      <c r="B29" s="45"/>
      <c r="C29" s="45"/>
      <c r="D29" s="45"/>
      <c r="E29" s="45"/>
      <c r="F29" s="45">
        <v>0</v>
      </c>
      <c r="G29" s="45">
        <v>2500</v>
      </c>
      <c r="H29" s="45">
        <v>12700</v>
      </c>
      <c r="I29" s="45">
        <v>2700</v>
      </c>
      <c r="J29" s="45"/>
      <c r="K29" s="45"/>
      <c r="L29" s="45"/>
      <c r="M29" s="45"/>
      <c r="N29" s="44">
        <f t="shared" si="2"/>
        <v>17900</v>
      </c>
      <c r="O29" s="34"/>
    </row>
    <row r="30" spans="1:15" x14ac:dyDescent="0.25">
      <c r="A30" s="46" t="s">
        <v>215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4">
        <f t="shared" si="2"/>
        <v>0</v>
      </c>
      <c r="O30" s="34"/>
    </row>
    <row r="31" spans="1:15" ht="13.8" thickBot="1" x14ac:dyDescent="0.3">
      <c r="A31" s="45" t="s">
        <v>216</v>
      </c>
      <c r="B31" s="108"/>
      <c r="C31" s="108"/>
      <c r="D31" s="108">
        <v>1000</v>
      </c>
      <c r="E31" s="108"/>
      <c r="F31" s="108"/>
      <c r="G31" s="108">
        <v>9941</v>
      </c>
      <c r="H31" s="108"/>
      <c r="I31" s="108"/>
      <c r="J31" s="108"/>
      <c r="K31" s="108"/>
      <c r="L31" s="108">
        <v>9000</v>
      </c>
      <c r="M31" s="108"/>
      <c r="N31" s="44">
        <f t="shared" si="2"/>
        <v>19941</v>
      </c>
      <c r="O31" s="34"/>
    </row>
    <row r="32" spans="1:15" s="39" customFormat="1" ht="13.8" thickBot="1" x14ac:dyDescent="0.3">
      <c r="A32" s="43" t="s">
        <v>46</v>
      </c>
      <c r="B32" s="42">
        <f>SUM(B24:B30)</f>
        <v>1345</v>
      </c>
      <c r="C32" s="42">
        <f t="shared" ref="C32:M32" si="3">SUM(C24:C30,B32)</f>
        <v>2482</v>
      </c>
      <c r="D32" s="42">
        <f t="shared" si="3"/>
        <v>3614</v>
      </c>
      <c r="E32" s="42">
        <f t="shared" si="3"/>
        <v>6805</v>
      </c>
      <c r="F32" s="42">
        <f t="shared" si="3"/>
        <v>8396</v>
      </c>
      <c r="G32" s="42">
        <f t="shared" si="3"/>
        <v>12056</v>
      </c>
      <c r="H32" s="42">
        <f t="shared" si="3"/>
        <v>26970</v>
      </c>
      <c r="I32" s="42">
        <f t="shared" si="3"/>
        <v>31819</v>
      </c>
      <c r="J32" s="42">
        <f t="shared" si="3"/>
        <v>33207</v>
      </c>
      <c r="K32" s="42">
        <f t="shared" si="3"/>
        <v>34405</v>
      </c>
      <c r="L32" s="42">
        <f t="shared" si="3"/>
        <v>35583</v>
      </c>
      <c r="M32" s="42">
        <f t="shared" si="3"/>
        <v>37114</v>
      </c>
      <c r="N32" s="41">
        <f>SUM(N24:N31)</f>
        <v>57055</v>
      </c>
      <c r="O32" s="40"/>
    </row>
    <row r="33" spans="1:14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8" thickBot="1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s="35" customFormat="1" ht="14.4" thickBot="1" x14ac:dyDescent="0.3">
      <c r="A35" s="38" t="s">
        <v>45</v>
      </c>
      <c r="B35" s="37">
        <f t="shared" ref="B35:M35" si="4">(B19-B32)</f>
        <v>210</v>
      </c>
      <c r="C35" s="37">
        <f t="shared" si="4"/>
        <v>638</v>
      </c>
      <c r="D35" s="37">
        <f t="shared" si="4"/>
        <v>3259</v>
      </c>
      <c r="E35" s="37">
        <f t="shared" si="4"/>
        <v>4377</v>
      </c>
      <c r="F35" s="37">
        <f t="shared" si="4"/>
        <v>5176</v>
      </c>
      <c r="G35" s="37">
        <f t="shared" si="4"/>
        <v>23007</v>
      </c>
      <c r="H35" s="37">
        <f t="shared" si="4"/>
        <v>10077</v>
      </c>
      <c r="I35" s="37">
        <f t="shared" si="4"/>
        <v>6573</v>
      </c>
      <c r="J35" s="37">
        <f t="shared" si="4"/>
        <v>7265</v>
      </c>
      <c r="K35" s="37">
        <f t="shared" si="4"/>
        <v>9287</v>
      </c>
      <c r="L35" s="37">
        <f t="shared" si="4"/>
        <v>19404</v>
      </c>
      <c r="M35" s="37">
        <f t="shared" si="4"/>
        <v>19941</v>
      </c>
      <c r="N35" s="36"/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</sheetData>
  <mergeCells count="4">
    <mergeCell ref="L4:N4"/>
    <mergeCell ref="B4:K4"/>
    <mergeCell ref="E2:I2"/>
    <mergeCell ref="D6:J6"/>
  </mergeCells>
  <printOptions horizontalCentered="1"/>
  <pageMargins left="0.78740157480314965" right="0.78740157480314965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workbookViewId="0">
      <selection activeCell="H29" sqref="H29"/>
    </sheetView>
  </sheetViews>
  <sheetFormatPr defaultColWidth="9.109375" defaultRowHeight="13.2" x14ac:dyDescent="0.25"/>
  <cols>
    <col min="1" max="1" width="3.6640625" style="62" customWidth="1"/>
    <col min="2" max="2" width="8.109375" style="62" customWidth="1"/>
    <col min="3" max="3" width="8.33203125" style="62" customWidth="1"/>
    <col min="4" max="4" width="15.88671875" style="62" customWidth="1"/>
    <col min="5" max="5" width="12.5546875" style="62" customWidth="1"/>
    <col min="6" max="6" width="11.44140625" style="62" customWidth="1"/>
    <col min="7" max="7" width="13.33203125" style="62" customWidth="1"/>
    <col min="8" max="8" width="12.33203125" style="62" customWidth="1"/>
    <col min="9" max="9" width="11.44140625" style="62" customWidth="1"/>
    <col min="10" max="10" width="12.5546875" style="62" customWidth="1"/>
    <col min="11" max="11" width="17" style="62" customWidth="1"/>
    <col min="12" max="16384" width="9.109375" style="62"/>
  </cols>
  <sheetData>
    <row r="1" spans="1:11" x14ac:dyDescent="0.25">
      <c r="H1" s="245" t="s">
        <v>116</v>
      </c>
      <c r="I1" s="245"/>
      <c r="J1" s="245"/>
      <c r="K1" s="245"/>
    </row>
    <row r="2" spans="1:11" x14ac:dyDescent="0.25">
      <c r="H2" s="82"/>
      <c r="I2" s="82"/>
      <c r="J2" s="82"/>
      <c r="K2" s="82"/>
    </row>
    <row r="3" spans="1:11" x14ac:dyDescent="0.25">
      <c r="H3" s="82"/>
      <c r="I3" s="82"/>
      <c r="J3" s="82"/>
      <c r="K3" s="82"/>
    </row>
    <row r="4" spans="1:11" x14ac:dyDescent="0.25">
      <c r="H4" s="82"/>
      <c r="I4" s="82"/>
      <c r="J4" s="82"/>
      <c r="K4" s="82"/>
    </row>
    <row r="5" spans="1:11" ht="21.75" customHeight="1" x14ac:dyDescent="0.3">
      <c r="A5" s="247" t="s">
        <v>89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11" ht="12.75" customHeight="1" x14ac:dyDescent="0.3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9.5" customHeight="1" x14ac:dyDescent="0.3">
      <c r="A7" s="80"/>
      <c r="B7" s="80"/>
      <c r="C7" s="80"/>
      <c r="D7" s="80"/>
      <c r="E7" s="247" t="s">
        <v>114</v>
      </c>
      <c r="F7" s="247"/>
      <c r="G7" s="247"/>
      <c r="H7" s="247"/>
      <c r="I7" s="80"/>
      <c r="J7" s="80"/>
      <c r="K7" s="80"/>
    </row>
    <row r="8" spans="1:11" ht="16.5" customHeight="1" x14ac:dyDescent="0.3">
      <c r="A8" s="247" t="s">
        <v>88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</row>
    <row r="9" spans="1:11" ht="16.5" customHeight="1" x14ac:dyDescent="0.3">
      <c r="A9" s="247" t="s">
        <v>87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</row>
    <row r="10" spans="1:11" ht="12.75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2.75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3" spans="1:11" ht="13.8" thickBot="1" x14ac:dyDescent="0.3">
      <c r="J13" s="246" t="s">
        <v>44</v>
      </c>
      <c r="K13" s="246"/>
    </row>
    <row r="14" spans="1:11" ht="12.75" customHeight="1" thickTop="1" x14ac:dyDescent="0.25">
      <c r="A14" s="241" t="s">
        <v>86</v>
      </c>
      <c r="B14" s="234" t="s">
        <v>85</v>
      </c>
      <c r="C14" s="234"/>
      <c r="D14" s="234"/>
      <c r="E14" s="240" t="s">
        <v>84</v>
      </c>
      <c r="F14" s="234" t="s">
        <v>83</v>
      </c>
      <c r="G14" s="234"/>
      <c r="H14" s="234"/>
      <c r="I14" s="234"/>
      <c r="J14" s="234"/>
      <c r="K14" s="235"/>
    </row>
    <row r="15" spans="1:11" x14ac:dyDescent="0.25">
      <c r="A15" s="242"/>
      <c r="B15" s="236"/>
      <c r="C15" s="236"/>
      <c r="D15" s="236"/>
      <c r="E15" s="233"/>
      <c r="F15" s="236"/>
      <c r="G15" s="236"/>
      <c r="H15" s="236"/>
      <c r="I15" s="236"/>
      <c r="J15" s="236"/>
      <c r="K15" s="237"/>
    </row>
    <row r="16" spans="1:11" ht="16.5" customHeight="1" x14ac:dyDescent="0.25">
      <c r="A16" s="238"/>
      <c r="B16" s="239"/>
      <c r="C16" s="239"/>
      <c r="D16" s="239"/>
      <c r="E16" s="239"/>
      <c r="F16" s="233" t="s">
        <v>82</v>
      </c>
      <c r="G16" s="233" t="s">
        <v>81</v>
      </c>
      <c r="H16" s="233" t="s">
        <v>80</v>
      </c>
      <c r="I16" s="75" t="s">
        <v>78</v>
      </c>
      <c r="J16" s="78" t="s">
        <v>79</v>
      </c>
      <c r="K16" s="77" t="s">
        <v>78</v>
      </c>
    </row>
    <row r="17" spans="1:11" ht="17.25" customHeight="1" x14ac:dyDescent="0.25">
      <c r="A17" s="238"/>
      <c r="B17" s="239"/>
      <c r="C17" s="239"/>
      <c r="D17" s="239"/>
      <c r="E17" s="239"/>
      <c r="F17" s="233"/>
      <c r="G17" s="233"/>
      <c r="H17" s="233"/>
      <c r="I17" s="236" t="s">
        <v>77</v>
      </c>
      <c r="J17" s="236"/>
      <c r="K17" s="237"/>
    </row>
    <row r="18" spans="1:11" ht="12" customHeight="1" x14ac:dyDescent="0.25">
      <c r="A18" s="238"/>
      <c r="B18" s="239"/>
      <c r="C18" s="239"/>
      <c r="D18" s="239"/>
      <c r="E18" s="239"/>
      <c r="F18" s="233"/>
      <c r="G18" s="233"/>
      <c r="H18" s="233"/>
      <c r="I18" s="236"/>
      <c r="J18" s="236"/>
      <c r="K18" s="237"/>
    </row>
    <row r="19" spans="1:11" x14ac:dyDescent="0.25">
      <c r="A19" s="76" t="s">
        <v>29</v>
      </c>
      <c r="B19" s="239" t="s">
        <v>28</v>
      </c>
      <c r="C19" s="239"/>
      <c r="D19" s="239"/>
      <c r="E19" s="75" t="s">
        <v>32</v>
      </c>
      <c r="F19" s="75" t="s">
        <v>39</v>
      </c>
      <c r="G19" s="75" t="s">
        <v>37</v>
      </c>
      <c r="H19" s="75" t="s">
        <v>76</v>
      </c>
      <c r="I19" s="75" t="s">
        <v>75</v>
      </c>
      <c r="J19" s="75" t="s">
        <v>74</v>
      </c>
      <c r="K19" s="74" t="s">
        <v>73</v>
      </c>
    </row>
    <row r="20" spans="1:11" ht="16.5" customHeight="1" x14ac:dyDescent="0.25">
      <c r="A20" s="73"/>
      <c r="B20" s="248" t="s">
        <v>72</v>
      </c>
      <c r="C20" s="248"/>
      <c r="D20" s="248"/>
      <c r="E20" s="72">
        <v>5100</v>
      </c>
      <c r="F20" s="72"/>
      <c r="G20" s="72"/>
      <c r="H20" s="72">
        <v>5100</v>
      </c>
      <c r="I20" s="72"/>
      <c r="J20" s="72"/>
      <c r="K20" s="71"/>
    </row>
    <row r="21" spans="1:11" ht="12.75" customHeight="1" x14ac:dyDescent="0.25">
      <c r="A21" s="67"/>
      <c r="B21" s="243"/>
      <c r="C21" s="243"/>
      <c r="D21" s="243"/>
      <c r="E21" s="66"/>
      <c r="F21" s="66"/>
      <c r="G21" s="66"/>
      <c r="H21" s="66"/>
      <c r="I21" s="66"/>
      <c r="J21" s="66"/>
      <c r="K21" s="65"/>
    </row>
    <row r="22" spans="1:11" ht="16.5" customHeight="1" x14ac:dyDescent="0.25">
      <c r="A22" s="67"/>
      <c r="B22" s="249" t="s">
        <v>110</v>
      </c>
      <c r="C22" s="249"/>
      <c r="D22" s="249"/>
      <c r="E22" s="66">
        <v>0</v>
      </c>
      <c r="F22" s="66"/>
      <c r="G22" s="66"/>
      <c r="H22" s="66">
        <v>0</v>
      </c>
      <c r="I22" s="66"/>
      <c r="J22" s="66"/>
      <c r="K22" s="65"/>
    </row>
    <row r="23" spans="1:11" x14ac:dyDescent="0.25">
      <c r="A23" s="67"/>
      <c r="B23" s="243"/>
      <c r="C23" s="243"/>
      <c r="D23" s="243"/>
      <c r="E23" s="66"/>
      <c r="F23" s="66"/>
      <c r="G23" s="66"/>
      <c r="H23" s="66"/>
      <c r="I23" s="66"/>
      <c r="J23" s="66"/>
      <c r="K23" s="65"/>
    </row>
    <row r="24" spans="1:11" ht="16.5" customHeight="1" x14ac:dyDescent="0.25">
      <c r="A24" s="67"/>
      <c r="B24" s="249" t="s">
        <v>112</v>
      </c>
      <c r="C24" s="249"/>
      <c r="D24" s="249"/>
      <c r="E24" s="109">
        <v>12800</v>
      </c>
      <c r="F24" s="66"/>
      <c r="G24" s="66"/>
      <c r="H24" s="109">
        <v>12800</v>
      </c>
      <c r="I24" s="66"/>
      <c r="J24" s="66"/>
      <c r="K24" s="65"/>
    </row>
    <row r="25" spans="1:11" ht="13.5" customHeight="1" x14ac:dyDescent="0.25">
      <c r="A25" s="67"/>
      <c r="B25" s="70"/>
      <c r="C25" s="69"/>
      <c r="D25" s="68"/>
      <c r="E25" s="66"/>
      <c r="F25" s="66"/>
      <c r="G25" s="66"/>
      <c r="H25" s="66"/>
      <c r="I25" s="66"/>
      <c r="J25" s="66"/>
      <c r="K25" s="65"/>
    </row>
    <row r="26" spans="1:11" ht="16.5" customHeight="1" x14ac:dyDescent="0.25">
      <c r="A26" s="67"/>
      <c r="B26" s="243" t="s">
        <v>109</v>
      </c>
      <c r="C26" s="243"/>
      <c r="D26" s="243"/>
      <c r="E26" s="109">
        <v>19941</v>
      </c>
      <c r="F26" s="66"/>
      <c r="G26" s="66"/>
      <c r="H26" s="109">
        <v>19941</v>
      </c>
      <c r="I26" s="66"/>
      <c r="J26" s="66"/>
      <c r="K26" s="65"/>
    </row>
    <row r="27" spans="1:11" ht="16.5" customHeight="1" x14ac:dyDescent="0.25">
      <c r="A27" s="67"/>
      <c r="B27" s="69"/>
      <c r="C27" s="69"/>
      <c r="D27" s="69"/>
      <c r="E27" s="109"/>
      <c r="F27" s="66"/>
      <c r="G27" s="66"/>
      <c r="H27" s="109"/>
      <c r="I27" s="66"/>
      <c r="J27" s="66"/>
      <c r="K27" s="65"/>
    </row>
    <row r="28" spans="1:11" ht="16.5" customHeight="1" thickBot="1" x14ac:dyDescent="0.35">
      <c r="A28" s="110"/>
      <c r="B28" s="244" t="s">
        <v>113</v>
      </c>
      <c r="C28" s="244"/>
      <c r="D28" s="244"/>
      <c r="E28" s="111">
        <v>37841</v>
      </c>
      <c r="F28" s="64"/>
      <c r="G28" s="64"/>
      <c r="H28" s="111">
        <v>37841</v>
      </c>
      <c r="I28" s="64"/>
      <c r="J28" s="64"/>
      <c r="K28" s="63"/>
    </row>
    <row r="29" spans="1:11" ht="13.8" thickTop="1" x14ac:dyDescent="0.25"/>
  </sheetData>
  <mergeCells count="25">
    <mergeCell ref="B26:D26"/>
    <mergeCell ref="B28:D28"/>
    <mergeCell ref="H1:K1"/>
    <mergeCell ref="J13:K13"/>
    <mergeCell ref="A5:K5"/>
    <mergeCell ref="A8:K8"/>
    <mergeCell ref="A9:K9"/>
    <mergeCell ref="B20:D20"/>
    <mergeCell ref="B21:D21"/>
    <mergeCell ref="E7:H7"/>
    <mergeCell ref="B22:D22"/>
    <mergeCell ref="B23:D23"/>
    <mergeCell ref="F16:F18"/>
    <mergeCell ref="G16:G18"/>
    <mergeCell ref="B19:D19"/>
    <mergeCell ref="B24:D24"/>
    <mergeCell ref="H16:H18"/>
    <mergeCell ref="F14:K15"/>
    <mergeCell ref="I17:K18"/>
    <mergeCell ref="A16:A18"/>
    <mergeCell ref="B16:D18"/>
    <mergeCell ref="E14:E15"/>
    <mergeCell ref="E16:E18"/>
    <mergeCell ref="A14:A15"/>
    <mergeCell ref="B14:D15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</vt:lpstr>
      <vt:lpstr>3</vt:lpstr>
      <vt:lpstr>4</vt:lpstr>
      <vt:lpstr>6</vt:lpstr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2015-02-20T07:09:41Z</cp:lastPrinted>
  <dcterms:created xsi:type="dcterms:W3CDTF">2013-03-07T15:30:27Z</dcterms:created>
  <dcterms:modified xsi:type="dcterms:W3CDTF">2015-03-04T12:09:11Z</dcterms:modified>
</cp:coreProperties>
</file>