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orsz" sheetId="1" r:id="rId1"/>
    <sheet name="szakfeladat" sheetId="2" r:id="rId2"/>
    <sheet name="Munka3" sheetId="3" r:id="rId3"/>
  </sheets>
  <definedNames>
    <definedName name="_xlnm.Print_Area" localSheetId="0">'sorsz'!$A$1:$F$244</definedName>
  </definedNames>
  <calcPr fullCalcOnLoad="1"/>
</workbook>
</file>

<file path=xl/sharedStrings.xml><?xml version="1.0" encoding="utf-8"?>
<sst xmlns="http://schemas.openxmlformats.org/spreadsheetml/2006/main" count="281" uniqueCount="127">
  <si>
    <t>E Ft.</t>
  </si>
  <si>
    <t>Sorsz.</t>
  </si>
  <si>
    <t>Megnevezés</t>
  </si>
  <si>
    <t>Eredeti előirányzat</t>
  </si>
  <si>
    <t>Módosított előirányzat</t>
  </si>
  <si>
    <t>Teljesítés</t>
  </si>
  <si>
    <t>%</t>
  </si>
  <si>
    <t>Személyi juttatások</t>
  </si>
  <si>
    <t>Járulékok</t>
  </si>
  <si>
    <t>Dologi kiadások</t>
  </si>
  <si>
    <t>Költségvetési kiadások össz.</t>
  </si>
  <si>
    <t>Kiadások összesen</t>
  </si>
  <si>
    <t>Finanszírozási bevételek</t>
  </si>
  <si>
    <t>Előző évi pénzmaradvány</t>
  </si>
  <si>
    <t>Függő, átfutó, kiegyenlítő bevételek</t>
  </si>
  <si>
    <t>Bevételek összesen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</si>
  <si>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</si>
  <si>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</si>
  <si>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</si>
  <si>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Bevételek</t>
  </si>
  <si>
    <t>Kiadások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</si>
  <si>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</si>
  <si>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</si>
  <si>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</si>
  <si>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Szociális ellátás</t>
  </si>
  <si>
    <t>Felhalmozási kiadás</t>
  </si>
  <si>
    <t>Felújítás</t>
  </si>
  <si>
    <t>Beruházás</t>
  </si>
  <si>
    <t>Felh. célú pe. átadás</t>
  </si>
  <si>
    <t>Felhalmozási pe. Átadás</t>
  </si>
  <si>
    <t>Részvényvásárlás</t>
  </si>
  <si>
    <t>Kölcsön nyújtás</t>
  </si>
  <si>
    <t>Költségvetési kiadások</t>
  </si>
  <si>
    <t xml:space="preserve">Függő, átfutó, kiegyenlítő kiadások </t>
  </si>
  <si>
    <t>Költségvetési kiadások összesen</t>
  </si>
  <si>
    <t xml:space="preserve">Rendszeres szoc. segély </t>
  </si>
  <si>
    <t>Lakásfenntartási támogatás</t>
  </si>
  <si>
    <t>Ápolási díj</t>
  </si>
  <si>
    <t>Átmeneti segély</t>
  </si>
  <si>
    <t>Temetési segély</t>
  </si>
  <si>
    <t>Közgyógyellátás</t>
  </si>
  <si>
    <t>Óvodáztatási támogatás</t>
  </si>
  <si>
    <t>Óvodai étkeztetés</t>
  </si>
  <si>
    <t>Iskolai étkeztetés</t>
  </si>
  <si>
    <t>Szociális étkeztetés</t>
  </si>
  <si>
    <t>Összesen:</t>
  </si>
  <si>
    <t>Helyi adók</t>
  </si>
  <si>
    <t>Kommunális adó</t>
  </si>
  <si>
    <t>Iparűzési adó</t>
  </si>
  <si>
    <t>Idegenforgalmi adó</t>
  </si>
  <si>
    <t>Pótlék, bírság</t>
  </si>
  <si>
    <t>Telekadó</t>
  </si>
  <si>
    <t>Építményadó</t>
  </si>
  <si>
    <t>Talajterhelési díj</t>
  </si>
  <si>
    <t>Átengedett központi adók</t>
  </si>
  <si>
    <t>Gépjárműadó</t>
  </si>
  <si>
    <t>Összesen</t>
  </si>
  <si>
    <t>Intézményi működési bevételek</t>
  </si>
  <si>
    <t>Önk. sajátos működési bevét.</t>
  </si>
  <si>
    <t>Helyi adók, pótlékok, egyéb sajátos</t>
  </si>
  <si>
    <t>Felhalmozási és tőkejell. bevét.</t>
  </si>
  <si>
    <t>Felhalmozási célú pe. átvét.</t>
  </si>
  <si>
    <t>Koncessziós díj</t>
  </si>
  <si>
    <t>Tárgyi e., imm. javak értékesítése</t>
  </si>
  <si>
    <t>Támogatások, átvett pénzeszk.</t>
  </si>
  <si>
    <t>Kiegészítések</t>
  </si>
  <si>
    <t>Működési célú pe. Áht.kívül</t>
  </si>
  <si>
    <t>Kölcsön visszatérülés</t>
  </si>
  <si>
    <t>Költségvetés összesen</t>
  </si>
  <si>
    <t>Bevételek minösszesen</t>
  </si>
  <si>
    <t>Működési bevétel</t>
  </si>
  <si>
    <t>Szakfeladat</t>
  </si>
  <si>
    <t>Pénzeszköz átadás</t>
  </si>
  <si>
    <t>Felhalmozási kiadások Összesen</t>
  </si>
  <si>
    <t xml:space="preserve">Zalacsány,Tilaj, Ligetfalva, Almásháza, Körjegyzőség </t>
  </si>
  <si>
    <t>Felhalmozási kiadások 2009. év</t>
  </si>
  <si>
    <t>Eszköz vásárlás</t>
  </si>
  <si>
    <t>Szennyvízelvez. és kezelés</t>
  </si>
  <si>
    <t>Földterület vásárlás</t>
  </si>
  <si>
    <t>Játszótér</t>
  </si>
  <si>
    <t>Óvoda felújítás</t>
  </si>
  <si>
    <t>Felhalmozási kölcsön</t>
  </si>
  <si>
    <t>Átvett pénz elkülönített alaptól</t>
  </si>
  <si>
    <t>Támogatásértékű kiadás</t>
  </si>
  <si>
    <t>Működés célú pénzeszköz átadás</t>
  </si>
  <si>
    <t>Foglalkoztatást helyettesítő támoga</t>
  </si>
  <si>
    <t>Gyermekvédelmi támogatás</t>
  </si>
  <si>
    <t>Függő, átfutó, kiegyenlítő kiadás</t>
  </si>
  <si>
    <t>Irányító szervtől kapott támogatás</t>
  </si>
  <si>
    <t>Működési célú Tám. értékű bevétel</t>
  </si>
  <si>
    <t>Önk. Működési ktgvetési támogatása</t>
  </si>
  <si>
    <t>Tartalék</t>
  </si>
  <si>
    <t>Működés célú kiadás</t>
  </si>
  <si>
    <t>Műk. Célú pénzeszköz átadás ÁHK</t>
  </si>
  <si>
    <t>Fűkasza</t>
  </si>
  <si>
    <t xml:space="preserve">Szennyvíztelep felújítás </t>
  </si>
  <si>
    <t xml:space="preserve">Körjegyzőség 2013. évi beszámolója </t>
  </si>
  <si>
    <t>Körjegyzőség kiadásai 2013. év</t>
  </si>
  <si>
    <t xml:space="preserve">Körjegyzőség bevételei 2013.évi </t>
  </si>
  <si>
    <t>Zalacsányi Csány László Óvoda</t>
  </si>
  <si>
    <t>2013. évi pénzforgalom egyeztetése</t>
  </si>
  <si>
    <t>Felh. pe.átad. ÁHK</t>
  </si>
  <si>
    <t>Router vásárlás</t>
  </si>
  <si>
    <t>Aquazala ép.felújítás</t>
  </si>
  <si>
    <t>Aquazala gép felújítás</t>
  </si>
  <si>
    <t>A Körjegyzőséghez,óvodához finanszírozott összeggel tér el.</t>
  </si>
  <si>
    <t>Járda beruh.</t>
  </si>
  <si>
    <t>Járda felúj.</t>
  </si>
  <si>
    <t>Fecskeház befejezetlen felúj.</t>
  </si>
  <si>
    <t>2013.évi adóbevételek alakulása Zalacsány</t>
  </si>
  <si>
    <t>Zalacsány Község Önkormányzat 2013.évi Kiadásai címenként, kiemelt előirányzatonként</t>
  </si>
  <si>
    <t>Felhalmozási kiadások 2013.évi</t>
  </si>
  <si>
    <t>Társadalmi és szociálpolitikai juttatások 2013.év</t>
  </si>
  <si>
    <t>2013. évi teljesítése</t>
  </si>
  <si>
    <t>2013.évi kiadásai címenként</t>
  </si>
  <si>
    <t>Zalacsány Község Önkormányzatának 2013.évi pénzforgalom egyeztetése</t>
  </si>
  <si>
    <t>Zalacsányi Csány László Óvoda  2013.évi pénzforgalom egyeztetése</t>
  </si>
  <si>
    <t xml:space="preserve">      Zalacsány Község Önkormányzat 2013.évi beszámoló bevételei címenként, kiemelt előirányzatonként </t>
  </si>
  <si>
    <t>2013. évi bevételei címenként</t>
  </si>
  <si>
    <t>1. melléklet a 4/2014.(IV.08.) önkormányzati rendelethez</t>
  </si>
  <si>
    <t>2. melléklet a 4/2014.(IV.08.) önkormányzati rendelethez</t>
  </si>
  <si>
    <t>3. melléklet a 4/2014.(IV.08.) önkormányzati rendelethez</t>
  </si>
  <si>
    <t>4. melléklet a 4/2014.(IV.08.) önkormányzati rendelethez</t>
  </si>
  <si>
    <t>5. melléklet a 4/2014.(IV.08.) önkormányzati rendelethez</t>
  </si>
  <si>
    <t>7. melléklet a 4/2014.(IV.08.) önkormányzati rendelethez</t>
  </si>
  <si>
    <t>6. melléklet a 4/2014.(IV.08.) önkormányzati rendelethez</t>
  </si>
  <si>
    <t>8. melléklet a 4/2014.(IV.08.)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</si>
</sst>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1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4" fillId="0" borderId="11" xfId="0" applyFont="1" applyBorder="1" applyAlignment="1">
      <alignment vertical="center"/>
    </xf>
    <xf numFmtId="0" fontId="23" fillId="0" borderId="11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tabSelected="1" view="pageBreakPreview" zoomScaleSheetLayoutView="100" zoomScalePageLayoutView="0" workbookViewId="0" topLeftCell="A231">
      <selection activeCell="B181" sqref="B181"/>
    </sheetView>
  </sheetViews>
  <sheetFormatPr defaultColWidth="9.140625" defaultRowHeight="12.75"/>
  <cols>
    <col min="1" max="1" width="20.7109375" style="0" customWidth="1"/>
    <col min="2" max="2" width="57.00390625" style="0" customWidth="1"/>
    <col min="3" max="4" width="21.57421875" style="0" customWidth="1"/>
    <col min="5" max="5" width="18.7109375" style="0" customWidth="1"/>
    <col min="6" max="6" width="18.28125" style="0" customWidth="1"/>
    <col min="7" max="7" width="0.2890625" style="0" customWidth="1"/>
  </cols>
  <sheetData>
    <row r="1" spans="1:6" s="2" customFormat="1" ht="24.75" customHeight="1">
      <c r="A1" s="38" t="s">
        <v>119</v>
      </c>
      <c r="B1" s="38"/>
      <c r="C1" s="38"/>
      <c r="D1" s="38"/>
      <c r="E1" s="38"/>
      <c r="F1" s="38"/>
    </row>
    <row r="2" spans="1:6" s="2" customFormat="1" ht="51" customHeight="1">
      <c r="A2" s="50" t="s">
        <v>117</v>
      </c>
      <c r="B2" s="50"/>
      <c r="C2" s="50"/>
      <c r="D2" s="50"/>
      <c r="E2" s="50"/>
      <c r="F2" s="50"/>
    </row>
    <row r="3" spans="1:6" s="2" customFormat="1" ht="24.75" customHeight="1">
      <c r="A3" s="43" t="s">
        <v>0</v>
      </c>
      <c r="B3" s="43"/>
      <c r="C3" s="43"/>
      <c r="D3" s="43"/>
      <c r="E3" s="43"/>
      <c r="F3" s="43"/>
    </row>
    <row r="4" spans="1:6" s="2" customFormat="1" ht="42.7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s="2" customFormat="1" ht="27.75" customHeight="1">
      <c r="A5" s="19">
        <v>1</v>
      </c>
      <c r="B5" s="9" t="s">
        <v>57</v>
      </c>
      <c r="C5" s="10">
        <v>8255</v>
      </c>
      <c r="D5" s="10">
        <v>8878</v>
      </c>
      <c r="E5" s="10">
        <v>17015</v>
      </c>
      <c r="F5" s="10">
        <f>E5/D5*100</f>
        <v>191.6535255688218</v>
      </c>
    </row>
    <row r="6" spans="1:6" s="2" customFormat="1" ht="27.75" customHeight="1">
      <c r="A6" s="19">
        <v>2</v>
      </c>
      <c r="B6" s="9" t="s">
        <v>66</v>
      </c>
      <c r="C6" s="7">
        <v>0</v>
      </c>
      <c r="D6" s="10">
        <v>0</v>
      </c>
      <c r="E6" s="10">
        <v>0</v>
      </c>
      <c r="F6" s="10">
        <v>0</v>
      </c>
    </row>
    <row r="7" spans="1:6" s="2" customFormat="1" ht="27.75" customHeight="1">
      <c r="A7" s="19">
        <v>3</v>
      </c>
      <c r="B7" s="9" t="s">
        <v>58</v>
      </c>
      <c r="C7" s="10">
        <f>SUM(C8:C9)</f>
        <v>23300</v>
      </c>
      <c r="D7" s="10">
        <f>SUM(D8:D9)</f>
        <v>23300</v>
      </c>
      <c r="E7" s="10">
        <v>38253</v>
      </c>
      <c r="F7" s="10">
        <f>E7/D7*100</f>
        <v>164.17596566523605</v>
      </c>
    </row>
    <row r="8" spans="1:6" s="2" customFormat="1" ht="27.75" customHeight="1">
      <c r="A8" s="1"/>
      <c r="B8" s="1" t="s">
        <v>59</v>
      </c>
      <c r="C8" s="7">
        <v>20300</v>
      </c>
      <c r="D8" s="7">
        <v>20300</v>
      </c>
      <c r="E8" s="7">
        <v>36305</v>
      </c>
      <c r="F8" s="10">
        <f>E8/D8*100</f>
        <v>178.8423645320197</v>
      </c>
    </row>
    <row r="9" spans="1:6" s="2" customFormat="1" ht="27.75" customHeight="1">
      <c r="A9" s="1"/>
      <c r="B9" s="1" t="s">
        <v>55</v>
      </c>
      <c r="C9" s="7">
        <v>3000</v>
      </c>
      <c r="D9" s="7">
        <v>3000</v>
      </c>
      <c r="E9" s="7">
        <v>1948</v>
      </c>
      <c r="F9" s="10">
        <f>E9/D9*100</f>
        <v>64.93333333333334</v>
      </c>
    </row>
    <row r="10" spans="1:6" s="2" customFormat="1" ht="27.75" customHeight="1">
      <c r="A10" s="19">
        <v>4</v>
      </c>
      <c r="B10" s="19" t="s">
        <v>60</v>
      </c>
      <c r="C10" s="10">
        <v>0</v>
      </c>
      <c r="D10" s="10">
        <f>SUM(D11:D14)</f>
        <v>0</v>
      </c>
      <c r="E10" s="10">
        <v>8981</v>
      </c>
      <c r="F10" s="10">
        <v>0</v>
      </c>
    </row>
    <row r="11" spans="1:6" s="2" customFormat="1" ht="27.75" customHeight="1">
      <c r="A11" s="1"/>
      <c r="B11" s="1" t="s">
        <v>61</v>
      </c>
      <c r="C11" s="7">
        <v>0</v>
      </c>
      <c r="D11" s="7">
        <v>0</v>
      </c>
      <c r="E11" s="7">
        <v>803</v>
      </c>
      <c r="F11" s="10">
        <v>0</v>
      </c>
    </row>
    <row r="12" spans="1:6" s="2" customFormat="1" ht="27.75" customHeight="1">
      <c r="A12" s="1"/>
      <c r="B12" s="1" t="s">
        <v>62</v>
      </c>
      <c r="C12" s="21"/>
      <c r="D12" s="7">
        <v>0</v>
      </c>
      <c r="E12" s="7">
        <v>8178</v>
      </c>
      <c r="F12" s="10">
        <v>0</v>
      </c>
    </row>
    <row r="13" spans="1:6" s="2" customFormat="1" ht="27.75" customHeight="1">
      <c r="A13" s="1"/>
      <c r="B13" s="1" t="s">
        <v>82</v>
      </c>
      <c r="C13" s="21"/>
      <c r="D13" s="7"/>
      <c r="E13" s="7">
        <v>0</v>
      </c>
      <c r="F13" s="10"/>
    </row>
    <row r="14" spans="1:6" s="2" customFormat="1" ht="27.75" customHeight="1">
      <c r="A14" s="1"/>
      <c r="B14" s="1" t="s">
        <v>63</v>
      </c>
      <c r="C14" s="21"/>
      <c r="D14" s="21"/>
      <c r="E14" s="7">
        <v>0</v>
      </c>
      <c r="F14" s="10"/>
    </row>
    <row r="15" spans="1:6" s="2" customFormat="1" ht="27.75" customHeight="1">
      <c r="A15" s="19">
        <v>4</v>
      </c>
      <c r="B15" s="9" t="s">
        <v>64</v>
      </c>
      <c r="C15" s="10">
        <f>SUM(C16:C18)</f>
        <v>58155</v>
      </c>
      <c r="D15" s="10">
        <v>106530</v>
      </c>
      <c r="E15" s="10">
        <v>108969</v>
      </c>
      <c r="F15" s="10">
        <f>E15/D15*100</f>
        <v>102.2894959166432</v>
      </c>
    </row>
    <row r="16" spans="1:6" s="2" customFormat="1" ht="27.75" customHeight="1">
      <c r="A16" s="1"/>
      <c r="B16" s="1" t="s">
        <v>89</v>
      </c>
      <c r="C16" s="7">
        <v>6411</v>
      </c>
      <c r="D16" s="7">
        <v>37632</v>
      </c>
      <c r="E16" s="7">
        <v>40009</v>
      </c>
      <c r="F16" s="10">
        <f>E16/D16*100</f>
        <v>106.31643282312926</v>
      </c>
    </row>
    <row r="17" spans="1:6" s="2" customFormat="1" ht="27.75" customHeight="1">
      <c r="A17" s="1"/>
      <c r="B17" s="1" t="s">
        <v>90</v>
      </c>
      <c r="C17" s="7">
        <v>51744</v>
      </c>
      <c r="D17" s="7">
        <v>68898</v>
      </c>
      <c r="E17" s="7">
        <v>68898</v>
      </c>
      <c r="F17" s="10">
        <f>E17/D17*100</f>
        <v>100</v>
      </c>
    </row>
    <row r="18" spans="1:6" s="2" customFormat="1" ht="27.75" customHeight="1">
      <c r="A18" s="1"/>
      <c r="B18" s="1" t="s">
        <v>65</v>
      </c>
      <c r="C18" s="7"/>
      <c r="D18" s="7"/>
      <c r="E18" s="7">
        <v>62</v>
      </c>
      <c r="F18" s="10"/>
    </row>
    <row r="19" spans="1:6" s="2" customFormat="1" ht="27.75" customHeight="1">
      <c r="A19" s="19">
        <v>5</v>
      </c>
      <c r="B19" s="9" t="s">
        <v>67</v>
      </c>
      <c r="C19" s="10"/>
      <c r="D19" s="10">
        <v>0</v>
      </c>
      <c r="E19" s="10">
        <v>0</v>
      </c>
      <c r="F19" s="10"/>
    </row>
    <row r="20" spans="1:6" s="2" customFormat="1" ht="27.75" customHeight="1">
      <c r="A20" s="19">
        <v>7</v>
      </c>
      <c r="B20" s="9" t="s">
        <v>68</v>
      </c>
      <c r="C20" s="10">
        <f>SUM(C5,C7,C15)</f>
        <v>89710</v>
      </c>
      <c r="D20" s="10">
        <v>138708</v>
      </c>
      <c r="E20" s="10">
        <f>SUM(E5,E7,E15,E10)</f>
        <v>173218</v>
      </c>
      <c r="F20" s="10"/>
    </row>
    <row r="21" spans="1:6" s="2" customFormat="1" ht="27.75" customHeight="1">
      <c r="A21" s="19">
        <v>6</v>
      </c>
      <c r="B21" s="9" t="s">
        <v>13</v>
      </c>
      <c r="C21" s="10">
        <v>44238</v>
      </c>
      <c r="D21" s="10">
        <v>44238</v>
      </c>
      <c r="E21" s="10">
        <v>44243</v>
      </c>
      <c r="F21" s="10">
        <f>E21/D21*100</f>
        <v>100.01130250011303</v>
      </c>
    </row>
    <row r="22" spans="1:6" s="2" customFormat="1" ht="27.75" customHeight="1">
      <c r="A22" s="19">
        <v>8</v>
      </c>
      <c r="B22" s="9" t="s">
        <v>14</v>
      </c>
      <c r="C22" s="22"/>
      <c r="D22" s="22"/>
      <c r="E22" s="10">
        <v>71</v>
      </c>
      <c r="F22" s="10"/>
    </row>
    <row r="23" spans="1:6" s="2" customFormat="1" ht="27.75" customHeight="1">
      <c r="A23" s="1"/>
      <c r="B23" s="1"/>
      <c r="C23" s="1"/>
      <c r="D23" s="1"/>
      <c r="E23" s="1"/>
      <c r="F23" s="7"/>
    </row>
    <row r="24" spans="1:6" s="2" customFormat="1" ht="24.75" customHeight="1">
      <c r="A24" s="39" t="s">
        <v>69</v>
      </c>
      <c r="B24" s="39"/>
      <c r="C24" s="11">
        <f>SUM(C5,C7,C10,C15,C21,C22)</f>
        <v>133948</v>
      </c>
      <c r="D24" s="11">
        <f>SUM(D5,D7,D10,D15,D21,D19,D6)</f>
        <v>182946</v>
      </c>
      <c r="E24" s="11">
        <f>SUM(E5,E7,E10,E15,E19,E21,E22,E6)</f>
        <v>217532</v>
      </c>
      <c r="F24" s="11">
        <f>E24/D24*100</f>
        <v>118.90503208597072</v>
      </c>
    </row>
    <row r="25" spans="1:6" s="2" customFormat="1" ht="24.75" customHeight="1">
      <c r="A25" s="1"/>
      <c r="B25" s="1"/>
      <c r="C25" s="1"/>
      <c r="D25" s="1"/>
      <c r="E25" s="1"/>
      <c r="F25" s="1"/>
    </row>
    <row r="26" spans="1:6" s="2" customFormat="1" ht="24.75" customHeight="1">
      <c r="A26" s="48" t="s">
        <v>105</v>
      </c>
      <c r="B26" s="48"/>
      <c r="C26" s="48"/>
      <c r="D26" s="48"/>
      <c r="E26" s="48"/>
      <c r="F26" s="48"/>
    </row>
    <row r="27" spans="1:6" s="2" customFormat="1" ht="24.75" customHeight="1">
      <c r="A27" s="23"/>
      <c r="B27" s="23"/>
      <c r="C27" s="23"/>
      <c r="D27" s="23"/>
      <c r="E27" s="23"/>
      <c r="F27" s="23"/>
    </row>
    <row r="28" spans="1:6" s="2" customFormat="1" ht="24.75" customHeight="1">
      <c r="A28" s="38" t="s">
        <v>120</v>
      </c>
      <c r="B28" s="38"/>
      <c r="C28" s="38"/>
      <c r="D28" s="38"/>
      <c r="E28" s="38"/>
      <c r="F28" s="38"/>
    </row>
    <row r="29" spans="1:6" s="2" customFormat="1" ht="59.25" customHeight="1">
      <c r="A29" s="40" t="s">
        <v>109</v>
      </c>
      <c r="B29" s="40"/>
      <c r="C29" s="40"/>
      <c r="D29" s="40"/>
      <c r="E29" s="40"/>
      <c r="F29" s="40"/>
    </row>
    <row r="30" spans="1:6" s="2" customFormat="1" ht="24.75" customHeight="1">
      <c r="A30" s="49" t="s">
        <v>46</v>
      </c>
      <c r="B30" s="49"/>
      <c r="C30" s="43" t="s">
        <v>0</v>
      </c>
      <c r="D30" s="43"/>
      <c r="E30" s="43"/>
      <c r="F30" s="43"/>
    </row>
    <row r="31" spans="1:6" s="2" customFormat="1" ht="14.25" customHeight="1">
      <c r="A31" s="15"/>
      <c r="B31" s="15"/>
      <c r="C31" s="16"/>
      <c r="D31" s="16"/>
      <c r="E31" s="16"/>
      <c r="F31" s="16"/>
    </row>
    <row r="32" spans="1:6" s="2" customFormat="1" ht="42.75" customHeight="1">
      <c r="A32" s="47" t="s">
        <v>2</v>
      </c>
      <c r="B32" s="47"/>
      <c r="C32" s="4" t="s">
        <v>3</v>
      </c>
      <c r="D32" s="4" t="s">
        <v>4</v>
      </c>
      <c r="E32" s="4" t="s">
        <v>5</v>
      </c>
      <c r="F32" s="4" t="s">
        <v>6</v>
      </c>
    </row>
    <row r="33" spans="1:6" s="2" customFormat="1" ht="27.75" customHeight="1">
      <c r="A33" s="45" t="s">
        <v>47</v>
      </c>
      <c r="B33" s="45"/>
      <c r="C33" s="7">
        <v>3500</v>
      </c>
      <c r="D33" s="7">
        <v>3500</v>
      </c>
      <c r="E33" s="7">
        <v>4132</v>
      </c>
      <c r="F33" s="8">
        <f aca="true" t="shared" si="0" ref="F33:F38">E33/D33*100</f>
        <v>118.05714285714286</v>
      </c>
    </row>
    <row r="34" spans="1:6" s="2" customFormat="1" ht="27.75" customHeight="1">
      <c r="A34" s="42" t="s">
        <v>48</v>
      </c>
      <c r="B34" s="42"/>
      <c r="C34" s="7">
        <v>5000</v>
      </c>
      <c r="D34" s="7">
        <v>5000</v>
      </c>
      <c r="E34" s="7">
        <v>6997</v>
      </c>
      <c r="F34" s="8">
        <f t="shared" si="0"/>
        <v>139.94</v>
      </c>
    </row>
    <row r="35" spans="1:6" s="2" customFormat="1" ht="27.75" customHeight="1">
      <c r="A35" s="42" t="s">
        <v>49</v>
      </c>
      <c r="B35" s="42"/>
      <c r="C35" s="7">
        <v>1100</v>
      </c>
      <c r="D35" s="7">
        <v>1100</v>
      </c>
      <c r="E35" s="7">
        <v>5035</v>
      </c>
      <c r="F35" s="8">
        <f t="shared" si="0"/>
        <v>457.7272727272727</v>
      </c>
    </row>
    <row r="36" spans="1:6" s="2" customFormat="1" ht="27.75" customHeight="1">
      <c r="A36" s="46" t="s">
        <v>50</v>
      </c>
      <c r="B36" s="46"/>
      <c r="C36" s="7">
        <v>200</v>
      </c>
      <c r="D36" s="7">
        <v>200</v>
      </c>
      <c r="E36" s="7">
        <v>2320</v>
      </c>
      <c r="F36" s="8">
        <f t="shared" si="0"/>
        <v>1160</v>
      </c>
    </row>
    <row r="37" spans="1:6" s="2" customFormat="1" ht="27.75" customHeight="1">
      <c r="A37" s="46" t="s">
        <v>51</v>
      </c>
      <c r="B37" s="46"/>
      <c r="C37" s="7">
        <v>7500</v>
      </c>
      <c r="D37" s="7">
        <v>7500</v>
      </c>
      <c r="E37" s="7">
        <v>12868</v>
      </c>
      <c r="F37" s="8">
        <f t="shared" si="0"/>
        <v>171.57333333333332</v>
      </c>
    </row>
    <row r="38" spans="1:6" s="2" customFormat="1" ht="27.75" customHeight="1">
      <c r="A38" s="46" t="s">
        <v>52</v>
      </c>
      <c r="B38" s="46"/>
      <c r="C38" s="7">
        <v>3000</v>
      </c>
      <c r="D38" s="7">
        <v>3000</v>
      </c>
      <c r="E38" s="7">
        <v>4897</v>
      </c>
      <c r="F38" s="8">
        <f t="shared" si="0"/>
        <v>163.23333333333335</v>
      </c>
    </row>
    <row r="39" spans="1:6" s="2" customFormat="1" ht="27.75" customHeight="1">
      <c r="A39" s="17" t="s">
        <v>53</v>
      </c>
      <c r="B39" s="17"/>
      <c r="C39" s="7"/>
      <c r="D39" s="7"/>
      <c r="E39" s="7">
        <v>56</v>
      </c>
      <c r="F39" s="8"/>
    </row>
    <row r="40" spans="1:6" s="2" customFormat="1" ht="24.75" customHeight="1">
      <c r="A40" s="39" t="s">
        <v>45</v>
      </c>
      <c r="B40" s="39"/>
      <c r="C40" s="11">
        <f>SUM(C33:C39)</f>
        <v>20300</v>
      </c>
      <c r="D40" s="11">
        <f>SUM(D33:D39)</f>
        <v>20300</v>
      </c>
      <c r="E40" s="11">
        <f>SUM(E33:E39)</f>
        <v>36305</v>
      </c>
      <c r="F40" s="13">
        <f>E40/D40*100</f>
        <v>178.8423645320197</v>
      </c>
    </row>
    <row r="41" spans="1:6" s="2" customFormat="1" ht="75" customHeight="1">
      <c r="A41" s="42"/>
      <c r="B41" s="42"/>
      <c r="C41" s="1"/>
      <c r="D41" s="1"/>
      <c r="E41" s="1"/>
      <c r="F41" s="1"/>
    </row>
    <row r="42" spans="1:6" s="2" customFormat="1" ht="24.75" customHeight="1">
      <c r="A42" s="49" t="s">
        <v>54</v>
      </c>
      <c r="B42" s="49"/>
      <c r="C42" s="43" t="s">
        <v>0</v>
      </c>
      <c r="D42" s="43"/>
      <c r="E42" s="43"/>
      <c r="F42" s="43"/>
    </row>
    <row r="43" spans="1:6" s="2" customFormat="1" ht="19.5" customHeight="1">
      <c r="A43" s="15"/>
      <c r="B43" s="15"/>
      <c r="C43" s="16"/>
      <c r="D43" s="16"/>
      <c r="E43" s="16"/>
      <c r="F43" s="16"/>
    </row>
    <row r="44" spans="1:6" s="2" customFormat="1" ht="41.25" customHeight="1">
      <c r="A44" s="47" t="s">
        <v>2</v>
      </c>
      <c r="B44" s="47"/>
      <c r="C44" s="4" t="s">
        <v>3</v>
      </c>
      <c r="D44" s="4" t="s">
        <v>4</v>
      </c>
      <c r="E44" s="4" t="s">
        <v>5</v>
      </c>
      <c r="F44" s="4" t="s">
        <v>6</v>
      </c>
    </row>
    <row r="45" spans="1:6" s="2" customFormat="1" ht="27.75" customHeight="1">
      <c r="A45" s="42" t="s">
        <v>55</v>
      </c>
      <c r="B45" s="42"/>
      <c r="C45" s="7">
        <v>3000</v>
      </c>
      <c r="D45" s="7">
        <v>3000</v>
      </c>
      <c r="E45" s="7">
        <v>1948</v>
      </c>
      <c r="F45" s="7">
        <f>E45/D45*100</f>
        <v>64.93333333333334</v>
      </c>
    </row>
    <row r="46" spans="1:6" s="2" customFormat="1" ht="27.75" customHeight="1">
      <c r="A46" s="42"/>
      <c r="B46" s="42"/>
      <c r="C46" s="1"/>
      <c r="D46" s="1"/>
      <c r="E46" s="1"/>
      <c r="F46" s="18"/>
    </row>
    <row r="47" spans="1:6" s="2" customFormat="1" ht="24.75" customHeight="1">
      <c r="A47" s="39" t="s">
        <v>45</v>
      </c>
      <c r="B47" s="39"/>
      <c r="C47" s="11">
        <f>SUM(C45:C46)</f>
        <v>3000</v>
      </c>
      <c r="D47" s="11">
        <f>SUM(D45:D46)</f>
        <v>3000</v>
      </c>
      <c r="E47" s="11">
        <f>SUM(E45:E46)</f>
        <v>1948</v>
      </c>
      <c r="F47" s="11">
        <f>E47/D47*100</f>
        <v>64.93333333333334</v>
      </c>
    </row>
    <row r="48" spans="1:6" s="2" customFormat="1" ht="24.75" customHeight="1">
      <c r="A48" s="1"/>
      <c r="B48" s="1"/>
      <c r="C48" s="1"/>
      <c r="D48" s="1"/>
      <c r="E48" s="1"/>
      <c r="F48" s="1"/>
    </row>
    <row r="49" spans="1:6" s="2" customFormat="1" ht="26.25" customHeight="1">
      <c r="A49" s="38" t="s">
        <v>121</v>
      </c>
      <c r="B49" s="38"/>
      <c r="C49" s="38"/>
      <c r="D49" s="38"/>
      <c r="E49" s="38"/>
      <c r="F49" s="38"/>
    </row>
    <row r="50" spans="1:6" s="14" customFormat="1" ht="53.25" customHeight="1">
      <c r="A50" s="54" t="s">
        <v>110</v>
      </c>
      <c r="B50" s="54"/>
      <c r="C50" s="54"/>
      <c r="D50" s="54"/>
      <c r="E50" s="54"/>
      <c r="F50" s="54"/>
    </row>
    <row r="51" spans="1:6" s="2" customFormat="1" ht="36" customHeight="1">
      <c r="A51" s="43" t="s">
        <v>0</v>
      </c>
      <c r="B51" s="43"/>
      <c r="C51" s="43"/>
      <c r="D51" s="43"/>
      <c r="E51" s="43"/>
      <c r="F51" s="43"/>
    </row>
    <row r="52" spans="1:6" s="2" customFormat="1" ht="45.75" customHeight="1">
      <c r="A52" s="3" t="s">
        <v>1</v>
      </c>
      <c r="B52" s="3" t="s">
        <v>2</v>
      </c>
      <c r="C52" s="4" t="s">
        <v>3</v>
      </c>
      <c r="D52" s="4" t="s">
        <v>4</v>
      </c>
      <c r="E52" s="4" t="s">
        <v>5</v>
      </c>
      <c r="F52" s="4" t="s">
        <v>6</v>
      </c>
    </row>
    <row r="53" spans="1:6" s="2" customFormat="1" ht="36" customHeight="1">
      <c r="A53" s="6">
        <v>1</v>
      </c>
      <c r="B53" s="1" t="s">
        <v>7</v>
      </c>
      <c r="C53" s="7">
        <v>28452</v>
      </c>
      <c r="D53" s="7">
        <v>50720</v>
      </c>
      <c r="E53" s="7">
        <v>50334</v>
      </c>
      <c r="F53" s="8">
        <f aca="true" t="shared" si="1" ref="F53:F60">E53/D53*100</f>
        <v>99.23895899053628</v>
      </c>
    </row>
    <row r="54" spans="1:6" s="2" customFormat="1" ht="36" customHeight="1">
      <c r="A54" s="6">
        <v>2</v>
      </c>
      <c r="B54" s="1" t="s">
        <v>8</v>
      </c>
      <c r="C54" s="7">
        <v>7024</v>
      </c>
      <c r="D54" s="7">
        <v>10234</v>
      </c>
      <c r="E54" s="7">
        <v>10225</v>
      </c>
      <c r="F54" s="8">
        <f t="shared" si="1"/>
        <v>99.91205784639438</v>
      </c>
    </row>
    <row r="55" spans="1:6" s="2" customFormat="1" ht="36" customHeight="1">
      <c r="A55" s="6">
        <v>3</v>
      </c>
      <c r="B55" s="1" t="s">
        <v>9</v>
      </c>
      <c r="C55" s="7">
        <v>45604</v>
      </c>
      <c r="D55" s="7">
        <v>58298</v>
      </c>
      <c r="E55" s="7">
        <v>46277</v>
      </c>
      <c r="F55" s="8">
        <f t="shared" si="1"/>
        <v>79.38008164945624</v>
      </c>
    </row>
    <row r="56" spans="1:6" s="2" customFormat="1" ht="36" customHeight="1">
      <c r="A56" s="6">
        <v>4</v>
      </c>
      <c r="B56" s="1" t="s">
        <v>83</v>
      </c>
      <c r="C56" s="7">
        <v>16953</v>
      </c>
      <c r="D56" s="7">
        <v>17003</v>
      </c>
      <c r="E56" s="7">
        <v>13837</v>
      </c>
      <c r="F56" s="8">
        <f t="shared" si="1"/>
        <v>81.37975651355643</v>
      </c>
    </row>
    <row r="57" spans="1:6" s="2" customFormat="1" ht="36" customHeight="1">
      <c r="A57" s="6">
        <v>5</v>
      </c>
      <c r="B57" s="1" t="s">
        <v>84</v>
      </c>
      <c r="C57" s="7">
        <v>8230</v>
      </c>
      <c r="D57" s="7">
        <v>8467</v>
      </c>
      <c r="E57" s="7">
        <v>4831</v>
      </c>
      <c r="F57" s="8">
        <f t="shared" si="1"/>
        <v>57.05680878705562</v>
      </c>
    </row>
    <row r="58" spans="1:6" s="2" customFormat="1" ht="36" customHeight="1">
      <c r="A58" s="6">
        <v>6</v>
      </c>
      <c r="B58" s="1" t="s">
        <v>24</v>
      </c>
      <c r="C58" s="7">
        <v>7685</v>
      </c>
      <c r="D58" s="7">
        <v>20583</v>
      </c>
      <c r="E58" s="7">
        <v>21391</v>
      </c>
      <c r="F58" s="8">
        <f t="shared" si="1"/>
        <v>103.92556964485256</v>
      </c>
    </row>
    <row r="59" spans="1:6" s="2" customFormat="1" ht="36" customHeight="1">
      <c r="A59" s="6">
        <v>7</v>
      </c>
      <c r="B59" s="1" t="s">
        <v>91</v>
      </c>
      <c r="C59" s="7">
        <v>20000</v>
      </c>
      <c r="D59" s="7">
        <v>10774</v>
      </c>
      <c r="E59" s="7">
        <v>0</v>
      </c>
      <c r="F59" s="8">
        <f t="shared" si="1"/>
        <v>0</v>
      </c>
    </row>
    <row r="60" spans="1:6" s="2" customFormat="1" ht="36" customHeight="1">
      <c r="A60" s="6">
        <v>8</v>
      </c>
      <c r="B60" s="9" t="s">
        <v>25</v>
      </c>
      <c r="C60" s="10">
        <v>0</v>
      </c>
      <c r="D60" s="10">
        <v>6867</v>
      </c>
      <c r="E60" s="10">
        <v>22579</v>
      </c>
      <c r="F60" s="8">
        <f t="shared" si="1"/>
        <v>328.8044269695646</v>
      </c>
    </row>
    <row r="61" spans="1:6" s="2" customFormat="1" ht="36" customHeight="1">
      <c r="A61" s="6"/>
      <c r="B61" s="1" t="s">
        <v>26</v>
      </c>
      <c r="C61" s="7">
        <v>0</v>
      </c>
      <c r="D61" s="7">
        <v>3516</v>
      </c>
      <c r="E61" s="7">
        <v>9371</v>
      </c>
      <c r="F61" s="8">
        <v>0</v>
      </c>
    </row>
    <row r="62" spans="1:6" s="2" customFormat="1" ht="36" customHeight="1">
      <c r="A62" s="6"/>
      <c r="B62" s="1" t="s">
        <v>27</v>
      </c>
      <c r="C62" s="7">
        <v>0</v>
      </c>
      <c r="D62" s="7">
        <v>3351</v>
      </c>
      <c r="E62" s="7">
        <v>3351</v>
      </c>
      <c r="F62" s="8">
        <f>E62/D62*100</f>
        <v>100</v>
      </c>
    </row>
    <row r="63" spans="1:6" s="2" customFormat="1" ht="30" customHeight="1" hidden="1">
      <c r="A63" s="6">
        <v>8</v>
      </c>
      <c r="B63" s="1" t="s">
        <v>28</v>
      </c>
      <c r="C63" s="7"/>
      <c r="D63" s="7"/>
      <c r="E63" s="7">
        <v>106</v>
      </c>
      <c r="F63" s="8" t="e">
        <f>E63/D63*100</f>
        <v>#DIV/0!</v>
      </c>
    </row>
    <row r="64" spans="1:6" s="2" customFormat="1" ht="31.5" customHeight="1">
      <c r="A64" s="6"/>
      <c r="B64" s="1" t="s">
        <v>29</v>
      </c>
      <c r="C64" s="7">
        <v>0</v>
      </c>
      <c r="D64" s="7">
        <v>0</v>
      </c>
      <c r="E64" s="7">
        <v>9857</v>
      </c>
      <c r="F64" s="8">
        <v>0</v>
      </c>
    </row>
    <row r="65" spans="1:6" s="2" customFormat="1" ht="30" customHeight="1" hidden="1">
      <c r="A65" s="6"/>
      <c r="B65" s="1"/>
      <c r="C65" s="7"/>
      <c r="D65" s="7"/>
      <c r="E65" s="7"/>
      <c r="F65" s="8" t="e">
        <f>E65/D65*100</f>
        <v>#DIV/0!</v>
      </c>
    </row>
    <row r="66" spans="1:6" s="2" customFormat="1" ht="36" customHeight="1">
      <c r="A66" s="6">
        <v>9</v>
      </c>
      <c r="B66" s="1" t="s">
        <v>31</v>
      </c>
      <c r="C66" s="7">
        <v>0</v>
      </c>
      <c r="D66" s="7">
        <v>0</v>
      </c>
      <c r="E66" s="7">
        <v>0</v>
      </c>
      <c r="F66" s="8">
        <v>0</v>
      </c>
    </row>
    <row r="67" spans="1:6" s="2" customFormat="1" ht="36" customHeight="1">
      <c r="A67" s="6"/>
      <c r="B67" s="9" t="s">
        <v>32</v>
      </c>
      <c r="C67" s="7">
        <f>SUM(C53:C60,)</f>
        <v>133948</v>
      </c>
      <c r="D67" s="7">
        <f>SUM(D53:D60,)</f>
        <v>182946</v>
      </c>
      <c r="E67" s="7">
        <f>SUM(E53:E60,)</f>
        <v>169474</v>
      </c>
      <c r="F67" s="8"/>
    </row>
    <row r="68" spans="1:6" s="2" customFormat="1" ht="36" customHeight="1">
      <c r="A68" s="6">
        <v>10</v>
      </c>
      <c r="B68" s="1" t="s">
        <v>33</v>
      </c>
      <c r="C68" s="7"/>
      <c r="D68" s="7"/>
      <c r="E68" s="7">
        <v>-773</v>
      </c>
      <c r="F68" s="8"/>
    </row>
    <row r="69" spans="1:6" s="2" customFormat="1" ht="36" customHeight="1">
      <c r="A69" s="39" t="s">
        <v>34</v>
      </c>
      <c r="B69" s="39"/>
      <c r="C69" s="11">
        <f>SUM(C67)</f>
        <v>133948</v>
      </c>
      <c r="D69" s="11">
        <f>SUM(D67)</f>
        <v>182946</v>
      </c>
      <c r="E69" s="11">
        <f>SUM(E67,E68)</f>
        <v>168701</v>
      </c>
      <c r="F69" s="13">
        <f>E69/D69*100</f>
        <v>92.2135493533611</v>
      </c>
    </row>
    <row r="70" spans="1:6" s="2" customFormat="1" ht="36" customHeight="1">
      <c r="A70" s="48" t="s">
        <v>105</v>
      </c>
      <c r="B70" s="48"/>
      <c r="C70" s="48"/>
      <c r="D70" s="48"/>
      <c r="E70" s="48"/>
      <c r="F70" s="48"/>
    </row>
    <row r="71" spans="1:6" s="2" customFormat="1" ht="26.25" customHeight="1">
      <c r="A71" s="38"/>
      <c r="B71" s="38"/>
      <c r="C71" s="38"/>
      <c r="D71" s="38"/>
      <c r="E71" s="38"/>
      <c r="F71" s="38"/>
    </row>
    <row r="72" spans="1:6" s="14" customFormat="1" ht="53.25" customHeight="1">
      <c r="A72" s="54" t="s">
        <v>110</v>
      </c>
      <c r="B72" s="54"/>
      <c r="C72" s="54"/>
      <c r="D72" s="54"/>
      <c r="E72" s="54"/>
      <c r="F72" s="54"/>
    </row>
    <row r="73" spans="1:6" s="2" customFormat="1" ht="36" customHeight="1">
      <c r="A73" s="43" t="s">
        <v>0</v>
      </c>
      <c r="B73" s="43"/>
      <c r="C73" s="43"/>
      <c r="D73" s="43"/>
      <c r="E73" s="43"/>
      <c r="F73" s="43"/>
    </row>
    <row r="74" spans="1:6" s="2" customFormat="1" ht="45.75" customHeight="1">
      <c r="A74" s="3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</row>
    <row r="75" spans="1:6" s="2" customFormat="1" ht="36" customHeight="1">
      <c r="A75" s="6">
        <v>1</v>
      </c>
      <c r="B75" s="1" t="s">
        <v>7</v>
      </c>
      <c r="C75" s="7">
        <v>16188</v>
      </c>
      <c r="D75" s="7">
        <v>37448</v>
      </c>
      <c r="E75" s="7">
        <v>37260</v>
      </c>
      <c r="F75" s="8">
        <f aca="true" t="shared" si="2" ref="F75:F82">E75/D75*100</f>
        <v>99.49797051911985</v>
      </c>
    </row>
    <row r="76" spans="1:6" s="2" customFormat="1" ht="36" customHeight="1">
      <c r="A76" s="6">
        <v>2</v>
      </c>
      <c r="B76" s="1" t="s">
        <v>8</v>
      </c>
      <c r="C76" s="7">
        <v>3964</v>
      </c>
      <c r="D76" s="7">
        <v>6902</v>
      </c>
      <c r="E76" s="7">
        <v>6909</v>
      </c>
      <c r="F76" s="8">
        <f t="shared" si="2"/>
        <v>100.10141987829616</v>
      </c>
    </row>
    <row r="77" spans="1:6" s="2" customFormat="1" ht="36" customHeight="1">
      <c r="A77" s="6">
        <v>3</v>
      </c>
      <c r="B77" s="1" t="s">
        <v>9</v>
      </c>
      <c r="C77" s="7">
        <v>42988</v>
      </c>
      <c r="D77" s="7">
        <v>55084</v>
      </c>
      <c r="E77" s="7">
        <v>43308</v>
      </c>
      <c r="F77" s="8">
        <f t="shared" si="2"/>
        <v>78.62174134049815</v>
      </c>
    </row>
    <row r="78" spans="1:6" s="2" customFormat="1" ht="36" customHeight="1">
      <c r="A78" s="6">
        <v>4</v>
      </c>
      <c r="B78" s="1" t="s">
        <v>92</v>
      </c>
      <c r="C78" s="7">
        <v>16953</v>
      </c>
      <c r="D78" s="7">
        <v>17003</v>
      </c>
      <c r="E78" s="7">
        <v>13837</v>
      </c>
      <c r="F78" s="8">
        <f t="shared" si="2"/>
        <v>81.37975651355643</v>
      </c>
    </row>
    <row r="79" spans="1:6" s="2" customFormat="1" ht="36" customHeight="1">
      <c r="A79" s="6">
        <v>5</v>
      </c>
      <c r="B79" s="1" t="s">
        <v>93</v>
      </c>
      <c r="C79" s="7">
        <v>8230</v>
      </c>
      <c r="D79" s="7">
        <v>8467</v>
      </c>
      <c r="E79" s="7">
        <v>4831</v>
      </c>
      <c r="F79" s="8">
        <f t="shared" si="2"/>
        <v>57.05680878705562</v>
      </c>
    </row>
    <row r="80" spans="1:6" s="2" customFormat="1" ht="36" customHeight="1">
      <c r="A80" s="6">
        <v>6</v>
      </c>
      <c r="B80" s="1" t="s">
        <v>24</v>
      </c>
      <c r="C80" s="7">
        <v>7685</v>
      </c>
      <c r="D80" s="7">
        <v>20583</v>
      </c>
      <c r="E80" s="7">
        <v>21391</v>
      </c>
      <c r="F80" s="8">
        <f t="shared" si="2"/>
        <v>103.92556964485256</v>
      </c>
    </row>
    <row r="81" spans="1:6" s="2" customFormat="1" ht="36" customHeight="1">
      <c r="A81" s="6"/>
      <c r="B81" s="1" t="s">
        <v>91</v>
      </c>
      <c r="C81" s="7">
        <v>20000</v>
      </c>
      <c r="D81" s="7">
        <v>10774</v>
      </c>
      <c r="E81" s="7"/>
      <c r="F81" s="8"/>
    </row>
    <row r="82" spans="1:6" s="2" customFormat="1" ht="36" customHeight="1">
      <c r="A82" s="6">
        <v>7</v>
      </c>
      <c r="B82" s="9" t="s">
        <v>25</v>
      </c>
      <c r="C82" s="10">
        <f>SUM(C83:C85)</f>
        <v>0</v>
      </c>
      <c r="D82" s="10">
        <v>6867</v>
      </c>
      <c r="E82" s="10">
        <v>22579</v>
      </c>
      <c r="F82" s="8">
        <f t="shared" si="2"/>
        <v>328.8044269695646</v>
      </c>
    </row>
    <row r="83" spans="1:6" s="2" customFormat="1" ht="36" customHeight="1">
      <c r="A83" s="6"/>
      <c r="B83" s="1" t="s">
        <v>26</v>
      </c>
      <c r="C83" s="7"/>
      <c r="D83" s="7">
        <v>3516</v>
      </c>
      <c r="E83" s="7">
        <v>9371</v>
      </c>
      <c r="F83" s="8">
        <v>0</v>
      </c>
    </row>
    <row r="84" spans="1:6" s="2" customFormat="1" ht="27" customHeight="1">
      <c r="A84" s="6"/>
      <c r="B84" s="1" t="s">
        <v>27</v>
      </c>
      <c r="C84" s="7">
        <v>0</v>
      </c>
      <c r="D84" s="7">
        <v>3351</v>
      </c>
      <c r="E84" s="7">
        <v>3351</v>
      </c>
      <c r="F84" s="8">
        <f>E84/D84*100</f>
        <v>100</v>
      </c>
    </row>
    <row r="85" spans="1:6" s="2" customFormat="1" ht="30" customHeight="1" hidden="1">
      <c r="A85" s="6">
        <v>8</v>
      </c>
      <c r="B85" s="1" t="s">
        <v>28</v>
      </c>
      <c r="C85" s="7"/>
      <c r="D85" s="7"/>
      <c r="E85" s="7">
        <v>106</v>
      </c>
      <c r="F85" s="8" t="e">
        <f>E85/D85*100</f>
        <v>#DIV/0!</v>
      </c>
    </row>
    <row r="86" spans="1:6" s="2" customFormat="1" ht="30" customHeight="1" hidden="1">
      <c r="A86" s="6"/>
      <c r="B86" s="1"/>
      <c r="C86" s="7"/>
      <c r="D86" s="7"/>
      <c r="E86" s="7"/>
      <c r="F86" s="8" t="e">
        <f>E86/D86*100</f>
        <v>#DIV/0!</v>
      </c>
    </row>
    <row r="87" spans="1:6" s="2" customFormat="1" ht="30" customHeight="1">
      <c r="A87" s="6"/>
      <c r="B87" s="1" t="s">
        <v>101</v>
      </c>
      <c r="C87" s="7"/>
      <c r="D87" s="7"/>
      <c r="E87" s="7">
        <v>9857</v>
      </c>
      <c r="F87" s="8"/>
    </row>
    <row r="88" spans="1:6" s="2" customFormat="1" ht="36" customHeight="1">
      <c r="A88" s="6">
        <v>9</v>
      </c>
      <c r="B88" s="1" t="s">
        <v>31</v>
      </c>
      <c r="C88" s="7"/>
      <c r="D88" s="7"/>
      <c r="E88" s="7"/>
      <c r="F88" s="8"/>
    </row>
    <row r="89" spans="1:6" s="2" customFormat="1" ht="36" customHeight="1">
      <c r="A89" s="6"/>
      <c r="B89" s="9" t="s">
        <v>32</v>
      </c>
      <c r="C89" s="7">
        <f>SUM(C75:C82,)</f>
        <v>116008</v>
      </c>
      <c r="D89" s="7">
        <v>163128</v>
      </c>
      <c r="E89" s="7">
        <f>SUM(E75:E81,E82)</f>
        <v>150115</v>
      </c>
      <c r="F89" s="8"/>
    </row>
    <row r="90" spans="1:6" s="2" customFormat="1" ht="36" customHeight="1">
      <c r="A90" s="6">
        <v>11</v>
      </c>
      <c r="B90" s="1" t="s">
        <v>33</v>
      </c>
      <c r="C90" s="7"/>
      <c r="D90" s="7"/>
      <c r="E90" s="7">
        <v>-773</v>
      </c>
      <c r="F90" s="8"/>
    </row>
    <row r="91" spans="1:6" s="2" customFormat="1" ht="36" customHeight="1">
      <c r="A91" s="39" t="s">
        <v>34</v>
      </c>
      <c r="B91" s="39"/>
      <c r="C91" s="11">
        <f>SUM(C89)</f>
        <v>116008</v>
      </c>
      <c r="D91" s="11">
        <f>SUM(D89)</f>
        <v>163128</v>
      </c>
      <c r="E91" s="11">
        <f>SUM(E89,E90)</f>
        <v>149342</v>
      </c>
      <c r="F91" s="13">
        <f>E91/D91*100</f>
        <v>91.54896768182041</v>
      </c>
    </row>
    <row r="92" spans="1:6" s="2" customFormat="1" ht="36" customHeight="1">
      <c r="A92" s="48" t="s">
        <v>105</v>
      </c>
      <c r="B92" s="48"/>
      <c r="C92" s="48"/>
      <c r="D92" s="48"/>
      <c r="E92" s="48"/>
      <c r="F92" s="48"/>
    </row>
    <row r="93" spans="1:6" ht="23.25">
      <c r="A93" s="1"/>
      <c r="B93" s="1"/>
      <c r="C93" s="1"/>
      <c r="D93" s="1"/>
      <c r="E93" s="1"/>
      <c r="F93" s="1"/>
    </row>
    <row r="94" spans="1:6" s="2" customFormat="1" ht="27.75" customHeight="1">
      <c r="A94" s="38" t="s">
        <v>122</v>
      </c>
      <c r="B94" s="38"/>
      <c r="C94" s="38"/>
      <c r="D94" s="38"/>
      <c r="E94" s="38"/>
      <c r="F94" s="38"/>
    </row>
    <row r="95" spans="1:6" s="2" customFormat="1" ht="27.75" customHeight="1">
      <c r="A95" s="40" t="s">
        <v>111</v>
      </c>
      <c r="B95" s="40"/>
      <c r="C95" s="40"/>
      <c r="D95" s="40"/>
      <c r="E95" s="40"/>
      <c r="F95" s="40"/>
    </row>
    <row r="96" spans="1:6" s="2" customFormat="1" ht="21.75" customHeight="1">
      <c r="A96" s="43" t="s">
        <v>0</v>
      </c>
      <c r="B96" s="43"/>
      <c r="C96" s="43"/>
      <c r="D96" s="43"/>
      <c r="E96" s="43"/>
      <c r="F96" s="43"/>
    </row>
    <row r="97" spans="1:6" s="2" customFormat="1" ht="42.75" customHeight="1">
      <c r="A97" s="3" t="s">
        <v>71</v>
      </c>
      <c r="B97" s="3" t="s">
        <v>2</v>
      </c>
      <c r="C97" s="4" t="s">
        <v>3</v>
      </c>
      <c r="D97" s="4" t="s">
        <v>4</v>
      </c>
      <c r="E97" s="4" t="s">
        <v>5</v>
      </c>
      <c r="F97" s="4" t="s">
        <v>6</v>
      </c>
    </row>
    <row r="98" spans="1:6" s="2" customFormat="1" ht="27.75" customHeight="1">
      <c r="A98" s="55" t="s">
        <v>27</v>
      </c>
      <c r="B98" s="55"/>
      <c r="C98" s="7"/>
      <c r="D98" s="7"/>
      <c r="E98" s="7"/>
      <c r="F98" s="7"/>
    </row>
    <row r="99" spans="1:6" s="2" customFormat="1" ht="23.25">
      <c r="A99" s="6">
        <v>8904421</v>
      </c>
      <c r="B99" s="1" t="s">
        <v>94</v>
      </c>
      <c r="C99" s="7"/>
      <c r="D99" s="7">
        <v>250</v>
      </c>
      <c r="E99" s="7">
        <v>250</v>
      </c>
      <c r="F99" s="7">
        <f>E99/D99*100</f>
        <v>100</v>
      </c>
    </row>
    <row r="100" spans="1:6" s="2" customFormat="1" ht="23.25">
      <c r="A100" s="6">
        <v>8411261</v>
      </c>
      <c r="B100" s="1" t="s">
        <v>102</v>
      </c>
      <c r="C100" s="7"/>
      <c r="D100" s="7">
        <v>117</v>
      </c>
      <c r="E100" s="7">
        <v>117</v>
      </c>
      <c r="F100" s="7">
        <v>100</v>
      </c>
    </row>
    <row r="101" spans="1:6" s="2" customFormat="1" ht="23.25">
      <c r="A101" s="6">
        <v>8904431</v>
      </c>
      <c r="B101" s="1" t="s">
        <v>106</v>
      </c>
      <c r="C101" s="7"/>
      <c r="D101" s="7">
        <v>2984</v>
      </c>
      <c r="E101" s="7">
        <v>2984</v>
      </c>
      <c r="F101" s="7"/>
    </row>
    <row r="102" spans="1:6" s="2" customFormat="1" ht="23.25">
      <c r="A102" s="56" t="s">
        <v>56</v>
      </c>
      <c r="B102" s="56"/>
      <c r="C102" s="10">
        <f>SUM(C99:C99)</f>
        <v>0</v>
      </c>
      <c r="D102" s="10">
        <v>3351</v>
      </c>
      <c r="E102" s="10">
        <v>3351</v>
      </c>
      <c r="F102" s="7">
        <f>E102/D102*100</f>
        <v>100</v>
      </c>
    </row>
    <row r="103" spans="1:6" s="2" customFormat="1" ht="23.25">
      <c r="A103" s="57" t="s">
        <v>26</v>
      </c>
      <c r="B103" s="57"/>
      <c r="C103" s="10"/>
      <c r="D103" s="10"/>
      <c r="E103" s="10"/>
      <c r="F103" s="7"/>
    </row>
    <row r="104" spans="1:6" s="2" customFormat="1" ht="23.25">
      <c r="A104" s="37">
        <v>3700001</v>
      </c>
      <c r="B104" s="12" t="s">
        <v>95</v>
      </c>
      <c r="C104" s="7"/>
      <c r="D104" s="7">
        <v>2153</v>
      </c>
      <c r="E104" s="7">
        <v>2153</v>
      </c>
      <c r="F104" s="7"/>
    </row>
    <row r="105" spans="1:6" s="2" customFormat="1" ht="23.25">
      <c r="A105" s="37">
        <v>841403</v>
      </c>
      <c r="B105" s="12" t="s">
        <v>103</v>
      </c>
      <c r="C105" s="7"/>
      <c r="D105" s="7"/>
      <c r="E105" s="7">
        <v>2281</v>
      </c>
      <c r="F105" s="7"/>
    </row>
    <row r="106" spans="1:6" s="2" customFormat="1" ht="23.25">
      <c r="A106" s="37">
        <v>841403</v>
      </c>
      <c r="B106" s="12" t="s">
        <v>104</v>
      </c>
      <c r="C106" s="7"/>
      <c r="D106" s="7"/>
      <c r="E106" s="7">
        <v>977</v>
      </c>
      <c r="F106" s="7"/>
    </row>
    <row r="107" spans="1:6" s="2" customFormat="1" ht="23.25">
      <c r="A107" s="6">
        <v>5220011</v>
      </c>
      <c r="B107" s="1" t="s">
        <v>107</v>
      </c>
      <c r="C107" s="7"/>
      <c r="D107" s="7">
        <v>1363</v>
      </c>
      <c r="E107" s="7">
        <v>1363</v>
      </c>
      <c r="F107" s="7"/>
    </row>
    <row r="108" spans="1:6" s="2" customFormat="1" ht="23.25">
      <c r="A108" s="6">
        <v>680002</v>
      </c>
      <c r="B108" s="1" t="s">
        <v>108</v>
      </c>
      <c r="C108" s="7"/>
      <c r="D108" s="7">
        <v>0</v>
      </c>
      <c r="E108" s="7">
        <v>2597</v>
      </c>
      <c r="F108" s="7"/>
    </row>
    <row r="109" spans="1:6" s="2" customFormat="1" ht="23.25">
      <c r="A109" s="56" t="s">
        <v>56</v>
      </c>
      <c r="B109" s="56"/>
      <c r="C109" s="10"/>
      <c r="D109" s="10">
        <v>3516</v>
      </c>
      <c r="E109" s="10">
        <v>9371</v>
      </c>
      <c r="F109" s="7">
        <v>0</v>
      </c>
    </row>
    <row r="110" spans="1:6" s="2" customFormat="1" ht="23.25">
      <c r="A110" s="1"/>
      <c r="B110" s="1"/>
      <c r="C110" s="7"/>
      <c r="D110" s="7"/>
      <c r="E110" s="7"/>
      <c r="F110" s="7"/>
    </row>
    <row r="111" spans="1:6" s="2" customFormat="1" ht="23.25">
      <c r="A111" s="39" t="s">
        <v>73</v>
      </c>
      <c r="B111" s="39"/>
      <c r="C111" s="11">
        <f>SUM(C102,C109)</f>
        <v>0</v>
      </c>
      <c r="D111" s="11">
        <f>SUM(D102,D109)</f>
        <v>6867</v>
      </c>
      <c r="E111" s="11">
        <f>SUM(E102,E109)</f>
        <v>12722</v>
      </c>
      <c r="F111" s="7">
        <f>E111/D111*100</f>
        <v>185.2628513178972</v>
      </c>
    </row>
    <row r="112" spans="1:6" s="2" customFormat="1" ht="23.25">
      <c r="A112" s="20"/>
      <c r="B112" s="20"/>
      <c r="C112" s="24"/>
      <c r="D112" s="24"/>
      <c r="E112" s="24"/>
      <c r="F112" s="7"/>
    </row>
    <row r="113" spans="1:6" ht="23.25">
      <c r="A113" s="20"/>
      <c r="B113" s="20"/>
      <c r="C113" s="24"/>
      <c r="D113" s="24"/>
      <c r="E113" s="24"/>
      <c r="F113" s="7"/>
    </row>
    <row r="114" spans="1:6" ht="23.25">
      <c r="A114" s="20"/>
      <c r="B114" s="20"/>
      <c r="C114" s="24"/>
      <c r="D114" s="24"/>
      <c r="E114" s="24"/>
      <c r="F114" s="7"/>
    </row>
    <row r="115" spans="1:6" ht="23.25">
      <c r="A115" s="20"/>
      <c r="B115" s="20"/>
      <c r="C115" s="24"/>
      <c r="D115" s="24"/>
      <c r="E115" s="24"/>
      <c r="F115" s="24"/>
    </row>
    <row r="116" spans="1:6" ht="23.25">
      <c r="A116" s="1"/>
      <c r="B116" s="1"/>
      <c r="C116" s="1"/>
      <c r="D116" s="1"/>
      <c r="E116" s="1"/>
      <c r="F116" s="1"/>
    </row>
    <row r="117" spans="1:6" ht="23.25">
      <c r="A117" s="1"/>
      <c r="B117" s="1"/>
      <c r="C117" s="1"/>
      <c r="D117" s="1"/>
      <c r="E117" s="1"/>
      <c r="F117" s="1"/>
    </row>
    <row r="118" spans="1:6" ht="23.25">
      <c r="A118" s="1"/>
      <c r="B118" s="1"/>
      <c r="C118" s="1"/>
      <c r="D118" s="1"/>
      <c r="E118" s="1"/>
      <c r="F118" s="1"/>
    </row>
    <row r="119" spans="1:6" s="2" customFormat="1" ht="24.75" customHeight="1">
      <c r="A119" s="38" t="s">
        <v>123</v>
      </c>
      <c r="B119" s="38"/>
      <c r="C119" s="38"/>
      <c r="D119" s="38"/>
      <c r="E119" s="38"/>
      <c r="F119" s="38"/>
    </row>
    <row r="120" spans="1:6" s="2" customFormat="1" ht="48.75" customHeight="1">
      <c r="A120" s="40" t="s">
        <v>112</v>
      </c>
      <c r="B120" s="40"/>
      <c r="C120" s="40"/>
      <c r="D120" s="40"/>
      <c r="E120" s="40"/>
      <c r="F120" s="40"/>
    </row>
    <row r="121" spans="1:6" s="2" customFormat="1" ht="24.75" customHeight="1">
      <c r="A121" s="41" t="s">
        <v>113</v>
      </c>
      <c r="B121" s="41"/>
      <c r="C121" s="41"/>
      <c r="D121" s="41"/>
      <c r="E121" s="41"/>
      <c r="F121" s="41"/>
    </row>
    <row r="122" spans="1:6" s="2" customFormat="1" ht="24.75" customHeight="1">
      <c r="A122" s="43" t="s">
        <v>0</v>
      </c>
      <c r="B122" s="43"/>
      <c r="C122" s="43"/>
      <c r="D122" s="43"/>
      <c r="E122" s="43"/>
      <c r="F122" s="43"/>
    </row>
    <row r="123" spans="1:6" s="2" customFormat="1" ht="42.75" customHeight="1">
      <c r="A123" s="3" t="s">
        <v>1</v>
      </c>
      <c r="B123" s="3" t="s">
        <v>2</v>
      </c>
      <c r="C123" s="4" t="s">
        <v>3</v>
      </c>
      <c r="D123" s="4" t="s">
        <v>4</v>
      </c>
      <c r="E123" s="4" t="s">
        <v>5</v>
      </c>
      <c r="F123" s="4" t="s">
        <v>6</v>
      </c>
    </row>
    <row r="124" spans="1:6" s="2" customFormat="1" ht="30" customHeight="1">
      <c r="A124" s="6">
        <v>882111</v>
      </c>
      <c r="B124" s="1" t="s">
        <v>35</v>
      </c>
      <c r="C124" s="7">
        <v>84</v>
      </c>
      <c r="D124" s="7">
        <v>1055</v>
      </c>
      <c r="E124" s="7">
        <v>1026</v>
      </c>
      <c r="F124" s="8">
        <f aca="true" t="shared" si="3" ref="F124:F133">E124/D124*100</f>
        <v>97.25118483412322</v>
      </c>
    </row>
    <row r="125" spans="1:6" s="2" customFormat="1" ht="27.75" customHeight="1">
      <c r="A125" s="6">
        <v>882113</v>
      </c>
      <c r="B125" s="1" t="s">
        <v>36</v>
      </c>
      <c r="C125" s="7">
        <v>444</v>
      </c>
      <c r="D125" s="7">
        <v>4373</v>
      </c>
      <c r="E125" s="7">
        <v>4374</v>
      </c>
      <c r="F125" s="8">
        <f t="shared" si="3"/>
        <v>100.02286759661561</v>
      </c>
    </row>
    <row r="126" spans="1:6" s="2" customFormat="1" ht="27.75" customHeight="1">
      <c r="A126" s="6">
        <v>882115</v>
      </c>
      <c r="B126" s="1" t="s">
        <v>37</v>
      </c>
      <c r="C126" s="7">
        <v>12</v>
      </c>
      <c r="D126" s="7">
        <v>80</v>
      </c>
      <c r="E126" s="7">
        <v>90</v>
      </c>
      <c r="F126" s="8">
        <f t="shared" si="3"/>
        <v>112.5</v>
      </c>
    </row>
    <row r="127" spans="1:6" s="2" customFormat="1" ht="27.75" customHeight="1">
      <c r="A127" s="6">
        <v>882111</v>
      </c>
      <c r="B127" s="1" t="s">
        <v>85</v>
      </c>
      <c r="C127" s="7">
        <v>957</v>
      </c>
      <c r="D127" s="7">
        <v>6845</v>
      </c>
      <c r="E127" s="7">
        <v>7597</v>
      </c>
      <c r="F127" s="8">
        <f t="shared" si="3"/>
        <v>110.98612125639153</v>
      </c>
    </row>
    <row r="128" spans="1:6" s="2" customFormat="1" ht="27.75" customHeight="1">
      <c r="A128" s="6">
        <v>882122</v>
      </c>
      <c r="B128" s="1" t="s">
        <v>38</v>
      </c>
      <c r="C128" s="7">
        <v>500</v>
      </c>
      <c r="D128" s="7">
        <v>500</v>
      </c>
      <c r="E128" s="7">
        <v>319</v>
      </c>
      <c r="F128" s="8">
        <f t="shared" si="3"/>
        <v>63.800000000000004</v>
      </c>
    </row>
    <row r="129" spans="1:6" s="2" customFormat="1" ht="27.75" customHeight="1">
      <c r="A129" s="6">
        <v>882123</v>
      </c>
      <c r="B129" s="1" t="s">
        <v>39</v>
      </c>
      <c r="C129" s="7">
        <v>80</v>
      </c>
      <c r="D129" s="7">
        <v>80</v>
      </c>
      <c r="E129" s="7">
        <v>40</v>
      </c>
      <c r="F129" s="8">
        <f t="shared" si="3"/>
        <v>50</v>
      </c>
    </row>
    <row r="130" spans="1:6" s="2" customFormat="1" ht="27.75" customHeight="1">
      <c r="A130" s="6">
        <v>882202</v>
      </c>
      <c r="B130" s="1" t="s">
        <v>40</v>
      </c>
      <c r="C130" s="7">
        <v>80</v>
      </c>
      <c r="D130" s="7">
        <v>80</v>
      </c>
      <c r="E130" s="7">
        <v>47</v>
      </c>
      <c r="F130" s="8">
        <f t="shared" si="3"/>
        <v>58.75</v>
      </c>
    </row>
    <row r="131" spans="1:6" s="2" customFormat="1" ht="27.75" customHeight="1">
      <c r="A131" s="6">
        <v>882119</v>
      </c>
      <c r="B131" s="1" t="s">
        <v>41</v>
      </c>
      <c r="C131" s="7"/>
      <c r="D131" s="7">
        <v>100</v>
      </c>
      <c r="E131" s="7">
        <v>100</v>
      </c>
      <c r="F131" s="8">
        <f t="shared" si="3"/>
        <v>100</v>
      </c>
    </row>
    <row r="132" spans="1:6" s="2" customFormat="1" ht="27.75" customHeight="1">
      <c r="A132" s="6">
        <v>562912</v>
      </c>
      <c r="B132" s="1" t="s">
        <v>42</v>
      </c>
      <c r="C132" s="7">
        <v>1442</v>
      </c>
      <c r="D132" s="7">
        <v>2186</v>
      </c>
      <c r="E132" s="7">
        <v>1550</v>
      </c>
      <c r="F132" s="8">
        <f t="shared" si="3"/>
        <v>70.90576395242452</v>
      </c>
    </row>
    <row r="133" spans="1:6" s="2" customFormat="1" ht="27.75" customHeight="1">
      <c r="A133" s="6">
        <v>562913</v>
      </c>
      <c r="B133" s="1" t="s">
        <v>43</v>
      </c>
      <c r="C133" s="7">
        <v>4061</v>
      </c>
      <c r="D133" s="7">
        <v>4511</v>
      </c>
      <c r="E133" s="7">
        <v>5472</v>
      </c>
      <c r="F133" s="8">
        <f t="shared" si="3"/>
        <v>121.30348038129017</v>
      </c>
    </row>
    <row r="134" spans="1:6" s="2" customFormat="1" ht="27.75" customHeight="1">
      <c r="A134" s="6">
        <v>889921</v>
      </c>
      <c r="B134" s="1" t="s">
        <v>44</v>
      </c>
      <c r="C134" s="1">
        <v>25</v>
      </c>
      <c r="D134" s="7">
        <v>25</v>
      </c>
      <c r="E134" s="7">
        <v>28</v>
      </c>
      <c r="F134"/>
    </row>
    <row r="135" spans="1:6" s="2" customFormat="1" ht="27.75" customHeight="1">
      <c r="A135" s="6">
        <v>882117</v>
      </c>
      <c r="B135" s="1" t="s">
        <v>86</v>
      </c>
      <c r="C135" s="1"/>
      <c r="D135" s="7">
        <v>748</v>
      </c>
      <c r="E135" s="7">
        <v>748</v>
      </c>
      <c r="F135" s="8"/>
    </row>
    <row r="136" spans="1:6" s="2" customFormat="1" ht="24.75" customHeight="1">
      <c r="A136" s="39" t="s">
        <v>45</v>
      </c>
      <c r="B136" s="39"/>
      <c r="C136" s="11">
        <f>SUM(C124:C134)</f>
        <v>7685</v>
      </c>
      <c r="D136" s="11">
        <f>SUM(D124:D135)</f>
        <v>20583</v>
      </c>
      <c r="E136" s="11">
        <f>SUM(E124:E135)</f>
        <v>21391</v>
      </c>
      <c r="F136" s="8">
        <f>E136/D136*100</f>
        <v>103.92556964485256</v>
      </c>
    </row>
    <row r="137" spans="1:6" s="2" customFormat="1" ht="23.25">
      <c r="A137" s="1"/>
      <c r="B137" s="1"/>
      <c r="C137" s="1"/>
      <c r="D137" s="1"/>
      <c r="E137" s="1"/>
      <c r="F137" s="1"/>
    </row>
    <row r="138" spans="1:6" s="2" customFormat="1" ht="24.75" customHeight="1">
      <c r="A138" s="38"/>
      <c r="B138" s="38"/>
      <c r="C138" s="38"/>
      <c r="D138" s="38"/>
      <c r="E138" s="38"/>
      <c r="F138" s="38"/>
    </row>
    <row r="139" spans="1:6" s="2" customFormat="1" ht="27" customHeight="1">
      <c r="A139" s="38" t="s">
        <v>124</v>
      </c>
      <c r="B139" s="38"/>
      <c r="C139" s="38"/>
      <c r="D139" s="38"/>
      <c r="E139" s="38"/>
      <c r="F139" s="38"/>
    </row>
    <row r="140" spans="1:6" s="2" customFormat="1" ht="24" customHeight="1">
      <c r="A140" s="40" t="s">
        <v>96</v>
      </c>
      <c r="B140" s="40"/>
      <c r="C140" s="40"/>
      <c r="D140" s="40"/>
      <c r="E140" s="40"/>
      <c r="F140" s="40"/>
    </row>
    <row r="141" spans="1:6" s="2" customFormat="1" ht="29.25" customHeight="1">
      <c r="A141" s="41" t="s">
        <v>97</v>
      </c>
      <c r="B141" s="41"/>
      <c r="C141" s="41"/>
      <c r="D141" s="41"/>
      <c r="E141" s="41"/>
      <c r="F141" s="41"/>
    </row>
    <row r="142" spans="1:6" s="2" customFormat="1" ht="24.75" customHeight="1">
      <c r="A142" s="43" t="s">
        <v>0</v>
      </c>
      <c r="B142" s="43"/>
      <c r="C142" s="43"/>
      <c r="D142" s="43"/>
      <c r="E142" s="43"/>
      <c r="F142" s="43"/>
    </row>
    <row r="143" spans="1:6" s="5" customFormat="1" ht="49.5" customHeight="1">
      <c r="A143" s="3" t="s">
        <v>1</v>
      </c>
      <c r="B143" s="3" t="s">
        <v>2</v>
      </c>
      <c r="C143" s="4" t="s">
        <v>3</v>
      </c>
      <c r="D143" s="4" t="s">
        <v>4</v>
      </c>
      <c r="E143" s="4" t="s">
        <v>5</v>
      </c>
      <c r="F143" s="4" t="s">
        <v>6</v>
      </c>
    </row>
    <row r="144" spans="1:6" s="2" customFormat="1" ht="27.75" customHeight="1">
      <c r="A144" s="6">
        <v>1</v>
      </c>
      <c r="B144" s="1" t="s">
        <v>7</v>
      </c>
      <c r="C144" s="7">
        <v>1994</v>
      </c>
      <c r="D144" s="7">
        <v>1994</v>
      </c>
      <c r="E144" s="7">
        <v>1681</v>
      </c>
      <c r="F144" s="8">
        <f>E144/D144*100</f>
        <v>84.30290872617854</v>
      </c>
    </row>
    <row r="145" spans="1:6" s="2" customFormat="1" ht="27.75" customHeight="1">
      <c r="A145" s="6">
        <v>2</v>
      </c>
      <c r="B145" s="1" t="s">
        <v>8</v>
      </c>
      <c r="C145" s="7">
        <v>512</v>
      </c>
      <c r="D145" s="7">
        <v>512</v>
      </c>
      <c r="E145" s="7">
        <v>407</v>
      </c>
      <c r="F145" s="8">
        <f>E145/D145*100</f>
        <v>79.4921875</v>
      </c>
    </row>
    <row r="146" spans="1:6" s="2" customFormat="1" ht="27.75" customHeight="1">
      <c r="A146" s="6">
        <v>3</v>
      </c>
      <c r="B146" s="1" t="s">
        <v>9</v>
      </c>
      <c r="C146" s="7">
        <v>401</v>
      </c>
      <c r="D146" s="7">
        <v>401</v>
      </c>
      <c r="E146" s="7">
        <v>523</v>
      </c>
      <c r="F146" s="8">
        <f>E146/D146*100</f>
        <v>130.42394014962593</v>
      </c>
    </row>
    <row r="147" spans="1:6" s="2" customFormat="1" ht="27.75" customHeight="1">
      <c r="A147" s="6"/>
      <c r="B147" s="9" t="s">
        <v>10</v>
      </c>
      <c r="C147" s="10">
        <f>SUM(C144:C146)</f>
        <v>2907</v>
      </c>
      <c r="D147" s="10">
        <f>SUM(D144:D146)</f>
        <v>2907</v>
      </c>
      <c r="E147" s="10">
        <f>SUM(E144:E146)</f>
        <v>2611</v>
      </c>
      <c r="F147" s="8">
        <f>E147/D147*100</f>
        <v>89.81768145854832</v>
      </c>
    </row>
    <row r="148" spans="1:6" s="2" customFormat="1" ht="27.75" customHeight="1">
      <c r="A148" s="6"/>
      <c r="B148" s="1"/>
      <c r="C148" s="7"/>
      <c r="D148" s="7"/>
      <c r="E148" s="7"/>
      <c r="F148" s="8"/>
    </row>
    <row r="149" spans="1:6" s="2" customFormat="1" ht="27.75" customHeight="1">
      <c r="A149" s="1"/>
      <c r="B149" s="1"/>
      <c r="C149" s="7"/>
      <c r="D149" s="7"/>
      <c r="E149" s="7"/>
      <c r="F149" s="8"/>
    </row>
    <row r="150" spans="1:6" s="2" customFormat="1" ht="24" customHeight="1">
      <c r="A150" s="39" t="s">
        <v>11</v>
      </c>
      <c r="B150" s="39"/>
      <c r="C150" s="11">
        <f>SUM(C147:C148)</f>
        <v>2907</v>
      </c>
      <c r="D150" s="11">
        <f>SUM(D147:D148)</f>
        <v>2907</v>
      </c>
      <c r="E150" s="11">
        <f>SUM(E147:E148)</f>
        <v>2611</v>
      </c>
      <c r="F150" s="8">
        <f>E150/D150*100</f>
        <v>89.81768145854832</v>
      </c>
    </row>
    <row r="151" spans="1:6" s="2" customFormat="1" ht="124.5" customHeight="1">
      <c r="A151" s="42"/>
      <c r="B151" s="42"/>
      <c r="C151" s="42"/>
      <c r="D151" s="42"/>
      <c r="E151" s="42"/>
      <c r="F151" s="42"/>
    </row>
    <row r="152" spans="1:6" s="2" customFormat="1" ht="24.75" customHeight="1">
      <c r="A152" s="41" t="s">
        <v>98</v>
      </c>
      <c r="B152" s="41"/>
      <c r="C152" s="41"/>
      <c r="D152" s="41"/>
      <c r="E152" s="41"/>
      <c r="F152" s="41"/>
    </row>
    <row r="153" spans="1:6" s="2" customFormat="1" ht="24.75" customHeight="1">
      <c r="A153" s="43" t="s">
        <v>0</v>
      </c>
      <c r="B153" s="43"/>
      <c r="C153" s="43"/>
      <c r="D153" s="43"/>
      <c r="E153" s="43"/>
      <c r="F153" s="43"/>
    </row>
    <row r="154" spans="1:6" s="2" customFormat="1" ht="48" customHeight="1">
      <c r="A154" s="3" t="s">
        <v>1</v>
      </c>
      <c r="B154" s="3" t="s">
        <v>2</v>
      </c>
      <c r="C154" s="4" t="s">
        <v>3</v>
      </c>
      <c r="D154" s="4" t="s">
        <v>4</v>
      </c>
      <c r="E154" s="4" t="s">
        <v>5</v>
      </c>
      <c r="F154" s="4" t="s">
        <v>6</v>
      </c>
    </row>
    <row r="155" spans="1:6" s="2" customFormat="1" ht="29.25" customHeight="1">
      <c r="A155" s="6">
        <v>1</v>
      </c>
      <c r="B155" s="1" t="s">
        <v>12</v>
      </c>
      <c r="C155" s="7">
        <v>2907</v>
      </c>
      <c r="D155" s="7">
        <v>2907</v>
      </c>
      <c r="E155" s="7">
        <v>2606</v>
      </c>
      <c r="F155" s="8">
        <f>E155/D155*100</f>
        <v>89.64568283453733</v>
      </c>
    </row>
    <row r="156" spans="1:6" s="2" customFormat="1" ht="28.5" customHeight="1">
      <c r="A156" s="6">
        <v>2</v>
      </c>
      <c r="B156" s="1" t="s">
        <v>13</v>
      </c>
      <c r="C156" s="7"/>
      <c r="D156" s="7"/>
      <c r="E156" s="7">
        <v>5</v>
      </c>
      <c r="F156" s="8"/>
    </row>
    <row r="157" spans="1:6" s="2" customFormat="1" ht="24" customHeight="1">
      <c r="A157" s="39" t="s">
        <v>15</v>
      </c>
      <c r="B157" s="39"/>
      <c r="C157" s="11">
        <f>SUM(C155:C156)</f>
        <v>2907</v>
      </c>
      <c r="D157" s="11">
        <f>SUM(D155:D156)</f>
        <v>2907</v>
      </c>
      <c r="E157" s="11">
        <f>SUM(E155:E156)</f>
        <v>2611</v>
      </c>
      <c r="F157" s="13">
        <f>E157/D157*100</f>
        <v>89.81768145854832</v>
      </c>
    </row>
    <row r="158" spans="1:6" s="2" customFormat="1" ht="31.5" customHeight="1">
      <c r="A158" s="38" t="s">
        <v>125</v>
      </c>
      <c r="B158" s="38"/>
      <c r="C158" s="38"/>
      <c r="D158" s="38"/>
      <c r="E158" s="38"/>
      <c r="F158" s="38"/>
    </row>
    <row r="159" spans="1:6" s="2" customFormat="1" ht="24.75" customHeight="1">
      <c r="A159" s="40" t="s">
        <v>99</v>
      </c>
      <c r="B159" s="40"/>
      <c r="C159" s="40"/>
      <c r="D159" s="40"/>
      <c r="E159" s="40"/>
      <c r="F159" s="40"/>
    </row>
    <row r="160" spans="1:6" s="2" customFormat="1" ht="24.75" customHeight="1">
      <c r="A160" s="40" t="s">
        <v>114</v>
      </c>
      <c r="B160" s="40"/>
      <c r="C160" s="40"/>
      <c r="D160" s="40"/>
      <c r="E160" s="40"/>
      <c r="F160" s="40"/>
    </row>
    <row r="161" spans="1:6" s="2" customFormat="1" ht="24" customHeight="1">
      <c r="A161" s="43" t="s">
        <v>0</v>
      </c>
      <c r="B161" s="43"/>
      <c r="C161" s="43"/>
      <c r="D161" s="43"/>
      <c r="E161" s="43"/>
      <c r="F161" s="43"/>
    </row>
    <row r="162" spans="1:6" s="2" customFormat="1" ht="45.75" customHeight="1">
      <c r="A162" s="3" t="s">
        <v>1</v>
      </c>
      <c r="B162" s="3" t="s">
        <v>2</v>
      </c>
      <c r="C162" s="4" t="s">
        <v>3</v>
      </c>
      <c r="D162" s="4" t="s">
        <v>4</v>
      </c>
      <c r="E162" s="4" t="s">
        <v>5</v>
      </c>
      <c r="F162" s="4" t="s">
        <v>6</v>
      </c>
    </row>
    <row r="163" spans="1:6" s="2" customFormat="1" ht="27.75" customHeight="1">
      <c r="A163" s="6">
        <v>1</v>
      </c>
      <c r="B163" s="1" t="s">
        <v>7</v>
      </c>
      <c r="C163" s="7">
        <v>10270</v>
      </c>
      <c r="D163" s="7">
        <v>11278</v>
      </c>
      <c r="E163" s="7">
        <v>11393</v>
      </c>
      <c r="F163" s="7">
        <f>E163/D163*100</f>
        <v>101.01968434119524</v>
      </c>
    </row>
    <row r="164" spans="1:6" s="2" customFormat="1" ht="27.75" customHeight="1">
      <c r="A164" s="6">
        <v>2</v>
      </c>
      <c r="B164" s="1" t="s">
        <v>8</v>
      </c>
      <c r="C164" s="7">
        <v>2548</v>
      </c>
      <c r="D164" s="7">
        <v>2820</v>
      </c>
      <c r="E164" s="7">
        <v>2909</v>
      </c>
      <c r="F164" s="7">
        <f>E164/D164*100</f>
        <v>103.15602836879432</v>
      </c>
    </row>
    <row r="165" spans="1:6" s="2" customFormat="1" ht="27.75" customHeight="1">
      <c r="A165" s="6">
        <v>3</v>
      </c>
      <c r="B165" s="1" t="s">
        <v>9</v>
      </c>
      <c r="C165" s="7">
        <v>2215</v>
      </c>
      <c r="D165" s="7">
        <v>2813</v>
      </c>
      <c r="E165" s="7">
        <v>2446</v>
      </c>
      <c r="F165" s="7">
        <f>E165/D165*100</f>
        <v>86.95343050124423</v>
      </c>
    </row>
    <row r="166" spans="1:6" s="2" customFormat="1" ht="27.75" customHeight="1">
      <c r="A166" s="6">
        <v>4</v>
      </c>
      <c r="B166" s="1" t="s">
        <v>87</v>
      </c>
      <c r="C166" s="7"/>
      <c r="D166" s="7"/>
      <c r="E166" s="7"/>
      <c r="F166" s="7"/>
    </row>
    <row r="167" spans="1:6" s="2" customFormat="1" ht="24.75" customHeight="1">
      <c r="A167" s="39" t="s">
        <v>56</v>
      </c>
      <c r="B167" s="39"/>
      <c r="C167" s="11">
        <f>SUM(C163:C166)</f>
        <v>15033</v>
      </c>
      <c r="D167" s="11">
        <f>SUM(D163:D166)</f>
        <v>16911</v>
      </c>
      <c r="E167" s="11">
        <f>SUM(E163:E166)</f>
        <v>16748</v>
      </c>
      <c r="F167" s="11">
        <f>E167/D167*100</f>
        <v>99.03613032937142</v>
      </c>
    </row>
    <row r="168" spans="1:6" s="2" customFormat="1" ht="23.25">
      <c r="A168" s="1"/>
      <c r="B168" s="1"/>
      <c r="C168" s="1"/>
      <c r="D168" s="1"/>
      <c r="E168" s="1"/>
      <c r="F168" s="1"/>
    </row>
    <row r="169" spans="1:6" s="2" customFormat="1" ht="23.25">
      <c r="A169" s="1"/>
      <c r="B169" s="1"/>
      <c r="C169" s="1"/>
      <c r="D169" s="1"/>
      <c r="E169" s="1"/>
      <c r="F169" s="1"/>
    </row>
    <row r="170" spans="1:6" s="2" customFormat="1" ht="23.25">
      <c r="A170" s="40" t="s">
        <v>99</v>
      </c>
      <c r="B170" s="40"/>
      <c r="C170" s="40"/>
      <c r="D170" s="40"/>
      <c r="E170" s="40"/>
      <c r="F170" s="40"/>
    </row>
    <row r="171" spans="1:6" s="2" customFormat="1" ht="23.25">
      <c r="A171" s="40" t="s">
        <v>118</v>
      </c>
      <c r="B171" s="40"/>
      <c r="C171" s="40"/>
      <c r="D171" s="40"/>
      <c r="E171" s="40"/>
      <c r="F171" s="40"/>
    </row>
    <row r="172" spans="1:6" s="2" customFormat="1" ht="23.25">
      <c r="A172" s="43" t="s">
        <v>0</v>
      </c>
      <c r="B172" s="43"/>
      <c r="C172" s="43"/>
      <c r="D172" s="43"/>
      <c r="E172" s="43"/>
      <c r="F172" s="43"/>
    </row>
    <row r="173" spans="1:6" s="2" customFormat="1" ht="46.5">
      <c r="A173" s="3" t="s">
        <v>1</v>
      </c>
      <c r="B173" s="3" t="s">
        <v>2</v>
      </c>
      <c r="C173" s="4" t="s">
        <v>3</v>
      </c>
      <c r="D173" s="4" t="s">
        <v>4</v>
      </c>
      <c r="E173" s="4" t="s">
        <v>5</v>
      </c>
      <c r="F173" s="4" t="s">
        <v>6</v>
      </c>
    </row>
    <row r="174" spans="1:6" s="2" customFormat="1" ht="23.25">
      <c r="A174" s="6">
        <v>1</v>
      </c>
      <c r="B174" s="1" t="s">
        <v>88</v>
      </c>
      <c r="C174" s="7">
        <v>15033</v>
      </c>
      <c r="D174" s="7">
        <v>16535</v>
      </c>
      <c r="E174" s="7">
        <v>16071</v>
      </c>
      <c r="F174" s="7">
        <f>E174/D174*100</f>
        <v>97.19383126700937</v>
      </c>
    </row>
    <row r="175" spans="1:6" s="2" customFormat="1" ht="23.25">
      <c r="A175" s="6">
        <v>2</v>
      </c>
      <c r="B175" s="1" t="s">
        <v>70</v>
      </c>
      <c r="C175" s="7"/>
      <c r="D175" s="7">
        <v>376</v>
      </c>
      <c r="E175" s="7">
        <v>692</v>
      </c>
      <c r="F175" s="7"/>
    </row>
    <row r="176" spans="1:6" s="2" customFormat="1" ht="27.75" customHeight="1">
      <c r="A176" s="39" t="s">
        <v>56</v>
      </c>
      <c r="B176" s="39"/>
      <c r="C176" s="11">
        <f>SUM(C174:C174)</f>
        <v>15033</v>
      </c>
      <c r="D176" s="11">
        <f>SUM(D174:D175)</f>
        <v>16911</v>
      </c>
      <c r="E176" s="11">
        <f>SUM(E174:E175)</f>
        <v>16763</v>
      </c>
      <c r="F176" s="11">
        <f>E176/D176*100</f>
        <v>99.1248299923127</v>
      </c>
    </row>
    <row r="177" spans="1:6" s="2" customFormat="1" ht="27.75" customHeight="1">
      <c r="A177" s="1"/>
      <c r="B177" s="1"/>
      <c r="C177" s="1"/>
      <c r="D177" s="1"/>
      <c r="E177" s="1"/>
      <c r="F177" s="1"/>
    </row>
    <row r="178" spans="1:6" s="2" customFormat="1" ht="27.75" customHeight="1">
      <c r="A178" s="1"/>
      <c r="B178" s="1"/>
      <c r="C178" s="1"/>
      <c r="D178" s="1"/>
      <c r="E178" s="1"/>
      <c r="F178" s="1"/>
    </row>
    <row r="179" spans="1:6" ht="23.25">
      <c r="A179" s="1"/>
      <c r="B179" s="1"/>
      <c r="C179" s="1"/>
      <c r="D179" s="1"/>
      <c r="E179" s="1"/>
      <c r="F179" s="1"/>
    </row>
    <row r="180" spans="1:6" ht="23.25">
      <c r="A180" s="1"/>
      <c r="B180" s="1"/>
      <c r="C180" s="1"/>
      <c r="D180" s="1"/>
      <c r="E180" s="1"/>
      <c r="F180" s="1"/>
    </row>
    <row r="181" spans="1:6" ht="23.25">
      <c r="A181" s="1"/>
      <c r="B181" s="1"/>
      <c r="C181" s="1"/>
      <c r="D181" s="1"/>
      <c r="E181" s="1"/>
      <c r="F181" s="1"/>
    </row>
    <row r="182" spans="1:6" ht="23.25">
      <c r="A182" s="1"/>
      <c r="B182" s="1"/>
      <c r="C182" s="1"/>
      <c r="D182" s="1"/>
      <c r="E182" s="1"/>
      <c r="F182" s="1"/>
    </row>
    <row r="183" spans="1:6" ht="23.25">
      <c r="A183" s="38" t="s">
        <v>126</v>
      </c>
      <c r="B183" s="38"/>
      <c r="C183" s="38"/>
      <c r="D183" s="38"/>
      <c r="E183" s="38"/>
      <c r="F183" s="38"/>
    </row>
    <row r="184" spans="1:6" ht="23.25">
      <c r="A184" s="41" t="s">
        <v>74</v>
      </c>
      <c r="B184" s="41"/>
      <c r="C184" s="41"/>
      <c r="D184" s="41"/>
      <c r="E184" s="41"/>
      <c r="F184" s="41"/>
    </row>
    <row r="185" spans="1:6" ht="23.25">
      <c r="A185" s="41" t="s">
        <v>100</v>
      </c>
      <c r="B185" s="41"/>
      <c r="C185" s="41"/>
      <c r="D185" s="41"/>
      <c r="E185" s="41"/>
      <c r="F185" s="41"/>
    </row>
    <row r="186" spans="1:6" ht="23.25">
      <c r="A186" s="43" t="s">
        <v>0</v>
      </c>
      <c r="B186" s="43"/>
      <c r="C186" s="43"/>
      <c r="D186" s="43"/>
      <c r="E186" s="43"/>
      <c r="F186" s="43"/>
    </row>
    <row r="187" spans="1:6" ht="23.25">
      <c r="A187" s="43"/>
      <c r="B187" s="43"/>
      <c r="C187" s="43"/>
      <c r="D187" s="43"/>
      <c r="E187" s="43"/>
      <c r="F187" s="43"/>
    </row>
    <row r="188" spans="1:6" ht="23.25">
      <c r="A188" s="42" t="s">
        <v>16</v>
      </c>
      <c r="B188" s="42"/>
      <c r="C188" s="42"/>
      <c r="D188" s="42"/>
      <c r="E188" s="51"/>
      <c r="F188" s="51"/>
    </row>
    <row r="189" spans="1:6" ht="23.25">
      <c r="A189" s="42" t="s">
        <v>17</v>
      </c>
      <c r="B189" s="42"/>
      <c r="C189" s="42"/>
      <c r="D189" s="42"/>
      <c r="E189" s="44">
        <v>5</v>
      </c>
      <c r="F189" s="44"/>
    </row>
    <row r="190" spans="1:6" ht="23.25">
      <c r="A190" s="42" t="s">
        <v>18</v>
      </c>
      <c r="B190" s="42"/>
      <c r="C190" s="42"/>
      <c r="D190" s="42"/>
      <c r="E190" s="51">
        <f>SUM(E188:F189)</f>
        <v>5</v>
      </c>
      <c r="F190" s="51"/>
    </row>
    <row r="191" spans="1:6" ht="23.25">
      <c r="A191" s="42"/>
      <c r="B191" s="42"/>
      <c r="C191" s="42"/>
      <c r="D191" s="42"/>
      <c r="E191" s="42"/>
      <c r="F191" s="42"/>
    </row>
    <row r="192" spans="1:6" ht="23.25">
      <c r="A192" s="52" t="s">
        <v>19</v>
      </c>
      <c r="B192" s="52"/>
      <c r="C192" s="52"/>
      <c r="D192" s="52"/>
      <c r="E192" s="53">
        <v>2606</v>
      </c>
      <c r="F192" s="53"/>
    </row>
    <row r="193" spans="1:6" ht="23.25">
      <c r="A193" s="52"/>
      <c r="B193" s="52"/>
      <c r="C193" s="52"/>
      <c r="D193" s="52"/>
      <c r="E193" s="52"/>
      <c r="F193" s="52"/>
    </row>
    <row r="194" spans="1:6" ht="23.25">
      <c r="A194" s="52" t="s">
        <v>20</v>
      </c>
      <c r="B194" s="52"/>
      <c r="C194" s="52"/>
      <c r="D194" s="52"/>
      <c r="E194" s="58">
        <v>2611</v>
      </c>
      <c r="F194" s="58"/>
    </row>
    <row r="195" spans="1:6" ht="23.25">
      <c r="A195" s="42"/>
      <c r="B195" s="42"/>
      <c r="C195" s="42"/>
      <c r="D195" s="42"/>
      <c r="E195" s="42"/>
      <c r="F195" s="42"/>
    </row>
    <row r="196" spans="1:6" ht="23.25">
      <c r="A196" s="42" t="s">
        <v>21</v>
      </c>
      <c r="B196" s="42"/>
      <c r="C196" s="42"/>
      <c r="D196" s="42"/>
      <c r="E196" s="51"/>
      <c r="F196" s="51"/>
    </row>
    <row r="197" spans="1:6" ht="23.25">
      <c r="A197" s="42" t="s">
        <v>22</v>
      </c>
      <c r="B197" s="42"/>
      <c r="C197" s="42"/>
      <c r="D197" s="42"/>
      <c r="E197" s="59">
        <v>0</v>
      </c>
      <c r="F197" s="59"/>
    </row>
    <row r="198" spans="1:6" ht="23.25">
      <c r="A198" s="42" t="s">
        <v>23</v>
      </c>
      <c r="B198" s="42"/>
      <c r="C198" s="42"/>
      <c r="D198" s="42"/>
      <c r="E198" s="51">
        <v>0</v>
      </c>
      <c r="F198" s="51"/>
    </row>
    <row r="199" spans="1:6" ht="23.25">
      <c r="A199" s="1"/>
      <c r="B199" s="1"/>
      <c r="C199" s="1"/>
      <c r="D199" s="1"/>
      <c r="E199" s="1"/>
      <c r="F199" s="1"/>
    </row>
    <row r="200" spans="1:6" ht="23.25">
      <c r="A200" s="42"/>
      <c r="B200" s="42"/>
      <c r="C200" s="42"/>
      <c r="D200" s="42"/>
      <c r="E200" s="42"/>
      <c r="F200" s="42"/>
    </row>
    <row r="201" spans="1:6" ht="23.25">
      <c r="A201" s="1"/>
      <c r="B201" s="1"/>
      <c r="C201" s="1"/>
      <c r="D201" s="1"/>
      <c r="E201" s="1"/>
      <c r="F201" s="1"/>
    </row>
    <row r="202" spans="1:6" ht="23.25">
      <c r="A202" s="1"/>
      <c r="B202" s="1"/>
      <c r="C202" s="1"/>
      <c r="D202" s="1"/>
      <c r="E202" s="1"/>
      <c r="F202" s="1"/>
    </row>
    <row r="203" spans="1:6" ht="23.25">
      <c r="A203" s="1"/>
      <c r="B203" s="1"/>
      <c r="C203" s="1"/>
      <c r="D203" s="1"/>
      <c r="E203" s="1"/>
      <c r="F203" s="1"/>
    </row>
    <row r="204" spans="1:6" ht="23.25">
      <c r="A204" s="1"/>
      <c r="B204" s="1"/>
      <c r="C204" s="1"/>
      <c r="D204" s="1"/>
      <c r="E204" s="1"/>
      <c r="F204" s="1"/>
    </row>
    <row r="205" spans="1:6" s="2" customFormat="1" ht="24" customHeight="1">
      <c r="A205" s="38"/>
      <c r="B205" s="38"/>
      <c r="C205" s="38"/>
      <c r="D205" s="38"/>
      <c r="E205" s="38"/>
      <c r="F205" s="38"/>
    </row>
    <row r="206" spans="1:6" s="2" customFormat="1" ht="24.75" customHeight="1">
      <c r="A206" s="41" t="s">
        <v>115</v>
      </c>
      <c r="B206" s="41"/>
      <c r="C206" s="41"/>
      <c r="D206" s="41"/>
      <c r="E206" s="41"/>
      <c r="F206" s="41"/>
    </row>
    <row r="207" spans="1:6" s="2" customFormat="1" ht="24.75" customHeight="1">
      <c r="A207" s="43" t="s">
        <v>0</v>
      </c>
      <c r="B207" s="43"/>
      <c r="C207" s="43"/>
      <c r="D207" s="43"/>
      <c r="E207" s="43"/>
      <c r="F207" s="43"/>
    </row>
    <row r="208" spans="1:6" s="2" customFormat="1" ht="20.25" customHeight="1">
      <c r="A208" s="43"/>
      <c r="B208" s="43"/>
      <c r="C208" s="43"/>
      <c r="D208" s="43"/>
      <c r="E208" s="43"/>
      <c r="F208" s="43"/>
    </row>
    <row r="209" spans="1:6" s="2" customFormat="1" ht="27.75" customHeight="1">
      <c r="A209" s="42" t="s">
        <v>16</v>
      </c>
      <c r="B209" s="42"/>
      <c r="C209" s="42"/>
      <c r="D209" s="42"/>
      <c r="E209" s="51">
        <v>43118</v>
      </c>
      <c r="F209" s="51"/>
    </row>
    <row r="210" spans="1:6" s="2" customFormat="1" ht="27.75" customHeight="1">
      <c r="A210" s="42" t="s">
        <v>17</v>
      </c>
      <c r="B210" s="42"/>
      <c r="C210" s="42"/>
      <c r="D210" s="42"/>
      <c r="E210" s="44">
        <v>12</v>
      </c>
      <c r="F210" s="44"/>
    </row>
    <row r="211" spans="1:6" s="2" customFormat="1" ht="27.75" customHeight="1">
      <c r="A211" s="42" t="s">
        <v>18</v>
      </c>
      <c r="B211" s="42"/>
      <c r="C211" s="42"/>
      <c r="D211" s="42"/>
      <c r="E211" s="51">
        <v>43130</v>
      </c>
      <c r="F211" s="51"/>
    </row>
    <row r="212" spans="1:6" s="2" customFormat="1" ht="27.75" customHeight="1">
      <c r="A212" s="42"/>
      <c r="B212" s="42"/>
      <c r="C212" s="42"/>
      <c r="D212" s="42"/>
      <c r="E212" s="42"/>
      <c r="F212" s="42"/>
    </row>
    <row r="213" spans="1:6" s="2" customFormat="1" ht="27.75" customHeight="1">
      <c r="A213" s="52" t="s">
        <v>19</v>
      </c>
      <c r="B213" s="52"/>
      <c r="C213" s="52"/>
      <c r="D213" s="52"/>
      <c r="E213" s="53">
        <v>172597</v>
      </c>
      <c r="F213" s="53"/>
    </row>
    <row r="214" spans="1:6" s="2" customFormat="1" ht="27.75" customHeight="1">
      <c r="A214" s="52"/>
      <c r="B214" s="52"/>
      <c r="C214" s="52"/>
      <c r="D214" s="52"/>
      <c r="E214" s="52"/>
      <c r="F214" s="52"/>
    </row>
    <row r="215" spans="1:6" s="2" customFormat="1" ht="27.75" customHeight="1">
      <c r="A215" s="52" t="s">
        <v>20</v>
      </c>
      <c r="B215" s="52"/>
      <c r="C215" s="52"/>
      <c r="D215" s="52"/>
      <c r="E215" s="58">
        <v>168019</v>
      </c>
      <c r="F215" s="58"/>
    </row>
    <row r="216" spans="1:6" s="2" customFormat="1" ht="27.75" customHeight="1">
      <c r="A216" s="42"/>
      <c r="B216" s="42"/>
      <c r="C216" s="42"/>
      <c r="D216" s="42"/>
      <c r="E216" s="42"/>
      <c r="F216" s="42"/>
    </row>
    <row r="217" spans="1:6" s="2" customFormat="1" ht="27.75" customHeight="1">
      <c r="A217" s="42" t="s">
        <v>21</v>
      </c>
      <c r="B217" s="42"/>
      <c r="C217" s="42"/>
      <c r="D217" s="42"/>
      <c r="E217" s="51">
        <v>47705</v>
      </c>
      <c r="F217" s="51"/>
    </row>
    <row r="218" spans="1:6" s="2" customFormat="1" ht="27.75" customHeight="1">
      <c r="A218" s="42" t="s">
        <v>22</v>
      </c>
      <c r="B218" s="42"/>
      <c r="C218" s="42"/>
      <c r="D218" s="42"/>
      <c r="E218" s="59">
        <v>3</v>
      </c>
      <c r="F218" s="59"/>
    </row>
    <row r="219" spans="1:6" s="2" customFormat="1" ht="27.75" customHeight="1">
      <c r="A219" s="42" t="s">
        <v>23</v>
      </c>
      <c r="B219" s="42"/>
      <c r="C219" s="42"/>
      <c r="D219" s="42"/>
      <c r="E219" s="51">
        <v>47708</v>
      </c>
      <c r="F219" s="51"/>
    </row>
    <row r="220" spans="1:6" s="2" customFormat="1" ht="24.75" customHeight="1">
      <c r="A220" s="1"/>
      <c r="B220" s="1"/>
      <c r="C220" s="1"/>
      <c r="D220" s="1"/>
      <c r="E220" s="1"/>
      <c r="F220" s="1"/>
    </row>
    <row r="221" spans="1:6" s="2" customFormat="1" ht="47.25" customHeight="1">
      <c r="A221" s="42"/>
      <c r="B221" s="42"/>
      <c r="C221" s="42"/>
      <c r="D221" s="42"/>
      <c r="E221" s="42"/>
      <c r="F221" s="42"/>
    </row>
    <row r="222" spans="1:6" ht="23.25">
      <c r="A222" s="38"/>
      <c r="B222" s="38"/>
      <c r="C222" s="38"/>
      <c r="D222" s="38"/>
      <c r="E222" s="38"/>
      <c r="F222" s="38"/>
    </row>
    <row r="223" spans="1:6" ht="23.25">
      <c r="A223" s="41" t="s">
        <v>116</v>
      </c>
      <c r="B223" s="41"/>
      <c r="C223" s="41"/>
      <c r="D223" s="41"/>
      <c r="E223" s="41"/>
      <c r="F223" s="41"/>
    </row>
    <row r="224" spans="1:6" ht="23.25">
      <c r="A224" s="43" t="s">
        <v>0</v>
      </c>
      <c r="B224" s="43"/>
      <c r="C224" s="43"/>
      <c r="D224" s="43"/>
      <c r="E224" s="43"/>
      <c r="F224" s="43"/>
    </row>
    <row r="225" spans="1:6" ht="23.25">
      <c r="A225" s="43"/>
      <c r="B225" s="43"/>
      <c r="C225" s="43"/>
      <c r="D225" s="43"/>
      <c r="E225" s="43"/>
      <c r="F225" s="43"/>
    </row>
    <row r="226" spans="1:6" ht="23.25">
      <c r="A226" s="42" t="s">
        <v>16</v>
      </c>
      <c r="B226" s="42"/>
      <c r="C226" s="42"/>
      <c r="D226" s="42"/>
      <c r="E226" s="51">
        <v>0</v>
      </c>
      <c r="F226" s="51"/>
    </row>
    <row r="227" spans="1:6" ht="23.25">
      <c r="A227" s="42" t="s">
        <v>17</v>
      </c>
      <c r="B227" s="42"/>
      <c r="C227" s="42"/>
      <c r="D227" s="42"/>
      <c r="E227" s="44">
        <v>0</v>
      </c>
      <c r="F227" s="44"/>
    </row>
    <row r="228" spans="1:6" ht="23.25">
      <c r="A228" s="42" t="s">
        <v>18</v>
      </c>
      <c r="B228" s="42"/>
      <c r="C228" s="42"/>
      <c r="D228" s="42"/>
      <c r="E228" s="51">
        <v>0</v>
      </c>
      <c r="F228" s="51"/>
    </row>
    <row r="229" spans="1:6" ht="23.25">
      <c r="A229" s="42"/>
      <c r="B229" s="42"/>
      <c r="C229" s="42"/>
      <c r="D229" s="42"/>
      <c r="E229" s="42"/>
      <c r="F229" s="42"/>
    </row>
    <row r="230" spans="1:6" ht="23.25">
      <c r="A230" s="52" t="s">
        <v>19</v>
      </c>
      <c r="B230" s="52"/>
      <c r="C230" s="52"/>
      <c r="D230" s="52"/>
      <c r="E230" s="53">
        <v>16763</v>
      </c>
      <c r="F230" s="53"/>
    </row>
    <row r="231" spans="1:6" ht="23.25">
      <c r="A231" s="52"/>
      <c r="B231" s="52"/>
      <c r="C231" s="52"/>
      <c r="D231" s="52"/>
      <c r="E231" s="52"/>
      <c r="F231" s="52"/>
    </row>
    <row r="232" spans="1:6" ht="23.25">
      <c r="A232" s="52" t="s">
        <v>20</v>
      </c>
      <c r="B232" s="52"/>
      <c r="C232" s="52"/>
      <c r="D232" s="52"/>
      <c r="E232" s="58">
        <v>16748</v>
      </c>
      <c r="F232" s="58"/>
    </row>
    <row r="233" spans="1:6" ht="23.25">
      <c r="A233" s="42"/>
      <c r="B233" s="42"/>
      <c r="C233" s="42"/>
      <c r="D233" s="42"/>
      <c r="E233" s="42"/>
      <c r="F233" s="42"/>
    </row>
    <row r="234" spans="1:6" ht="23.25">
      <c r="A234" s="42" t="s">
        <v>21</v>
      </c>
      <c r="B234" s="42"/>
      <c r="C234" s="42"/>
      <c r="D234" s="42"/>
      <c r="E234" s="51">
        <v>15</v>
      </c>
      <c r="F234" s="51"/>
    </row>
    <row r="235" spans="1:6" ht="23.25">
      <c r="A235" s="42" t="s">
        <v>22</v>
      </c>
      <c r="B235" s="42"/>
      <c r="C235" s="42"/>
      <c r="D235" s="42"/>
      <c r="E235" s="59">
        <v>0</v>
      </c>
      <c r="F235" s="59"/>
    </row>
    <row r="236" spans="1:6" ht="23.25">
      <c r="A236" s="42" t="s">
        <v>23</v>
      </c>
      <c r="B236" s="42"/>
      <c r="C236" s="42"/>
      <c r="D236" s="42"/>
      <c r="E236" s="51">
        <v>15</v>
      </c>
      <c r="F236" s="51"/>
    </row>
    <row r="237" spans="1:6" ht="23.25">
      <c r="A237" s="1"/>
      <c r="B237" s="1"/>
      <c r="C237" s="1"/>
      <c r="D237" s="1"/>
      <c r="E237" s="1"/>
      <c r="F237" s="1"/>
    </row>
    <row r="238" spans="1:6" ht="23.25">
      <c r="A238" s="1"/>
      <c r="B238" s="1"/>
      <c r="C238" s="1"/>
      <c r="D238" s="1"/>
      <c r="E238" s="1"/>
      <c r="F238" s="1"/>
    </row>
    <row r="239" spans="1:6" ht="23.25">
      <c r="A239" s="1"/>
      <c r="B239" s="1"/>
      <c r="C239" s="1"/>
      <c r="D239" s="1"/>
      <c r="E239" s="1"/>
      <c r="F239" s="1"/>
    </row>
    <row r="240" spans="1:6" ht="23.25">
      <c r="A240" s="1"/>
      <c r="B240" s="1"/>
      <c r="C240" s="1"/>
      <c r="D240" s="1"/>
      <c r="E240" s="1"/>
      <c r="F240" s="1"/>
    </row>
    <row r="241" spans="1:6" ht="23.25">
      <c r="A241" s="1"/>
      <c r="B241" s="1"/>
      <c r="C241" s="1"/>
      <c r="D241" s="1"/>
      <c r="E241" s="1"/>
      <c r="F241" s="1"/>
    </row>
    <row r="242" spans="1:6" ht="23.25">
      <c r="A242" s="1"/>
      <c r="B242" s="1"/>
      <c r="C242" s="1"/>
      <c r="D242" s="1"/>
      <c r="E242" s="1"/>
      <c r="F242" s="1"/>
    </row>
    <row r="243" spans="1:6" ht="23.25">
      <c r="A243" s="1"/>
      <c r="B243" s="1"/>
      <c r="C243" s="1"/>
      <c r="D243" s="1"/>
      <c r="E243" s="1"/>
      <c r="F243" s="1"/>
    </row>
    <row r="244" spans="1:6" ht="23.25">
      <c r="A244" s="1"/>
      <c r="B244" s="1"/>
      <c r="C244" s="1"/>
      <c r="D244" s="1"/>
      <c r="E244" s="1"/>
      <c r="F244" s="1"/>
    </row>
  </sheetData>
  <sheetProtection selectLockedCells="1" selectUnlockedCells="1"/>
  <mergeCells count="138">
    <mergeCell ref="A236:D236"/>
    <mergeCell ref="E236:F236"/>
    <mergeCell ref="A234:D234"/>
    <mergeCell ref="E234:F234"/>
    <mergeCell ref="A235:D235"/>
    <mergeCell ref="E235:F235"/>
    <mergeCell ref="A232:D232"/>
    <mergeCell ref="E232:F232"/>
    <mergeCell ref="A233:F233"/>
    <mergeCell ref="A228:D228"/>
    <mergeCell ref="E228:F228"/>
    <mergeCell ref="A229:F229"/>
    <mergeCell ref="A230:D230"/>
    <mergeCell ref="E230:F230"/>
    <mergeCell ref="A231:F231"/>
    <mergeCell ref="A226:D226"/>
    <mergeCell ref="E226:F226"/>
    <mergeCell ref="A227:D227"/>
    <mergeCell ref="E227:F227"/>
    <mergeCell ref="A208:F208"/>
    <mergeCell ref="E218:F218"/>
    <mergeCell ref="A224:F224"/>
    <mergeCell ref="A225:F225"/>
    <mergeCell ref="A221:F221"/>
    <mergeCell ref="A222:F222"/>
    <mergeCell ref="A219:D219"/>
    <mergeCell ref="E219:F219"/>
    <mergeCell ref="A216:F216"/>
    <mergeCell ref="A217:D217"/>
    <mergeCell ref="E198:F198"/>
    <mergeCell ref="A211:D211"/>
    <mergeCell ref="A214:F214"/>
    <mergeCell ref="A215:D215"/>
    <mergeCell ref="E215:F215"/>
    <mergeCell ref="A206:F206"/>
    <mergeCell ref="A207:F207"/>
    <mergeCell ref="A213:D213"/>
    <mergeCell ref="E213:F213"/>
    <mergeCell ref="E211:F211"/>
    <mergeCell ref="E217:F217"/>
    <mergeCell ref="A218:D218"/>
    <mergeCell ref="A157:B157"/>
    <mergeCell ref="A205:F205"/>
    <mergeCell ref="A200:F200"/>
    <mergeCell ref="A194:D194"/>
    <mergeCell ref="E194:F194"/>
    <mergeCell ref="A195:F195"/>
    <mergeCell ref="E197:F197"/>
    <mergeCell ref="A198:D198"/>
    <mergeCell ref="A159:F159"/>
    <mergeCell ref="A160:F160"/>
    <mergeCell ref="A196:D196"/>
    <mergeCell ref="E196:F196"/>
    <mergeCell ref="A191:F191"/>
    <mergeCell ref="A189:D189"/>
    <mergeCell ref="A158:F158"/>
    <mergeCell ref="E189:F189"/>
    <mergeCell ref="A190:D190"/>
    <mergeCell ref="A161:F161"/>
    <mergeCell ref="A167:B167"/>
    <mergeCell ref="A170:F170"/>
    <mergeCell ref="E190:F190"/>
    <mergeCell ref="A187:F187"/>
    <mergeCell ref="A188:D188"/>
    <mergeCell ref="E188:F188"/>
    <mergeCell ref="A111:B111"/>
    <mergeCell ref="A153:F153"/>
    <mergeCell ref="A140:F140"/>
    <mergeCell ref="A139:F139"/>
    <mergeCell ref="A141:F141"/>
    <mergeCell ref="A142:F142"/>
    <mergeCell ref="A150:B150"/>
    <mergeCell ref="A152:F152"/>
    <mergeCell ref="A151:F151"/>
    <mergeCell ref="A98:B98"/>
    <mergeCell ref="A102:B102"/>
    <mergeCell ref="A103:B103"/>
    <mergeCell ref="A109:B109"/>
    <mergeCell ref="A47:B47"/>
    <mergeCell ref="A50:F50"/>
    <mergeCell ref="A51:F51"/>
    <mergeCell ref="A49:F49"/>
    <mergeCell ref="A69:B69"/>
    <mergeCell ref="A70:F70"/>
    <mergeCell ref="A95:F95"/>
    <mergeCell ref="A96:F96"/>
    <mergeCell ref="A73:F73"/>
    <mergeCell ref="A91:B91"/>
    <mergeCell ref="A92:F92"/>
    <mergeCell ref="A94:F94"/>
    <mergeCell ref="A42:B42"/>
    <mergeCell ref="C42:F42"/>
    <mergeCell ref="A44:B44"/>
    <mergeCell ref="A45:B45"/>
    <mergeCell ref="A46:B46"/>
    <mergeCell ref="A223:F223"/>
    <mergeCell ref="A209:D209"/>
    <mergeCell ref="E209:F209"/>
    <mergeCell ref="A193:F193"/>
    <mergeCell ref="A210:D210"/>
    <mergeCell ref="A192:D192"/>
    <mergeCell ref="E192:F192"/>
    <mergeCell ref="A72:F72"/>
    <mergeCell ref="A71:F71"/>
    <mergeCell ref="A1:F1"/>
    <mergeCell ref="A2:F2"/>
    <mergeCell ref="A3:F3"/>
    <mergeCell ref="A24:B24"/>
    <mergeCell ref="C30:F30"/>
    <mergeCell ref="A32:B32"/>
    <mergeCell ref="A26:F26"/>
    <mergeCell ref="A28:F28"/>
    <mergeCell ref="A29:F29"/>
    <mergeCell ref="A30:B30"/>
    <mergeCell ref="A33:B33"/>
    <mergeCell ref="A34:B34"/>
    <mergeCell ref="A40:B40"/>
    <mergeCell ref="A41:B41"/>
    <mergeCell ref="A35:B35"/>
    <mergeCell ref="A36:B36"/>
    <mergeCell ref="A37:B37"/>
    <mergeCell ref="A38:B38"/>
    <mergeCell ref="A212:F212"/>
    <mergeCell ref="A171:F171"/>
    <mergeCell ref="A172:F172"/>
    <mergeCell ref="A176:B176"/>
    <mergeCell ref="A183:F183"/>
    <mergeCell ref="A184:F184"/>
    <mergeCell ref="E210:F210"/>
    <mergeCell ref="A197:D197"/>
    <mergeCell ref="A185:F185"/>
    <mergeCell ref="A186:F186"/>
    <mergeCell ref="A138:F138"/>
    <mergeCell ref="A136:B136"/>
    <mergeCell ref="A119:F119"/>
    <mergeCell ref="A120:F120"/>
    <mergeCell ref="A121:F121"/>
    <mergeCell ref="A122:F122"/>
  </mergeCells>
  <printOptions/>
  <pageMargins left="0.75" right="0.75" top="1" bottom="1" header="0.5118055555555555" footer="0.5118055555555555"/>
  <pageSetup horizontalDpi="300" verticalDpi="300" orientation="landscape" paperSize="9" scale="46" r:id="rId1"/>
  <rowBreaks count="10" manualBreakCount="10">
    <brk id="27" max="5" man="1"/>
    <brk id="48" max="5" man="1"/>
    <brk id="70" max="255" man="1"/>
    <brk id="93" max="5" man="1"/>
    <brk id="117" max="5" man="1"/>
    <brk id="137" max="5" man="1"/>
    <brk id="138" max="5" man="1"/>
    <brk id="157" max="255" man="1"/>
    <brk id="178" max="255" man="1"/>
    <brk id="204" max="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28">
      <selection activeCell="E27" sqref="E27"/>
    </sheetView>
  </sheetViews>
  <sheetFormatPr defaultColWidth="9.140625" defaultRowHeight="12.75"/>
  <cols>
    <col min="1" max="1" width="11.28125" style="0" customWidth="1"/>
    <col min="2" max="2" width="28.140625" style="0" customWidth="1"/>
    <col min="3" max="3" width="14.57421875" style="0" customWidth="1"/>
    <col min="4" max="4" width="15.140625" style="0" customWidth="1"/>
    <col min="5" max="5" width="10.421875" style="0" customWidth="1"/>
    <col min="6" max="6" width="6.00390625" style="0" customWidth="1"/>
    <col min="7" max="7" width="11.140625" style="0" customWidth="1"/>
    <col min="8" max="8" width="0.2890625" style="0" customWidth="1"/>
    <col min="10" max="10" width="24.421875" style="0" customWidth="1"/>
    <col min="11" max="11" width="10.00390625" style="0" customWidth="1"/>
    <col min="12" max="12" width="10.8515625" style="0" customWidth="1"/>
    <col min="13" max="13" width="10.7109375" style="0" customWidth="1"/>
  </cols>
  <sheetData>
    <row r="1" spans="1:14" ht="39.75" customHeight="1">
      <c r="A1" s="60" t="s">
        <v>75</v>
      </c>
      <c r="B1" s="60"/>
      <c r="C1" s="60"/>
      <c r="D1" s="60"/>
      <c r="E1" s="60"/>
      <c r="F1" s="60"/>
      <c r="I1" s="60" t="s">
        <v>75</v>
      </c>
      <c r="J1" s="60"/>
      <c r="K1" s="60"/>
      <c r="L1" s="60"/>
      <c r="M1" s="60"/>
      <c r="N1" s="60"/>
    </row>
    <row r="2" spans="1:14" ht="18.75" customHeight="1">
      <c r="A2" s="61" t="s">
        <v>0</v>
      </c>
      <c r="B2" s="61"/>
      <c r="C2" s="61"/>
      <c r="D2" s="61"/>
      <c r="E2" s="61"/>
      <c r="F2" s="61"/>
      <c r="I2" s="61" t="s">
        <v>0</v>
      </c>
      <c r="J2" s="61"/>
      <c r="K2" s="61"/>
      <c r="L2" s="61"/>
      <c r="M2" s="61"/>
      <c r="N2" s="61"/>
    </row>
    <row r="3" spans="1:14" ht="24" customHeight="1">
      <c r="A3" s="25" t="s">
        <v>71</v>
      </c>
      <c r="B3" s="25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I3" s="25" t="s">
        <v>71</v>
      </c>
      <c r="J3" s="25" t="s">
        <v>2</v>
      </c>
      <c r="K3" s="26" t="s">
        <v>3</v>
      </c>
      <c r="L3" s="26" t="s">
        <v>4</v>
      </c>
      <c r="M3" s="26" t="s">
        <v>5</v>
      </c>
      <c r="N3" s="26" t="s">
        <v>6</v>
      </c>
    </row>
    <row r="4" spans="1:14" ht="24.75" customHeight="1">
      <c r="A4" s="62" t="s">
        <v>27</v>
      </c>
      <c r="B4" s="62"/>
      <c r="C4" s="27"/>
      <c r="D4" s="27"/>
      <c r="E4" s="27"/>
      <c r="F4" s="27"/>
      <c r="I4" s="62" t="s">
        <v>27</v>
      </c>
      <c r="J4" s="62"/>
      <c r="K4" s="27"/>
      <c r="L4" s="27"/>
      <c r="M4" s="27"/>
      <c r="N4" s="27"/>
    </row>
    <row r="5" spans="1:14" ht="19.5" customHeight="1">
      <c r="A5" s="28">
        <v>751153</v>
      </c>
      <c r="B5" s="29" t="s">
        <v>25</v>
      </c>
      <c r="C5" s="27">
        <v>4500</v>
      </c>
      <c r="D5" s="27">
        <v>4770</v>
      </c>
      <c r="E5" s="27"/>
      <c r="F5" s="27"/>
      <c r="I5" s="28">
        <v>751153</v>
      </c>
      <c r="J5" s="29" t="s">
        <v>25</v>
      </c>
      <c r="K5" s="27">
        <v>4500</v>
      </c>
      <c r="L5" s="27">
        <v>4770</v>
      </c>
      <c r="M5" s="27"/>
      <c r="N5" s="27"/>
    </row>
    <row r="6" spans="1:14" ht="19.5" customHeight="1">
      <c r="A6" s="30">
        <v>751153</v>
      </c>
      <c r="B6" t="s">
        <v>76</v>
      </c>
      <c r="C6" s="27"/>
      <c r="D6" s="27">
        <v>948</v>
      </c>
      <c r="E6" s="27">
        <v>948</v>
      </c>
      <c r="F6" s="27">
        <v>100</v>
      </c>
      <c r="I6" s="30">
        <v>751153</v>
      </c>
      <c r="J6" t="s">
        <v>76</v>
      </c>
      <c r="K6" s="27"/>
      <c r="L6" s="27">
        <v>948</v>
      </c>
      <c r="M6" s="27"/>
      <c r="N6" s="27"/>
    </row>
    <row r="7" spans="1:14" ht="19.5" customHeight="1">
      <c r="A7" s="30">
        <v>901116</v>
      </c>
      <c r="B7" t="s">
        <v>77</v>
      </c>
      <c r="C7" s="27">
        <v>7622</v>
      </c>
      <c r="D7" s="27">
        <v>7622</v>
      </c>
      <c r="E7" s="27">
        <v>4677</v>
      </c>
      <c r="F7" s="27">
        <v>61</v>
      </c>
      <c r="I7" s="30">
        <v>901116</v>
      </c>
      <c r="J7" t="s">
        <v>77</v>
      </c>
      <c r="K7" s="27">
        <v>7622</v>
      </c>
      <c r="L7" s="27">
        <v>7622</v>
      </c>
      <c r="M7" s="27"/>
      <c r="N7" s="27"/>
    </row>
    <row r="8" spans="1:14" ht="19.5" customHeight="1">
      <c r="A8" s="30">
        <v>751845</v>
      </c>
      <c r="B8" t="s">
        <v>78</v>
      </c>
      <c r="C8" s="27"/>
      <c r="D8" s="27"/>
      <c r="E8" s="27">
        <v>217</v>
      </c>
      <c r="F8" s="27"/>
      <c r="I8" s="30"/>
      <c r="K8" s="27"/>
      <c r="L8" s="27"/>
      <c r="M8" s="27"/>
      <c r="N8" s="27"/>
    </row>
    <row r="9" spans="1:14" ht="19.5" customHeight="1">
      <c r="A9" s="30">
        <v>751845</v>
      </c>
      <c r="B9" t="s">
        <v>79</v>
      </c>
      <c r="C9" s="27">
        <v>1600</v>
      </c>
      <c r="D9" s="27">
        <v>1600</v>
      </c>
      <c r="E9" s="27"/>
      <c r="F9" s="27"/>
      <c r="I9" s="30">
        <v>751845</v>
      </c>
      <c r="J9" t="s">
        <v>79</v>
      </c>
      <c r="K9" s="27">
        <v>1600</v>
      </c>
      <c r="L9" s="27">
        <v>1600</v>
      </c>
      <c r="M9" s="27"/>
      <c r="N9" s="27"/>
    </row>
    <row r="10" spans="3:14" ht="19.5" customHeight="1">
      <c r="C10" s="27"/>
      <c r="D10" s="27"/>
      <c r="E10" s="27"/>
      <c r="F10" s="27"/>
      <c r="K10" s="27"/>
      <c r="L10" s="27"/>
      <c r="M10" s="27"/>
      <c r="N10" s="27"/>
    </row>
    <row r="11" spans="1:14" ht="19.5" customHeight="1">
      <c r="A11" s="65" t="s">
        <v>56</v>
      </c>
      <c r="B11" s="65"/>
      <c r="C11" s="32">
        <f>SUM(C5:C10)</f>
        <v>13722</v>
      </c>
      <c r="D11" s="32">
        <f>SUM(D5:D10)</f>
        <v>14940</v>
      </c>
      <c r="E11" s="32">
        <v>5842</v>
      </c>
      <c r="F11" s="32">
        <f>E11/D11*100</f>
        <v>39.103078982597054</v>
      </c>
      <c r="I11" s="65" t="s">
        <v>56</v>
      </c>
      <c r="J11" s="65"/>
      <c r="K11" s="32">
        <f>SUM(K5:K10)</f>
        <v>13722</v>
      </c>
      <c r="L11" s="32">
        <f>SUM(L5:L10)</f>
        <v>14940</v>
      </c>
      <c r="M11" s="32"/>
      <c r="N11" s="32"/>
    </row>
    <row r="12" spans="1:14" ht="19.5" customHeight="1">
      <c r="A12" s="33"/>
      <c r="B12" s="33"/>
      <c r="C12" s="27"/>
      <c r="D12" s="27"/>
      <c r="E12" s="27"/>
      <c r="F12" s="32"/>
      <c r="I12" s="33"/>
      <c r="J12" s="33"/>
      <c r="K12" s="27"/>
      <c r="L12" s="27"/>
      <c r="M12" s="27"/>
      <c r="N12" s="32"/>
    </row>
    <row r="13" spans="1:14" ht="24.75" customHeight="1">
      <c r="A13" s="64" t="s">
        <v>26</v>
      </c>
      <c r="B13" s="64"/>
      <c r="C13" s="27"/>
      <c r="D13" s="27"/>
      <c r="E13" s="27"/>
      <c r="F13" s="32"/>
      <c r="I13" s="64" t="s">
        <v>26</v>
      </c>
      <c r="J13" s="64"/>
      <c r="K13" s="27"/>
      <c r="L13" s="27"/>
      <c r="M13" s="27"/>
      <c r="N13" s="32"/>
    </row>
    <row r="14" spans="1:14" ht="19.5" customHeight="1">
      <c r="A14">
        <v>801115</v>
      </c>
      <c r="B14" t="s">
        <v>80</v>
      </c>
      <c r="C14" s="27">
        <v>1500</v>
      </c>
      <c r="D14" s="27">
        <v>9961</v>
      </c>
      <c r="E14" s="34">
        <v>9961</v>
      </c>
      <c r="F14" s="32">
        <f>E14/D14*100</f>
        <v>100</v>
      </c>
      <c r="I14">
        <v>801115</v>
      </c>
      <c r="J14" t="s">
        <v>80</v>
      </c>
      <c r="K14" s="27">
        <v>1500</v>
      </c>
      <c r="L14" s="27">
        <v>9961</v>
      </c>
      <c r="M14" s="34"/>
      <c r="N14" s="32"/>
    </row>
    <row r="15" spans="3:14" ht="19.5" customHeight="1">
      <c r="C15" s="27"/>
      <c r="D15" s="27"/>
      <c r="E15" s="34"/>
      <c r="F15" s="32"/>
      <c r="K15" s="27"/>
      <c r="L15" s="27"/>
      <c r="M15" s="34"/>
      <c r="N15" s="32"/>
    </row>
    <row r="16" spans="1:14" ht="19.5" customHeight="1">
      <c r="A16" s="65" t="s">
        <v>56</v>
      </c>
      <c r="B16" s="65"/>
      <c r="C16" s="32">
        <f>SUM(C14:C15)</f>
        <v>1500</v>
      </c>
      <c r="D16" s="32">
        <f>SUM(D14:D15)</f>
        <v>9961</v>
      </c>
      <c r="E16" s="32">
        <f>SUM(E14:E15)</f>
        <v>9961</v>
      </c>
      <c r="F16" s="32">
        <f>E16/D16*100</f>
        <v>100</v>
      </c>
      <c r="I16" s="65" t="s">
        <v>56</v>
      </c>
      <c r="J16" s="65"/>
      <c r="K16" s="32">
        <f>SUM(K14:K15)</f>
        <v>1500</v>
      </c>
      <c r="L16" s="32">
        <f>SUM(L14:L15)</f>
        <v>9961</v>
      </c>
      <c r="M16" s="32"/>
      <c r="N16" s="32"/>
    </row>
    <row r="17" spans="1:14" ht="19.5" customHeight="1">
      <c r="A17" s="33"/>
      <c r="B17" s="33"/>
      <c r="C17" s="27"/>
      <c r="D17" s="27"/>
      <c r="E17" s="27"/>
      <c r="F17" s="27"/>
      <c r="I17" s="33"/>
      <c r="J17" s="33"/>
      <c r="K17" s="27"/>
      <c r="L17" s="27"/>
      <c r="M17" s="27"/>
      <c r="N17" s="27"/>
    </row>
    <row r="18" spans="1:14" ht="24.75" customHeight="1">
      <c r="A18" s="64" t="s">
        <v>72</v>
      </c>
      <c r="B18" s="64"/>
      <c r="C18" s="27"/>
      <c r="D18" s="27"/>
      <c r="E18" s="27"/>
      <c r="F18" s="27"/>
      <c r="I18" s="64" t="s">
        <v>72</v>
      </c>
      <c r="J18" s="64"/>
      <c r="K18" s="27"/>
      <c r="L18" s="27"/>
      <c r="M18" s="27"/>
      <c r="N18" s="27"/>
    </row>
    <row r="19" spans="1:14" ht="19.5" customHeight="1">
      <c r="A19" s="30">
        <v>451017</v>
      </c>
      <c r="B19" t="s">
        <v>81</v>
      </c>
      <c r="C19" s="27">
        <v>400</v>
      </c>
      <c r="D19" s="27">
        <v>400</v>
      </c>
      <c r="E19" s="27"/>
      <c r="F19" s="27"/>
      <c r="I19" s="30">
        <v>451017</v>
      </c>
      <c r="J19" t="s">
        <v>81</v>
      </c>
      <c r="K19" s="27">
        <v>400</v>
      </c>
      <c r="L19" s="27">
        <v>400</v>
      </c>
      <c r="M19" s="27"/>
      <c r="N19" s="27"/>
    </row>
    <row r="20" spans="1:14" ht="19.5" customHeight="1">
      <c r="A20" s="30">
        <v>751878</v>
      </c>
      <c r="B20" t="s">
        <v>30</v>
      </c>
      <c r="C20" s="27">
        <v>930</v>
      </c>
      <c r="D20" s="27">
        <v>930</v>
      </c>
      <c r="E20" s="27">
        <v>930</v>
      </c>
      <c r="F20" s="27">
        <f>E20/D20*100</f>
        <v>100</v>
      </c>
      <c r="I20" s="30">
        <v>751878</v>
      </c>
      <c r="J20" t="s">
        <v>30</v>
      </c>
      <c r="K20" s="27">
        <v>930</v>
      </c>
      <c r="L20" s="27">
        <v>930</v>
      </c>
      <c r="M20" s="27"/>
      <c r="N20" s="27"/>
    </row>
    <row r="21" spans="3:14" ht="19.5" customHeight="1">
      <c r="C21" s="27"/>
      <c r="D21" s="27"/>
      <c r="E21" s="27"/>
      <c r="F21" s="27"/>
      <c r="K21" s="27"/>
      <c r="L21" s="27"/>
      <c r="M21" s="27"/>
      <c r="N21" s="27"/>
    </row>
    <row r="22" spans="1:14" ht="19.5" customHeight="1">
      <c r="A22" s="65" t="s">
        <v>56</v>
      </c>
      <c r="B22" s="65"/>
      <c r="C22" s="32">
        <f>SUM(C18:C20)</f>
        <v>1330</v>
      </c>
      <c r="D22" s="32">
        <f>SUM(D18:D20)</f>
        <v>1330</v>
      </c>
      <c r="E22" s="32">
        <f>SUM(E18:E20)</f>
        <v>930</v>
      </c>
      <c r="F22" s="32">
        <f>E22/D22*100</f>
        <v>69.92481203007519</v>
      </c>
      <c r="I22" s="65" t="s">
        <v>56</v>
      </c>
      <c r="J22" s="65"/>
      <c r="K22" s="32">
        <f>SUM(K18:K20)</f>
        <v>1330</v>
      </c>
      <c r="L22" s="32">
        <f>SUM(L18:L20)</f>
        <v>1330</v>
      </c>
      <c r="M22" s="32"/>
      <c r="N22" s="32"/>
    </row>
    <row r="23" spans="3:14" ht="24.75" customHeight="1">
      <c r="C23" s="27"/>
      <c r="D23" s="27"/>
      <c r="E23" s="27"/>
      <c r="F23" s="27"/>
      <c r="K23" s="27"/>
      <c r="L23" s="27"/>
      <c r="M23" s="27"/>
      <c r="N23" s="27"/>
    </row>
    <row r="24" spans="1:14" ht="24.75" customHeight="1">
      <c r="A24" s="63" t="s">
        <v>73</v>
      </c>
      <c r="B24" s="63"/>
      <c r="C24" s="35">
        <f>SUM(C11,C16,C22)</f>
        <v>16552</v>
      </c>
      <c r="D24" s="35">
        <f>SUM(D11,D16,D22)</f>
        <v>26231</v>
      </c>
      <c r="E24" s="35">
        <v>16733</v>
      </c>
      <c r="F24" s="35">
        <f>E24/D24*100</f>
        <v>63.79093439060654</v>
      </c>
      <c r="I24" s="63" t="s">
        <v>73</v>
      </c>
      <c r="J24" s="63"/>
      <c r="K24" s="35">
        <f>SUM(K11,K16,K22)</f>
        <v>16552</v>
      </c>
      <c r="L24" s="35">
        <f>SUM(L11,L16,L22)</f>
        <v>26231</v>
      </c>
      <c r="M24" s="35"/>
      <c r="N24" s="35"/>
    </row>
    <row r="25" spans="1:6" ht="21" customHeight="1">
      <c r="A25" s="31"/>
      <c r="B25" s="31"/>
      <c r="C25" s="36"/>
      <c r="D25" s="36"/>
      <c r="E25" s="36"/>
      <c r="F25" s="36"/>
    </row>
  </sheetData>
  <sheetProtection selectLockedCells="1" selectUnlockedCells="1"/>
  <mergeCells count="18">
    <mergeCell ref="A11:B11"/>
    <mergeCell ref="I11:J11"/>
    <mergeCell ref="A13:B13"/>
    <mergeCell ref="I13:J13"/>
    <mergeCell ref="A4:B4"/>
    <mergeCell ref="I4:J4"/>
    <mergeCell ref="A24:B24"/>
    <mergeCell ref="I24:J24"/>
    <mergeCell ref="A18:B18"/>
    <mergeCell ref="I18:J18"/>
    <mergeCell ref="A22:B22"/>
    <mergeCell ref="I22:J22"/>
    <mergeCell ref="A16:B16"/>
    <mergeCell ref="I16:J16"/>
    <mergeCell ref="A1:F1"/>
    <mergeCell ref="I1:N1"/>
    <mergeCell ref="A2:F2"/>
    <mergeCell ref="I2:N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2014-03-31T09:00:20Z</cp:lastPrinted>
  <dcterms:created xsi:type="dcterms:W3CDTF">2013-08-26T07:01:44Z</dcterms:created>
  <dcterms:modified xsi:type="dcterms:W3CDTF">2014-04-09T06:02:48Z</dcterms:modified>
  <cp:category/>
  <cp:version/>
  <cp:contentType/>
  <cp:contentStatus/>
</cp:coreProperties>
</file>