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115" yWindow="2115" windowWidth="20730" windowHeight="1138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I32" i="2"/>
  <c r="I25"/>
  <c r="I12"/>
  <c r="G48"/>
  <c r="H42"/>
  <c r="H48" s="1"/>
  <c r="G42"/>
  <c r="D42"/>
  <c r="D48" s="1"/>
  <c r="E12"/>
  <c r="E42" s="1"/>
  <c r="E48" s="1"/>
  <c r="I43" l="1"/>
  <c r="C43"/>
  <c r="C25"/>
  <c r="C23"/>
  <c r="F42" l="1"/>
  <c r="C32" l="1"/>
  <c r="I19"/>
  <c r="I42" s="1"/>
  <c r="I48" s="1"/>
  <c r="C19"/>
  <c r="C12"/>
  <c r="F48"/>
  <c r="C42" l="1"/>
  <c r="C48" s="1"/>
</calcChain>
</file>

<file path=xl/sharedStrings.xml><?xml version="1.0" encoding="utf-8"?>
<sst xmlns="http://schemas.openxmlformats.org/spreadsheetml/2006/main" count="66" uniqueCount="64">
  <si>
    <t>sorszám</t>
  </si>
  <si>
    <t>1.</t>
  </si>
  <si>
    <t>2.</t>
  </si>
  <si>
    <t>3.</t>
  </si>
  <si>
    <t>Megnevezés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</si>
  <si>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</si>
  <si>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</si>
  <si>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</si>
  <si>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</si>
  <si>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</si>
  <si>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</si>
  <si>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</si>
  <si>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</si>
  <si>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</si>
  <si>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</si>
  <si>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</si>
  <si>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</si>
  <si>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</si>
  <si>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</si>
  <si>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</si>
  <si>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 - önkormányzat által beszedett gépjárműadó</t>
  </si>
  <si>
    <t xml:space="preserve">      - egészségbiztosítási támogatások</t>
  </si>
  <si>
    <t xml:space="preserve">      - irányító szervtől kapott működési támogatás</t>
  </si>
  <si>
    <t xml:space="preserve">      - irányító sezrvtől kapott műkődési támogatás miatti korrekció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</si>
  <si>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</si>
  <si>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</si>
  <si>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</si>
  <si>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</si>
  <si>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-tovább számlázott szolgáltatások bevételei</t>
  </si>
  <si>
    <t xml:space="preserve">      - bérleti és lizingdíjbevételek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</si>
  <si>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</si>
  <si>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</si>
  <si>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</si>
  <si>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</si>
  <si>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</si>
  <si>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</si>
  <si>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>5.</t>
  </si>
  <si>
    <t xml:space="preserve">Támogatás értékű működési bevételek: </t>
  </si>
  <si>
    <t>6.</t>
  </si>
  <si>
    <t>Működési célú átvett pénzeszközök összesen</t>
  </si>
  <si>
    <t>III.</t>
  </si>
  <si>
    <t xml:space="preserve">Felhalmozás célú hitel </t>
  </si>
  <si>
    <t xml:space="preserve">     - Települési önkorm. Könyvtári és közművelődési támogatás</t>
  </si>
  <si>
    <t xml:space="preserve">      - Pénzeszköz átvétel elkülönített állami pénzlapoktól</t>
  </si>
  <si>
    <t xml:space="preserve">      - Társ település működési hozzáhárulása Hivatalhoz</t>
  </si>
  <si>
    <t>7.</t>
  </si>
  <si>
    <t>Működési célú átvett pénzeszközök háztartásoktól</t>
  </si>
  <si>
    <t>Önkormányzat</t>
  </si>
  <si>
    <t xml:space="preserve">      - Egyéb közhatalmi bevételek</t>
  </si>
  <si>
    <t xml:space="preserve">      - Szociális, gyermekjóléti és gyermekétk. feladatok támogatása</t>
  </si>
  <si>
    <t xml:space="preserve">      - Önkormányzatok működésének általános támogatása</t>
  </si>
  <si>
    <t>2020. évi költségvetési bevételei előirányzat-csoportok, kiemelt előirányzatok</t>
  </si>
  <si>
    <t xml:space="preserve">     - Felhalmozás célú támogatások</t>
  </si>
  <si>
    <t>Változás I.</t>
  </si>
  <si>
    <t>Eredeti előirányzat</t>
  </si>
  <si>
    <t>Módosított előirányzat</t>
  </si>
  <si>
    <t xml:space="preserve">Változás I. </t>
  </si>
  <si>
    <t xml:space="preserve">     - Települési önkormányzatok kiegészítő támogatása</t>
  </si>
  <si>
    <t xml:space="preserve">      - Elszámolásból származó bevételek</t>
  </si>
  <si>
    <t xml:space="preserve">     - elöző év elszámolásai</t>
  </si>
  <si>
    <t xml:space="preserve">      -ÁHT-n belüli támogatások (MV program)</t>
  </si>
  <si>
    <t xml:space="preserve">      - szolgáltatások bevételei</t>
  </si>
  <si>
    <t xml:space="preserve">      - kártérítések</t>
  </si>
  <si>
    <t xml:space="preserve">1. számú melléklet a 13/2020.(XI. 10.) és a 4/2020.(II.17.)önkormányzati rendelethez 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</si>
</sst>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3" fontId="0" fillId="0" borderId="4" xfId="0" applyNumberFormat="1" applyBorder="1" applyAlignment="1">
      <alignment vertical="center"/>
    </xf>
    <xf numFmtId="0" fontId="3" fillId="0" borderId="0" xfId="0" applyFont="1"/>
    <xf numFmtId="3" fontId="2" fillId="2" borderId="5" xfId="0" applyNumberFormat="1" applyFont="1" applyFill="1" applyBorder="1"/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3" xfId="0" applyNumberFormat="1" applyBorder="1" applyAlignment="1">
      <alignment vertical="center"/>
    </xf>
    <xf numFmtId="3" fontId="0" fillId="2" borderId="1" xfId="0" applyNumberFormat="1" applyFill="1" applyBorder="1"/>
    <xf numFmtId="3" fontId="2" fillId="2" borderId="1" xfId="0" applyNumberFormat="1" applyFont="1" applyFill="1" applyBorder="1"/>
    <xf numFmtId="3" fontId="0" fillId="0" borderId="3" xfId="0" applyNumberFormat="1" applyBorder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3" fontId="0" fillId="0" borderId="22" xfId="0" applyNumberFormat="1" applyBorder="1"/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3" fontId="2" fillId="2" borderId="28" xfId="0" applyNumberFormat="1" applyFont="1" applyFill="1" applyBorder="1"/>
    <xf numFmtId="3" fontId="2" fillId="2" borderId="27" xfId="0" applyNumberFormat="1" applyFont="1" applyFill="1" applyBorder="1"/>
    <xf numFmtId="3" fontId="2" fillId="2" borderId="6" xfId="0" applyNumberFormat="1" applyFont="1" applyFill="1" applyBorder="1"/>
    <xf numFmtId="3" fontId="2" fillId="2" borderId="29" xfId="0" applyNumberFormat="1" applyFont="1" applyFill="1" applyBorder="1"/>
    <xf numFmtId="3" fontId="3" fillId="2" borderId="5" xfId="0" applyNumberFormat="1" applyFont="1" applyFill="1" applyBorder="1"/>
    <xf numFmtId="3" fontId="3" fillId="2" borderId="1" xfId="0" applyNumberFormat="1" applyFont="1" applyFill="1" applyBorder="1"/>
    <xf numFmtId="3" fontId="5" fillId="2" borderId="5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5" fillId="0" borderId="6" xfId="0" applyNumberFormat="1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3" fontId="5" fillId="2" borderId="6" xfId="0" applyNumberFormat="1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48"/>
  <sheetViews>
    <sheetView tabSelected="1" view="pageBreakPreview" zoomScale="87" zoomScaleSheetLayoutView="87" workbookViewId="0">
      <selection activeCell="A3" sqref="A3:I3"/>
    </sheetView>
  </sheetViews>
  <sheetFormatPr defaultRowHeight="12.75"/>
  <cols>
    <col min="1" max="1" width="11.5703125" style="6" customWidth="1"/>
    <col min="2" max="2" width="60.28515625" customWidth="1"/>
    <col min="3" max="9" width="16.7109375" customWidth="1"/>
  </cols>
  <sheetData>
    <row r="1" spans="1:9">
      <c r="A1" s="50" t="s">
        <v>63</v>
      </c>
      <c r="B1" s="51"/>
      <c r="C1" s="51"/>
      <c r="D1" s="51"/>
      <c r="E1" s="51"/>
      <c r="F1" s="51"/>
      <c r="G1" s="51"/>
      <c r="H1" s="51"/>
      <c r="I1" s="52"/>
    </row>
    <row r="2" spans="1:9">
      <c r="A2" s="21"/>
      <c r="B2" s="22"/>
      <c r="C2" s="22"/>
      <c r="D2" s="22"/>
      <c r="E2" s="22"/>
      <c r="F2" s="22"/>
      <c r="G2" s="22"/>
      <c r="H2" s="22"/>
      <c r="I2" s="23"/>
    </row>
    <row r="3" spans="1:9" ht="18.75" customHeight="1">
      <c r="A3" s="47" t="s">
        <v>26</v>
      </c>
      <c r="B3" s="48"/>
      <c r="C3" s="48"/>
      <c r="D3" s="48"/>
      <c r="E3" s="48"/>
      <c r="F3" s="48"/>
      <c r="G3" s="48"/>
      <c r="H3" s="48"/>
      <c r="I3" s="49"/>
    </row>
    <row r="4" spans="1:9" s="1" customFormat="1" ht="13.5" customHeight="1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15" customHeight="1">
      <c r="A5" s="47" t="s">
        <v>25</v>
      </c>
      <c r="B5" s="48"/>
      <c r="C5" s="48"/>
      <c r="D5" s="48"/>
      <c r="E5" s="48"/>
      <c r="F5" s="48"/>
      <c r="G5" s="48"/>
      <c r="H5" s="48"/>
      <c r="I5" s="49"/>
    </row>
    <row r="6" spans="1:9" ht="23.25" customHeight="1">
      <c r="A6" s="53" t="s">
        <v>0</v>
      </c>
      <c r="B6" s="56" t="s">
        <v>4</v>
      </c>
      <c r="C6" s="59" t="s">
        <v>15</v>
      </c>
      <c r="D6" s="60"/>
      <c r="E6" s="60"/>
      <c r="F6" s="60"/>
      <c r="G6" s="60"/>
      <c r="H6" s="60"/>
      <c r="I6" s="61"/>
    </row>
    <row r="7" spans="1:9">
      <c r="A7" s="54"/>
      <c r="B7" s="57"/>
      <c r="C7" s="65" t="s">
        <v>47</v>
      </c>
      <c r="D7" s="66"/>
      <c r="E7" s="67"/>
      <c r="F7" s="65" t="s">
        <v>16</v>
      </c>
      <c r="G7" s="66"/>
      <c r="H7" s="67"/>
      <c r="I7" s="62" t="s">
        <v>17</v>
      </c>
    </row>
    <row r="8" spans="1:9">
      <c r="A8" s="54"/>
      <c r="B8" s="57"/>
      <c r="C8" s="68"/>
      <c r="D8" s="69"/>
      <c r="E8" s="70"/>
      <c r="F8" s="68"/>
      <c r="G8" s="69"/>
      <c r="H8" s="70"/>
      <c r="I8" s="63"/>
    </row>
    <row r="9" spans="1:9">
      <c r="A9" s="54"/>
      <c r="B9" s="57"/>
      <c r="C9" s="71" t="s">
        <v>54</v>
      </c>
      <c r="D9" s="73" t="s">
        <v>53</v>
      </c>
      <c r="E9" s="73" t="s">
        <v>55</v>
      </c>
      <c r="F9" s="73" t="s">
        <v>54</v>
      </c>
      <c r="G9" s="73" t="s">
        <v>56</v>
      </c>
      <c r="H9" s="73" t="s">
        <v>55</v>
      </c>
      <c r="I9" s="63"/>
    </row>
    <row r="10" spans="1:9">
      <c r="A10" s="55"/>
      <c r="B10" s="58"/>
      <c r="C10" s="72"/>
      <c r="D10" s="74"/>
      <c r="E10" s="74"/>
      <c r="F10" s="74"/>
      <c r="G10" s="74"/>
      <c r="H10" s="74"/>
      <c r="I10" s="64"/>
    </row>
    <row r="11" spans="1:9" ht="15" customHeight="1">
      <c r="A11" s="24" t="s">
        <v>6</v>
      </c>
      <c r="B11" s="10" t="s">
        <v>7</v>
      </c>
      <c r="C11" s="2"/>
      <c r="D11" s="17"/>
      <c r="E11" s="17"/>
      <c r="F11" s="20"/>
      <c r="G11" s="20"/>
      <c r="H11" s="20"/>
      <c r="I11" s="25"/>
    </row>
    <row r="12" spans="1:9" ht="15" customHeight="1">
      <c r="A12" s="26" t="s">
        <v>1</v>
      </c>
      <c r="B12" s="7" t="s">
        <v>27</v>
      </c>
      <c r="C12" s="39">
        <f>C13+C14+C15+C16+C18</f>
        <v>14374919</v>
      </c>
      <c r="D12" s="40">
        <v>449539</v>
      </c>
      <c r="E12" s="40">
        <f>E13+E14+E15+E16+E17+E18</f>
        <v>14824458</v>
      </c>
      <c r="F12" s="41">
        <v>19028719</v>
      </c>
      <c r="G12" s="41">
        <v>326960</v>
      </c>
      <c r="H12" s="41">
        <v>19355679</v>
      </c>
      <c r="I12" s="42">
        <f>I13+I14+I15+I16+I18+I17</f>
        <v>34180137</v>
      </c>
    </row>
    <row r="13" spans="1:9" ht="13.5" customHeight="1">
      <c r="A13" s="27"/>
      <c r="B13" s="11" t="s">
        <v>61</v>
      </c>
      <c r="C13" s="37">
        <v>0</v>
      </c>
      <c r="D13" s="38">
        <v>0</v>
      </c>
      <c r="E13" s="38">
        <v>0</v>
      </c>
      <c r="F13" s="43">
        <v>15088755</v>
      </c>
      <c r="G13" s="43">
        <v>326960</v>
      </c>
      <c r="H13" s="43">
        <v>15415715</v>
      </c>
      <c r="I13" s="44">
        <v>15415715</v>
      </c>
    </row>
    <row r="14" spans="1:9" ht="15" customHeight="1">
      <c r="A14" s="27"/>
      <c r="B14" s="12" t="s">
        <v>28</v>
      </c>
      <c r="C14" s="37">
        <v>2126928</v>
      </c>
      <c r="D14" s="38"/>
      <c r="E14" s="38">
        <v>2126928</v>
      </c>
      <c r="F14" s="43"/>
      <c r="G14" s="43"/>
      <c r="H14" s="43"/>
      <c r="I14" s="44">
        <v>2126928</v>
      </c>
    </row>
    <row r="15" spans="1:9" ht="15" customHeight="1">
      <c r="A15" s="27"/>
      <c r="B15" s="12" t="s">
        <v>29</v>
      </c>
      <c r="C15" s="37">
        <v>10178720</v>
      </c>
      <c r="D15" s="38"/>
      <c r="E15" s="38">
        <v>10178720</v>
      </c>
      <c r="F15" s="43"/>
      <c r="G15" s="43"/>
      <c r="H15" s="43"/>
      <c r="I15" s="44">
        <v>10178720</v>
      </c>
    </row>
    <row r="16" spans="1:9" ht="15" customHeight="1">
      <c r="A16" s="28"/>
      <c r="B16" s="13" t="s">
        <v>18</v>
      </c>
      <c r="C16" s="37">
        <v>10000</v>
      </c>
      <c r="D16" s="38"/>
      <c r="E16" s="38">
        <v>10000</v>
      </c>
      <c r="F16" s="43">
        <v>1000</v>
      </c>
      <c r="G16" s="43"/>
      <c r="H16" s="43">
        <v>1000</v>
      </c>
      <c r="I16" s="44">
        <v>11000</v>
      </c>
    </row>
    <row r="17" spans="1:12" ht="15" customHeight="1">
      <c r="A17" s="28"/>
      <c r="B17" s="13" t="s">
        <v>62</v>
      </c>
      <c r="C17" s="37"/>
      <c r="D17" s="38">
        <v>449539</v>
      </c>
      <c r="E17" s="38">
        <v>449539</v>
      </c>
      <c r="F17" s="43"/>
      <c r="G17" s="43"/>
      <c r="H17" s="43"/>
      <c r="I17" s="44">
        <v>449539</v>
      </c>
    </row>
    <row r="18" spans="1:12" ht="15" customHeight="1">
      <c r="A18" s="27"/>
      <c r="B18" s="8" t="s">
        <v>19</v>
      </c>
      <c r="C18" s="37">
        <v>2059271</v>
      </c>
      <c r="D18" s="38"/>
      <c r="E18" s="38">
        <v>2059271</v>
      </c>
      <c r="F18" s="43">
        <v>3938964</v>
      </c>
      <c r="G18" s="43"/>
      <c r="H18" s="43">
        <v>3938964</v>
      </c>
      <c r="I18" s="44">
        <v>5998235</v>
      </c>
    </row>
    <row r="19" spans="1:12" ht="15" customHeight="1">
      <c r="A19" s="27" t="s">
        <v>2</v>
      </c>
      <c r="B19" s="7" t="s">
        <v>30</v>
      </c>
      <c r="C19" s="39">
        <f>C20+C21+C22</f>
        <v>66460000</v>
      </c>
      <c r="D19" s="40"/>
      <c r="E19" s="40">
        <v>66460000</v>
      </c>
      <c r="F19" s="43"/>
      <c r="G19" s="43"/>
      <c r="H19" s="43"/>
      <c r="I19" s="42">
        <f>I20+I21+I22</f>
        <v>66460000</v>
      </c>
    </row>
    <row r="20" spans="1:12" ht="15" customHeight="1">
      <c r="A20" s="27"/>
      <c r="B20" s="8" t="s">
        <v>31</v>
      </c>
      <c r="C20" s="37">
        <v>3200000</v>
      </c>
      <c r="D20" s="38">
        <v>0</v>
      </c>
      <c r="E20" s="38">
        <v>3200000</v>
      </c>
      <c r="F20" s="43"/>
      <c r="G20" s="43"/>
      <c r="H20" s="43"/>
      <c r="I20" s="44">
        <v>3200000</v>
      </c>
    </row>
    <row r="21" spans="1:12" ht="15" customHeight="1">
      <c r="A21" s="27"/>
      <c r="B21" s="8" t="s">
        <v>32</v>
      </c>
      <c r="C21" s="37">
        <v>63000000</v>
      </c>
      <c r="D21" s="38">
        <v>0</v>
      </c>
      <c r="E21" s="38">
        <v>63000000</v>
      </c>
      <c r="F21" s="43"/>
      <c r="G21" s="43"/>
      <c r="H21" s="43"/>
      <c r="I21" s="44">
        <v>63000000</v>
      </c>
      <c r="L21" s="3"/>
    </row>
    <row r="22" spans="1:12" ht="15" customHeight="1">
      <c r="A22" s="27"/>
      <c r="B22" s="8" t="s">
        <v>48</v>
      </c>
      <c r="C22" s="37">
        <v>260000</v>
      </c>
      <c r="D22" s="38">
        <v>0</v>
      </c>
      <c r="E22" s="38">
        <v>260000</v>
      </c>
      <c r="F22" s="43"/>
      <c r="G22" s="43"/>
      <c r="H22" s="43"/>
      <c r="I22" s="44">
        <v>260000</v>
      </c>
    </row>
    <row r="23" spans="1:12" ht="19.5" customHeight="1">
      <c r="A23" s="29" t="s">
        <v>3</v>
      </c>
      <c r="B23" s="7" t="s">
        <v>5</v>
      </c>
      <c r="C23" s="39">
        <f>C24</f>
        <v>4500000</v>
      </c>
      <c r="D23" s="40">
        <v>-4500000</v>
      </c>
      <c r="E23" s="40">
        <v>0</v>
      </c>
      <c r="F23" s="43"/>
      <c r="G23" s="43"/>
      <c r="H23" s="43"/>
      <c r="I23" s="42">
        <v>0</v>
      </c>
    </row>
    <row r="24" spans="1:12" ht="15" customHeight="1">
      <c r="A24" s="27"/>
      <c r="B24" s="8" t="s">
        <v>20</v>
      </c>
      <c r="C24" s="37">
        <v>4500000</v>
      </c>
      <c r="D24" s="38">
        <v>-4500000</v>
      </c>
      <c r="E24" s="38">
        <v>0</v>
      </c>
      <c r="F24" s="38"/>
      <c r="G24" s="38"/>
      <c r="H24" s="38"/>
      <c r="I24" s="45">
        <v>0</v>
      </c>
    </row>
    <row r="25" spans="1:12" ht="15" customHeight="1">
      <c r="A25" s="26" t="s">
        <v>33</v>
      </c>
      <c r="B25" s="7" t="s">
        <v>34</v>
      </c>
      <c r="C25" s="46">
        <f>C26+C27+C28+C29</f>
        <v>54800041</v>
      </c>
      <c r="D25" s="40">
        <v>6827500</v>
      </c>
      <c r="E25" s="40">
        <v>61627541</v>
      </c>
      <c r="F25" s="38"/>
      <c r="G25" s="38"/>
      <c r="H25" s="38"/>
      <c r="I25" s="46">
        <f>I26+I27+I28+I29+I30+I31</f>
        <v>61627541</v>
      </c>
    </row>
    <row r="26" spans="1:12" ht="19.5" customHeight="1">
      <c r="A26" s="26"/>
      <c r="B26" s="5" t="s">
        <v>35</v>
      </c>
      <c r="C26" s="37">
        <v>35861400</v>
      </c>
      <c r="D26" s="38">
        <v>6679350</v>
      </c>
      <c r="E26" s="38">
        <v>42540750</v>
      </c>
      <c r="F26" s="38"/>
      <c r="G26" s="38"/>
      <c r="H26" s="38"/>
      <c r="I26" s="45">
        <v>42540750</v>
      </c>
    </row>
    <row r="27" spans="1:12" ht="15" customHeight="1">
      <c r="A27" s="27"/>
      <c r="B27" s="5" t="s">
        <v>50</v>
      </c>
      <c r="C27" s="37">
        <v>291918</v>
      </c>
      <c r="D27" s="38">
        <v>0</v>
      </c>
      <c r="E27" s="38">
        <v>291918</v>
      </c>
      <c r="F27" s="38"/>
      <c r="G27" s="38"/>
      <c r="H27" s="38"/>
      <c r="I27" s="45">
        <v>291918</v>
      </c>
    </row>
    <row r="28" spans="1:12" ht="15" customHeight="1">
      <c r="A28" s="27"/>
      <c r="B28" s="5" t="s">
        <v>49</v>
      </c>
      <c r="C28" s="37">
        <v>16735195</v>
      </c>
      <c r="D28" s="38">
        <v>-1251590</v>
      </c>
      <c r="E28" s="38">
        <v>15483605</v>
      </c>
      <c r="F28" s="38"/>
      <c r="G28" s="38"/>
      <c r="H28" s="38"/>
      <c r="I28" s="45">
        <v>15483605</v>
      </c>
    </row>
    <row r="29" spans="1:12" ht="15" customHeight="1">
      <c r="A29" s="27"/>
      <c r="B29" s="5" t="s">
        <v>42</v>
      </c>
      <c r="C29" s="37">
        <v>1911528</v>
      </c>
      <c r="D29" s="38">
        <v>657040</v>
      </c>
      <c r="E29" s="38">
        <v>2568568</v>
      </c>
      <c r="F29" s="38"/>
      <c r="G29" s="38"/>
      <c r="H29" s="38"/>
      <c r="I29" s="45">
        <v>2568568</v>
      </c>
    </row>
    <row r="30" spans="1:12" ht="15" customHeight="1">
      <c r="A30" s="27"/>
      <c r="B30" s="5" t="s">
        <v>57</v>
      </c>
      <c r="C30" s="37"/>
      <c r="D30" s="38">
        <v>647700</v>
      </c>
      <c r="E30" s="38">
        <v>647700</v>
      </c>
      <c r="F30" s="38"/>
      <c r="G30" s="38"/>
      <c r="H30" s="38"/>
      <c r="I30" s="45">
        <v>647700</v>
      </c>
    </row>
    <row r="31" spans="1:12" ht="15" customHeight="1">
      <c r="A31" s="27"/>
      <c r="B31" s="5" t="s">
        <v>58</v>
      </c>
      <c r="C31" s="37"/>
      <c r="D31" s="38">
        <v>95000</v>
      </c>
      <c r="E31" s="38">
        <v>95000</v>
      </c>
      <c r="F31" s="38"/>
      <c r="G31" s="38"/>
      <c r="H31" s="38"/>
      <c r="I31" s="45">
        <v>95000</v>
      </c>
    </row>
    <row r="32" spans="1:12" ht="15" customHeight="1">
      <c r="A32" s="26" t="s">
        <v>36</v>
      </c>
      <c r="B32" s="9" t="s">
        <v>37</v>
      </c>
      <c r="C32" s="39">
        <f>C33+C34+C37</f>
        <v>27725295</v>
      </c>
      <c r="D32" s="40">
        <v>12683639</v>
      </c>
      <c r="E32" s="40">
        <v>40408934</v>
      </c>
      <c r="F32" s="40">
        <v>65531372</v>
      </c>
      <c r="G32" s="40">
        <v>134400</v>
      </c>
      <c r="H32" s="40">
        <v>65665772</v>
      </c>
      <c r="I32" s="46">
        <f>I33+I34+I37+I38+I35+I36</f>
        <v>106074706</v>
      </c>
    </row>
    <row r="33" spans="1:9" ht="15" customHeight="1">
      <c r="A33" s="27"/>
      <c r="B33" s="5" t="s">
        <v>21</v>
      </c>
      <c r="C33" s="37">
        <v>23196400</v>
      </c>
      <c r="D33" s="38">
        <v>5888900</v>
      </c>
      <c r="E33" s="38">
        <v>29085300</v>
      </c>
      <c r="F33" s="38"/>
      <c r="G33" s="38"/>
      <c r="H33" s="38"/>
      <c r="I33" s="45">
        <v>29085300</v>
      </c>
    </row>
    <row r="34" spans="1:9" ht="15" customHeight="1">
      <c r="A34" s="27"/>
      <c r="B34" s="5" t="s">
        <v>44</v>
      </c>
      <c r="C34" s="37">
        <v>1003200</v>
      </c>
      <c r="D34" s="38"/>
      <c r="E34" s="38">
        <v>1003200</v>
      </c>
      <c r="F34" s="38"/>
      <c r="G34" s="38"/>
      <c r="H34" s="38"/>
      <c r="I34" s="45">
        <v>1003200</v>
      </c>
    </row>
    <row r="35" spans="1:9" ht="15" customHeight="1">
      <c r="A35" s="27"/>
      <c r="B35" s="5" t="s">
        <v>59</v>
      </c>
      <c r="C35" s="37"/>
      <c r="D35" s="38">
        <v>4214000</v>
      </c>
      <c r="E35" s="38">
        <v>4214000</v>
      </c>
      <c r="F35" s="38"/>
      <c r="G35" s="38"/>
      <c r="H35" s="38"/>
      <c r="I35" s="45">
        <v>4214000</v>
      </c>
    </row>
    <row r="36" spans="1:9" ht="15" customHeight="1">
      <c r="A36" s="27"/>
      <c r="B36" s="5" t="s">
        <v>60</v>
      </c>
      <c r="C36" s="37"/>
      <c r="D36" s="38">
        <v>501807</v>
      </c>
      <c r="E36" s="38">
        <v>501807</v>
      </c>
      <c r="F36" s="38"/>
      <c r="G36" s="38"/>
      <c r="H36" s="38"/>
      <c r="I36" s="45">
        <v>501807</v>
      </c>
    </row>
    <row r="37" spans="1:9" ht="15" customHeight="1">
      <c r="A37" s="27"/>
      <c r="B37" s="5" t="s">
        <v>43</v>
      </c>
      <c r="C37" s="37">
        <v>3525695</v>
      </c>
      <c r="D37" s="38">
        <v>2078932</v>
      </c>
      <c r="E37" s="38">
        <v>5604627</v>
      </c>
      <c r="F37" s="38"/>
      <c r="G37" s="38"/>
      <c r="H37" s="38"/>
      <c r="I37" s="45">
        <v>5604627</v>
      </c>
    </row>
    <row r="38" spans="1:9" ht="15" customHeight="1">
      <c r="A38" s="27"/>
      <c r="B38" s="5" t="s">
        <v>22</v>
      </c>
      <c r="C38" s="37"/>
      <c r="D38" s="38"/>
      <c r="E38" s="38"/>
      <c r="F38" s="38">
        <v>65531372</v>
      </c>
      <c r="G38" s="38">
        <v>134400</v>
      </c>
      <c r="H38" s="38">
        <v>65665772</v>
      </c>
      <c r="I38" s="45">
        <v>65665772</v>
      </c>
    </row>
    <row r="39" spans="1:9" ht="15" customHeight="1">
      <c r="A39" s="27"/>
      <c r="B39" s="5" t="s">
        <v>23</v>
      </c>
      <c r="C39" s="37">
        <v>-65531372</v>
      </c>
      <c r="D39" s="38">
        <v>-134400</v>
      </c>
      <c r="E39" s="38">
        <v>-65665772</v>
      </c>
      <c r="F39" s="38"/>
      <c r="G39" s="38"/>
      <c r="H39" s="38"/>
      <c r="I39" s="45">
        <v>-65665772</v>
      </c>
    </row>
    <row r="40" spans="1:9" ht="15" customHeight="1">
      <c r="A40" s="26" t="s">
        <v>38</v>
      </c>
      <c r="B40" s="9" t="s">
        <v>39</v>
      </c>
      <c r="C40" s="39"/>
      <c r="D40" s="40">
        <v>1945899</v>
      </c>
      <c r="E40" s="40">
        <v>1945899</v>
      </c>
      <c r="F40" s="40"/>
      <c r="G40" s="40"/>
      <c r="H40" s="40"/>
      <c r="I40" s="46">
        <v>1945899</v>
      </c>
    </row>
    <row r="41" spans="1:9" ht="15" customHeight="1">
      <c r="A41" s="26" t="s">
        <v>45</v>
      </c>
      <c r="B41" s="9" t="s">
        <v>46</v>
      </c>
      <c r="C41" s="39"/>
      <c r="D41" s="40">
        <v>100000</v>
      </c>
      <c r="E41" s="40">
        <v>100000</v>
      </c>
      <c r="F41" s="38"/>
      <c r="G41" s="38"/>
      <c r="H41" s="38"/>
      <c r="I41" s="46">
        <v>100000</v>
      </c>
    </row>
    <row r="42" spans="1:9" ht="15" customHeight="1">
      <c r="A42" s="27"/>
      <c r="B42" s="14" t="s">
        <v>9</v>
      </c>
      <c r="C42" s="4">
        <f>SUM(C12,C19,C32,C25,C40,C23,C39,C41)</f>
        <v>102328883</v>
      </c>
      <c r="D42" s="19">
        <f>D12+D19+D32+D25+D40+D23+D39+D41</f>
        <v>17372177</v>
      </c>
      <c r="E42" s="19">
        <f>E12+E19+E32+E25+E40+E23+E39+E41</f>
        <v>119701060</v>
      </c>
      <c r="F42" s="19">
        <f>F12+F32</f>
        <v>84560091</v>
      </c>
      <c r="G42" s="19">
        <f>G12+G32</f>
        <v>461360</v>
      </c>
      <c r="H42" s="19">
        <f>H12+H32</f>
        <v>85021451</v>
      </c>
      <c r="I42" s="35">
        <f>I12+I19+I25+I32+I40+I23+I39+I41</f>
        <v>204722511</v>
      </c>
    </row>
    <row r="43" spans="1:9" ht="16.5" customHeight="1">
      <c r="A43" s="30" t="s">
        <v>8</v>
      </c>
      <c r="B43" s="15" t="s">
        <v>10</v>
      </c>
      <c r="C43" s="4">
        <f>C45+C44</f>
        <v>3024984</v>
      </c>
      <c r="D43" s="19">
        <v>24448481</v>
      </c>
      <c r="E43" s="19">
        <v>27473465</v>
      </c>
      <c r="F43" s="18"/>
      <c r="G43" s="18"/>
      <c r="H43" s="18"/>
      <c r="I43" s="35">
        <f>I45+I44</f>
        <v>27473465</v>
      </c>
    </row>
    <row r="44" spans="1:9" ht="15" customHeight="1">
      <c r="A44" s="27"/>
      <c r="B44" s="16" t="s">
        <v>52</v>
      </c>
      <c r="C44" s="37">
        <v>2999984</v>
      </c>
      <c r="D44" s="38">
        <v>24448481</v>
      </c>
      <c r="E44" s="38">
        <v>27448465</v>
      </c>
      <c r="F44" s="38"/>
      <c r="G44" s="38"/>
      <c r="H44" s="38"/>
      <c r="I44" s="45">
        <v>27448465</v>
      </c>
    </row>
    <row r="45" spans="1:9" ht="15" customHeight="1">
      <c r="A45" s="27"/>
      <c r="B45" s="12" t="s">
        <v>24</v>
      </c>
      <c r="C45" s="37">
        <v>25000</v>
      </c>
      <c r="D45" s="38">
        <v>0</v>
      </c>
      <c r="E45" s="38">
        <v>25000</v>
      </c>
      <c r="F45" s="38"/>
      <c r="G45" s="38"/>
      <c r="H45" s="38"/>
      <c r="I45" s="45">
        <v>25000</v>
      </c>
    </row>
    <row r="46" spans="1:9" ht="15" customHeight="1">
      <c r="A46" s="30" t="s">
        <v>40</v>
      </c>
      <c r="B46" s="15" t="s">
        <v>41</v>
      </c>
      <c r="C46" s="4">
        <v>0</v>
      </c>
      <c r="D46" s="19">
        <v>0</v>
      </c>
      <c r="E46" s="19">
        <v>0</v>
      </c>
      <c r="F46" s="18"/>
      <c r="G46" s="18"/>
      <c r="H46" s="18"/>
      <c r="I46" s="35">
        <v>0</v>
      </c>
    </row>
    <row r="47" spans="1:9" ht="15" customHeight="1">
      <c r="A47" s="30" t="s">
        <v>13</v>
      </c>
      <c r="B47" s="15" t="s">
        <v>12</v>
      </c>
      <c r="C47" s="4">
        <v>47578453</v>
      </c>
      <c r="D47" s="19">
        <v>-5550885</v>
      </c>
      <c r="E47" s="19">
        <v>42027568</v>
      </c>
      <c r="F47" s="19">
        <v>3875020</v>
      </c>
      <c r="G47" s="19">
        <v>95543</v>
      </c>
      <c r="H47" s="19">
        <v>3970563</v>
      </c>
      <c r="I47" s="35">
        <v>45998131</v>
      </c>
    </row>
    <row r="48" spans="1:9" ht="15" customHeight="1" thickBot="1">
      <c r="A48" s="31" t="s">
        <v>14</v>
      </c>
      <c r="B48" s="32" t="s">
        <v>11</v>
      </c>
      <c r="C48" s="33">
        <f>SUM(C42+C43+C47)</f>
        <v>152932320</v>
      </c>
      <c r="D48" s="34">
        <f>D42+D43+D47</f>
        <v>36269773</v>
      </c>
      <c r="E48" s="34">
        <f>E42+E43+E47</f>
        <v>189202093</v>
      </c>
      <c r="F48" s="34">
        <f>SUM(F42:F47)</f>
        <v>88435111</v>
      </c>
      <c r="G48" s="34">
        <f>SUM(G42:G47)</f>
        <v>556903</v>
      </c>
      <c r="H48" s="34">
        <f>SUM(H42:H47)</f>
        <v>88992014</v>
      </c>
      <c r="I48" s="36">
        <f>I42+I46+I47+I43</f>
        <v>278194107</v>
      </c>
    </row>
  </sheetData>
  <mergeCells count="16">
    <mergeCell ref="A5:I5"/>
    <mergeCell ref="A1:I1"/>
    <mergeCell ref="A3:I3"/>
    <mergeCell ref="A4:I4"/>
    <mergeCell ref="A6:A10"/>
    <mergeCell ref="B6:B10"/>
    <mergeCell ref="C6:I6"/>
    <mergeCell ref="I7:I10"/>
    <mergeCell ref="C7:E8"/>
    <mergeCell ref="F7:H8"/>
    <mergeCell ref="C9:C10"/>
    <mergeCell ref="D9:D10"/>
    <mergeCell ref="E9:E10"/>
    <mergeCell ref="F9:F10"/>
    <mergeCell ref="G9:G10"/>
    <mergeCell ref="H9:H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2020-10-27T11:18:28Z</cp:lastPrinted>
  <dcterms:created xsi:type="dcterms:W3CDTF">2001-03-10T10:34:29Z</dcterms:created>
  <dcterms:modified xsi:type="dcterms:W3CDTF">2020-11-10T09:31:19Z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