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KTGVETÉS 2.forduló TSZALKA\"/>
    </mc:Choice>
  </mc:AlternateContent>
  <bookViews>
    <workbookView xWindow="0" yWindow="0" windowWidth="20490" windowHeight="8745"/>
  </bookViews>
  <sheets>
    <sheet name="Munka1" sheetId="2" r:id="rId1"/>
  </sheets>
  <calcPr calcId="152511"/>
</workbook>
</file>

<file path=xl/calcChain.xml><?xml version="1.0" encoding="utf-8"?>
<calcChain xmlns="http://schemas.openxmlformats.org/spreadsheetml/2006/main">
  <c r="U28" i="2" l="1"/>
  <c r="T28" i="2"/>
  <c r="T27" i="2"/>
  <c r="U27" i="2" s="1"/>
  <c r="K27" i="2"/>
  <c r="K28" i="2"/>
  <c r="K29" i="2"/>
  <c r="S29" i="2"/>
  <c r="R29" i="2"/>
  <c r="Q29" i="2"/>
  <c r="Q32" i="2" s="1"/>
  <c r="P29" i="2"/>
  <c r="O29" i="2"/>
  <c r="N29" i="2"/>
  <c r="M29" i="2"/>
  <c r="L29" i="2"/>
  <c r="L32" i="2" s="1"/>
  <c r="J29" i="2"/>
  <c r="J32" i="2" s="1"/>
  <c r="H29" i="2"/>
  <c r="G29" i="2"/>
  <c r="F29" i="2"/>
  <c r="E29" i="2"/>
  <c r="D29" i="2"/>
  <c r="C29" i="2"/>
  <c r="K24" i="2"/>
  <c r="K6" i="2"/>
  <c r="K7" i="2"/>
  <c r="K5" i="2"/>
  <c r="E8" i="2"/>
  <c r="E31" i="2" s="1"/>
  <c r="O31" i="2"/>
  <c r="N31" i="2"/>
  <c r="M31" i="2"/>
  <c r="S32" i="2"/>
  <c r="R32" i="2"/>
  <c r="P32" i="2"/>
  <c r="O32" i="2"/>
  <c r="N32" i="2"/>
  <c r="M32" i="2"/>
  <c r="I32" i="2"/>
  <c r="H32" i="2"/>
  <c r="G32" i="2"/>
  <c r="F32" i="2"/>
  <c r="E32" i="2"/>
  <c r="D32" i="2"/>
  <c r="C32" i="2"/>
  <c r="T26" i="2"/>
  <c r="K26" i="2"/>
  <c r="T25" i="2"/>
  <c r="K25" i="2"/>
  <c r="U25" i="2" s="1"/>
  <c r="T23" i="2"/>
  <c r="K23" i="2"/>
  <c r="T22" i="2"/>
  <c r="K22" i="2"/>
  <c r="T21" i="2"/>
  <c r="K21" i="2"/>
  <c r="T20" i="2"/>
  <c r="K20" i="2"/>
  <c r="T19" i="2"/>
  <c r="K19" i="2"/>
  <c r="T18" i="2"/>
  <c r="K18" i="2"/>
  <c r="T17" i="2"/>
  <c r="K17" i="2"/>
  <c r="T16" i="2"/>
  <c r="K16" i="2"/>
  <c r="T15" i="2"/>
  <c r="K15" i="2"/>
  <c r="T14" i="2"/>
  <c r="K14" i="2"/>
  <c r="S8" i="2"/>
  <c r="S31" i="2" s="1"/>
  <c r="S33" i="2" s="1"/>
  <c r="R8" i="2"/>
  <c r="R31" i="2" s="1"/>
  <c r="Q8" i="2"/>
  <c r="Q31" i="2" s="1"/>
  <c r="P8" i="2"/>
  <c r="P31" i="2" s="1"/>
  <c r="L8" i="2"/>
  <c r="L31" i="2" s="1"/>
  <c r="J8" i="2"/>
  <c r="J31" i="2" s="1"/>
  <c r="I8" i="2"/>
  <c r="I31" i="2" s="1"/>
  <c r="H8" i="2"/>
  <c r="H31" i="2" s="1"/>
  <c r="G8" i="2"/>
  <c r="G31" i="2" s="1"/>
  <c r="F8" i="2"/>
  <c r="F31" i="2" s="1"/>
  <c r="D8" i="2"/>
  <c r="D31" i="2" s="1"/>
  <c r="C8" i="2"/>
  <c r="C31" i="2" s="1"/>
  <c r="T6" i="2"/>
  <c r="T5" i="2"/>
  <c r="U3" i="2"/>
  <c r="T29" i="2" l="1"/>
  <c r="T32" i="2" s="1"/>
  <c r="J33" i="2"/>
  <c r="L33" i="2"/>
  <c r="P33" i="2"/>
  <c r="H33" i="2"/>
  <c r="F33" i="2"/>
  <c r="G33" i="2"/>
  <c r="U17" i="2"/>
  <c r="K32" i="2"/>
  <c r="U19" i="2"/>
  <c r="D33" i="2"/>
  <c r="U20" i="2"/>
  <c r="U16" i="2"/>
  <c r="M33" i="2"/>
  <c r="U14" i="2"/>
  <c r="U21" i="2"/>
  <c r="R33" i="2"/>
  <c r="U18" i="2"/>
  <c r="U26" i="2"/>
  <c r="Q33" i="2"/>
  <c r="U23" i="2"/>
  <c r="U15" i="2"/>
  <c r="U22" i="2"/>
  <c r="K8" i="2"/>
  <c r="K31" i="2" s="1"/>
  <c r="U6" i="2"/>
  <c r="U5" i="2"/>
  <c r="N33" i="2"/>
  <c r="E33" i="2"/>
  <c r="I33" i="2"/>
  <c r="C33" i="2"/>
  <c r="O33" i="2"/>
  <c r="T8" i="2"/>
  <c r="U29" i="2" l="1"/>
  <c r="U32" i="2" s="1"/>
  <c r="K33" i="2"/>
  <c r="U8" i="2"/>
  <c r="U31" i="2" s="1"/>
  <c r="T31" i="2"/>
  <c r="T33" i="2" s="1"/>
  <c r="U33" i="2" l="1"/>
</calcChain>
</file>

<file path=xl/sharedStrings.xml><?xml version="1.0" encoding="utf-8"?>
<sst xmlns="http://schemas.openxmlformats.org/spreadsheetml/2006/main" count="92" uniqueCount="69">
  <si>
    <t>Köztemető-fenntartás és -működtetés</t>
  </si>
  <si>
    <t>Közfoglalkoztatási mintaprogram</t>
  </si>
  <si>
    <t>Közutak, hidak, alagutak üzemeltetése, fenntartása</t>
  </si>
  <si>
    <t>Közvilágítás</t>
  </si>
  <si>
    <t>Zöldterület-kezelés</t>
  </si>
  <si>
    <t>Város-, községgazdálkodási egyéb szolgáltatások</t>
  </si>
  <si>
    <t>Család és nővédelmi egészségügyi gondozás</t>
  </si>
  <si>
    <t>Közművelődés – hagyományos közösségi kulturális értékek gondozása</t>
  </si>
  <si>
    <t>Lakásfenntartással, lakhatással összefüggő ellátások</t>
  </si>
  <si>
    <t>Szociális étkeztetés</t>
  </si>
  <si>
    <t>Egyéb szociális pénzbeli és természetbeni ellátások, támogatások</t>
  </si>
  <si>
    <t>Önkormányzatok elszámolásai a központi költségvetéssel</t>
  </si>
  <si>
    <t>Önkormányzatok  jogalkotó és általános igazgatási tevékenysége</t>
  </si>
  <si>
    <t>011130</t>
  </si>
  <si>
    <t>013320</t>
  </si>
  <si>
    <t>041237</t>
  </si>
  <si>
    <t>045160</t>
  </si>
  <si>
    <t>064010</t>
  </si>
  <si>
    <t>066010</t>
  </si>
  <si>
    <t>066020</t>
  </si>
  <si>
    <t>074031</t>
  </si>
  <si>
    <t>082092</t>
  </si>
  <si>
    <t>106020</t>
  </si>
  <si>
    <t>107051</t>
  </si>
  <si>
    <t>107060</t>
  </si>
  <si>
    <t>018010</t>
  </si>
  <si>
    <t>KIADÁS</t>
  </si>
  <si>
    <t>MŰKÖDÉSI KIADÁS</t>
  </si>
  <si>
    <t>FELHALMOZÁSI KIADÁS</t>
  </si>
  <si>
    <t>Állami támogatás</t>
  </si>
  <si>
    <t xml:space="preserve">BEVÉTEL </t>
  </si>
  <si>
    <t>102023</t>
  </si>
  <si>
    <t>Időskoruak tartós bentlakásos ellátása</t>
  </si>
  <si>
    <t>Összesen:</t>
  </si>
  <si>
    <t>Bevétel összesen:</t>
  </si>
  <si>
    <t>Hiány -többlet+</t>
  </si>
  <si>
    <t>Kiadás</t>
  </si>
  <si>
    <t>Közhatalmi bevételek</t>
  </si>
  <si>
    <t>Saját bevételek működési</t>
  </si>
  <si>
    <t>Finanszírozási célú bevételek</t>
  </si>
  <si>
    <t>Ellátottak juttatásai</t>
  </si>
  <si>
    <t>Műk. célú tám.Áht-n belül</t>
  </si>
  <si>
    <t>Felhalm. célú tám.      Áht-n belül</t>
  </si>
  <si>
    <t>Felhalm. célú bevételk</t>
  </si>
  <si>
    <t>Önkorm./társulási hozzájárulás</t>
  </si>
  <si>
    <t>Kiadás összesen:</t>
  </si>
  <si>
    <t>A</t>
  </si>
  <si>
    <t>B</t>
  </si>
  <si>
    <t>Önkormányzat Tiszaszalka</t>
  </si>
  <si>
    <t>Mindösszesen:</t>
  </si>
  <si>
    <t>Személyi juttatás</t>
  </si>
  <si>
    <t>Járulék</t>
  </si>
  <si>
    <t>Dologi</t>
  </si>
  <si>
    <t xml:space="preserve">Felújítás </t>
  </si>
  <si>
    <t>Egyéb felhalmozási célú</t>
  </si>
  <si>
    <t>Idősek Otthona Tiszaszalka</t>
  </si>
  <si>
    <t>Kormányzati funkciók</t>
  </si>
  <si>
    <t>Műk.c. kiadás</t>
  </si>
  <si>
    <t>IDŐSEK OTTHONA BEVÉTEL-KIADÁS ALAKULÁSA KORMÁNYZATI  FUNKCIÓNKÉNT-KIEMELT ELŐIRÁNYZATONKÉNT 2018.ÉV</t>
  </si>
  <si>
    <t>TISZASZALKA KÖZSÉG ÖNKORMÁNYZATÁNAK BEVÉTEL-KIADÁS ALAKULÁSA KORMÁNYZATI  FUNKCIÓNKÉNT-KIEMELT ELŐIRÁNYZATONKÉNT 2018.ÉV</t>
  </si>
  <si>
    <t>900020</t>
  </si>
  <si>
    <t>Saját bevételek (működési)</t>
  </si>
  <si>
    <t>107040</t>
  </si>
  <si>
    <t>Intézményen kívüli gyerekétkeztetés</t>
  </si>
  <si>
    <t>013350</t>
  </si>
  <si>
    <t>Önkormányzati vagyon kezelés</t>
  </si>
  <si>
    <t>Finasnzírozásic. Kiadás</t>
  </si>
  <si>
    <t>Technikai</t>
  </si>
  <si>
    <t>Beruhá-zás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</si>
</sst>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6"/>
      <name val="Arial"/>
      <family val="2"/>
      <charset val="238"/>
    </font>
    <font>
      <b/>
      <sz val="6"/>
      <name val="Calibri"/>
      <family val="2"/>
      <charset val="238"/>
    </font>
    <font>
      <sz val="6"/>
      <name val="Arial"/>
      <family val="2"/>
      <charset val="238"/>
    </font>
    <font>
      <sz val="6"/>
      <name val="Calibri"/>
      <family val="2"/>
      <charset val="238"/>
    </font>
    <font>
      <sz val="6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1" fillId="0" borderId="0" xfId="0" applyFont="1" applyFill="1" applyBorder="1"/>
    <xf numFmtId="0" fontId="1" fillId="0" borderId="0" xfId="0" applyFont="1" applyFill="1" applyBorder="1"/>
    <xf numFmtId="0" fontId="5" fillId="0" borderId="1" xfId="0" applyFont="1" applyFill="1" applyBorder="1" applyAlignment="1">
      <alignment wrapText="1" readingOrder="1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3" fillId="0" borderId="1" xfId="0" applyFont="1" applyFill="1" applyBorder="1"/>
    <xf numFmtId="3" fontId="5" fillId="0" borderId="1" xfId="0" applyNumberFormat="1" applyFont="1" applyBorder="1"/>
    <xf numFmtId="3" fontId="5" fillId="0" borderId="3" xfId="0" applyNumberFormat="1" applyFont="1" applyBorder="1"/>
    <xf numFmtId="3" fontId="5" fillId="0" borderId="2" xfId="0" applyNumberFormat="1" applyFont="1" applyBorder="1"/>
    <xf numFmtId="0" fontId="3" fillId="0" borderId="2" xfId="0" applyFont="1" applyFill="1" applyBorder="1"/>
    <xf numFmtId="0" fontId="7" fillId="0" borderId="1" xfId="1" applyNumberFormat="1" applyFont="1" applyFill="1" applyBorder="1" applyAlignment="1">
      <alignment vertical="center" wrapText="1" readingOrder="1"/>
    </xf>
    <xf numFmtId="49" fontId="5" fillId="0" borderId="0" xfId="0" applyNumberFormat="1" applyFont="1" applyFill="1" applyBorder="1"/>
    <xf numFmtId="0" fontId="5" fillId="0" borderId="0" xfId="0" applyFont="1" applyFill="1" applyBorder="1" applyAlignment="1">
      <alignment wrapText="1" readingOrder="1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" fontId="5" fillId="0" borderId="2" xfId="0" applyNumberFormat="1" applyFont="1" applyFill="1" applyBorder="1"/>
    <xf numFmtId="0" fontId="5" fillId="0" borderId="4" xfId="0" applyFont="1" applyFill="1" applyBorder="1"/>
    <xf numFmtId="0" fontId="3" fillId="0" borderId="6" xfId="0" applyFont="1" applyFill="1" applyBorder="1"/>
    <xf numFmtId="0" fontId="5" fillId="0" borderId="6" xfId="0" applyFont="1" applyFill="1" applyBorder="1"/>
    <xf numFmtId="0" fontId="5" fillId="0" borderId="2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49" fontId="5" fillId="0" borderId="7" xfId="0" applyNumberFormat="1" applyFont="1" applyFill="1" applyBorder="1"/>
    <xf numFmtId="0" fontId="5" fillId="0" borderId="12" xfId="0" applyFont="1" applyFill="1" applyBorder="1" applyAlignment="1">
      <alignment wrapText="1" readingOrder="1"/>
    </xf>
    <xf numFmtId="0" fontId="5" fillId="0" borderId="12" xfId="0" applyFont="1" applyFill="1" applyBorder="1"/>
    <xf numFmtId="0" fontId="3" fillId="0" borderId="12" xfId="0" applyFont="1" applyFill="1" applyBorder="1"/>
    <xf numFmtId="0" fontId="5" fillId="0" borderId="8" xfId="0" applyFont="1" applyFill="1" applyBorder="1"/>
    <xf numFmtId="49" fontId="5" fillId="0" borderId="9" xfId="0" applyNumberFormat="1" applyFont="1" applyFill="1" applyBorder="1"/>
    <xf numFmtId="0" fontId="5" fillId="0" borderId="5" xfId="0" applyFont="1" applyFill="1" applyBorder="1"/>
    <xf numFmtId="49" fontId="5" fillId="0" borderId="10" xfId="0" applyNumberFormat="1" applyFont="1" applyFill="1" applyBorder="1"/>
    <xf numFmtId="0" fontId="3" fillId="0" borderId="13" xfId="0" applyFont="1" applyFill="1" applyBorder="1" applyAlignment="1">
      <alignment wrapText="1" readingOrder="1"/>
    </xf>
    <xf numFmtId="0" fontId="3" fillId="0" borderId="13" xfId="0" applyFont="1" applyFill="1" applyBorder="1"/>
    <xf numFmtId="0" fontId="3" fillId="0" borderId="11" xfId="0" applyFont="1" applyFill="1" applyBorder="1"/>
    <xf numFmtId="0" fontId="6" fillId="0" borderId="5" xfId="0" applyFont="1" applyFill="1" applyBorder="1"/>
    <xf numFmtId="49" fontId="3" fillId="0" borderId="9" xfId="0" applyNumberFormat="1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49" fontId="7" fillId="0" borderId="9" xfId="1" applyNumberFormat="1" applyFont="1" applyFill="1" applyBorder="1" applyAlignment="1">
      <alignment vertical="center" wrapText="1" readingOrder="1"/>
    </xf>
    <xf numFmtId="49" fontId="3" fillId="0" borderId="10" xfId="0" applyNumberFormat="1" applyFont="1" applyFill="1" applyBorder="1"/>
    <xf numFmtId="0" fontId="6" fillId="0" borderId="11" xfId="0" applyFont="1" applyFill="1" applyBorder="1"/>
    <xf numFmtId="49" fontId="3" fillId="0" borderId="17" xfId="0" applyNumberFormat="1" applyFont="1" applyFill="1" applyBorder="1"/>
    <xf numFmtId="0" fontId="3" fillId="0" borderId="0" xfId="0" applyFont="1" applyFill="1" applyBorder="1" applyAlignment="1">
      <alignment wrapText="1" readingOrder="1"/>
    </xf>
    <xf numFmtId="0" fontId="3" fillId="0" borderId="0" xfId="0" applyFont="1" applyFill="1" applyBorder="1"/>
    <xf numFmtId="0" fontId="6" fillId="0" borderId="18" xfId="0" applyFont="1" applyFill="1" applyBorder="1"/>
    <xf numFmtId="0" fontId="6" fillId="0" borderId="8" xfId="0" applyFont="1" applyFill="1" applyBorder="1"/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5" fillId="0" borderId="3" xfId="0" applyFont="1" applyFill="1" applyBorder="1"/>
    <xf numFmtId="49" fontId="7" fillId="0" borderId="19" xfId="1" applyNumberFormat="1" applyFont="1" applyFill="1" applyBorder="1" applyAlignment="1">
      <alignment vertical="center" wrapText="1" readingOrder="1"/>
    </xf>
    <xf numFmtId="0" fontId="7" fillId="0" borderId="6" xfId="1" applyNumberFormat="1" applyFont="1" applyFill="1" applyBorder="1" applyAlignment="1">
      <alignment vertical="center" wrapText="1" readingOrder="1"/>
    </xf>
    <xf numFmtId="0" fontId="5" fillId="0" borderId="20" xfId="0" applyFont="1" applyFill="1" applyBorder="1"/>
    <xf numFmtId="0" fontId="5" fillId="0" borderId="2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3" fillId="0" borderId="22" xfId="0" applyFont="1" applyFill="1" applyBorder="1"/>
    <xf numFmtId="3" fontId="3" fillId="0" borderId="13" xfId="0" applyNumberFormat="1" applyFont="1" applyFill="1" applyBorder="1"/>
    <xf numFmtId="49" fontId="3" fillId="0" borderId="7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workbookViewId="0">
      <selection activeCell="Z8" sqref="Z8"/>
    </sheetView>
  </sheetViews>
  <sheetFormatPr defaultRowHeight="15" x14ac:dyDescent="0.25"/>
  <cols>
    <col min="1" max="1" width="4.140625" style="23" bestFit="1" customWidth="1"/>
    <col min="2" max="2" width="18.85546875" style="23" customWidth="1"/>
    <col min="3" max="5" width="5.28515625" style="23" bestFit="1" customWidth="1"/>
    <col min="6" max="6" width="5.7109375" style="23" bestFit="1" customWidth="1"/>
    <col min="7" max="7" width="5.85546875" style="23" customWidth="1"/>
    <col min="8" max="8" width="5.5703125" style="23" customWidth="1"/>
    <col min="9" max="9" width="5.28515625" style="23" bestFit="1" customWidth="1"/>
    <col min="10" max="10" width="5.5703125" style="23" customWidth="1"/>
    <col min="11" max="11" width="6.140625" style="23" bestFit="1" customWidth="1"/>
    <col min="12" max="12" width="6.28515625" style="23" bestFit="1" customWidth="1"/>
    <col min="13" max="13" width="6.140625" style="23" bestFit="1" customWidth="1"/>
    <col min="14" max="14" width="5.85546875" style="23" customWidth="1"/>
    <col min="15" max="15" width="5.7109375" style="23" customWidth="1"/>
    <col min="16" max="16" width="5.42578125" style="23" customWidth="1"/>
    <col min="17" max="17" width="5.140625" style="23" bestFit="1" customWidth="1"/>
    <col min="18" max="18" width="5.5703125" style="23" customWidth="1"/>
    <col min="19" max="19" width="5.7109375" style="23" bestFit="1" customWidth="1"/>
    <col min="20" max="20" width="6.42578125" style="23" bestFit="1" customWidth="1"/>
    <col min="21" max="21" width="5.85546875" style="23" customWidth="1"/>
  </cols>
  <sheetData>
    <row r="1" spans="1:21" x14ac:dyDescent="0.25">
      <c r="A1" s="61" t="s">
        <v>58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3"/>
    </row>
    <row r="2" spans="1:21" x14ac:dyDescent="0.25">
      <c r="A2" s="29"/>
      <c r="B2" s="2"/>
      <c r="C2" s="59" t="s">
        <v>26</v>
      </c>
      <c r="D2" s="59"/>
      <c r="E2" s="59"/>
      <c r="F2" s="59"/>
      <c r="G2" s="59"/>
      <c r="H2" s="59"/>
      <c r="I2" s="59"/>
      <c r="J2" s="59"/>
      <c r="K2" s="59"/>
      <c r="L2" s="59" t="s">
        <v>30</v>
      </c>
      <c r="M2" s="59"/>
      <c r="N2" s="59"/>
      <c r="O2" s="59"/>
      <c r="P2" s="59"/>
      <c r="Q2" s="59"/>
      <c r="R2" s="59"/>
      <c r="S2" s="59"/>
      <c r="T2" s="59"/>
      <c r="U2" s="35"/>
    </row>
    <row r="3" spans="1:21" x14ac:dyDescent="0.25">
      <c r="A3" s="29"/>
      <c r="B3" s="2"/>
      <c r="C3" s="59" t="s">
        <v>27</v>
      </c>
      <c r="D3" s="59"/>
      <c r="E3" s="59"/>
      <c r="F3" s="59"/>
      <c r="G3" s="59"/>
      <c r="H3" s="59" t="s">
        <v>28</v>
      </c>
      <c r="I3" s="59"/>
      <c r="J3" s="59"/>
      <c r="K3" s="47"/>
      <c r="L3" s="64"/>
      <c r="M3" s="64"/>
      <c r="N3" s="64"/>
      <c r="O3" s="64"/>
      <c r="P3" s="64"/>
      <c r="Q3" s="64"/>
      <c r="R3" s="64"/>
      <c r="S3" s="64"/>
      <c r="T3" s="3"/>
      <c r="U3" s="35">
        <f>(T3-K3)</f>
        <v>0</v>
      </c>
    </row>
    <row r="4" spans="1:21" s="54" customFormat="1" ht="41.25" customHeight="1" x14ac:dyDescent="0.25">
      <c r="A4" s="36"/>
      <c r="B4" s="4" t="s">
        <v>56</v>
      </c>
      <c r="C4" s="4" t="s">
        <v>50</v>
      </c>
      <c r="D4" s="4" t="s">
        <v>51</v>
      </c>
      <c r="E4" s="4" t="s">
        <v>52</v>
      </c>
      <c r="F4" s="4" t="s">
        <v>40</v>
      </c>
      <c r="G4" s="4" t="s">
        <v>57</v>
      </c>
      <c r="H4" s="4" t="s">
        <v>68</v>
      </c>
      <c r="I4" s="4" t="s">
        <v>53</v>
      </c>
      <c r="J4" s="4" t="s">
        <v>54</v>
      </c>
      <c r="K4" s="4" t="s">
        <v>33</v>
      </c>
      <c r="L4" s="4" t="s">
        <v>29</v>
      </c>
      <c r="M4" s="4" t="s">
        <v>41</v>
      </c>
      <c r="N4" s="4" t="s">
        <v>42</v>
      </c>
      <c r="O4" s="4" t="s">
        <v>37</v>
      </c>
      <c r="P4" s="4" t="s">
        <v>61</v>
      </c>
      <c r="Q4" s="4" t="s">
        <v>43</v>
      </c>
      <c r="R4" s="4" t="s">
        <v>44</v>
      </c>
      <c r="S4" s="4" t="s">
        <v>39</v>
      </c>
      <c r="T4" s="5" t="s">
        <v>34</v>
      </c>
      <c r="U4" s="37" t="s">
        <v>35</v>
      </c>
    </row>
    <row r="5" spans="1:21" ht="18" x14ac:dyDescent="0.25">
      <c r="A5" s="29" t="s">
        <v>31</v>
      </c>
      <c r="B5" s="2" t="s">
        <v>32</v>
      </c>
      <c r="C5" s="6">
        <v>27898631</v>
      </c>
      <c r="D5" s="6">
        <v>5769967</v>
      </c>
      <c r="E5" s="6">
        <v>8232365</v>
      </c>
      <c r="F5" s="6"/>
      <c r="G5" s="6"/>
      <c r="H5" s="6"/>
      <c r="I5" s="6"/>
      <c r="J5" s="6"/>
      <c r="K5" s="7">
        <f>SUM(C5:J5)</f>
        <v>41900963</v>
      </c>
      <c r="L5" s="8">
        <v>18709000</v>
      </c>
      <c r="M5" s="9">
        <v>150000</v>
      </c>
      <c r="N5" s="10"/>
      <c r="O5" s="10"/>
      <c r="P5" s="6">
        <v>20430100</v>
      </c>
      <c r="Q5" s="6"/>
      <c r="R5" s="6"/>
      <c r="S5" s="6">
        <v>2611863</v>
      </c>
      <c r="T5" s="11">
        <f>SUM(L5:S5)</f>
        <v>41900963</v>
      </c>
      <c r="U5" s="35">
        <f>(T5-K5)</f>
        <v>0</v>
      </c>
    </row>
    <row r="6" spans="1:21" x14ac:dyDescent="0.25">
      <c r="A6" s="38" t="s">
        <v>23</v>
      </c>
      <c r="B6" s="12" t="s">
        <v>9</v>
      </c>
      <c r="C6" s="6">
        <v>11551764</v>
      </c>
      <c r="D6" s="6">
        <v>2385160</v>
      </c>
      <c r="E6" s="6">
        <v>30056129</v>
      </c>
      <c r="F6" s="6"/>
      <c r="G6" s="6"/>
      <c r="H6" s="6"/>
      <c r="I6" s="6"/>
      <c r="J6" s="6"/>
      <c r="K6" s="7">
        <f t="shared" ref="K6:K7" si="0">SUM(C6:J6)</f>
        <v>43993053</v>
      </c>
      <c r="L6" s="8">
        <v>3044800</v>
      </c>
      <c r="M6" s="9"/>
      <c r="N6" s="10"/>
      <c r="O6" s="10"/>
      <c r="P6" s="6">
        <v>37051602</v>
      </c>
      <c r="Q6" s="6"/>
      <c r="R6" s="6"/>
      <c r="S6" s="6">
        <v>3896651</v>
      </c>
      <c r="T6" s="11">
        <f>SUM(L6:S6)</f>
        <v>43993053</v>
      </c>
      <c r="U6" s="35">
        <f>(T6-K6)</f>
        <v>0</v>
      </c>
    </row>
    <row r="7" spans="1:21" x14ac:dyDescent="0.25">
      <c r="A7" s="38" t="s">
        <v>60</v>
      </c>
      <c r="B7" s="12"/>
      <c r="C7" s="6"/>
      <c r="D7" s="6"/>
      <c r="E7" s="6"/>
      <c r="F7" s="6"/>
      <c r="G7" s="6"/>
      <c r="H7" s="6"/>
      <c r="I7" s="6"/>
      <c r="J7" s="6"/>
      <c r="K7" s="7">
        <f t="shared" si="0"/>
        <v>0</v>
      </c>
      <c r="L7" s="8"/>
      <c r="M7" s="9"/>
      <c r="N7" s="10"/>
      <c r="O7" s="10"/>
      <c r="P7" s="6"/>
      <c r="Q7" s="6"/>
      <c r="R7" s="6"/>
      <c r="S7" s="6"/>
      <c r="T7" s="11"/>
      <c r="U7" s="35"/>
    </row>
    <row r="8" spans="1:21" ht="15.75" thickBot="1" x14ac:dyDescent="0.3">
      <c r="A8" s="39"/>
      <c r="B8" s="32" t="s">
        <v>33</v>
      </c>
      <c r="C8" s="33">
        <f t="shared" ref="C8:L8" si="1">SUM(C5:C7)</f>
        <v>39450395</v>
      </c>
      <c r="D8" s="33">
        <f t="shared" si="1"/>
        <v>8155127</v>
      </c>
      <c r="E8" s="33">
        <f t="shared" si="1"/>
        <v>38288494</v>
      </c>
      <c r="F8" s="33">
        <f t="shared" si="1"/>
        <v>0</v>
      </c>
      <c r="G8" s="33">
        <f t="shared" si="1"/>
        <v>0</v>
      </c>
      <c r="H8" s="33">
        <f t="shared" si="1"/>
        <v>0</v>
      </c>
      <c r="I8" s="33">
        <f t="shared" si="1"/>
        <v>0</v>
      </c>
      <c r="J8" s="33">
        <f t="shared" si="1"/>
        <v>0</v>
      </c>
      <c r="K8" s="33">
        <f t="shared" si="1"/>
        <v>85894016</v>
      </c>
      <c r="L8" s="33">
        <f t="shared" si="1"/>
        <v>21753800</v>
      </c>
      <c r="M8" s="33"/>
      <c r="N8" s="33"/>
      <c r="O8" s="33"/>
      <c r="P8" s="33">
        <f>SUM(P5:P7)</f>
        <v>57481702</v>
      </c>
      <c r="Q8" s="33">
        <f>SUM(Q5:Q7)</f>
        <v>0</v>
      </c>
      <c r="R8" s="33">
        <f>SUM(R5:R7)</f>
        <v>0</v>
      </c>
      <c r="S8" s="33">
        <f>SUM(S5:S7)</f>
        <v>6508514</v>
      </c>
      <c r="T8" s="33">
        <f>SUM(T5:T7)</f>
        <v>85894016</v>
      </c>
      <c r="U8" s="40">
        <f>(T8-K8)</f>
        <v>0</v>
      </c>
    </row>
    <row r="9" spans="1:21" ht="15.75" thickBot="1" x14ac:dyDescent="0.3">
      <c r="A9" s="41"/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4"/>
    </row>
    <row r="10" spans="1:21" x14ac:dyDescent="0.25">
      <c r="A10" s="57" t="s">
        <v>59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45"/>
    </row>
    <row r="11" spans="1:21" x14ac:dyDescent="0.25">
      <c r="A11" s="29"/>
      <c r="B11" s="2"/>
      <c r="C11" s="59" t="s">
        <v>26</v>
      </c>
      <c r="D11" s="59"/>
      <c r="E11" s="59"/>
      <c r="F11" s="59"/>
      <c r="G11" s="59"/>
      <c r="H11" s="59"/>
      <c r="I11" s="59"/>
      <c r="J11" s="59"/>
      <c r="K11" s="59"/>
      <c r="L11" s="59" t="s">
        <v>30</v>
      </c>
      <c r="M11" s="59"/>
      <c r="N11" s="59"/>
      <c r="O11" s="59"/>
      <c r="P11" s="59"/>
      <c r="Q11" s="59"/>
      <c r="R11" s="59"/>
      <c r="S11" s="59"/>
      <c r="T11" s="59"/>
      <c r="U11" s="35"/>
    </row>
    <row r="12" spans="1:21" x14ac:dyDescent="0.25">
      <c r="A12" s="29"/>
      <c r="B12" s="2"/>
      <c r="C12" s="60" t="s">
        <v>27</v>
      </c>
      <c r="D12" s="60"/>
      <c r="E12" s="60"/>
      <c r="F12" s="60"/>
      <c r="G12" s="60"/>
      <c r="H12" s="60" t="s">
        <v>28</v>
      </c>
      <c r="I12" s="60"/>
      <c r="J12" s="60"/>
      <c r="K12" s="53" t="s">
        <v>36</v>
      </c>
      <c r="L12" s="15"/>
      <c r="M12" s="15"/>
      <c r="N12" s="15"/>
      <c r="O12" s="15"/>
      <c r="P12" s="15"/>
      <c r="Q12" s="15"/>
      <c r="R12" s="15"/>
      <c r="S12" s="15"/>
      <c r="T12" s="16"/>
      <c r="U12" s="35"/>
    </row>
    <row r="13" spans="1:21" ht="41.25" x14ac:dyDescent="0.25">
      <c r="A13" s="46"/>
      <c r="B13" s="4" t="s">
        <v>56</v>
      </c>
      <c r="C13" s="4" t="s">
        <v>50</v>
      </c>
      <c r="D13" s="4" t="s">
        <v>51</v>
      </c>
      <c r="E13" s="4" t="s">
        <v>52</v>
      </c>
      <c r="F13" s="4" t="s">
        <v>40</v>
      </c>
      <c r="G13" s="4" t="s">
        <v>57</v>
      </c>
      <c r="H13" s="4" t="s">
        <v>68</v>
      </c>
      <c r="I13" s="4" t="s">
        <v>53</v>
      </c>
      <c r="J13" s="4" t="s">
        <v>66</v>
      </c>
      <c r="K13" s="4" t="s">
        <v>33</v>
      </c>
      <c r="L13" s="4" t="s">
        <v>29</v>
      </c>
      <c r="M13" s="4" t="s">
        <v>41</v>
      </c>
      <c r="N13" s="4" t="s">
        <v>42</v>
      </c>
      <c r="O13" s="4" t="s">
        <v>37</v>
      </c>
      <c r="P13" s="4" t="s">
        <v>38</v>
      </c>
      <c r="Q13" s="4" t="s">
        <v>43</v>
      </c>
      <c r="R13" s="4" t="s">
        <v>44</v>
      </c>
      <c r="S13" s="4" t="s">
        <v>39</v>
      </c>
      <c r="T13" s="5"/>
      <c r="U13" s="37" t="s">
        <v>35</v>
      </c>
    </row>
    <row r="14" spans="1:21" ht="16.5" x14ac:dyDescent="0.25">
      <c r="A14" s="38" t="s">
        <v>13</v>
      </c>
      <c r="B14" s="12" t="s">
        <v>12</v>
      </c>
      <c r="C14" s="6">
        <v>6642000</v>
      </c>
      <c r="D14" s="6">
        <v>1309028</v>
      </c>
      <c r="E14" s="6">
        <v>4886362</v>
      </c>
      <c r="F14" s="6"/>
      <c r="G14" s="6">
        <v>3450000</v>
      </c>
      <c r="H14" s="6"/>
      <c r="I14" s="6"/>
      <c r="J14" s="6"/>
      <c r="K14" s="7">
        <f t="shared" ref="K14:K28" si="2">SUM(C14:J14)</f>
        <v>16287390</v>
      </c>
      <c r="L14" s="8">
        <v>2419960</v>
      </c>
      <c r="M14" s="9"/>
      <c r="N14" s="10"/>
      <c r="O14" s="10"/>
      <c r="P14" s="10"/>
      <c r="Q14" s="10"/>
      <c r="R14" s="6"/>
      <c r="S14" s="6"/>
      <c r="T14" s="17">
        <f t="shared" ref="T14:T23" si="3">SUM(L14:S14)</f>
        <v>2419960</v>
      </c>
      <c r="U14" s="35">
        <f t="shared" ref="U14:U23" si="4">(T14-K14)</f>
        <v>-13867430</v>
      </c>
    </row>
    <row r="15" spans="1:21" ht="16.5" x14ac:dyDescent="0.25">
      <c r="A15" s="38" t="s">
        <v>14</v>
      </c>
      <c r="B15" s="12" t="s">
        <v>0</v>
      </c>
      <c r="C15" s="6">
        <v>617063</v>
      </c>
      <c r="D15" s="6">
        <v>121523</v>
      </c>
      <c r="E15" s="6">
        <v>484853</v>
      </c>
      <c r="F15" s="6"/>
      <c r="G15" s="6"/>
      <c r="H15" s="6"/>
      <c r="I15" s="6"/>
      <c r="J15" s="6"/>
      <c r="K15" s="7">
        <f t="shared" si="2"/>
        <v>1223439</v>
      </c>
      <c r="L15" s="8">
        <v>1223439</v>
      </c>
      <c r="M15" s="9"/>
      <c r="N15" s="10"/>
      <c r="O15" s="10"/>
      <c r="P15" s="10"/>
      <c r="Q15" s="10"/>
      <c r="R15" s="6"/>
      <c r="S15" s="6"/>
      <c r="T15" s="17">
        <f t="shared" si="3"/>
        <v>1223439</v>
      </c>
      <c r="U15" s="35">
        <f t="shared" si="4"/>
        <v>0</v>
      </c>
    </row>
    <row r="16" spans="1:21" x14ac:dyDescent="0.25">
      <c r="A16" s="38" t="s">
        <v>15</v>
      </c>
      <c r="B16" s="12" t="s">
        <v>1</v>
      </c>
      <c r="C16" s="6">
        <v>30243602</v>
      </c>
      <c r="D16" s="6">
        <v>2981595</v>
      </c>
      <c r="E16" s="6">
        <v>5179115</v>
      </c>
      <c r="F16" s="6"/>
      <c r="G16" s="6"/>
      <c r="H16" s="6">
        <v>2000000</v>
      </c>
      <c r="I16" s="6"/>
      <c r="J16" s="6"/>
      <c r="K16" s="7">
        <f t="shared" si="2"/>
        <v>40404312</v>
      </c>
      <c r="L16" s="6">
        <v>43177624</v>
      </c>
      <c r="M16" s="18"/>
      <c r="N16" s="6"/>
      <c r="O16" s="6"/>
      <c r="P16" s="6">
        <v>1905000</v>
      </c>
      <c r="Q16" s="6"/>
      <c r="R16" s="6"/>
      <c r="S16" s="6"/>
      <c r="T16" s="17">
        <f t="shared" si="3"/>
        <v>45082624</v>
      </c>
      <c r="U16" s="35">
        <f t="shared" si="4"/>
        <v>4678312</v>
      </c>
    </row>
    <row r="17" spans="1:21" ht="16.5" x14ac:dyDescent="0.25">
      <c r="A17" s="38" t="s">
        <v>16</v>
      </c>
      <c r="B17" s="12" t="s">
        <v>2</v>
      </c>
      <c r="C17" s="6"/>
      <c r="D17" s="6"/>
      <c r="E17" s="6">
        <v>1055550</v>
      </c>
      <c r="F17" s="6"/>
      <c r="G17" s="6"/>
      <c r="H17" s="6"/>
      <c r="I17" s="6"/>
      <c r="J17" s="6"/>
      <c r="K17" s="7">
        <f t="shared" si="2"/>
        <v>1055550</v>
      </c>
      <c r="L17" s="8">
        <v>1055550</v>
      </c>
      <c r="M17" s="9"/>
      <c r="N17" s="10"/>
      <c r="O17" s="10"/>
      <c r="P17" s="10"/>
      <c r="Q17" s="10"/>
      <c r="R17" s="6"/>
      <c r="S17" s="6"/>
      <c r="T17" s="17">
        <f t="shared" si="3"/>
        <v>1055550</v>
      </c>
      <c r="U17" s="35">
        <f t="shared" si="4"/>
        <v>0</v>
      </c>
    </row>
    <row r="18" spans="1:21" x14ac:dyDescent="0.25">
      <c r="A18" s="38" t="s">
        <v>17</v>
      </c>
      <c r="B18" s="12" t="s">
        <v>3</v>
      </c>
      <c r="C18" s="6"/>
      <c r="D18" s="6"/>
      <c r="E18" s="6">
        <v>1968500</v>
      </c>
      <c r="F18" s="6"/>
      <c r="G18" s="6"/>
      <c r="H18" s="6"/>
      <c r="I18" s="6"/>
      <c r="J18" s="6"/>
      <c r="K18" s="7">
        <f t="shared" si="2"/>
        <v>1968500</v>
      </c>
      <c r="L18" s="8">
        <v>1824000</v>
      </c>
      <c r="M18" s="9"/>
      <c r="N18" s="10"/>
      <c r="O18" s="10"/>
      <c r="P18" s="10"/>
      <c r="Q18" s="10"/>
      <c r="R18" s="6"/>
      <c r="S18" s="6"/>
      <c r="T18" s="17">
        <f t="shared" si="3"/>
        <v>1824000</v>
      </c>
      <c r="U18" s="35">
        <f t="shared" si="4"/>
        <v>-144500</v>
      </c>
    </row>
    <row r="19" spans="1:21" x14ac:dyDescent="0.25">
      <c r="A19" s="38" t="s">
        <v>18</v>
      </c>
      <c r="B19" s="12" t="s">
        <v>4</v>
      </c>
      <c r="C19" s="6"/>
      <c r="D19" s="6"/>
      <c r="E19" s="6">
        <v>1504510</v>
      </c>
      <c r="F19" s="6"/>
      <c r="G19" s="6"/>
      <c r="H19" s="6"/>
      <c r="I19" s="6"/>
      <c r="J19" s="6"/>
      <c r="K19" s="7">
        <f t="shared" si="2"/>
        <v>1504510</v>
      </c>
      <c r="L19" s="8">
        <v>2981510</v>
      </c>
      <c r="M19" s="9"/>
      <c r="N19" s="10"/>
      <c r="O19" s="10"/>
      <c r="P19" s="10"/>
      <c r="Q19" s="10"/>
      <c r="R19" s="6"/>
      <c r="S19" s="6"/>
      <c r="T19" s="17">
        <f t="shared" si="3"/>
        <v>2981510</v>
      </c>
      <c r="U19" s="35">
        <f t="shared" si="4"/>
        <v>1477000</v>
      </c>
    </row>
    <row r="20" spans="1:21" ht="16.5" x14ac:dyDescent="0.25">
      <c r="A20" s="38" t="s">
        <v>19</v>
      </c>
      <c r="B20" s="12" t="s">
        <v>5</v>
      </c>
      <c r="C20" s="6">
        <v>7346899</v>
      </c>
      <c r="D20" s="6">
        <v>1432644</v>
      </c>
      <c r="E20" s="6">
        <v>14708666</v>
      </c>
      <c r="F20" s="6"/>
      <c r="G20" s="6"/>
      <c r="H20" s="6"/>
      <c r="I20" s="6"/>
      <c r="J20" s="6"/>
      <c r="K20" s="7">
        <f t="shared" si="2"/>
        <v>23488209</v>
      </c>
      <c r="L20" s="8">
        <v>5015300</v>
      </c>
      <c r="M20" s="9"/>
      <c r="N20" s="10"/>
      <c r="O20" s="10"/>
      <c r="P20" s="10">
        <v>2564400</v>
      </c>
      <c r="Q20" s="10"/>
      <c r="R20" s="6"/>
      <c r="S20" s="6"/>
      <c r="T20" s="17">
        <f t="shared" si="3"/>
        <v>7579700</v>
      </c>
      <c r="U20" s="35">
        <f t="shared" si="4"/>
        <v>-15908509</v>
      </c>
    </row>
    <row r="21" spans="1:21" ht="16.5" x14ac:dyDescent="0.25">
      <c r="A21" s="38" t="s">
        <v>20</v>
      </c>
      <c r="B21" s="12" t="s">
        <v>6</v>
      </c>
      <c r="C21" s="6">
        <v>3201986</v>
      </c>
      <c r="D21" s="6">
        <v>631058</v>
      </c>
      <c r="E21" s="6">
        <v>1363458</v>
      </c>
      <c r="F21" s="6"/>
      <c r="G21" s="6"/>
      <c r="H21" s="6"/>
      <c r="I21" s="6"/>
      <c r="J21" s="6"/>
      <c r="K21" s="7">
        <f t="shared" si="2"/>
        <v>5196502</v>
      </c>
      <c r="L21" s="6"/>
      <c r="M21" s="18"/>
      <c r="N21" s="6"/>
      <c r="O21" s="6"/>
      <c r="P21" s="6"/>
      <c r="Q21" s="6"/>
      <c r="R21" s="6"/>
      <c r="S21" s="6"/>
      <c r="T21" s="17">
        <f t="shared" si="3"/>
        <v>0</v>
      </c>
      <c r="U21" s="35">
        <f t="shared" si="4"/>
        <v>-5196502</v>
      </c>
    </row>
    <row r="22" spans="1:21" ht="24.75" x14ac:dyDescent="0.25">
      <c r="A22" s="38" t="s">
        <v>21</v>
      </c>
      <c r="B22" s="12" t="s">
        <v>7</v>
      </c>
      <c r="C22" s="6">
        <v>2891700</v>
      </c>
      <c r="D22" s="6">
        <v>568487</v>
      </c>
      <c r="E22" s="6">
        <v>309615</v>
      </c>
      <c r="F22" s="6"/>
      <c r="G22" s="6"/>
      <c r="H22" s="6"/>
      <c r="I22" s="6"/>
      <c r="J22" s="6"/>
      <c r="K22" s="19">
        <f t="shared" si="2"/>
        <v>3769802</v>
      </c>
      <c r="L22" s="20">
        <v>1800000</v>
      </c>
      <c r="M22" s="18"/>
      <c r="N22" s="6"/>
      <c r="O22" s="6"/>
      <c r="P22" s="6"/>
      <c r="Q22" s="6"/>
      <c r="R22" s="6"/>
      <c r="S22" s="6"/>
      <c r="T22" s="17">
        <f t="shared" si="3"/>
        <v>1800000</v>
      </c>
      <c r="U22" s="35">
        <f t="shared" si="4"/>
        <v>-1969802</v>
      </c>
    </row>
    <row r="23" spans="1:21" ht="16.5" x14ac:dyDescent="0.25">
      <c r="A23" s="38" t="s">
        <v>22</v>
      </c>
      <c r="B23" s="12" t="s">
        <v>8</v>
      </c>
      <c r="C23" s="6"/>
      <c r="D23" s="6"/>
      <c r="E23" s="6"/>
      <c r="F23" s="6"/>
      <c r="G23" s="6"/>
      <c r="H23" s="6"/>
      <c r="I23" s="6"/>
      <c r="J23" s="21"/>
      <c r="K23" s="7">
        <f t="shared" si="2"/>
        <v>0</v>
      </c>
      <c r="L23" s="6"/>
      <c r="M23" s="18"/>
      <c r="N23" s="6"/>
      <c r="O23" s="6"/>
      <c r="P23" s="6"/>
      <c r="Q23" s="6"/>
      <c r="R23" s="6"/>
      <c r="S23" s="6"/>
      <c r="T23" s="17">
        <f t="shared" si="3"/>
        <v>0</v>
      </c>
      <c r="U23" s="35">
        <f t="shared" si="4"/>
        <v>0</v>
      </c>
    </row>
    <row r="24" spans="1:21" x14ac:dyDescent="0.25">
      <c r="A24" s="38" t="s">
        <v>62</v>
      </c>
      <c r="B24" s="12" t="s">
        <v>63</v>
      </c>
      <c r="C24" s="6"/>
      <c r="D24" s="6"/>
      <c r="E24" s="6">
        <v>653790</v>
      </c>
      <c r="F24" s="6"/>
      <c r="G24" s="6"/>
      <c r="H24" s="6"/>
      <c r="I24" s="6"/>
      <c r="J24" s="21"/>
      <c r="K24" s="7">
        <f t="shared" si="2"/>
        <v>653790</v>
      </c>
      <c r="L24" s="6">
        <v>653790</v>
      </c>
      <c r="M24" s="48"/>
      <c r="N24" s="21"/>
      <c r="O24" s="21"/>
      <c r="P24" s="21"/>
      <c r="Q24" s="21"/>
      <c r="R24" s="6"/>
      <c r="S24" s="6"/>
      <c r="T24" s="17"/>
      <c r="U24" s="35"/>
    </row>
    <row r="25" spans="1:21" ht="24.75" x14ac:dyDescent="0.25">
      <c r="A25" s="38" t="s">
        <v>24</v>
      </c>
      <c r="B25" s="12" t="s">
        <v>10</v>
      </c>
      <c r="C25" s="6"/>
      <c r="D25" s="6"/>
      <c r="E25" s="6"/>
      <c r="F25" s="6">
        <v>9052000</v>
      </c>
      <c r="G25" s="6"/>
      <c r="H25" s="6"/>
      <c r="I25" s="6"/>
      <c r="J25" s="21"/>
      <c r="K25" s="7">
        <f t="shared" si="2"/>
        <v>9052000</v>
      </c>
      <c r="L25" s="8">
        <v>9052000</v>
      </c>
      <c r="M25" s="9"/>
      <c r="N25" s="10"/>
      <c r="O25" s="10"/>
      <c r="P25" s="10"/>
      <c r="Q25" s="10"/>
      <c r="R25" s="6"/>
      <c r="S25" s="6"/>
      <c r="T25" s="17">
        <f>SUM(L25:S25)</f>
        <v>9052000</v>
      </c>
      <c r="U25" s="35">
        <f>(T25-K25)</f>
        <v>0</v>
      </c>
    </row>
    <row r="26" spans="1:21" ht="16.5" x14ac:dyDescent="0.25">
      <c r="A26" s="38" t="s">
        <v>25</v>
      </c>
      <c r="B26" s="12" t="s">
        <v>11</v>
      </c>
      <c r="C26" s="6"/>
      <c r="D26" s="6"/>
      <c r="E26" s="6"/>
      <c r="F26" s="6"/>
      <c r="G26" s="6"/>
      <c r="H26" s="6"/>
      <c r="I26" s="6"/>
      <c r="J26" s="21">
        <v>28666990</v>
      </c>
      <c r="K26" s="7">
        <f t="shared" si="2"/>
        <v>28666990</v>
      </c>
      <c r="L26" s="6">
        <v>32121814</v>
      </c>
      <c r="M26" s="18"/>
      <c r="N26" s="6"/>
      <c r="O26" s="6"/>
      <c r="P26" s="6"/>
      <c r="Q26" s="6"/>
      <c r="R26" s="6"/>
      <c r="S26" s="6">
        <v>27697806</v>
      </c>
      <c r="T26" s="17">
        <f>SUM(L26:S26)</f>
        <v>59819620</v>
      </c>
      <c r="U26" s="35">
        <f>(T26-K26)</f>
        <v>31152630</v>
      </c>
    </row>
    <row r="27" spans="1:21" x14ac:dyDescent="0.25">
      <c r="A27" s="49" t="s">
        <v>64</v>
      </c>
      <c r="B27" s="50" t="s">
        <v>65</v>
      </c>
      <c r="C27" s="20"/>
      <c r="D27" s="20"/>
      <c r="E27" s="20"/>
      <c r="F27" s="20"/>
      <c r="G27" s="20"/>
      <c r="H27" s="20">
        <v>1865000</v>
      </c>
      <c r="I27" s="20">
        <v>17829764</v>
      </c>
      <c r="J27" s="51"/>
      <c r="K27" s="7">
        <f t="shared" si="2"/>
        <v>19694764</v>
      </c>
      <c r="L27" s="6"/>
      <c r="M27" s="52"/>
      <c r="N27" s="20">
        <v>11131565</v>
      </c>
      <c r="O27" s="20"/>
      <c r="P27" s="20"/>
      <c r="Q27" s="20"/>
      <c r="R27" s="20"/>
      <c r="S27" s="20"/>
      <c r="T27" s="17">
        <f>SUM(L27:S27)</f>
        <v>11131565</v>
      </c>
      <c r="U27" s="35">
        <f>(T27-K27)</f>
        <v>-8563199</v>
      </c>
    </row>
    <row r="28" spans="1:21" s="1" customFormat="1" x14ac:dyDescent="0.25">
      <c r="A28" s="49" t="s">
        <v>60</v>
      </c>
      <c r="B28" s="50" t="s">
        <v>67</v>
      </c>
      <c r="C28" s="20"/>
      <c r="D28" s="20"/>
      <c r="E28" s="20"/>
      <c r="F28" s="20"/>
      <c r="G28" s="20"/>
      <c r="H28" s="20"/>
      <c r="I28" s="20"/>
      <c r="J28" s="51"/>
      <c r="K28" s="7">
        <f t="shared" si="2"/>
        <v>0</v>
      </c>
      <c r="L28" s="7"/>
      <c r="M28" s="52"/>
      <c r="N28" s="20"/>
      <c r="O28" s="20">
        <v>8342000</v>
      </c>
      <c r="P28" s="20"/>
      <c r="Q28" s="20"/>
      <c r="R28" s="20"/>
      <c r="S28" s="20"/>
      <c r="T28" s="17">
        <f>SUM(L28:S28)</f>
        <v>8342000</v>
      </c>
      <c r="U28" s="35">
        <f>(T28-K28)</f>
        <v>8342000</v>
      </c>
    </row>
    <row r="29" spans="1:21" ht="15.75" thickBot="1" x14ac:dyDescent="0.3">
      <c r="A29" s="31"/>
      <c r="B29" s="32" t="s">
        <v>45</v>
      </c>
      <c r="C29" s="33">
        <f t="shared" ref="C29:H29" si="5">SUM(C14:C28)</f>
        <v>50943250</v>
      </c>
      <c r="D29" s="33">
        <f t="shared" si="5"/>
        <v>7044335</v>
      </c>
      <c r="E29" s="33">
        <f t="shared" si="5"/>
        <v>32114419</v>
      </c>
      <c r="F29" s="33">
        <f t="shared" si="5"/>
        <v>9052000</v>
      </c>
      <c r="G29" s="33">
        <f t="shared" si="5"/>
        <v>3450000</v>
      </c>
      <c r="H29" s="33">
        <f t="shared" si="5"/>
        <v>3865000</v>
      </c>
      <c r="I29" s="33">
        <v>17829764</v>
      </c>
      <c r="J29" s="55">
        <f t="shared" ref="J29:U29" si="6">SUM(J14:J28)</f>
        <v>28666990</v>
      </c>
      <c r="K29" s="33">
        <f t="shared" si="6"/>
        <v>152965758</v>
      </c>
      <c r="L29" s="56">
        <f t="shared" si="6"/>
        <v>101324987</v>
      </c>
      <c r="M29" s="56">
        <f t="shared" si="6"/>
        <v>0</v>
      </c>
      <c r="N29" s="56">
        <f t="shared" si="6"/>
        <v>11131565</v>
      </c>
      <c r="O29" s="56">
        <f t="shared" si="6"/>
        <v>8342000</v>
      </c>
      <c r="P29" s="56">
        <f t="shared" si="6"/>
        <v>4469400</v>
      </c>
      <c r="Q29" s="56">
        <f t="shared" si="6"/>
        <v>0</v>
      </c>
      <c r="R29" s="33">
        <f t="shared" si="6"/>
        <v>0</v>
      </c>
      <c r="S29" s="33">
        <f t="shared" si="6"/>
        <v>27697806</v>
      </c>
      <c r="T29" s="56">
        <f t="shared" si="6"/>
        <v>152311968</v>
      </c>
      <c r="U29" s="34">
        <f t="shared" si="6"/>
        <v>0</v>
      </c>
    </row>
    <row r="30" spans="1:21" ht="15.75" thickBot="1" x14ac:dyDescent="0.3">
      <c r="A30" s="13"/>
      <c r="B30" s="14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spans="1:21" x14ac:dyDescent="0.25">
      <c r="A31" s="24" t="s">
        <v>46</v>
      </c>
      <c r="B31" s="25" t="s">
        <v>55</v>
      </c>
      <c r="C31" s="26">
        <f t="shared" ref="C31:U31" si="7">(C8)</f>
        <v>39450395</v>
      </c>
      <c r="D31" s="26">
        <f t="shared" si="7"/>
        <v>8155127</v>
      </c>
      <c r="E31" s="26">
        <f t="shared" si="7"/>
        <v>38288494</v>
      </c>
      <c r="F31" s="26">
        <f t="shared" si="7"/>
        <v>0</v>
      </c>
      <c r="G31" s="26">
        <f t="shared" si="7"/>
        <v>0</v>
      </c>
      <c r="H31" s="26">
        <f t="shared" si="7"/>
        <v>0</v>
      </c>
      <c r="I31" s="26">
        <f t="shared" si="7"/>
        <v>0</v>
      </c>
      <c r="J31" s="26">
        <f t="shared" si="7"/>
        <v>0</v>
      </c>
      <c r="K31" s="27">
        <f t="shared" si="7"/>
        <v>85894016</v>
      </c>
      <c r="L31" s="26">
        <f t="shared" si="7"/>
        <v>21753800</v>
      </c>
      <c r="M31" s="26">
        <f t="shared" si="7"/>
        <v>0</v>
      </c>
      <c r="N31" s="26">
        <f t="shared" si="7"/>
        <v>0</v>
      </c>
      <c r="O31" s="26">
        <f t="shared" si="7"/>
        <v>0</v>
      </c>
      <c r="P31" s="26">
        <f t="shared" si="7"/>
        <v>57481702</v>
      </c>
      <c r="Q31" s="26">
        <f t="shared" si="7"/>
        <v>0</v>
      </c>
      <c r="R31" s="26">
        <f t="shared" si="7"/>
        <v>0</v>
      </c>
      <c r="S31" s="26">
        <f t="shared" si="7"/>
        <v>6508514</v>
      </c>
      <c r="T31" s="27">
        <f t="shared" si="7"/>
        <v>85894016</v>
      </c>
      <c r="U31" s="28">
        <f t="shared" si="7"/>
        <v>0</v>
      </c>
    </row>
    <row r="32" spans="1:21" x14ac:dyDescent="0.25">
      <c r="A32" s="29" t="s">
        <v>47</v>
      </c>
      <c r="B32" s="2" t="s">
        <v>48</v>
      </c>
      <c r="C32" s="6">
        <f>(C29)</f>
        <v>50943250</v>
      </c>
      <c r="D32" s="6">
        <f t="shared" ref="D32:U32" si="8">(D29)</f>
        <v>7044335</v>
      </c>
      <c r="E32" s="6">
        <f t="shared" si="8"/>
        <v>32114419</v>
      </c>
      <c r="F32" s="6">
        <f t="shared" si="8"/>
        <v>9052000</v>
      </c>
      <c r="G32" s="6">
        <f t="shared" si="8"/>
        <v>3450000</v>
      </c>
      <c r="H32" s="6">
        <f t="shared" si="8"/>
        <v>3865000</v>
      </c>
      <c r="I32" s="6">
        <f t="shared" si="8"/>
        <v>17829764</v>
      </c>
      <c r="J32" s="6">
        <f t="shared" si="8"/>
        <v>28666990</v>
      </c>
      <c r="K32" s="7">
        <f t="shared" si="8"/>
        <v>152965758</v>
      </c>
      <c r="L32" s="6">
        <f t="shared" si="8"/>
        <v>101324987</v>
      </c>
      <c r="M32" s="6">
        <f t="shared" si="8"/>
        <v>0</v>
      </c>
      <c r="N32" s="6">
        <f t="shared" si="8"/>
        <v>11131565</v>
      </c>
      <c r="O32" s="6">
        <f t="shared" si="8"/>
        <v>8342000</v>
      </c>
      <c r="P32" s="6">
        <f t="shared" si="8"/>
        <v>4469400</v>
      </c>
      <c r="Q32" s="6">
        <f t="shared" si="8"/>
        <v>0</v>
      </c>
      <c r="R32" s="6">
        <f t="shared" si="8"/>
        <v>0</v>
      </c>
      <c r="S32" s="6">
        <f t="shared" si="8"/>
        <v>27697806</v>
      </c>
      <c r="T32" s="7">
        <f t="shared" si="8"/>
        <v>152311968</v>
      </c>
      <c r="U32" s="30">
        <f t="shared" si="8"/>
        <v>0</v>
      </c>
    </row>
    <row r="33" spans="1:21" ht="15.75" thickBot="1" x14ac:dyDescent="0.3">
      <c r="A33" s="31"/>
      <c r="B33" s="32" t="s">
        <v>49</v>
      </c>
      <c r="C33" s="33">
        <f>(C31+C32)</f>
        <v>90393645</v>
      </c>
      <c r="D33" s="33">
        <f t="shared" ref="D33:U33" si="9">(D31+D32)</f>
        <v>15199462</v>
      </c>
      <c r="E33" s="33">
        <f t="shared" si="9"/>
        <v>70402913</v>
      </c>
      <c r="F33" s="33">
        <f t="shared" si="9"/>
        <v>9052000</v>
      </c>
      <c r="G33" s="33">
        <f t="shared" si="9"/>
        <v>3450000</v>
      </c>
      <c r="H33" s="33">
        <f t="shared" si="9"/>
        <v>3865000</v>
      </c>
      <c r="I33" s="33">
        <f t="shared" si="9"/>
        <v>17829764</v>
      </c>
      <c r="J33" s="33">
        <f t="shared" si="9"/>
        <v>28666990</v>
      </c>
      <c r="K33" s="33">
        <f t="shared" si="9"/>
        <v>238859774</v>
      </c>
      <c r="L33" s="33">
        <f t="shared" si="9"/>
        <v>123078787</v>
      </c>
      <c r="M33" s="33">
        <f t="shared" si="9"/>
        <v>0</v>
      </c>
      <c r="N33" s="33">
        <f t="shared" si="9"/>
        <v>11131565</v>
      </c>
      <c r="O33" s="33">
        <f t="shared" si="9"/>
        <v>8342000</v>
      </c>
      <c r="P33" s="33">
        <f t="shared" si="9"/>
        <v>61951102</v>
      </c>
      <c r="Q33" s="33">
        <f t="shared" si="9"/>
        <v>0</v>
      </c>
      <c r="R33" s="33">
        <f t="shared" si="9"/>
        <v>0</v>
      </c>
      <c r="S33" s="33">
        <f t="shared" si="9"/>
        <v>34206320</v>
      </c>
      <c r="T33" s="33">
        <f t="shared" si="9"/>
        <v>238205984</v>
      </c>
      <c r="U33" s="34">
        <f t="shared" si="9"/>
        <v>0</v>
      </c>
    </row>
  </sheetData>
  <mergeCells count="11">
    <mergeCell ref="A1:U1"/>
    <mergeCell ref="C2:K2"/>
    <mergeCell ref="L2:T2"/>
    <mergeCell ref="C3:G3"/>
    <mergeCell ref="H3:J3"/>
    <mergeCell ref="L3:S3"/>
    <mergeCell ref="A10:T10"/>
    <mergeCell ref="C11:K11"/>
    <mergeCell ref="L11:T11"/>
    <mergeCell ref="C12:G12"/>
    <mergeCell ref="H12:J1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Margó</dc:creator>
  <cp:lastModifiedBy>nabrad</cp:lastModifiedBy>
  <cp:lastPrinted>2018-03-06T17:17:42Z</cp:lastPrinted>
  <dcterms:created xsi:type="dcterms:W3CDTF">2016-02-06T06:12:42Z</dcterms:created>
  <dcterms:modified xsi:type="dcterms:W3CDTF">2018-03-06T19:33:24Z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