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Nemesvid\Rendeletek 2019\"/>
    </mc:Choice>
  </mc:AlternateContent>
  <xr:revisionPtr revIDLastSave="0" documentId="8_{CE88278B-8657-49B6-99B1-7D1E40F909F6}" xr6:coauthVersionLast="41" xr6:coauthVersionMax="41" xr10:uidLastSave="{00000000-0000-0000-0000-000000000000}"/>
  <bookViews>
    <workbookView xWindow="-120" yWindow="-120" windowWidth="29040" windowHeight="15840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6" l="1"/>
  <c r="O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N26" i="6" s="1"/>
  <c r="M22" i="6"/>
  <c r="M20" i="6"/>
  <c r="M26" i="6" s="1"/>
  <c r="L20" i="6"/>
  <c r="L26" i="6" s="1"/>
  <c r="K20" i="6"/>
  <c r="K26" i="6" s="1"/>
  <c r="J20" i="6"/>
  <c r="J26" i="6" s="1"/>
  <c r="I20" i="6"/>
  <c r="I26" i="6" s="1"/>
  <c r="H20" i="6"/>
  <c r="H26" i="6" s="1"/>
  <c r="G20" i="6"/>
  <c r="G26" i="6" s="1"/>
  <c r="F20" i="6"/>
  <c r="F26" i="6" s="1"/>
  <c r="E20" i="6"/>
  <c r="E26" i="6" s="1"/>
  <c r="D20" i="6"/>
  <c r="D26" i="6" s="1"/>
  <c r="C20" i="6"/>
  <c r="C26" i="6" s="1"/>
  <c r="B20" i="6"/>
  <c r="B26" i="6" s="1"/>
  <c r="O18" i="6"/>
  <c r="M17" i="6"/>
  <c r="L17" i="6"/>
  <c r="K17" i="6"/>
  <c r="J17" i="6"/>
  <c r="I17" i="6"/>
  <c r="H17" i="6"/>
  <c r="G17" i="6"/>
  <c r="F17" i="6"/>
  <c r="E17" i="6"/>
  <c r="D17" i="6"/>
  <c r="C17" i="6"/>
  <c r="B17" i="6"/>
  <c r="N17" i="6" s="1"/>
  <c r="M15" i="6"/>
  <c r="L15" i="6"/>
  <c r="K15" i="6"/>
  <c r="J15" i="6"/>
  <c r="I15" i="6"/>
  <c r="H15" i="6"/>
  <c r="G15" i="6"/>
  <c r="F15" i="6"/>
  <c r="E15" i="6"/>
  <c r="D15" i="6"/>
  <c r="C15" i="6"/>
  <c r="B15" i="6"/>
  <c r="N15" i="6" s="1"/>
  <c r="M14" i="6"/>
  <c r="L14" i="6"/>
  <c r="K14" i="6"/>
  <c r="J14" i="6"/>
  <c r="I14" i="6"/>
  <c r="H14" i="6"/>
  <c r="G14" i="6"/>
  <c r="F14" i="6"/>
  <c r="E14" i="6"/>
  <c r="D14" i="6"/>
  <c r="C14" i="6"/>
  <c r="B14" i="6"/>
  <c r="N14" i="6" s="1"/>
  <c r="M13" i="6"/>
  <c r="L13" i="6"/>
  <c r="K13" i="6"/>
  <c r="J13" i="6"/>
  <c r="I13" i="6"/>
  <c r="H13" i="6"/>
  <c r="G13" i="6"/>
  <c r="F13" i="6"/>
  <c r="E13" i="6"/>
  <c r="D13" i="6"/>
  <c r="C13" i="6"/>
  <c r="B13" i="6"/>
  <c r="N13" i="6" s="1"/>
  <c r="M12" i="6"/>
  <c r="L12" i="6"/>
  <c r="K12" i="6"/>
  <c r="J12" i="6"/>
  <c r="I12" i="6"/>
  <c r="H12" i="6"/>
  <c r="G12" i="6"/>
  <c r="F12" i="6"/>
  <c r="E12" i="6"/>
  <c r="D12" i="6"/>
  <c r="C12" i="6"/>
  <c r="B12" i="6"/>
  <c r="M11" i="6"/>
  <c r="L11" i="6"/>
  <c r="K11" i="6"/>
  <c r="J11" i="6"/>
  <c r="I11" i="6"/>
  <c r="H11" i="6"/>
  <c r="G11" i="6"/>
  <c r="F11" i="6"/>
  <c r="E11" i="6"/>
  <c r="D11" i="6"/>
  <c r="C11" i="6"/>
  <c r="B11" i="6"/>
  <c r="M10" i="6"/>
  <c r="L10" i="6"/>
  <c r="L18" i="6" s="1"/>
  <c r="K10" i="6"/>
  <c r="K18" i="6" s="1"/>
  <c r="J10" i="6"/>
  <c r="J18" i="6" s="1"/>
  <c r="I10" i="6"/>
  <c r="H10" i="6"/>
  <c r="H18" i="6" s="1"/>
  <c r="G10" i="6"/>
  <c r="G18" i="6" s="1"/>
  <c r="F10" i="6"/>
  <c r="F18" i="6" s="1"/>
  <c r="E10" i="6"/>
  <c r="D10" i="6"/>
  <c r="D18" i="6" s="1"/>
  <c r="C10" i="6"/>
  <c r="C18" i="6" s="1"/>
  <c r="B10" i="6"/>
  <c r="B18" i="6" s="1"/>
  <c r="N12" i="6" l="1"/>
  <c r="N11" i="6"/>
  <c r="E18" i="6"/>
  <c r="I18" i="6"/>
  <c r="M18" i="6"/>
  <c r="N10" i="6"/>
  <c r="N18" i="6" l="1"/>
  <c r="F10" i="5"/>
  <c r="F6" i="5"/>
  <c r="E6" i="5"/>
  <c r="D6" i="5" s="1"/>
  <c r="D10" i="5" s="1"/>
  <c r="E10" i="5" l="1"/>
  <c r="D30" i="4"/>
  <c r="D23" i="4"/>
  <c r="D15" i="4"/>
  <c r="D12" i="4"/>
  <c r="D7" i="4"/>
  <c r="D24" i="4" l="1"/>
  <c r="D33" i="4" s="1"/>
  <c r="D29" i="3"/>
  <c r="D22" i="3"/>
  <c r="D13" i="3"/>
  <c r="D6" i="3"/>
  <c r="D23" i="3" s="1"/>
  <c r="D32" i="3" s="1"/>
  <c r="E69" i="2" l="1"/>
  <c r="E63" i="2"/>
  <c r="E57" i="2"/>
  <c r="E51" i="2"/>
  <c r="E48" i="2"/>
  <c r="E45" i="2"/>
  <c r="E33" i="2"/>
  <c r="E35" i="2" s="1"/>
  <c r="E24" i="2"/>
  <c r="E21" i="2"/>
  <c r="E9" i="2"/>
  <c r="E15" i="2" s="1"/>
  <c r="E70" i="2" l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<sst xmlns="http://schemas.openxmlformats.org/spreadsheetml/2006/main" count="662" uniqueCount="568">
  <si>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</si>
  <si>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</si>
  <si>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</si>
  <si>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</si>
  <si>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</si>
  <si>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</si>
  <si>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</si>
  <si>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</si>
  <si>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</si>
  <si>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</si>
  <si>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</si>
  <si>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</si>
  <si>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</si>
  <si>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</si>
  <si>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</si>
  <si>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</si>
  <si>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</si>
  <si>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</si>
  <si>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</si>
  <si>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</si>
  <si>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</si>
  <si>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</si>
  <si>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</si>
  <si>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</si>
  <si>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</si>
  <si>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</si>
  <si>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</si>
  <si>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</si>
  <si>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</si>
  <si>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</si>
  <si>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</si>
  <si>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</si>
  <si>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</si>
  <si>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</si>
  <si>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</si>
  <si>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</si>
  <si>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</si>
  <si>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</si>
  <si>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</si>
  <si>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</si>
  <si>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</si>
  <si>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</si>
  <si>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</si>
  <si>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</si>
  <si>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</si>
  <si>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</si>
  <si>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</si>
  <si>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</si>
  <si>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</si>
  <si>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</si>
  <si>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</si>
  <si>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</si>
  <si>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</si>
  <si>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</si>
  <si>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</si>
  <si>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</si>
  <si>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</si>
  <si>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</si>
  <si>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</si>
  <si>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</si>
  <si>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</si>
  <si>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</si>
  <si>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</si>
  <si>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</si>
  <si>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</si>
  <si>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</si>
  <si>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</si>
  <si>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</si>
  <si>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</si>
  <si>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</si>
  <si>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</si>
  <si>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</si>
  <si>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</si>
  <si>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</si>
  <si>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</si>
  <si>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</si>
  <si>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</si>
  <si>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</si>
  <si>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</si>
  <si>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</si>
  <si>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</si>
  <si>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</si>
  <si>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</si>
  <si>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</si>
  <si>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</si>
  <si>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</si>
  <si>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</si>
  <si>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</si>
  <si>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</si>
  <si>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</si>
  <si>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</si>
  <si>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</si>
  <si>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</si>
  <si>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</si>
  <si>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</si>
  <si>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</si>
  <si>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</si>
  <si>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</si>
  <si>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</si>
  <si>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</si>
  <si>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</si>
  <si>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</si>
  <si>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</si>
  <si>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</si>
  <si>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</si>
  <si>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</si>
  <si>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</si>
  <si>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</si>
  <si>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</si>
  <si>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</si>
  <si>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</si>
  <si>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</si>
  <si>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</si>
  <si>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</si>
  <si>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</si>
  <si>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</si>
  <si>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</si>
  <si>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</si>
  <si>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</si>
  <si>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</si>
  <si>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</si>
  <si>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</si>
  <si>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</si>
  <si>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</si>
  <si>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</si>
  <si>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</si>
  <si>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</si>
  <si>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</si>
  <si>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</si>
  <si>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</si>
  <si>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</si>
  <si>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</si>
  <si>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</si>
  <si>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</si>
  <si>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</si>
  <si>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</si>
  <si>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</si>
  <si>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</si>
  <si>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</si>
  <si>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</si>
  <si>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</si>
  <si>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</si>
  <si>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</si>
  <si>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</si>
  <si>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</si>
  <si>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</si>
  <si>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</si>
  <si>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</si>
  <si>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</si>
  <si>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</si>
  <si>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</si>
  <si>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</si>
  <si>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</si>
  <si>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</si>
  <si>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</si>
  <si>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</si>
  <si>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</si>
  <si>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</si>
  <si>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</si>
  <si>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</si>
  <si>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</si>
  <si>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</si>
  <si>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</si>
  <si>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</si>
  <si>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</si>
  <si>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</si>
  <si>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</si>
  <si>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</si>
  <si>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</si>
  <si>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</si>
  <si>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</si>
  <si>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</si>
  <si>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</si>
  <si>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</si>
  <si>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</si>
  <si>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</si>
  <si>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</si>
  <si>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</si>
  <si>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</si>
  <si>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</si>
  <si>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</si>
  <si>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</si>
  <si>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</si>
  <si>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</si>
  <si>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</si>
  <si>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</si>
  <si>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</si>
  <si>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</si>
  <si>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</si>
  <si>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</si>
  <si>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</si>
  <si>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</si>
  <si>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</si>
  <si>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</si>
  <si>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</si>
  <si>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</si>
  <si>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</si>
  <si>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</si>
  <si>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</si>
  <si>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</si>
  <si>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</si>
  <si>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</si>
  <si>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</si>
  <si>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</si>
  <si>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</si>
  <si>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</si>
  <si>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</si>
  <si>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</si>
  <si>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</si>
  <si>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</si>
  <si>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</si>
  <si>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</si>
  <si>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</si>
  <si>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</si>
  <si>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</si>
  <si>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</si>
  <si>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</si>
  <si>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</si>
  <si>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</si>
  <si>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</si>
  <si>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</si>
  <si>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</si>
  <si>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</si>
  <si>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</si>
  <si>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</si>
  <si>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</si>
  <si>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</si>
  <si>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</si>
  <si>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</si>
  <si>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</si>
  <si>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</si>
  <si>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</si>
  <si>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</si>
  <si>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</si>
  <si>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</si>
  <si>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</si>
  <si>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</si>
  <si>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</si>
  <si>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</si>
  <si>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</si>
  <si>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</si>
  <si>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</si>
  <si>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</si>
  <si>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</si>
  <si>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</si>
  <si>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</si>
  <si>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</si>
  <si>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</si>
  <si>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</si>
  <si>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</si>
  <si>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</si>
  <si>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</si>
  <si>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</si>
  <si>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</si>
  <si>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</si>
  <si>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</si>
  <si>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</si>
  <si>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</si>
  <si>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</si>
  <si>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</si>
  <si>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</si>
  <si>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</si>
  <si>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</si>
  <si>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</si>
  <si>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</si>
  <si>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</si>
  <si>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</si>
  <si>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</si>
  <si>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</si>
  <si>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</si>
  <si>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</si>
  <si>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</si>
  <si>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</si>
  <si>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</si>
  <si>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</si>
  <si>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</si>
  <si>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</si>
  <si>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</si>
  <si>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</si>
  <si>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</si>
  <si>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</si>
  <si>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</si>
  <si>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</si>
  <si>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</si>
  <si>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</si>
  <si>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</si>
  <si>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</si>
  <si>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</si>
  <si>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</si>
  <si>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</si>
  <si>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</si>
  <si>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</si>
  <si>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</si>
  <si>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</si>
  <si>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</si>
  <si>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</si>
  <si>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</si>
  <si>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</si>
  <si>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</si>
  <si>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</si>
  <si>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</si>
  <si>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</si>
  <si>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</si>
  <si>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</si>
  <si>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</si>
  <si>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</si>
  <si>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</si>
  <si>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</si>
  <si>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</si>
  <si>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</si>
  <si>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</si>
  <si>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</si>
  <si>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</si>
  <si>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</si>
  <si>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</si>
  <si>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</si>
  <si>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</si>
  <si>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</si>
  <si>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</si>
  <si>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</si>
  <si>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</si>
  <si>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</si>
  <si>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</si>
  <si>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</si>
  <si>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</si>
  <si>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</si>
  <si>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</si>
  <si>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</si>
  <si>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</si>
  <si>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</si>
  <si>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</si>
  <si>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</si>
  <si>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</si>
  <si>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</si>
  <si>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</si>
  <si>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</si>
  <si>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</si>
  <si>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</si>
  <si>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</si>
  <si>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</si>
  <si>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</si>
  <si>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</si>
  <si>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</si>
  <si>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</si>
  <si>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</si>
  <si>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</si>
  <si>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</si>
  <si>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</si>
  <si>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</si>
  <si>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</si>
  <si>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</si>
  <si>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</si>
  <si>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</si>
  <si>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</si>
  <si>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</si>
  <si>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</si>
  <si>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</si>
  <si>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</si>
  <si>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</si>
  <si>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</si>
  <si>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</si>
  <si>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</si>
  <si>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</si>
  <si>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</si>
  <si>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</si>
  <si>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</si>
  <si>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</si>
  <si>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</si>
  <si>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</si>
  <si>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</si>
  <si>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</si>
  <si>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</si>
  <si>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</si>
  <si>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</si>
  <si>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</si>
  <si>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</si>
  <si>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</si>
  <si>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</si>
  <si>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</si>
  <si>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</si>
  <si>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</si>
  <si>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</si>
  <si>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</si>
  <si>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</si>
  <si>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</si>
  <si>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</si>
  <si>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</si>
  <si>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</si>
  <si>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</si>
  <si>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</si>
  <si>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</si>
  <si>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</si>
  <si>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</si>
  <si>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</si>
  <si>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</si>
  <si>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</si>
  <si>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</si>
  <si>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</si>
  <si>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</si>
  <si>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</si>
  <si>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</si>
  <si>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</si>
  <si>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</si>
  <si>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</si>
  <si>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</si>
  <si>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</si>
  <si>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</si>
  <si>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</si>
  <si>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</si>
  <si>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</si>
  <si>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</si>
  <si>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</si>
  <si>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</si>
  <si>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</si>
  <si>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</si>
  <si>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</si>
  <si>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</si>
  <si>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</si>
  <si>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</si>
  <si>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</si>
  <si>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</si>
  <si>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</si>
  <si>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</si>
  <si>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</si>
  <si>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</si>
  <si>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</si>
  <si>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</si>
  <si>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</si>
  <si>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</si>
  <si>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</si>
  <si>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</si>
  <si>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</si>
  <si>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</si>
  <si>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</si>
  <si>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</si>
  <si>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</si>
  <si>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</si>
  <si>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</si>
  <si>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</si>
  <si>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</si>
  <si>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</si>
  <si>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</si>
  <si>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</si>
  <si>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</si>
  <si>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</si>
  <si>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</si>
  <si>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</si>
  <si>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</si>
  <si>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</si>
  <si>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</si>
  <si>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</si>
  <si>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</si>
  <si>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</si>
  <si>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</si>
  <si>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</si>
  <si>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</si>
  <si>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</si>
  <si>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</si>
  <si>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</si>
  <si>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</si>
  <si>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</si>
  <si>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</si>
  <si>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</si>
  <si>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</si>
  <si>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</si>
  <si>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</si>
  <si>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</si>
  <si>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</si>
  <si>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</si>
  <si>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</si>
  <si>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</si>
  <si>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</si>
  <si>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</si>
  <si>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</si>
  <si>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</si>
  <si>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</si>
  <si>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</si>
  <si>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</si>
  <si>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</si>
  <si>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</si>
  <si>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</si>
  <si>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</si>
  <si>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</si>
  <si>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</si>
  <si>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</si>
  <si>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</si>
  <si>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</si>
  <si>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</si>
  <si>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</si>
  <si>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</si>
  <si>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</si>
  <si>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</si>
  <si>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</si>
  <si>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</si>
  <si>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</si>
  <si>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</si>
  <si>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</si>
  <si>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</si>
  <si>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</si>
  <si>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</si>
  <si>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</si>
  <si>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</si>
  <si>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</si>
  <si>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</si>
  <si>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</si>
  <si>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</si>
  <si>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</si>
  <si>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</si>
  <si>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</si>
  <si>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</si>
  <si>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</si>
  <si>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</si>
  <si>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</si>
  <si>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</si>
  <si>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</si>
  <si>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</si>
  <si>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</si>
  <si>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</si>
  <si>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</si>
  <si>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</si>
  <si>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</si>
  <si>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</si>
  <si>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</si>
  <si>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</si>
  <si>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</si>
  <si>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</si>
  <si>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Város és községgazdálkodás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</si>
  <si>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</si>
  <si>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</si>
  <si>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</si>
  <si>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</si>
  <si>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</si>
  <si>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</si>
  <si>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</si>
  <si>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</si>
  <si>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</si>
  <si>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</si>
  <si>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</si>
  <si>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</si>
  <si>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</si>
  <si>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</si>
  <si>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</si>
  <si>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</si>
  <si>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</si>
  <si>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</si>
  <si>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</si>
  <si>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</si>
  <si>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</si>
  <si>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</si>
  <si>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</si>
  <si>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</si>
  <si>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</si>
  <si>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</si>
  <si>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</si>
  <si>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</si>
  <si>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</si>
  <si>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</si>
  <si>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</si>
  <si>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</si>
  <si>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</si>
  <si>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</si>
  <si>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</si>
  <si>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</si>
  <si>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</si>
  <si>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</si>
  <si>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</si>
  <si>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Háziorvosi alapellátás</t>
  </si>
  <si>
    <t>az 4/2019. (IV.02.)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</si>
</sst>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7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tabSelected="1" view="pageLayout" topLeftCell="A49" zoomScaleNormal="100" zoomScaleSheetLayoutView="100" workbookViewId="0">
      <selection activeCell="H49" sqref="H49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07" t="s">
        <v>0</v>
      </c>
      <c r="C1" s="107"/>
      <c r="D1" s="107"/>
      <c r="E1" s="107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22922170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240000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103000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23265170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5065140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5065140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28330310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3798113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4400000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4400000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150000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240000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390000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3000000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10000000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3500000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16600000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450000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450000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5800000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10844812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16644812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38484812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13750000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13750000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12537984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300000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12837984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2355000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635850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2990850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100192069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4/2019. (IV.02.) önkormányzati rendelethez
Az önkormányzat 2019.évi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A637-BFF1-4DE1-9416-AF3264FDEEA9}">
  <dimension ref="B1:F70"/>
  <sheetViews>
    <sheetView view="pageLayout" zoomScaleNormal="100" workbookViewId="0">
      <selection activeCell="E70" sqref="E70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3.7109375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08" t="s">
        <v>0</v>
      </c>
      <c r="C1" s="109"/>
      <c r="D1" s="109"/>
      <c r="E1" s="110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21043715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24252149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15.75" x14ac:dyDescent="0.2">
      <c r="B9" s="36" t="s">
        <v>22</v>
      </c>
      <c r="C9" s="37" t="s">
        <v>262</v>
      </c>
      <c r="D9" s="38" t="s">
        <v>263</v>
      </c>
      <c r="E9" s="22">
        <f>SUM(E3:E8)</f>
        <v>47095864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23157472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70253336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3900000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3900000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1100000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5000000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8900000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1920000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1465000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1119892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4504892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1920000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1920000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85578228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 melléklet
az 4/2019. (IV.02.) önkormányzati rendelethez
Az önkormányzat és költségvetési szervének 2019.évi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914E-B66D-40A5-B12B-7EC405B9A65C}">
  <dimension ref="A1:D33"/>
  <sheetViews>
    <sheetView view="pageLayout" topLeftCell="A31" zoomScaleNormal="100" workbookViewId="0">
      <selection activeCell="D16" sqref="D16"/>
    </sheetView>
  </sheetViews>
  <sheetFormatPr defaultRowHeight="15.75" x14ac:dyDescent="0.25"/>
  <cols>
    <col min="1" max="1" width="5.7109375" style="58" bestFit="1" customWidth="1"/>
    <col min="2" max="2" width="59.7109375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07" t="s">
        <v>0</v>
      </c>
      <c r="B1" s="111"/>
      <c r="C1" s="111"/>
      <c r="D1" s="111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1883835</v>
      </c>
    </row>
    <row r="16" spans="1:4" x14ac:dyDescent="0.25">
      <c r="A16" s="33">
        <v>14</v>
      </c>
      <c r="B16" s="30" t="s">
        <v>425</v>
      </c>
      <c r="C16" s="50" t="s">
        <v>426</v>
      </c>
      <c r="D16" s="51"/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1883835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1883835</v>
      </c>
    </row>
    <row r="33" spans="2:2" x14ac:dyDescent="0.25">
      <c r="B33" s="12"/>
    </row>
  </sheetData>
  <mergeCells count="1">
    <mergeCell ref="A1:D1"/>
  </mergeCells>
  <pageMargins left="0.7" right="0.7" top="0.96875" bottom="0.75" header="0.3" footer="0.3"/>
  <pageSetup paperSize="9" orientation="portrait" r:id="rId1"/>
  <headerFooter>
    <oddHeader>&amp;C 3. melléklet
az 4/2019. (IV.02.) önkormányzati rendelethez
Az önkormányzat 2019.évi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36C7-C286-4388-B24C-4DC6EB040C34}">
  <dimension ref="A2:D33"/>
  <sheetViews>
    <sheetView view="pageLayout" zoomScaleNormal="100" workbookViewId="0">
      <selection activeCell="D14" sqref="D14"/>
    </sheetView>
  </sheetViews>
  <sheetFormatPr defaultRowHeight="15.75" x14ac:dyDescent="0.25"/>
  <cols>
    <col min="1" max="1" width="5.7109375" style="59" bestFit="1" customWidth="1"/>
    <col min="2" max="2" width="59.710937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07" t="s">
        <v>0</v>
      </c>
      <c r="B2" s="107"/>
      <c r="C2" s="107"/>
      <c r="D2" s="107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16497676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16497676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16497676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16497676</v>
      </c>
    </row>
  </sheetData>
  <mergeCells count="1">
    <mergeCell ref="A2:D2"/>
  </mergeCells>
  <pageMargins left="0.7" right="0.7" top="0.94791666666666663" bottom="0.75" header="0.3" footer="0.3"/>
  <pageSetup paperSize="9" orientation="portrait" r:id="rId1"/>
  <headerFooter>
    <oddHeader>&amp;C 4. melléklet
az 4/2019. (IV.02.) önkormányzati rendelethez
Az önkormányzat 2019.évi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1148-1CAF-4016-AFD9-C6ECA54A299D}">
  <dimension ref="A1:F10"/>
  <sheetViews>
    <sheetView view="pageLayout" zoomScaleNormal="100" workbookViewId="0">
      <selection activeCell="D17" sqref="D17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12" t="s">
        <v>520</v>
      </c>
      <c r="C5" s="112"/>
      <c r="D5" s="79" t="s">
        <v>521</v>
      </c>
      <c r="E5" s="80" t="s">
        <v>522</v>
      </c>
      <c r="F5" s="80" t="s">
        <v>523</v>
      </c>
    </row>
    <row r="6" spans="1:6" ht="32.25" customHeight="1" x14ac:dyDescent="0.25">
      <c r="A6" s="81"/>
      <c r="B6" s="113" t="s">
        <v>524</v>
      </c>
      <c r="C6" s="113"/>
      <c r="D6" s="82">
        <f>SUM(E6:F6)</f>
        <v>22</v>
      </c>
      <c r="E6" s="83">
        <f>SUM(E7:E9)</f>
        <v>22</v>
      </c>
      <c r="F6" s="83">
        <f>SUM(F7:F9)</f>
        <v>0</v>
      </c>
    </row>
    <row r="7" spans="1:6" ht="26.25" customHeight="1" x14ac:dyDescent="0.25">
      <c r="B7" s="114" t="s">
        <v>525</v>
      </c>
      <c r="C7" s="115"/>
      <c r="D7" s="84">
        <v>20</v>
      </c>
      <c r="E7" s="84">
        <v>20</v>
      </c>
      <c r="F7" s="84">
        <v>0</v>
      </c>
    </row>
    <row r="8" spans="1:6" ht="26.25" customHeight="1" x14ac:dyDescent="0.25">
      <c r="B8" s="117" t="s">
        <v>566</v>
      </c>
      <c r="C8" s="118"/>
      <c r="D8" s="84">
        <v>1</v>
      </c>
      <c r="E8" s="84">
        <v>1</v>
      </c>
      <c r="F8" s="84"/>
    </row>
    <row r="9" spans="1:6" ht="26.25" customHeight="1" x14ac:dyDescent="0.25">
      <c r="B9" s="114" t="s">
        <v>526</v>
      </c>
      <c r="C9" s="115"/>
      <c r="D9" s="84">
        <v>1</v>
      </c>
      <c r="E9" s="84">
        <v>1</v>
      </c>
      <c r="F9" s="84">
        <v>0</v>
      </c>
    </row>
    <row r="10" spans="1:6" ht="26.25" customHeight="1" x14ac:dyDescent="0.25">
      <c r="B10" s="116" t="s">
        <v>527</v>
      </c>
      <c r="C10" s="116"/>
      <c r="D10" s="85">
        <f>SUM(D6)</f>
        <v>22</v>
      </c>
      <c r="E10" s="85">
        <f t="shared" ref="E10:F10" si="0">SUM(E6)</f>
        <v>22</v>
      </c>
      <c r="F10" s="85">
        <f t="shared" si="0"/>
        <v>0</v>
      </c>
    </row>
  </sheetData>
  <mergeCells count="6">
    <mergeCell ref="B5:C5"/>
    <mergeCell ref="B6:C6"/>
    <mergeCell ref="B7:C7"/>
    <mergeCell ref="B9:C9"/>
    <mergeCell ref="B10:C10"/>
    <mergeCell ref="B8:C8"/>
  </mergeCells>
  <pageMargins left="0.7" right="0.7" top="0.97916666666666663" bottom="0.75" header="0.3" footer="0.3"/>
  <pageSetup paperSize="9" orientation="portrait" r:id="rId1"/>
  <headerFooter>
    <oddHeader>&amp;C 5 .melléklet
az 4/2019. (IV.02.) önkormányzati rendelethez
Az önkormányzat és költségvetési szervének 2019.évi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65FB-09F7-44E7-A8F5-12EAD59008F9}">
  <dimension ref="A1:U34"/>
  <sheetViews>
    <sheetView workbookViewId="0">
      <selection activeCell="K33" sqref="K33"/>
    </sheetView>
  </sheetViews>
  <sheetFormatPr defaultRowHeight="15" customHeight="1" x14ac:dyDescent="0.2"/>
  <cols>
    <col min="1" max="1" width="20" style="86" bestFit="1" customWidth="1"/>
    <col min="2" max="2" width="8.7109375" style="86" customWidth="1"/>
    <col min="3" max="11" width="8.85546875" style="86" bestFit="1" customWidth="1"/>
    <col min="12" max="12" width="9.5703125" style="86" bestFit="1" customWidth="1"/>
    <col min="13" max="13" width="8.7109375" style="86" customWidth="1"/>
    <col min="14" max="14" width="10.85546875" style="86" customWidth="1"/>
    <col min="15" max="15" width="12.5703125" style="94" customWidth="1"/>
    <col min="16" max="16" width="10.85546875" style="87" bestFit="1" customWidth="1"/>
    <col min="17" max="20" width="9.140625" style="87"/>
    <col min="21" max="16384" width="9.140625" style="88"/>
  </cols>
  <sheetData>
    <row r="1" spans="1:21" ht="12.75" x14ac:dyDescent="0.2">
      <c r="O1" s="123" t="s">
        <v>528</v>
      </c>
      <c r="P1" s="124" t="s">
        <v>529</v>
      </c>
      <c r="Q1" s="124"/>
    </row>
    <row r="2" spans="1:21" ht="12.75" x14ac:dyDescent="0.2">
      <c r="O2" s="123"/>
      <c r="P2" s="124"/>
      <c r="Q2" s="124"/>
    </row>
    <row r="3" spans="1:21" ht="12.75" x14ac:dyDescent="0.2">
      <c r="A3" s="125" t="s">
        <v>530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3"/>
      <c r="P3" s="124"/>
      <c r="Q3" s="124"/>
    </row>
    <row r="4" spans="1:21" ht="12.75" x14ac:dyDescent="0.2">
      <c r="A4" s="125" t="s">
        <v>567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3"/>
      <c r="P4" s="124"/>
      <c r="Q4" s="124"/>
    </row>
    <row r="5" spans="1:21" ht="12.75" x14ac:dyDescent="0.2">
      <c r="A5" s="126" t="s">
        <v>531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3"/>
      <c r="P5" s="124"/>
      <c r="Q5" s="124"/>
    </row>
    <row r="6" spans="1:21" ht="12.75" x14ac:dyDescent="0.2">
      <c r="O6" s="123"/>
      <c r="P6" s="124"/>
      <c r="Q6" s="124"/>
    </row>
    <row r="7" spans="1:21" ht="12.75" x14ac:dyDescent="0.2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532</v>
      </c>
      <c r="O7" s="123"/>
      <c r="P7" s="124"/>
      <c r="Q7" s="124"/>
    </row>
    <row r="8" spans="1:21" ht="12.75" x14ac:dyDescent="0.2">
      <c r="A8" s="92" t="s">
        <v>533</v>
      </c>
      <c r="B8" s="92" t="s">
        <v>534</v>
      </c>
      <c r="C8" s="92" t="s">
        <v>535</v>
      </c>
      <c r="D8" s="92" t="s">
        <v>536</v>
      </c>
      <c r="E8" s="92" t="s">
        <v>537</v>
      </c>
      <c r="F8" s="92" t="s">
        <v>538</v>
      </c>
      <c r="G8" s="92" t="s">
        <v>539</v>
      </c>
      <c r="H8" s="92" t="s">
        <v>540</v>
      </c>
      <c r="I8" s="92" t="s">
        <v>541</v>
      </c>
      <c r="J8" s="92" t="s">
        <v>542</v>
      </c>
      <c r="K8" s="92" t="s">
        <v>543</v>
      </c>
      <c r="L8" s="92" t="s">
        <v>544</v>
      </c>
      <c r="M8" s="92" t="s">
        <v>545</v>
      </c>
      <c r="N8" s="93" t="s">
        <v>546</v>
      </c>
    </row>
    <row r="9" spans="1:21" ht="12.75" x14ac:dyDescent="0.2">
      <c r="A9" s="120" t="s">
        <v>547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</row>
    <row r="10" spans="1:21" ht="12.75" x14ac:dyDescent="0.2">
      <c r="A10" s="95" t="s">
        <v>548</v>
      </c>
      <c r="B10" s="96">
        <f t="shared" ref="B10:M10" si="0">B30*$O$10</f>
        <v>540587.04</v>
      </c>
      <c r="C10" s="96">
        <f t="shared" si="0"/>
        <v>360391.36</v>
      </c>
      <c r="D10" s="96">
        <f t="shared" si="0"/>
        <v>360391.36</v>
      </c>
      <c r="E10" s="96">
        <f t="shared" si="0"/>
        <v>360391.36</v>
      </c>
      <c r="F10" s="96">
        <f t="shared" si="0"/>
        <v>360391.36</v>
      </c>
      <c r="G10" s="96">
        <f t="shared" si="0"/>
        <v>360391.36</v>
      </c>
      <c r="H10" s="96">
        <f t="shared" si="0"/>
        <v>360391.36</v>
      </c>
      <c r="I10" s="96">
        <f t="shared" si="0"/>
        <v>360391.36</v>
      </c>
      <c r="J10" s="96">
        <f t="shared" si="0"/>
        <v>360391.36</v>
      </c>
      <c r="K10" s="96">
        <f t="shared" si="0"/>
        <v>360391.36</v>
      </c>
      <c r="L10" s="96">
        <f t="shared" si="0"/>
        <v>360391.36</v>
      </c>
      <c r="M10" s="96">
        <f t="shared" si="0"/>
        <v>360391.36</v>
      </c>
      <c r="N10" s="96">
        <f>SUM(B10:M10)</f>
        <v>4504891.9999999991</v>
      </c>
      <c r="O10" s="97">
        <v>4504892</v>
      </c>
    </row>
    <row r="11" spans="1:21" ht="12.75" x14ac:dyDescent="0.2">
      <c r="A11" s="95" t="s">
        <v>549</v>
      </c>
      <c r="B11" s="96">
        <f t="shared" ref="B11:M11" si="1">B30*$O$11</f>
        <v>1068000</v>
      </c>
      <c r="C11" s="96">
        <f t="shared" si="1"/>
        <v>712000</v>
      </c>
      <c r="D11" s="96">
        <f t="shared" si="1"/>
        <v>712000</v>
      </c>
      <c r="E11" s="96">
        <f t="shared" si="1"/>
        <v>712000</v>
      </c>
      <c r="F11" s="96">
        <f t="shared" si="1"/>
        <v>712000</v>
      </c>
      <c r="G11" s="96">
        <f t="shared" si="1"/>
        <v>712000</v>
      </c>
      <c r="H11" s="96">
        <f t="shared" si="1"/>
        <v>712000</v>
      </c>
      <c r="I11" s="96">
        <f t="shared" si="1"/>
        <v>712000</v>
      </c>
      <c r="J11" s="96">
        <f t="shared" si="1"/>
        <v>712000</v>
      </c>
      <c r="K11" s="96">
        <f t="shared" si="1"/>
        <v>712000</v>
      </c>
      <c r="L11" s="96">
        <f t="shared" si="1"/>
        <v>712000</v>
      </c>
      <c r="M11" s="96">
        <f t="shared" si="1"/>
        <v>712000</v>
      </c>
      <c r="N11" s="96">
        <f t="shared" ref="N11:N17" si="2">SUM(B11:M11)</f>
        <v>8900000</v>
      </c>
      <c r="O11" s="97">
        <v>8900000</v>
      </c>
    </row>
    <row r="12" spans="1:21" ht="25.5" x14ac:dyDescent="0.2">
      <c r="A12" s="98" t="s">
        <v>550</v>
      </c>
      <c r="B12" s="96">
        <f t="shared" ref="B12:M12" si="3">B30*$O$12</f>
        <v>3009296.6399999997</v>
      </c>
      <c r="C12" s="96">
        <f t="shared" si="3"/>
        <v>2006197.76</v>
      </c>
      <c r="D12" s="96">
        <f t="shared" si="3"/>
        <v>2006197.76</v>
      </c>
      <c r="E12" s="96">
        <f t="shared" si="3"/>
        <v>2006197.76</v>
      </c>
      <c r="F12" s="96">
        <f t="shared" si="3"/>
        <v>2006197.76</v>
      </c>
      <c r="G12" s="96">
        <f t="shared" si="3"/>
        <v>2006197.76</v>
      </c>
      <c r="H12" s="96">
        <f t="shared" si="3"/>
        <v>2006197.76</v>
      </c>
      <c r="I12" s="96">
        <f t="shared" si="3"/>
        <v>2006197.76</v>
      </c>
      <c r="J12" s="96">
        <f t="shared" si="3"/>
        <v>2006197.76</v>
      </c>
      <c r="K12" s="96">
        <f t="shared" si="3"/>
        <v>2006197.76</v>
      </c>
      <c r="L12" s="96">
        <f t="shared" si="3"/>
        <v>2006197.76</v>
      </c>
      <c r="M12" s="96">
        <f t="shared" si="3"/>
        <v>2006197.76</v>
      </c>
      <c r="N12" s="96">
        <f t="shared" si="2"/>
        <v>25077472.000000007</v>
      </c>
      <c r="O12" s="97">
        <v>25077472</v>
      </c>
    </row>
    <row r="13" spans="1:21" ht="25.5" x14ac:dyDescent="0.2">
      <c r="A13" s="98" t="s">
        <v>551</v>
      </c>
      <c r="B13" s="96">
        <f t="shared" ref="B13:M13" si="4">B30*$O$13</f>
        <v>5651503.6799999997</v>
      </c>
      <c r="C13" s="96">
        <f t="shared" si="4"/>
        <v>3767669.12</v>
      </c>
      <c r="D13" s="96">
        <f t="shared" si="4"/>
        <v>3767669.12</v>
      </c>
      <c r="E13" s="96">
        <f t="shared" si="4"/>
        <v>3767669.12</v>
      </c>
      <c r="F13" s="96">
        <f t="shared" si="4"/>
        <v>3767669.12</v>
      </c>
      <c r="G13" s="96">
        <f t="shared" si="4"/>
        <v>3767669.12</v>
      </c>
      <c r="H13" s="96">
        <f t="shared" si="4"/>
        <v>3767669.12</v>
      </c>
      <c r="I13" s="96">
        <f t="shared" si="4"/>
        <v>3767669.12</v>
      </c>
      <c r="J13" s="96">
        <f t="shared" si="4"/>
        <v>3767669.12</v>
      </c>
      <c r="K13" s="96">
        <f t="shared" si="4"/>
        <v>3767669.12</v>
      </c>
      <c r="L13" s="96">
        <f t="shared" si="4"/>
        <v>3767669.12</v>
      </c>
      <c r="M13" s="96">
        <f t="shared" si="4"/>
        <v>3767669.12</v>
      </c>
      <c r="N13" s="96">
        <f t="shared" si="2"/>
        <v>47095864</v>
      </c>
      <c r="O13" s="97">
        <v>47095864</v>
      </c>
    </row>
    <row r="14" spans="1:21" ht="25.5" x14ac:dyDescent="0.2">
      <c r="A14" s="98" t="s">
        <v>552</v>
      </c>
      <c r="B14" s="96">
        <f t="shared" ref="B14:M14" si="5">B30*$O$14</f>
        <v>0</v>
      </c>
      <c r="C14" s="96">
        <f t="shared" si="5"/>
        <v>0</v>
      </c>
      <c r="D14" s="96">
        <f t="shared" si="5"/>
        <v>0</v>
      </c>
      <c r="E14" s="96">
        <f t="shared" si="5"/>
        <v>0</v>
      </c>
      <c r="F14" s="96">
        <f t="shared" si="5"/>
        <v>0</v>
      </c>
      <c r="G14" s="96">
        <f t="shared" si="5"/>
        <v>0</v>
      </c>
      <c r="H14" s="96">
        <f t="shared" si="5"/>
        <v>0</v>
      </c>
      <c r="I14" s="96">
        <f t="shared" si="5"/>
        <v>0</v>
      </c>
      <c r="J14" s="96">
        <f t="shared" si="5"/>
        <v>0</v>
      </c>
      <c r="K14" s="96">
        <f t="shared" si="5"/>
        <v>0</v>
      </c>
      <c r="L14" s="96">
        <f t="shared" si="5"/>
        <v>0</v>
      </c>
      <c r="M14" s="96">
        <f t="shared" si="5"/>
        <v>0</v>
      </c>
      <c r="N14" s="96">
        <f t="shared" si="2"/>
        <v>0</v>
      </c>
      <c r="O14" s="97">
        <v>0</v>
      </c>
    </row>
    <row r="15" spans="1:21" ht="12.75" x14ac:dyDescent="0.2">
      <c r="A15" s="95" t="s">
        <v>553</v>
      </c>
      <c r="B15" s="96">
        <f t="shared" ref="B15:M15" si="6">B30*$O$15</f>
        <v>0</v>
      </c>
      <c r="C15" s="96">
        <f t="shared" si="6"/>
        <v>0</v>
      </c>
      <c r="D15" s="96">
        <f t="shared" si="6"/>
        <v>0</v>
      </c>
      <c r="E15" s="96">
        <f t="shared" si="6"/>
        <v>0</v>
      </c>
      <c r="F15" s="96">
        <f t="shared" si="6"/>
        <v>0</v>
      </c>
      <c r="G15" s="96">
        <f t="shared" si="6"/>
        <v>0</v>
      </c>
      <c r="H15" s="96">
        <f t="shared" si="6"/>
        <v>0</v>
      </c>
      <c r="I15" s="96">
        <f t="shared" si="6"/>
        <v>0</v>
      </c>
      <c r="J15" s="96">
        <f t="shared" si="6"/>
        <v>0</v>
      </c>
      <c r="K15" s="96">
        <f t="shared" si="6"/>
        <v>0</v>
      </c>
      <c r="L15" s="96">
        <f t="shared" si="6"/>
        <v>0</v>
      </c>
      <c r="M15" s="96">
        <f t="shared" si="6"/>
        <v>0</v>
      </c>
      <c r="N15" s="96">
        <f t="shared" si="2"/>
        <v>0</v>
      </c>
      <c r="O15" s="97">
        <v>0</v>
      </c>
    </row>
    <row r="16" spans="1:21" ht="12.75" x14ac:dyDescent="0.2">
      <c r="A16" s="95" t="s">
        <v>554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19" t="s">
        <v>555</v>
      </c>
      <c r="Q16" s="119"/>
      <c r="R16" s="119"/>
      <c r="S16" s="119"/>
      <c r="T16" s="119"/>
      <c r="U16" s="119"/>
    </row>
    <row r="17" spans="1:21" ht="25.5" x14ac:dyDescent="0.2">
      <c r="A17" s="98" t="s">
        <v>556</v>
      </c>
      <c r="B17" s="96">
        <f t="shared" ref="B17:M17" si="7">B30*$O$17</f>
        <v>1979721.1199999999</v>
      </c>
      <c r="C17" s="96">
        <f t="shared" si="7"/>
        <v>1319814.08</v>
      </c>
      <c r="D17" s="96">
        <f t="shared" si="7"/>
        <v>1319814.08</v>
      </c>
      <c r="E17" s="96">
        <f t="shared" si="7"/>
        <v>1319814.08</v>
      </c>
      <c r="F17" s="96">
        <f t="shared" si="7"/>
        <v>1319814.08</v>
      </c>
      <c r="G17" s="96">
        <f t="shared" si="7"/>
        <v>1319814.08</v>
      </c>
      <c r="H17" s="96">
        <f t="shared" si="7"/>
        <v>1319814.08</v>
      </c>
      <c r="I17" s="96">
        <f t="shared" si="7"/>
        <v>1319814.08</v>
      </c>
      <c r="J17" s="96">
        <f t="shared" si="7"/>
        <v>1319814.08</v>
      </c>
      <c r="K17" s="96">
        <f t="shared" si="7"/>
        <v>1319814.08</v>
      </c>
      <c r="L17" s="96">
        <f t="shared" si="7"/>
        <v>1319814.08</v>
      </c>
      <c r="M17" s="96">
        <f t="shared" si="7"/>
        <v>1319814.08</v>
      </c>
      <c r="N17" s="96">
        <f t="shared" si="2"/>
        <v>16497676</v>
      </c>
      <c r="O17" s="99">
        <v>16497676</v>
      </c>
    </row>
    <row r="18" spans="1:21" ht="12.75" x14ac:dyDescent="0.2">
      <c r="A18" s="100" t="s">
        <v>557</v>
      </c>
      <c r="B18" s="96">
        <f>SUM(B10:B17)</f>
        <v>12249108.479999999</v>
      </c>
      <c r="C18" s="96">
        <f t="shared" ref="C18:M18" si="8">SUM(C10:C17)</f>
        <v>8166072.3200000003</v>
      </c>
      <c r="D18" s="96">
        <f t="shared" si="8"/>
        <v>8166072.3200000003</v>
      </c>
      <c r="E18" s="96">
        <f t="shared" si="8"/>
        <v>8166072.3200000003</v>
      </c>
      <c r="F18" s="96">
        <f t="shared" si="8"/>
        <v>8166072.3200000003</v>
      </c>
      <c r="G18" s="96">
        <f t="shared" si="8"/>
        <v>8166072.3200000003</v>
      </c>
      <c r="H18" s="96">
        <f t="shared" si="8"/>
        <v>8166072.3200000003</v>
      </c>
      <c r="I18" s="96">
        <f t="shared" si="8"/>
        <v>8166072.3200000003</v>
      </c>
      <c r="J18" s="96">
        <f t="shared" si="8"/>
        <v>8166072.3200000003</v>
      </c>
      <c r="K18" s="96">
        <f t="shared" si="8"/>
        <v>8166072.3200000003</v>
      </c>
      <c r="L18" s="96">
        <f t="shared" si="8"/>
        <v>8166072.3200000003</v>
      </c>
      <c r="M18" s="96">
        <f t="shared" si="8"/>
        <v>8166072.3200000003</v>
      </c>
      <c r="N18" s="101">
        <f>SUM(B18:M18)</f>
        <v>102075903.99999997</v>
      </c>
      <c r="O18" s="99">
        <f>SUM(O10:O17)</f>
        <v>102075904</v>
      </c>
    </row>
    <row r="19" spans="1:21" ht="12.75" x14ac:dyDescent="0.2">
      <c r="A19" s="120" t="s">
        <v>558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2"/>
    </row>
    <row r="20" spans="1:21" ht="12.75" x14ac:dyDescent="0.2">
      <c r="A20" s="95" t="s">
        <v>559</v>
      </c>
      <c r="B20" s="96">
        <f t="shared" ref="B20:M20" si="9">B30*$O$20</f>
        <v>5310777.4799999995</v>
      </c>
      <c r="C20" s="96">
        <f t="shared" si="9"/>
        <v>3540518.3200000003</v>
      </c>
      <c r="D20" s="96">
        <f t="shared" si="9"/>
        <v>3540518.3200000003</v>
      </c>
      <c r="E20" s="96">
        <f t="shared" si="9"/>
        <v>3540518.3200000003</v>
      </c>
      <c r="F20" s="96">
        <f t="shared" si="9"/>
        <v>3540518.3200000003</v>
      </c>
      <c r="G20" s="96">
        <f t="shared" si="9"/>
        <v>3540518.3200000003</v>
      </c>
      <c r="H20" s="96">
        <f t="shared" si="9"/>
        <v>3540518.3200000003</v>
      </c>
      <c r="I20" s="96">
        <f t="shared" si="9"/>
        <v>3540518.3200000003</v>
      </c>
      <c r="J20" s="96">
        <f t="shared" si="9"/>
        <v>3540518.3200000003</v>
      </c>
      <c r="K20" s="96">
        <f t="shared" si="9"/>
        <v>3540518.3200000003</v>
      </c>
      <c r="L20" s="96">
        <f t="shared" si="9"/>
        <v>3540518.3200000003</v>
      </c>
      <c r="M20" s="96">
        <f t="shared" si="9"/>
        <v>3540518.3200000003</v>
      </c>
      <c r="N20" s="96">
        <v>99085054</v>
      </c>
      <c r="O20" s="99">
        <v>44256479</v>
      </c>
    </row>
    <row r="21" spans="1:21" ht="12.75" x14ac:dyDescent="0.2">
      <c r="A21" s="95" t="s">
        <v>560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9">
        <v>635000</v>
      </c>
      <c r="P21" s="119" t="s">
        <v>555</v>
      </c>
      <c r="Q21" s="119"/>
      <c r="R21" s="119"/>
      <c r="S21" s="119"/>
      <c r="T21" s="119"/>
      <c r="U21" s="119"/>
    </row>
    <row r="22" spans="1:21" ht="12.75" x14ac:dyDescent="0.2">
      <c r="A22" s="95" t="s">
        <v>561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2990850</v>
      </c>
      <c r="I22" s="96">
        <v>0</v>
      </c>
      <c r="J22" s="96">
        <v>0</v>
      </c>
      <c r="K22" s="96">
        <v>0</v>
      </c>
      <c r="L22" s="96">
        <v>0</v>
      </c>
      <c r="M22" s="96">
        <f t="shared" ref="M22" si="10">M31*$O$21</f>
        <v>0</v>
      </c>
      <c r="N22" s="96">
        <v>2990850</v>
      </c>
      <c r="O22" s="99">
        <v>8662575</v>
      </c>
      <c r="P22" s="119" t="s">
        <v>555</v>
      </c>
      <c r="Q22" s="119"/>
      <c r="R22" s="119"/>
      <c r="S22" s="119"/>
      <c r="T22" s="119"/>
      <c r="U22" s="119"/>
    </row>
    <row r="23" spans="1:21" ht="12.75" x14ac:dyDescent="0.2">
      <c r="A23" s="95" t="s">
        <v>562</v>
      </c>
      <c r="B23" s="96">
        <f t="shared" ref="B23:M23" si="11">B30*$O$23</f>
        <v>0</v>
      </c>
      <c r="C23" s="96">
        <f t="shared" si="11"/>
        <v>0</v>
      </c>
      <c r="D23" s="96">
        <f t="shared" si="11"/>
        <v>0</v>
      </c>
      <c r="E23" s="96">
        <f t="shared" si="11"/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ref="N23:N25" si="12">SUM(B23:M23)</f>
        <v>0</v>
      </c>
      <c r="O23" s="99">
        <v>0</v>
      </c>
    </row>
    <row r="24" spans="1:21" ht="12.75" x14ac:dyDescent="0.2">
      <c r="A24" s="95" t="s">
        <v>563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12"/>
        <v>0</v>
      </c>
      <c r="O24" s="97">
        <v>0</v>
      </c>
    </row>
    <row r="25" spans="1:21" ht="12.75" x14ac:dyDescent="0.2">
      <c r="A25" s="95" t="s">
        <v>564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12"/>
        <v>0</v>
      </c>
      <c r="O25" s="97">
        <v>0</v>
      </c>
    </row>
    <row r="26" spans="1:21" ht="12.75" x14ac:dyDescent="0.2">
      <c r="A26" s="100" t="s">
        <v>565</v>
      </c>
      <c r="B26" s="96">
        <f>SUM(B20:B25)</f>
        <v>5310777.4799999995</v>
      </c>
      <c r="C26" s="96">
        <f t="shared" ref="C26:M26" si="13">SUM(C20:C24)</f>
        <v>3540518.3200000003</v>
      </c>
      <c r="D26" s="96">
        <f t="shared" si="13"/>
        <v>3540518.3200000003</v>
      </c>
      <c r="E26" s="96">
        <f>SUM(E20:E25)</f>
        <v>3540518.3200000003</v>
      </c>
      <c r="F26" s="96">
        <f t="shared" si="13"/>
        <v>3540518.3200000003</v>
      </c>
      <c r="G26" s="96">
        <f t="shared" si="13"/>
        <v>3540518.3200000003</v>
      </c>
      <c r="H26" s="96">
        <f t="shared" si="13"/>
        <v>6531368.3200000003</v>
      </c>
      <c r="I26" s="96">
        <f t="shared" si="13"/>
        <v>3540518.3200000003</v>
      </c>
      <c r="J26" s="96">
        <f t="shared" si="13"/>
        <v>3540518.3200000003</v>
      </c>
      <c r="K26" s="96">
        <f t="shared" si="13"/>
        <v>3540518.3200000003</v>
      </c>
      <c r="L26" s="96">
        <f t="shared" si="13"/>
        <v>3540518.3200000003</v>
      </c>
      <c r="M26" s="96">
        <f t="shared" si="13"/>
        <v>3540518.3200000003</v>
      </c>
      <c r="N26" s="101">
        <f>SUM(N19:N25)</f>
        <v>102075904</v>
      </c>
      <c r="O26" s="97">
        <f>SUM(O20:O25)</f>
        <v>53554054</v>
      </c>
    </row>
    <row r="27" spans="1:21" s="10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2.75" x14ac:dyDescent="0.2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2019-03-22T10:05:46Z</cp:lastPrinted>
  <dcterms:created xsi:type="dcterms:W3CDTF">2019-02-06T16:32:14Z</dcterms:created>
  <dcterms:modified xsi:type="dcterms:W3CDTF">2019-04-03T12:43:01Z</dcterms:modified>
</cp:coreProperties>
</file>