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4350" windowWidth="19350" windowHeight="4395" activeTab="4"/>
  </bookViews>
  <sheets>
    <sheet name="1. Ktgv.mérlege" sheetId="28" r:id="rId1"/>
    <sheet name="2. Ktgv.egys." sheetId="29" r:id="rId2"/>
    <sheet name="3.államházt.belüli tám. " sheetId="30" r:id="rId3"/>
    <sheet name="4.önk.ktgv.várh.bevételek" sheetId="31" r:id="rId4"/>
    <sheet name="9.Beruházások" sheetId="9" r:id="rId5"/>
    <sheet name="Munka5" sheetId="40" r:id="rId6"/>
    <sheet name="Munka1" sheetId="41" r:id="rId7"/>
  </sheets>
  <externalReferences>
    <externalReference r:id="rId8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1">'2. Ktgv.egys.'!$A$1:$G$69</definedName>
    <definedName name="_xlnm.Print_Area" localSheetId="3">'4.önk.ktgv.várh.bevételek'!$A$1:$K$58</definedName>
    <definedName name="_xlnm.Print_Area" localSheetId="4">'9.Beruházások'!$B$1:$C$30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C30" i="9" l="1"/>
  <c r="C23" i="9"/>
  <c r="C32" i="9" s="1"/>
  <c r="D60" i="29" l="1"/>
  <c r="E60" i="29"/>
  <c r="F60" i="29"/>
  <c r="G60" i="29"/>
  <c r="C60" i="29"/>
  <c r="C50" i="29"/>
  <c r="C49" i="29"/>
  <c r="C48" i="29"/>
  <c r="D29" i="29"/>
  <c r="E29" i="29"/>
  <c r="F29" i="29"/>
  <c r="C29" i="29"/>
  <c r="G26" i="29"/>
  <c r="G27" i="29"/>
  <c r="L37" i="30" l="1"/>
  <c r="J52" i="31" l="1"/>
  <c r="J47" i="31"/>
  <c r="J40" i="31"/>
  <c r="I30" i="31"/>
  <c r="J25" i="31" s="1"/>
  <c r="J19" i="31"/>
  <c r="J12" i="31"/>
  <c r="J5" i="31"/>
  <c r="J21" i="30"/>
  <c r="L19" i="30" s="1"/>
  <c r="L15" i="30"/>
  <c r="J7" i="30"/>
  <c r="L5" i="30" s="1"/>
  <c r="J57" i="31" l="1"/>
  <c r="M4" i="30"/>
  <c r="N3" i="30" s="1"/>
  <c r="G69" i="29" l="1"/>
  <c r="G68" i="29"/>
  <c r="G67" i="29"/>
  <c r="G66" i="29"/>
  <c r="C65" i="29"/>
  <c r="G65" i="29" s="1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F47" i="29" s="1"/>
  <c r="E33" i="29"/>
  <c r="E47" i="29" s="1"/>
  <c r="D33" i="29"/>
  <c r="D47" i="29" s="1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C30" i="29"/>
  <c r="P26" i="28"/>
  <c r="G29" i="29"/>
  <c r="D52" i="29"/>
  <c r="D62" i="29" s="1"/>
  <c r="F52" i="29"/>
  <c r="F62" i="29" s="1"/>
  <c r="E52" i="29"/>
  <c r="E62" i="29" s="1"/>
  <c r="G44" i="29"/>
  <c r="F17" i="29"/>
  <c r="F19" i="29" s="1"/>
  <c r="F20" i="29" s="1"/>
  <c r="F30" i="29" s="1"/>
  <c r="G25" i="29"/>
  <c r="C47" i="29"/>
  <c r="G47" i="29" s="1"/>
  <c r="G52" i="29" s="1"/>
  <c r="G33" i="29"/>
  <c r="G36" i="29"/>
  <c r="E17" i="29"/>
  <c r="E19" i="29" s="1"/>
  <c r="E20" i="29" s="1"/>
  <c r="E30" i="29" s="1"/>
  <c r="G57" i="29"/>
  <c r="G14" i="29"/>
  <c r="G62" i="29" l="1"/>
  <c r="G48" i="29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<sst xmlns="http://schemas.openxmlformats.org/spreadsheetml/2006/main" count="238" uniqueCount="206">
  <si>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</si>
  <si>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</si>
  <si>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</si>
  <si>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</si>
  <si>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</si>
  <si>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</si>
  <si>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</si>
  <si>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</si>
  <si>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</si>
  <si>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</si>
  <si>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</si>
  <si>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</si>
  <si>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</si>
  <si>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</si>
  <si>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</si>
  <si>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</si>
  <si>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</si>
  <si>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</si>
  <si>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3.Egyes szociális és gyermekjóléti alapszolgáltatások általános feladatai</t>
  </si>
  <si>
    <t>Házi segítségnyújtás (d)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</si>
  <si>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</si>
  <si>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</si>
  <si>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</si>
  <si>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</si>
  <si>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</si>
  <si>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</si>
  <si>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</si>
  <si>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</si>
  <si>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</si>
  <si>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</si>
  <si>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</si>
  <si>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</si>
  <si>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</si>
  <si>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</si>
  <si>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</si>
  <si>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</si>
  <si>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</si>
  <si>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</si>
  <si>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</si>
  <si>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</si>
  <si>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</si>
  <si>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</si>
  <si>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</si>
  <si>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</si>
  <si>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</si>
  <si>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</si>
  <si>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</si>
  <si>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</si>
  <si>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</si>
  <si>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</si>
  <si>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</si>
  <si>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</si>
  <si>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</si>
  <si>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</si>
  <si>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</si>
  <si>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</si>
  <si>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</si>
  <si>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</si>
  <si>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</si>
  <si>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</si>
  <si>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</si>
  <si>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</si>
  <si>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</si>
  <si>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</si>
  <si>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</si>
  <si>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</si>
  <si>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</si>
  <si>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</si>
  <si>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</si>
  <si>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</si>
  <si>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</si>
  <si>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</si>
  <si>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</si>
  <si>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</si>
  <si>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</si>
  <si>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</si>
  <si>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</si>
  <si>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</si>
  <si>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</si>
  <si>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</si>
  <si>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</si>
  <si>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</si>
  <si>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</si>
  <si>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</si>
  <si>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</si>
  <si>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</si>
  <si>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</si>
  <si>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</si>
  <si>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</si>
  <si>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</si>
  <si>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</si>
  <si>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</si>
  <si>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</si>
  <si>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</si>
  <si>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</si>
  <si>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</si>
  <si>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</si>
  <si>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</si>
  <si>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</si>
  <si>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</si>
  <si>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</si>
  <si>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</si>
  <si>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</si>
  <si>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</si>
  <si>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</si>
  <si>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</si>
  <si>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</si>
  <si>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</si>
  <si>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</si>
  <si>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</si>
  <si>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</si>
  <si>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</si>
  <si>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</si>
  <si>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</si>
  <si>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</si>
  <si>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</si>
  <si>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</si>
  <si>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</si>
  <si>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</si>
  <si>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</si>
  <si>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</si>
  <si>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</si>
  <si>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</si>
  <si>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</si>
  <si>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</si>
  <si>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</si>
  <si>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</si>
  <si>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</si>
  <si>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</si>
  <si>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</si>
  <si>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</si>
  <si>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Bevételek 2015. költségvetési évre mindösszesen: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</si>
  <si>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</si>
  <si>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</si>
  <si>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</si>
  <si>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</si>
  <si>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Áht. 24.§ (4) a) szerint Fülöpszállás Községi Önkormányzat módosított összevont  mérlege közgazdasági tagolásban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</si>
  <si>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</si>
  <si>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</si>
  <si>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</si>
  <si>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</si>
  <si>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Helyi önkormányzatok működésének általános támogatása és központosított elői.</t>
  </si>
  <si>
    <t>Tellepülési önkormányzatok kulturális feladatainak támogatása</t>
  </si>
  <si>
    <t>Működési célú költségvetési támogatások és kiegészítő támogatások</t>
  </si>
  <si>
    <t>B111/</t>
  </si>
  <si>
    <t>B112/</t>
  </si>
  <si>
    <t>B113/</t>
  </si>
  <si>
    <t>B114/  IV.</t>
  </si>
  <si>
    <t>Átmeneti ivóvízell.bizt. kapcs. ktg. finanszírozása</t>
  </si>
  <si>
    <t>Szocilális c. tüzifa vásárlására támogatás</t>
  </si>
  <si>
    <t>Szoc. Ágazati pótlék kiegészítő támogatása</t>
  </si>
  <si>
    <t>Bérkompenzáció támogatása 2015 (1.573.530)</t>
  </si>
  <si>
    <t>Könyvtári érdekeltségnövelő támogatás (59.802)</t>
  </si>
  <si>
    <t xml:space="preserve">2016.ei                                            (ezer Ft-ban)          </t>
  </si>
  <si>
    <t xml:space="preserve">2016.ei.                                                      (ezer Ft-ban)          </t>
  </si>
  <si>
    <t xml:space="preserve">2016.ei.                                               (ezer Ft-ban)          </t>
  </si>
  <si>
    <t xml:space="preserve">2016.ei.                                             (ezer Ft-ban)          </t>
  </si>
  <si>
    <t xml:space="preserve">2016.ei.                                                     (ezer Ft-ban)          </t>
  </si>
  <si>
    <t>Államháztartáson belülről származó támogatások előirányzatai 2016. költségvetési évre</t>
  </si>
  <si>
    <t>3 Egyéb önkormányzati feladatok támogatása(6.380.100- beszámít:844.625)</t>
  </si>
  <si>
    <t>4.  2015.évről áthúzódó bérkompenzáció</t>
  </si>
  <si>
    <t>Tellepülési önkormányzatok szociális és gyermekjóléti  és gyermekétkeztetési feladatainak támogatása</t>
  </si>
  <si>
    <t xml:space="preserve">1.Települési önk. Szoc.feladatainak egyéb támogatása </t>
  </si>
  <si>
    <t>Család- és gyermekjólési szolgálat- működési eng. 70000 lakosig (a)</t>
  </si>
  <si>
    <t>Gyermekétkeztetés támogatása (finansz. dolg bért+üzési.(5b)</t>
  </si>
  <si>
    <t>4.Szoc. dolgozók  ágazati pótléka ()</t>
  </si>
  <si>
    <t>Szociális étkeztetés</t>
  </si>
  <si>
    <t xml:space="preserve">2016. </t>
  </si>
  <si>
    <t>Közfoglalkoztatás programok támogatása</t>
  </si>
  <si>
    <t>Étékpapír értékesítése</t>
  </si>
  <si>
    <t>Napelemes rendszer telepítése Fülöpszálláson- (EU) pály.támogatás</t>
  </si>
  <si>
    <t>Előző évi maradvány igénybevétele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</si>
  <si>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</si>
  <si>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</si>
  <si>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</si>
  <si>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</si>
  <si>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2016.évi Önkormányzati beruházások feladatonként</t>
  </si>
  <si>
    <t>2016.évi Beruházási kiadások részletezése</t>
  </si>
  <si>
    <t>2016. er./mód.ei (ezer Ft-ban)</t>
  </si>
  <si>
    <t>4.Településrendezési terv (2.rész)</t>
  </si>
  <si>
    <t>6. Új óvoda építése (2016.évi részteljesítés)</t>
  </si>
  <si>
    <t>7. Kamerák felszerelése (4 db bővítés)</t>
  </si>
  <si>
    <t>2016. .ei (ezer Ft-ban)</t>
  </si>
  <si>
    <t>2016.évi Felújítási kiadások részletezése</t>
  </si>
  <si>
    <t>Államháztartáson belüli megelőlegezések elszámol.</t>
  </si>
  <si>
    <t>Céltartalék</t>
  </si>
  <si>
    <t xml:space="preserve">5. Fűtéskorszerűsítés 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</si>
  <si>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</si>
  <si>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</si>
  <si>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</si>
  <si>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</si>
  <si>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8.  Petőfi S utca 4 (iskola előtt) zebra kialakítása</t>
  </si>
  <si>
    <t>9.  Művelődési Ház áramszolgáltatás - teljesítménybővítés</t>
  </si>
  <si>
    <t>3. Közvilágítás bővítés</t>
  </si>
  <si>
    <t>1. Energetikai beruházás közintézményekben- napelemes rendszer kiépítése elszámolással</t>
  </si>
  <si>
    <t>10. Közfoglalkoztatás - mezőgazdasági program területéhez almérő kihelyezése</t>
  </si>
  <si>
    <t>11. Hulladéklerakó telep rekultivációja monitoring</t>
  </si>
  <si>
    <r>
      <t>2. Kisértékű tárgyi eszközök beszerzése (önkormányzat +intézmények+pályázatok/</t>
    </r>
    <r>
      <rPr>
        <sz val="12"/>
        <color theme="5" tint="-0.499984740745262"/>
        <rFont val="Times New Roman"/>
        <family val="1"/>
        <charset val="238"/>
      </rPr>
      <t>közmunka</t>
    </r>
    <r>
      <rPr>
        <sz val="12"/>
        <rFont val="Times New Roman"/>
        <family val="1"/>
        <charset val="238"/>
      </rPr>
      <t>)</t>
    </r>
  </si>
  <si>
    <t>B115/   V.</t>
  </si>
  <si>
    <t>B/VI.</t>
  </si>
  <si>
    <t>12. Szociális szolgáltató létesítmény kialakítása (997 hrsz)</t>
  </si>
  <si>
    <t xml:space="preserve">5. melléklet a 7/2016.(V.3.) önkormányzati rendelethez/9.  melléklet a 6/2016.(II.29.) önkormányzati rendelethez                  </t>
  </si>
  <si>
    <t xml:space="preserve">4.melléklet a 7/2016.(V.3.) önkormányzati rendelethez/4. melléklet a 6 /2016.(II.29.) önkormányzati rendelethez                      </t>
  </si>
  <si>
    <t>3.melléklet a 7/2016.(V.3.) önkormányzati rendelethez/3. melléklet a 6/2016.(II.29.)  Önkormányzati rendelethez</t>
  </si>
  <si>
    <t xml:space="preserve">2.melléklet a 7/2016.(V.3.) önkormányzati rendelethez/ 2.  melléklet a 6/2016.( II.29. ) önkormányzati rendelethez </t>
  </si>
  <si>
    <t>1.melléklet a 7/2016.(V.3.) önkormányzati rendelethez/1. melléklet a 6/2016.(II.29.)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</si>
</sst>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Arial CE"/>
      <charset val="238"/>
    </font>
    <font>
      <b/>
      <sz val="14"/>
      <color theme="5" tint="-0.499984740745262"/>
      <name val="Arial CE"/>
      <charset val="238"/>
    </font>
    <font>
      <b/>
      <sz val="12"/>
      <color theme="3" tint="-0.499984740745262"/>
      <name val="Times New Roman"/>
      <family val="1"/>
      <charset val="238"/>
    </font>
    <font>
      <b/>
      <sz val="12"/>
      <color theme="4" tint="-0.499984740745262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b/>
      <sz val="12"/>
      <color theme="5" tint="-0.499984740745262"/>
      <name val="Calibri"/>
      <family val="2"/>
      <charset val="238"/>
    </font>
    <font>
      <b/>
      <sz val="14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0" fontId="36" fillId="0" borderId="0"/>
  </cellStyleXfs>
  <cellXfs count="243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1" fillId="3" borderId="5" xfId="2" applyNumberFormat="1" applyFont="1" applyFill="1" applyBorder="1" applyAlignment="1">
      <alignment horizontal="right" vertical="center" wrapText="1"/>
    </xf>
    <xf numFmtId="3" fontId="21" fillId="3" borderId="6" xfId="2" applyNumberFormat="1" applyFont="1" applyFill="1" applyBorder="1" applyAlignment="1">
      <alignment horizontal="right" vertical="center" wrapText="1"/>
    </xf>
    <xf numFmtId="3" fontId="21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1" fillId="0" borderId="2" xfId="2" applyNumberFormat="1" applyFont="1" applyFill="1" applyBorder="1" applyAlignment="1">
      <alignment horizontal="right" vertical="center" wrapText="1"/>
    </xf>
    <xf numFmtId="3" fontId="21" fillId="4" borderId="2" xfId="2" applyNumberFormat="1" applyFont="1" applyFill="1" applyBorder="1" applyAlignment="1">
      <alignment horizontal="right" vertical="center" wrapText="1"/>
    </xf>
    <xf numFmtId="3" fontId="21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1" fillId="4" borderId="23" xfId="2" applyNumberFormat="1" applyFont="1" applyFill="1" applyBorder="1" applyAlignment="1">
      <alignment horizontal="right" vertical="center" wrapText="1"/>
    </xf>
    <xf numFmtId="3" fontId="21" fillId="4" borderId="24" xfId="2" applyNumberFormat="1" applyFont="1" applyFill="1" applyBorder="1" applyAlignment="1">
      <alignment horizontal="right" vertical="center" wrapText="1"/>
    </xf>
    <xf numFmtId="3" fontId="21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1" fillId="3" borderId="4" xfId="2" applyNumberFormat="1" applyFont="1" applyFill="1" applyBorder="1" applyAlignment="1">
      <alignment horizontal="right" vertical="center" wrapText="1"/>
    </xf>
    <xf numFmtId="3" fontId="21" fillId="3" borderId="2" xfId="2" applyNumberFormat="1" applyFont="1" applyFill="1" applyBorder="1" applyAlignment="1">
      <alignment horizontal="right" vertical="center" wrapText="1"/>
    </xf>
    <xf numFmtId="3" fontId="21" fillId="3" borderId="3" xfId="2" applyNumberFormat="1" applyFont="1" applyFill="1" applyBorder="1" applyAlignment="1">
      <alignment horizontal="right" vertical="center" wrapText="1"/>
    </xf>
    <xf numFmtId="3" fontId="21" fillId="0" borderId="3" xfId="2" applyNumberFormat="1" applyFont="1" applyFill="1" applyBorder="1" applyAlignment="1">
      <alignment horizontal="right" vertical="center" wrapText="1"/>
    </xf>
    <xf numFmtId="3" fontId="21" fillId="0" borderId="4" xfId="2" applyNumberFormat="1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3" fontId="21" fillId="0" borderId="2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/>
    </xf>
    <xf numFmtId="0" fontId="24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top" wrapText="1"/>
    </xf>
    <xf numFmtId="0" fontId="1" fillId="0" borderId="0" xfId="2" applyFont="1"/>
    <xf numFmtId="3" fontId="0" fillId="0" borderId="0" xfId="0" applyNumberFormat="1"/>
    <xf numFmtId="0" fontId="19" fillId="0" borderId="2" xfId="2" applyFont="1" applyBorder="1" applyAlignment="1">
      <alignment vertical="center"/>
    </xf>
    <xf numFmtId="0" fontId="30" fillId="0" borderId="0" xfId="0" applyFont="1"/>
    <xf numFmtId="0" fontId="19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1" fillId="2" borderId="0" xfId="2" applyFill="1" applyAlignment="1"/>
    <xf numFmtId="0" fontId="1" fillId="0" borderId="0" xfId="2" applyAlignment="1"/>
    <xf numFmtId="0" fontId="10" fillId="0" borderId="0" xfId="2" applyFont="1" applyAlignment="1"/>
    <xf numFmtId="0" fontId="37" fillId="0" borderId="0" xfId="0" applyFont="1"/>
    <xf numFmtId="3" fontId="16" fillId="3" borderId="9" xfId="2" applyNumberFormat="1" applyFont="1" applyFill="1" applyBorder="1" applyAlignment="1">
      <alignment horizontal="right" vertical="center" wrapText="1"/>
    </xf>
    <xf numFmtId="3" fontId="16" fillId="3" borderId="10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6" fillId="0" borderId="2" xfId="2" applyFont="1" applyBorder="1" applyAlignment="1">
      <alignment vertical="center"/>
    </xf>
    <xf numFmtId="0" fontId="40" fillId="0" borderId="2" xfId="2" applyFont="1" applyBorder="1" applyAlignment="1">
      <alignment vertical="center"/>
    </xf>
    <xf numFmtId="3" fontId="16" fillId="0" borderId="2" xfId="2" applyNumberFormat="1" applyFont="1" applyBorder="1" applyAlignment="1">
      <alignment vertical="center"/>
    </xf>
    <xf numFmtId="3" fontId="16" fillId="0" borderId="17" xfId="2" applyNumberFormat="1" applyFont="1" applyFill="1" applyBorder="1" applyAlignment="1">
      <alignment horizontal="right" vertical="center" wrapText="1"/>
    </xf>
    <xf numFmtId="3" fontId="18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5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5" fillId="7" borderId="0" xfId="2" applyNumberFormat="1" applyFont="1" applyFill="1" applyAlignment="1"/>
    <xf numFmtId="0" fontId="4" fillId="0" borderId="0" xfId="2" applyFont="1" applyAlignment="1"/>
    <xf numFmtId="164" fontId="1" fillId="0" borderId="0" xfId="2" applyNumberFormat="1" applyFont="1" applyAlignment="1"/>
    <xf numFmtId="164" fontId="42" fillId="0" borderId="0" xfId="2" applyNumberFormat="1" applyFont="1" applyAlignment="1"/>
    <xf numFmtId="0" fontId="41" fillId="0" borderId="0" xfId="0" applyFont="1" applyBorder="1" applyAlignment="1">
      <alignment horizontal="center" vertical="center" textRotation="90"/>
    </xf>
    <xf numFmtId="164" fontId="11" fillId="0" borderId="0" xfId="2" applyNumberFormat="1" applyFont="1" applyAlignment="1"/>
    <xf numFmtId="3" fontId="43" fillId="0" borderId="2" xfId="2" applyNumberFormat="1" applyFont="1" applyBorder="1" applyAlignment="1">
      <alignment horizontal="right" vertical="center" wrapText="1"/>
    </xf>
    <xf numFmtId="0" fontId="11" fillId="0" borderId="0" xfId="2" applyFont="1" applyAlignment="1"/>
    <xf numFmtId="0" fontId="19" fillId="0" borderId="2" xfId="2" applyFont="1" applyBorder="1" applyAlignment="1">
      <alignment vertical="center" shrinkToFit="1"/>
    </xf>
    <xf numFmtId="0" fontId="1" fillId="0" borderId="0" xfId="2" applyBorder="1"/>
    <xf numFmtId="0" fontId="34" fillId="0" borderId="0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44" fillId="0" borderId="2" xfId="2" applyFont="1" applyBorder="1" applyAlignment="1">
      <alignment vertical="center"/>
    </xf>
    <xf numFmtId="3" fontId="45" fillId="0" borderId="2" xfId="2" applyNumberFormat="1" applyFont="1" applyBorder="1" applyAlignment="1">
      <alignment horizontal="right" vertical="center" wrapText="1"/>
    </xf>
    <xf numFmtId="164" fontId="46" fillId="0" borderId="0" xfId="2" applyNumberFormat="1" applyFont="1"/>
    <xf numFmtId="164" fontId="47" fillId="2" borderId="0" xfId="2" applyNumberFormat="1" applyFont="1" applyFill="1" applyAlignment="1"/>
    <xf numFmtId="3" fontId="45" fillId="0" borderId="2" xfId="2" applyNumberFormat="1" applyFont="1" applyFill="1" applyBorder="1" applyAlignment="1">
      <alignment horizontal="right" vertical="center" wrapText="1"/>
    </xf>
    <xf numFmtId="3" fontId="48" fillId="3" borderId="2" xfId="2" applyNumberFormat="1" applyFont="1" applyFill="1" applyBorder="1" applyAlignment="1">
      <alignment horizontal="right" vertical="center" wrapText="1"/>
    </xf>
    <xf numFmtId="3" fontId="48" fillId="0" borderId="2" xfId="2" applyNumberFormat="1" applyFont="1" applyBorder="1" applyAlignment="1">
      <alignment horizontal="right" vertical="center" wrapText="1"/>
    </xf>
    <xf numFmtId="3" fontId="49" fillId="3" borderId="2" xfId="2" applyNumberFormat="1" applyFont="1" applyFill="1" applyBorder="1" applyAlignment="1">
      <alignment horizontal="right" vertical="center" wrapText="1"/>
    </xf>
    <xf numFmtId="3" fontId="48" fillId="0" borderId="3" xfId="2" applyNumberFormat="1" applyFont="1" applyBorder="1" applyAlignment="1">
      <alignment horizontal="right" vertical="center" wrapText="1"/>
    </xf>
    <xf numFmtId="3" fontId="50" fillId="0" borderId="2" xfId="2" applyNumberFormat="1" applyFont="1" applyBorder="1" applyAlignment="1">
      <alignment horizontal="right" vertical="center" wrapText="1"/>
    </xf>
    <xf numFmtId="3" fontId="50" fillId="0" borderId="3" xfId="2" applyNumberFormat="1" applyFont="1" applyBorder="1" applyAlignment="1">
      <alignment horizontal="right" vertical="center" wrapText="1"/>
    </xf>
    <xf numFmtId="3" fontId="50" fillId="0" borderId="4" xfId="2" applyNumberFormat="1" applyFont="1" applyBorder="1" applyAlignment="1">
      <alignment horizontal="right" vertical="center" wrapText="1"/>
    </xf>
    <xf numFmtId="3" fontId="48" fillId="0" borderId="4" xfId="2" applyNumberFormat="1" applyFont="1" applyBorder="1" applyAlignment="1">
      <alignment horizontal="right" vertical="center" wrapText="1"/>
    </xf>
    <xf numFmtId="3" fontId="48" fillId="4" borderId="10" xfId="2" applyNumberFormat="1" applyFont="1" applyFill="1" applyBorder="1" applyAlignment="1">
      <alignment horizontal="right" vertical="center" wrapText="1"/>
    </xf>
    <xf numFmtId="3" fontId="48" fillId="4" borderId="9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3" fillId="0" borderId="0" xfId="0" applyFont="1" applyAlignment="1">
      <alignment horizontal="center" vertical="center" wrapText="1"/>
    </xf>
    <xf numFmtId="0" fontId="29" fillId="0" borderId="2" xfId="0" applyFont="1" applyBorder="1" applyAlignment="1"/>
    <xf numFmtId="0" fontId="30" fillId="0" borderId="2" xfId="0" applyFont="1" applyBorder="1" applyAlignment="1"/>
    <xf numFmtId="0" fontId="27" fillId="0" borderId="2" xfId="0" applyFont="1" applyBorder="1" applyAlignment="1">
      <alignment horizontal="center"/>
    </xf>
    <xf numFmtId="0" fontId="31" fillId="0" borderId="2" xfId="0" applyFont="1" applyBorder="1" applyAlignment="1"/>
    <xf numFmtId="3" fontId="51" fillId="0" borderId="2" xfId="0" applyNumberFormat="1" applyFont="1" applyBorder="1" applyAlignment="1">
      <alignment horizontal="right"/>
    </xf>
    <xf numFmtId="0" fontId="38" fillId="0" borderId="2" xfId="0" applyFont="1" applyBorder="1" applyAlignment="1"/>
    <xf numFmtId="0" fontId="31" fillId="0" borderId="2" xfId="0" applyFont="1" applyBorder="1" applyAlignment="1">
      <alignment shrinkToFit="1"/>
    </xf>
    <xf numFmtId="0" fontId="38" fillId="0" borderId="2" xfId="0" applyFont="1" applyBorder="1" applyAlignment="1">
      <alignment shrinkToFit="1"/>
    </xf>
    <xf numFmtId="3" fontId="38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3" fontId="38" fillId="0" borderId="3" xfId="0" applyNumberFormat="1" applyFont="1" applyBorder="1" applyAlignment="1">
      <alignment horizontal="left"/>
    </xf>
    <xf numFmtId="3" fontId="38" fillId="0" borderId="29" xfId="0" applyNumberFormat="1" applyFont="1" applyBorder="1" applyAlignment="1">
      <alignment horizontal="left"/>
    </xf>
    <xf numFmtId="0" fontId="32" fillId="0" borderId="2" xfId="0" applyFont="1" applyBorder="1" applyAlignment="1"/>
    <xf numFmtId="3" fontId="39" fillId="0" borderId="2" xfId="0" applyNumberFormat="1" applyFont="1" applyBorder="1" applyAlignment="1">
      <alignment horizontal="right"/>
    </xf>
    <xf numFmtId="0" fontId="39" fillId="0" borderId="2" xfId="0" applyFont="1" applyBorder="1" applyAlignment="1"/>
    <xf numFmtId="0" fontId="52" fillId="0" borderId="2" xfId="0" applyFont="1" applyBorder="1" applyAlignment="1"/>
    <xf numFmtId="0" fontId="14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6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41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horizontal="right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5" fillId="0" borderId="0" xfId="2" applyFont="1" applyAlignment="1">
      <alignment horizontal="center" shrinkToFit="1"/>
    </xf>
    <xf numFmtId="0" fontId="10" fillId="0" borderId="0" xfId="2" applyFont="1" applyAlignment="1"/>
    <xf numFmtId="0" fontId="3" fillId="0" borderId="0" xfId="2" applyFont="1" applyAlignment="1">
      <alignment horizontal="center"/>
    </xf>
    <xf numFmtId="0" fontId="5" fillId="0" borderId="0" xfId="2" applyFont="1" applyAlignment="1"/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12" fillId="0" borderId="0" xfId="2" applyFont="1" applyAlignment="1">
      <alignment horizontal="right" shrinkToFit="1"/>
    </xf>
    <xf numFmtId="0" fontId="18" fillId="0" borderId="3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 shrinkToFit="1"/>
    </xf>
    <xf numFmtId="0" fontId="13" fillId="0" borderId="28" xfId="2" applyFont="1" applyBorder="1" applyAlignment="1"/>
    <xf numFmtId="0" fontId="6" fillId="0" borderId="28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opLeftCell="A2" zoomScaleNormal="100" workbookViewId="0">
      <selection activeCell="E6" sqref="E6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46"/>
    </row>
    <row r="5" spans="1:17" x14ac:dyDescent="0.25">
      <c r="O5" s="188"/>
      <c r="P5" s="188"/>
      <c r="Q5" s="188"/>
    </row>
    <row r="7" spans="1:17" x14ac:dyDescent="0.25">
      <c r="A7" s="189" t="s">
        <v>205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</row>
    <row r="8" spans="1:17" x14ac:dyDescent="0.25">
      <c r="B8" s="190" t="s">
        <v>136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x14ac:dyDescent="0.25"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1" spans="1:17" ht="24.95" customHeight="1" x14ac:dyDescent="0.3">
      <c r="B11" s="191" t="s">
        <v>101</v>
      </c>
      <c r="C11" s="191"/>
      <c r="D11" s="191"/>
      <c r="E11" s="191"/>
      <c r="F11" s="191"/>
      <c r="G11" s="192"/>
      <c r="H11" s="193" t="s">
        <v>102</v>
      </c>
      <c r="I11" s="193"/>
      <c r="J11" s="191" t="s">
        <v>74</v>
      </c>
      <c r="K11" s="192"/>
      <c r="L11" s="192"/>
      <c r="M11" s="192"/>
      <c r="N11" s="192"/>
      <c r="O11" s="192"/>
      <c r="P11" s="193" t="s">
        <v>102</v>
      </c>
      <c r="Q11" s="193"/>
    </row>
    <row r="12" spans="1:17" ht="24.95" customHeight="1" x14ac:dyDescent="0.25">
      <c r="B12" s="194" t="s">
        <v>113</v>
      </c>
      <c r="C12" s="194"/>
      <c r="D12" s="194"/>
      <c r="E12" s="194"/>
      <c r="F12" s="194"/>
      <c r="G12" s="194"/>
      <c r="H12" s="195">
        <v>150919</v>
      </c>
      <c r="I12" s="195"/>
      <c r="J12" s="196" t="s">
        <v>103</v>
      </c>
      <c r="K12" s="196"/>
      <c r="L12" s="196"/>
      <c r="M12" s="196"/>
      <c r="N12" s="196"/>
      <c r="O12" s="196"/>
      <c r="P12" s="195">
        <v>134329</v>
      </c>
      <c r="Q12" s="195"/>
    </row>
    <row r="13" spans="1:17" ht="24.95" customHeight="1" x14ac:dyDescent="0.25">
      <c r="B13" s="197" t="s">
        <v>114</v>
      </c>
      <c r="C13" s="197"/>
      <c r="D13" s="197"/>
      <c r="E13" s="197"/>
      <c r="F13" s="197"/>
      <c r="G13" s="197"/>
      <c r="H13" s="195">
        <v>60159</v>
      </c>
      <c r="I13" s="195"/>
      <c r="J13" s="198" t="s">
        <v>104</v>
      </c>
      <c r="K13" s="198"/>
      <c r="L13" s="198"/>
      <c r="M13" s="198"/>
      <c r="N13" s="198"/>
      <c r="O13" s="198"/>
      <c r="P13" s="195">
        <v>30278</v>
      </c>
      <c r="Q13" s="195"/>
    </row>
    <row r="14" spans="1:17" ht="24.95" customHeight="1" x14ac:dyDescent="0.25">
      <c r="B14" s="194" t="s">
        <v>115</v>
      </c>
      <c r="C14" s="194"/>
      <c r="D14" s="194"/>
      <c r="E14" s="194"/>
      <c r="F14" s="194"/>
      <c r="G14" s="194"/>
      <c r="H14" s="199">
        <v>26800</v>
      </c>
      <c r="I14" s="199"/>
      <c r="J14" s="196" t="s">
        <v>105</v>
      </c>
      <c r="K14" s="196"/>
      <c r="L14" s="196"/>
      <c r="M14" s="196"/>
      <c r="N14" s="196"/>
      <c r="O14" s="196"/>
      <c r="P14" s="195">
        <v>79299</v>
      </c>
      <c r="Q14" s="195"/>
    </row>
    <row r="15" spans="1:17" ht="24.95" customHeight="1" x14ac:dyDescent="0.25">
      <c r="B15" s="194" t="s">
        <v>116</v>
      </c>
      <c r="C15" s="194"/>
      <c r="D15" s="194"/>
      <c r="E15" s="194"/>
      <c r="F15" s="194"/>
      <c r="G15" s="194"/>
      <c r="H15" s="199">
        <v>12605</v>
      </c>
      <c r="I15" s="199"/>
      <c r="J15" s="196" t="s">
        <v>135</v>
      </c>
      <c r="K15" s="196"/>
      <c r="L15" s="196"/>
      <c r="M15" s="196"/>
      <c r="N15" s="196"/>
      <c r="O15" s="196"/>
      <c r="P15" s="199">
        <v>17692</v>
      </c>
      <c r="Q15" s="199"/>
    </row>
    <row r="16" spans="1:17" ht="24.95" customHeight="1" x14ac:dyDescent="0.25">
      <c r="B16" s="194" t="s">
        <v>117</v>
      </c>
      <c r="C16" s="194"/>
      <c r="D16" s="194"/>
      <c r="E16" s="194"/>
      <c r="F16" s="194"/>
      <c r="G16" s="194"/>
      <c r="H16" s="199">
        <v>0</v>
      </c>
      <c r="I16" s="199"/>
      <c r="J16" s="196" t="s">
        <v>106</v>
      </c>
      <c r="K16" s="196"/>
      <c r="L16" s="196"/>
      <c r="M16" s="196"/>
      <c r="N16" s="196"/>
      <c r="O16" s="196"/>
      <c r="P16" s="195">
        <v>20289</v>
      </c>
      <c r="Q16" s="195"/>
    </row>
    <row r="17" spans="2:17" ht="24.95" customHeight="1" x14ac:dyDescent="0.3">
      <c r="B17" s="191"/>
      <c r="C17" s="191"/>
      <c r="D17" s="191"/>
      <c r="E17" s="191"/>
      <c r="F17" s="191"/>
      <c r="G17" s="192"/>
      <c r="H17" s="199"/>
      <c r="I17" s="199"/>
      <c r="J17" s="200" t="s">
        <v>107</v>
      </c>
      <c r="K17" s="200"/>
      <c r="L17" s="200"/>
      <c r="M17" s="200"/>
      <c r="N17" s="200"/>
      <c r="O17" s="200"/>
      <c r="P17" s="201">
        <v>16579</v>
      </c>
      <c r="Q17" s="202"/>
    </row>
    <row r="18" spans="2:17" ht="24.95" customHeight="1" x14ac:dyDescent="0.25">
      <c r="B18" s="203" t="s">
        <v>118</v>
      </c>
      <c r="C18" s="203"/>
      <c r="D18" s="203"/>
      <c r="E18" s="203"/>
      <c r="F18" s="203"/>
      <c r="G18" s="203"/>
      <c r="H18" s="204">
        <f>SUM(H12:I17)</f>
        <v>250483</v>
      </c>
      <c r="I18" s="204"/>
      <c r="J18" s="205" t="s">
        <v>108</v>
      </c>
      <c r="K18" s="205"/>
      <c r="L18" s="205"/>
      <c r="M18" s="205"/>
      <c r="N18" s="205"/>
      <c r="O18" s="205"/>
      <c r="P18" s="204">
        <f>SUM(P12:Q16)</f>
        <v>281887</v>
      </c>
      <c r="Q18" s="204"/>
    </row>
    <row r="19" spans="2:17" ht="24.95" customHeight="1" x14ac:dyDescent="0.25">
      <c r="B19" s="194" t="s">
        <v>119</v>
      </c>
      <c r="C19" s="194"/>
      <c r="D19" s="194"/>
      <c r="E19" s="194"/>
      <c r="F19" s="194"/>
      <c r="G19" s="194"/>
      <c r="H19" s="195">
        <v>27012</v>
      </c>
      <c r="I19" s="195"/>
      <c r="J19" s="196" t="s">
        <v>109</v>
      </c>
      <c r="K19" s="196"/>
      <c r="L19" s="196"/>
      <c r="M19" s="196"/>
      <c r="N19" s="196"/>
      <c r="O19" s="196"/>
      <c r="P19" s="195">
        <v>56290</v>
      </c>
      <c r="Q19" s="195"/>
    </row>
    <row r="20" spans="2:17" ht="24.95" customHeight="1" x14ac:dyDescent="0.25">
      <c r="B20" s="194" t="s">
        <v>120</v>
      </c>
      <c r="C20" s="194"/>
      <c r="D20" s="194"/>
      <c r="E20" s="194"/>
      <c r="F20" s="194"/>
      <c r="G20" s="194"/>
      <c r="H20" s="199">
        <v>0</v>
      </c>
      <c r="I20" s="199"/>
      <c r="J20" s="196" t="s">
        <v>110</v>
      </c>
      <c r="K20" s="196"/>
      <c r="L20" s="196"/>
      <c r="M20" s="196"/>
      <c r="N20" s="196"/>
      <c r="O20" s="196"/>
      <c r="P20" s="199">
        <v>0</v>
      </c>
      <c r="Q20" s="199"/>
    </row>
    <row r="21" spans="2:17" ht="24.95" customHeight="1" x14ac:dyDescent="0.25">
      <c r="B21" s="194" t="s">
        <v>121</v>
      </c>
      <c r="C21" s="194"/>
      <c r="D21" s="194"/>
      <c r="E21" s="194"/>
      <c r="F21" s="194"/>
      <c r="G21" s="194"/>
      <c r="H21" s="199">
        <v>0</v>
      </c>
      <c r="I21" s="199"/>
      <c r="J21" s="196" t="s">
        <v>111</v>
      </c>
      <c r="K21" s="196"/>
      <c r="L21" s="196"/>
      <c r="M21" s="196"/>
      <c r="N21" s="196"/>
      <c r="O21" s="196"/>
      <c r="P21" s="199">
        <v>0</v>
      </c>
      <c r="Q21" s="199"/>
    </row>
    <row r="22" spans="2:17" ht="24.95" customHeight="1" x14ac:dyDescent="0.25">
      <c r="B22" s="203" t="s">
        <v>122</v>
      </c>
      <c r="C22" s="203"/>
      <c r="D22" s="203"/>
      <c r="E22" s="203"/>
      <c r="F22" s="203"/>
      <c r="G22" s="203"/>
      <c r="H22" s="204">
        <f>SUM(H19:I21)</f>
        <v>27012</v>
      </c>
      <c r="I22" s="204"/>
      <c r="J22" s="196" t="s">
        <v>112</v>
      </c>
      <c r="K22" s="196"/>
      <c r="L22" s="196"/>
      <c r="M22" s="196"/>
      <c r="N22" s="196"/>
      <c r="O22" s="196"/>
      <c r="P22" s="204">
        <f>SUM(P19:Q21)</f>
        <v>56290</v>
      </c>
      <c r="Q22" s="204"/>
    </row>
    <row r="23" spans="2:17" ht="24.95" customHeight="1" x14ac:dyDescent="0.25">
      <c r="B23" s="194" t="s">
        <v>123</v>
      </c>
      <c r="C23" s="194"/>
      <c r="D23" s="194"/>
      <c r="E23" s="194"/>
      <c r="F23" s="194"/>
      <c r="G23" s="194"/>
      <c r="H23" s="199">
        <v>0</v>
      </c>
      <c r="I23" s="199"/>
      <c r="J23" s="196" t="s">
        <v>190</v>
      </c>
      <c r="K23" s="196"/>
      <c r="L23" s="196"/>
      <c r="M23" s="196"/>
      <c r="N23" s="196"/>
      <c r="O23" s="196"/>
      <c r="P23" s="199">
        <v>5484</v>
      </c>
      <c r="Q23" s="199"/>
    </row>
    <row r="24" spans="2:17" ht="24.95" customHeight="1" x14ac:dyDescent="0.25">
      <c r="B24" s="194" t="s">
        <v>189</v>
      </c>
      <c r="C24" s="194"/>
      <c r="D24" s="194"/>
      <c r="E24" s="194"/>
      <c r="F24" s="194"/>
      <c r="G24" s="194"/>
      <c r="H24" s="199">
        <v>66166</v>
      </c>
      <c r="I24" s="199"/>
      <c r="J24" s="196"/>
      <c r="K24" s="196"/>
      <c r="L24" s="196"/>
      <c r="M24" s="196"/>
      <c r="N24" s="196"/>
      <c r="O24" s="196"/>
      <c r="P24" s="199"/>
      <c r="Q24" s="199"/>
    </row>
    <row r="25" spans="2:17" ht="24.95" customHeight="1" x14ac:dyDescent="0.25">
      <c r="B25" s="203" t="s">
        <v>124</v>
      </c>
      <c r="C25" s="203"/>
      <c r="D25" s="203"/>
      <c r="E25" s="203"/>
      <c r="F25" s="203"/>
      <c r="G25" s="203"/>
      <c r="H25" s="204">
        <f>SUM(H23:I24)</f>
        <v>66166</v>
      </c>
      <c r="I25" s="204"/>
      <c r="J25" s="205" t="s">
        <v>125</v>
      </c>
      <c r="K25" s="205"/>
      <c r="L25" s="205"/>
      <c r="M25" s="205"/>
      <c r="N25" s="205"/>
      <c r="O25" s="205"/>
      <c r="P25" s="204">
        <f>SUM(P23:Q24)</f>
        <v>5484</v>
      </c>
      <c r="Q25" s="204"/>
    </row>
    <row r="26" spans="2:17" ht="24.95" customHeight="1" x14ac:dyDescent="0.3">
      <c r="B26" s="191" t="s">
        <v>126</v>
      </c>
      <c r="C26" s="191"/>
      <c r="D26" s="191"/>
      <c r="E26" s="191"/>
      <c r="F26" s="191"/>
      <c r="G26" s="192"/>
      <c r="H26" s="204">
        <f>H18+H22+H25</f>
        <v>343661</v>
      </c>
      <c r="I26" s="204"/>
      <c r="J26" s="206" t="s">
        <v>127</v>
      </c>
      <c r="K26" s="206"/>
      <c r="L26" s="206"/>
      <c r="M26" s="206"/>
      <c r="N26" s="206"/>
      <c r="O26" s="206"/>
      <c r="P26" s="204">
        <f>P18+P22+P25</f>
        <v>343661</v>
      </c>
      <c r="Q26" s="204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63" activePane="bottomRight" state="frozen"/>
      <selection pane="topRight" activeCell="C1" sqref="C1"/>
      <selection pane="bottomLeft" activeCell="A8" sqref="A8"/>
      <selection pane="bottomRight" activeCell="B1" sqref="B1:G69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07" t="s">
        <v>204</v>
      </c>
      <c r="C1" s="208"/>
      <c r="D1" s="208"/>
      <c r="E1" s="208"/>
      <c r="F1" s="208"/>
      <c r="G1" s="208"/>
    </row>
    <row r="2" spans="2:8" ht="30.75" customHeight="1" x14ac:dyDescent="0.25">
      <c r="B2" s="209"/>
      <c r="C2" s="209"/>
      <c r="D2" s="209"/>
      <c r="E2" s="188"/>
      <c r="F2" s="188"/>
      <c r="G2" s="188"/>
    </row>
    <row r="3" spans="2:8" x14ac:dyDescent="0.2">
      <c r="B3" s="210" t="s">
        <v>51</v>
      </c>
      <c r="C3" s="210"/>
      <c r="D3" s="210"/>
      <c r="E3" s="210"/>
      <c r="F3" s="210"/>
      <c r="G3" s="210"/>
    </row>
    <row r="4" spans="2:8" x14ac:dyDescent="0.2">
      <c r="B4" s="210"/>
      <c r="C4" s="210"/>
      <c r="D4" s="210"/>
      <c r="E4" s="210"/>
      <c r="F4" s="210"/>
      <c r="G4" s="210"/>
    </row>
    <row r="5" spans="2:8" x14ac:dyDescent="0.2">
      <c r="B5" s="211"/>
      <c r="C5" s="211"/>
      <c r="D5" s="211"/>
      <c r="E5" s="211"/>
      <c r="F5" s="211"/>
      <c r="G5" s="211"/>
    </row>
    <row r="6" spans="2:8" ht="38.25" customHeight="1" x14ac:dyDescent="0.2">
      <c r="B6" s="17" t="s">
        <v>52</v>
      </c>
      <c r="C6" s="18" t="s">
        <v>53</v>
      </c>
      <c r="D6" s="18" t="s">
        <v>54</v>
      </c>
      <c r="E6" s="18" t="s">
        <v>55</v>
      </c>
      <c r="F6" s="19" t="s">
        <v>56</v>
      </c>
      <c r="G6" s="20" t="s">
        <v>57</v>
      </c>
    </row>
    <row r="7" spans="2:8" ht="35.25" customHeight="1" x14ac:dyDescent="0.2">
      <c r="B7" s="21" t="s">
        <v>58</v>
      </c>
      <c r="C7" s="22" t="s">
        <v>153</v>
      </c>
      <c r="D7" s="22" t="s">
        <v>154</v>
      </c>
      <c r="E7" s="22" t="s">
        <v>155</v>
      </c>
      <c r="F7" s="23" t="s">
        <v>156</v>
      </c>
      <c r="G7" s="24" t="s">
        <v>157</v>
      </c>
    </row>
    <row r="8" spans="2:8" ht="24.95" customHeight="1" x14ac:dyDescent="0.2">
      <c r="B8" s="25" t="s">
        <v>35</v>
      </c>
      <c r="C8" s="26"/>
      <c r="D8" s="26"/>
      <c r="E8" s="26"/>
      <c r="F8" s="27"/>
      <c r="G8" s="28"/>
    </row>
    <row r="9" spans="2:8" ht="24.95" customHeight="1" x14ac:dyDescent="0.2">
      <c r="B9" s="29" t="s">
        <v>59</v>
      </c>
      <c r="C9" s="177">
        <v>150919</v>
      </c>
      <c r="D9" s="30"/>
      <c r="E9" s="30"/>
      <c r="F9" s="31"/>
      <c r="G9" s="32">
        <f t="shared" ref="G9:G16" si="0">SUM(C9:F9)</f>
        <v>150919</v>
      </c>
      <c r="H9" s="135"/>
    </row>
    <row r="10" spans="2:8" ht="24.95" customHeight="1" x14ac:dyDescent="0.2">
      <c r="B10" s="33" t="s">
        <v>60</v>
      </c>
      <c r="C10" s="177">
        <v>60159</v>
      </c>
      <c r="D10" s="34"/>
      <c r="E10" s="34"/>
      <c r="F10" s="35"/>
      <c r="G10" s="36">
        <f t="shared" si="0"/>
        <v>60159</v>
      </c>
      <c r="H10" s="135"/>
    </row>
    <row r="11" spans="2:8" ht="25.15" customHeight="1" x14ac:dyDescent="0.2">
      <c r="B11" s="29" t="s">
        <v>29</v>
      </c>
      <c r="C11" s="30">
        <v>26800</v>
      </c>
      <c r="D11" s="30"/>
      <c r="E11" s="37"/>
      <c r="F11" s="38"/>
      <c r="G11" s="32">
        <f t="shared" si="0"/>
        <v>26800</v>
      </c>
      <c r="H11" s="135"/>
    </row>
    <row r="12" spans="2:8" ht="24.95" customHeight="1" x14ac:dyDescent="0.2">
      <c r="B12" s="39" t="s">
        <v>35</v>
      </c>
      <c r="C12" s="30">
        <v>12525</v>
      </c>
      <c r="D12" s="30"/>
      <c r="E12" s="30"/>
      <c r="F12" s="31">
        <v>80</v>
      </c>
      <c r="G12" s="32">
        <f t="shared" si="0"/>
        <v>12605</v>
      </c>
      <c r="H12" s="135"/>
    </row>
    <row r="13" spans="2:8" ht="24.95" customHeight="1" x14ac:dyDescent="0.2">
      <c r="B13" s="29" t="s">
        <v>61</v>
      </c>
      <c r="C13" s="30">
        <v>0</v>
      </c>
      <c r="D13" s="30"/>
      <c r="E13" s="30"/>
      <c r="F13" s="31"/>
      <c r="G13" s="32">
        <f t="shared" si="0"/>
        <v>0</v>
      </c>
      <c r="H13" s="135"/>
    </row>
    <row r="14" spans="2:8" ht="24.95" customHeight="1" thickBot="1" x14ac:dyDescent="0.25">
      <c r="B14" s="40" t="s">
        <v>62</v>
      </c>
      <c r="C14" s="41">
        <f>SUM(C9:C13)</f>
        <v>250403</v>
      </c>
      <c r="D14" s="42">
        <f>SUM(D9:D13)</f>
        <v>0</v>
      </c>
      <c r="E14" s="41">
        <f>SUM(E9:E13)</f>
        <v>0</v>
      </c>
      <c r="F14" s="43">
        <f>SUM(F9:F13)</f>
        <v>80</v>
      </c>
      <c r="G14" s="44">
        <f t="shared" si="0"/>
        <v>250483</v>
      </c>
      <c r="H14" s="135"/>
    </row>
    <row r="15" spans="2:8" ht="24.95" customHeight="1" thickTop="1" thickBot="1" x14ac:dyDescent="0.25">
      <c r="B15" s="45" t="s">
        <v>63</v>
      </c>
      <c r="C15" s="147"/>
      <c r="D15" s="187">
        <v>44116</v>
      </c>
      <c r="E15" s="187">
        <v>40608</v>
      </c>
      <c r="F15" s="186">
        <v>5184</v>
      </c>
      <c r="G15" s="46">
        <f t="shared" si="0"/>
        <v>89908</v>
      </c>
      <c r="H15" s="135"/>
    </row>
    <row r="16" spans="2:8" ht="24.95" customHeight="1" thickTop="1" thickBot="1" x14ac:dyDescent="0.25">
      <c r="B16" s="47" t="s">
        <v>64</v>
      </c>
      <c r="C16" s="147">
        <v>30854</v>
      </c>
      <c r="D16" s="147">
        <v>174</v>
      </c>
      <c r="E16" s="147">
        <v>16</v>
      </c>
      <c r="F16" s="148">
        <v>122</v>
      </c>
      <c r="G16" s="48">
        <f t="shared" si="0"/>
        <v>31166</v>
      </c>
      <c r="H16" s="135"/>
    </row>
    <row r="17" spans="2:8" ht="24.95" customHeight="1" thickTop="1" x14ac:dyDescent="0.2">
      <c r="B17" s="49" t="s">
        <v>65</v>
      </c>
      <c r="C17" s="50">
        <f>SUM(C14:C16)</f>
        <v>281257</v>
      </c>
      <c r="D17" s="51">
        <f>SUM(D14:D16)</f>
        <v>44290</v>
      </c>
      <c r="E17" s="51">
        <f>SUM(E14:E16)</f>
        <v>40624</v>
      </c>
      <c r="F17" s="52">
        <f>SUM(F14:F16)</f>
        <v>5386</v>
      </c>
      <c r="G17" s="53">
        <f>SUM(C17:F17)-G15</f>
        <v>281649</v>
      </c>
      <c r="H17" s="135"/>
    </row>
    <row r="18" spans="2:8" ht="24.95" customHeight="1" x14ac:dyDescent="0.2">
      <c r="B18" s="39" t="s">
        <v>66</v>
      </c>
      <c r="C18" s="54">
        <v>0</v>
      </c>
      <c r="D18" s="55">
        <v>0</v>
      </c>
      <c r="E18" s="55">
        <v>0</v>
      </c>
      <c r="F18" s="56">
        <v>0</v>
      </c>
      <c r="G18" s="57">
        <f>SUM(C18:F18)</f>
        <v>0</v>
      </c>
      <c r="H18" s="135"/>
    </row>
    <row r="19" spans="2:8" ht="24.95" customHeight="1" x14ac:dyDescent="0.2">
      <c r="B19" s="58" t="s">
        <v>67</v>
      </c>
      <c r="C19" s="59">
        <f>C17</f>
        <v>281257</v>
      </c>
      <c r="D19" s="60">
        <f>SUM(D17:D18)</f>
        <v>44290</v>
      </c>
      <c r="E19" s="60">
        <f>SUM(E17:E18)</f>
        <v>40624</v>
      </c>
      <c r="F19" s="61">
        <f>SUM(F17:F18)</f>
        <v>5386</v>
      </c>
      <c r="G19" s="62">
        <f>SUM(G17:G18)</f>
        <v>281649</v>
      </c>
      <c r="H19" s="135"/>
    </row>
    <row r="20" spans="2:8" ht="24.95" customHeight="1" x14ac:dyDescent="0.2">
      <c r="B20" s="63" t="s">
        <v>68</v>
      </c>
      <c r="C20" s="59">
        <f>SUM(C19)</f>
        <v>281257</v>
      </c>
      <c r="D20" s="60">
        <f>SUM(D19)</f>
        <v>44290</v>
      </c>
      <c r="E20" s="60">
        <f>SUM(E19)</f>
        <v>40624</v>
      </c>
      <c r="F20" s="61">
        <f>SUM(F19)</f>
        <v>5386</v>
      </c>
      <c r="G20" s="62">
        <f>G19</f>
        <v>281649</v>
      </c>
      <c r="H20" s="135"/>
    </row>
    <row r="21" spans="2:8" ht="33.75" customHeight="1" x14ac:dyDescent="0.2">
      <c r="B21" s="25" t="s">
        <v>69</v>
      </c>
      <c r="C21" s="26"/>
      <c r="D21" s="26"/>
      <c r="E21" s="26"/>
      <c r="F21" s="27"/>
      <c r="G21" s="28"/>
      <c r="H21" s="135"/>
    </row>
    <row r="22" spans="2:8" ht="24.95" customHeight="1" x14ac:dyDescent="0.2">
      <c r="B22" s="39" t="s">
        <v>46</v>
      </c>
      <c r="C22" s="177">
        <v>27012</v>
      </c>
      <c r="D22" s="30"/>
      <c r="E22" s="30"/>
      <c r="F22" s="31"/>
      <c r="G22" s="32">
        <f>SUM(C22:F22)</f>
        <v>27012</v>
      </c>
      <c r="H22" s="135"/>
    </row>
    <row r="23" spans="2:8" ht="24.95" customHeight="1" x14ac:dyDescent="0.2">
      <c r="B23" s="39" t="s">
        <v>70</v>
      </c>
      <c r="C23" s="30"/>
      <c r="D23" s="30"/>
      <c r="E23" s="30"/>
      <c r="F23" s="31"/>
      <c r="G23" s="64">
        <f>SUM(C23:F23)</f>
        <v>0</v>
      </c>
      <c r="H23" s="135"/>
    </row>
    <row r="24" spans="2:8" ht="24.95" customHeight="1" x14ac:dyDescent="0.2">
      <c r="B24" s="39" t="s">
        <v>71</v>
      </c>
      <c r="C24" s="30"/>
      <c r="D24" s="30"/>
      <c r="E24" s="30"/>
      <c r="F24" s="31"/>
      <c r="G24" s="64">
        <f>SUM(C24:F24)</f>
        <v>0</v>
      </c>
      <c r="H24" s="135"/>
    </row>
    <row r="25" spans="2:8" ht="24.95" customHeight="1" x14ac:dyDescent="0.2">
      <c r="B25" s="58" t="s">
        <v>72</v>
      </c>
      <c r="C25" s="59">
        <f>SUM(C22:C24)</f>
        <v>27012</v>
      </c>
      <c r="D25" s="59">
        <f>SUM(D22:D24)</f>
        <v>0</v>
      </c>
      <c r="E25" s="59">
        <f>SUM(E22:E24)</f>
        <v>0</v>
      </c>
      <c r="F25" s="65">
        <f>SUM(F22:F24)</f>
        <v>0</v>
      </c>
      <c r="G25" s="62">
        <f>SUM(G22:G24)</f>
        <v>27012</v>
      </c>
      <c r="H25" s="135"/>
    </row>
    <row r="26" spans="2:8" ht="24.95" customHeight="1" x14ac:dyDescent="0.2">
      <c r="B26" s="39" t="s">
        <v>172</v>
      </c>
      <c r="C26" s="30">
        <v>35000</v>
      </c>
      <c r="D26" s="30"/>
      <c r="E26" s="30"/>
      <c r="F26" s="31"/>
      <c r="G26" s="32">
        <f t="shared" ref="G26:G27" si="1">SUM(C26:F26)</f>
        <v>35000</v>
      </c>
      <c r="H26" s="135"/>
    </row>
    <row r="27" spans="2:8" ht="24.95" customHeight="1" x14ac:dyDescent="0.2">
      <c r="B27" s="39" t="s">
        <v>174</v>
      </c>
      <c r="C27" s="30"/>
      <c r="D27" s="30"/>
      <c r="E27" s="30"/>
      <c r="F27" s="31"/>
      <c r="G27" s="32">
        <f t="shared" si="1"/>
        <v>0</v>
      </c>
      <c r="H27" s="135"/>
    </row>
    <row r="28" spans="2:8" ht="24.95" customHeight="1" x14ac:dyDescent="0.2">
      <c r="B28" s="39" t="s">
        <v>175</v>
      </c>
      <c r="C28" s="30">
        <v>0</v>
      </c>
      <c r="D28" s="30"/>
      <c r="E28" s="30"/>
      <c r="F28" s="31"/>
      <c r="G28" s="32">
        <f>SUM(C28:F28)</f>
        <v>0</v>
      </c>
      <c r="H28" s="135"/>
    </row>
    <row r="29" spans="2:8" ht="24.95" customHeight="1" x14ac:dyDescent="0.2">
      <c r="B29" s="58" t="s">
        <v>173</v>
      </c>
      <c r="C29" s="66">
        <f>SUM(C26:C28)</f>
        <v>35000</v>
      </c>
      <c r="D29" s="66">
        <f t="shared" ref="D29:F29" si="2">SUM(D26:D28)</f>
        <v>0</v>
      </c>
      <c r="E29" s="66">
        <f t="shared" si="2"/>
        <v>0</v>
      </c>
      <c r="F29" s="66">
        <f t="shared" si="2"/>
        <v>0</v>
      </c>
      <c r="G29" s="67">
        <f>SUM(C29:F29)</f>
        <v>35000</v>
      </c>
      <c r="H29" s="135"/>
    </row>
    <row r="30" spans="2:8" ht="24.95" customHeight="1" x14ac:dyDescent="0.2">
      <c r="B30" s="68" t="s">
        <v>73</v>
      </c>
      <c r="C30" s="69">
        <f>SUM(C20+C25+C29)</f>
        <v>343269</v>
      </c>
      <c r="D30" s="118">
        <f>SUM(D20+D25+D29)</f>
        <v>44290</v>
      </c>
      <c r="E30" s="118">
        <f t="shared" ref="E30:G30" si="3">SUM(E20+E25+E29)</f>
        <v>40624</v>
      </c>
      <c r="F30" s="118">
        <f t="shared" si="3"/>
        <v>5386</v>
      </c>
      <c r="G30" s="69">
        <f t="shared" si="3"/>
        <v>343661</v>
      </c>
      <c r="H30" s="135"/>
    </row>
    <row r="31" spans="2:8" ht="24.95" customHeight="1" x14ac:dyDescent="0.2">
      <c r="B31" s="70" t="s">
        <v>74</v>
      </c>
      <c r="C31" s="71"/>
      <c r="D31" s="71"/>
      <c r="E31" s="71"/>
      <c r="F31" s="72"/>
      <c r="G31" s="73"/>
      <c r="H31" s="135"/>
    </row>
    <row r="32" spans="2:8" ht="24.95" customHeight="1" x14ac:dyDescent="0.2">
      <c r="B32" s="74" t="s">
        <v>75</v>
      </c>
      <c r="C32" s="75"/>
      <c r="D32" s="75"/>
      <c r="E32" s="75"/>
      <c r="F32" s="76"/>
      <c r="G32" s="77"/>
      <c r="H32" s="135"/>
    </row>
    <row r="33" spans="2:8" ht="24.95" customHeight="1" x14ac:dyDescent="0.2">
      <c r="B33" s="78" t="s">
        <v>76</v>
      </c>
      <c r="C33" s="178">
        <f>SUM(C34+C35)</f>
        <v>74238</v>
      </c>
      <c r="D33" s="79">
        <f>SUM(D34+D35)</f>
        <v>29157</v>
      </c>
      <c r="E33" s="79">
        <f>SUM(E34+E35)</f>
        <v>28539</v>
      </c>
      <c r="F33" s="80">
        <f>SUM(F34+F35)</f>
        <v>2395</v>
      </c>
      <c r="G33" s="81">
        <f>SUM(G34+G35)</f>
        <v>134329</v>
      </c>
      <c r="H33" s="135"/>
    </row>
    <row r="34" spans="2:8" ht="24.95" customHeight="1" x14ac:dyDescent="0.2">
      <c r="B34" s="82" t="s">
        <v>77</v>
      </c>
      <c r="C34" s="167">
        <v>73288</v>
      </c>
      <c r="D34" s="182">
        <v>27877</v>
      </c>
      <c r="E34" s="182">
        <v>27739</v>
      </c>
      <c r="F34" s="183">
        <v>2305</v>
      </c>
      <c r="G34" s="184">
        <f>SUM(C34:F34)</f>
        <v>131209</v>
      </c>
      <c r="H34" s="135"/>
    </row>
    <row r="35" spans="2:8" ht="24.95" customHeight="1" x14ac:dyDescent="0.2">
      <c r="B35" s="82" t="s">
        <v>78</v>
      </c>
      <c r="C35" s="26">
        <v>950</v>
      </c>
      <c r="D35" s="26">
        <v>1280</v>
      </c>
      <c r="E35" s="26">
        <v>800</v>
      </c>
      <c r="F35" s="27">
        <v>90</v>
      </c>
      <c r="G35" s="28">
        <f>SUM(C35:F35)</f>
        <v>3120</v>
      </c>
      <c r="H35" s="135"/>
    </row>
    <row r="36" spans="2:8" ht="24.95" customHeight="1" x14ac:dyDescent="0.2">
      <c r="B36" s="78" t="s">
        <v>79</v>
      </c>
      <c r="C36" s="66">
        <f>SUM(C37+C38)</f>
        <v>13976</v>
      </c>
      <c r="D36" s="79">
        <f>SUM(D37+D38)</f>
        <v>7883</v>
      </c>
      <c r="E36" s="79">
        <f>SUM(E37+E38)</f>
        <v>7765</v>
      </c>
      <c r="F36" s="80">
        <f>SUM(F37+F38)</f>
        <v>654</v>
      </c>
      <c r="G36" s="81">
        <f>SUM(G37+G38)</f>
        <v>30278</v>
      </c>
      <c r="H36" s="135"/>
    </row>
    <row r="37" spans="2:8" ht="24.95" customHeight="1" x14ac:dyDescent="0.2">
      <c r="B37" s="82" t="s">
        <v>80</v>
      </c>
      <c r="C37" s="179">
        <v>13648</v>
      </c>
      <c r="D37" s="179">
        <v>7306</v>
      </c>
      <c r="E37" s="179">
        <v>7489</v>
      </c>
      <c r="F37" s="181">
        <v>623</v>
      </c>
      <c r="G37" s="185">
        <f>SUM(C37:F37)</f>
        <v>29066</v>
      </c>
      <c r="H37" s="135"/>
    </row>
    <row r="38" spans="2:8" ht="24.95" customHeight="1" x14ac:dyDescent="0.2">
      <c r="B38" s="82" t="s">
        <v>81</v>
      </c>
      <c r="C38" s="26">
        <v>328</v>
      </c>
      <c r="D38" s="26">
        <v>577</v>
      </c>
      <c r="E38" s="26">
        <v>276</v>
      </c>
      <c r="F38" s="27">
        <v>31</v>
      </c>
      <c r="G38" s="28">
        <f>SUM(C38:F38)</f>
        <v>1212</v>
      </c>
      <c r="H38" s="135"/>
    </row>
    <row r="39" spans="2:8" ht="24.95" customHeight="1" x14ac:dyDescent="0.2">
      <c r="B39" s="78" t="s">
        <v>82</v>
      </c>
      <c r="C39" s="79">
        <f>SUM(C40+C41)</f>
        <v>66192</v>
      </c>
      <c r="D39" s="79">
        <f>SUM(D40+D41)</f>
        <v>6750</v>
      </c>
      <c r="E39" s="79">
        <f>SUM(E40+E41)</f>
        <v>4020</v>
      </c>
      <c r="F39" s="80">
        <f>SUM(F40+F41)</f>
        <v>2337</v>
      </c>
      <c r="G39" s="81">
        <f>SUM(G40+G41)</f>
        <v>79299</v>
      </c>
      <c r="H39" s="135"/>
    </row>
    <row r="40" spans="2:8" ht="24.95" customHeight="1" x14ac:dyDescent="0.2">
      <c r="B40" s="82" t="s">
        <v>83</v>
      </c>
      <c r="C40" s="179">
        <v>66192</v>
      </c>
      <c r="D40" s="26">
        <v>6750</v>
      </c>
      <c r="E40" s="26">
        <v>4020</v>
      </c>
      <c r="F40" s="27">
        <v>2337</v>
      </c>
      <c r="G40" s="149">
        <f>SUM(C40:F40)</f>
        <v>79299</v>
      </c>
      <c r="H40" s="135"/>
    </row>
    <row r="41" spans="2:8" ht="24.95" customHeight="1" x14ac:dyDescent="0.2">
      <c r="B41" s="82"/>
      <c r="C41" s="26"/>
      <c r="D41" s="26"/>
      <c r="E41" s="26"/>
      <c r="F41" s="27"/>
      <c r="G41" s="28"/>
      <c r="H41" s="135"/>
    </row>
    <row r="42" spans="2:8" ht="11.25" customHeight="1" x14ac:dyDescent="0.2">
      <c r="B42" s="78" t="s">
        <v>132</v>
      </c>
      <c r="C42" s="66">
        <v>17692</v>
      </c>
      <c r="D42" s="66">
        <v>0</v>
      </c>
      <c r="E42" s="79"/>
      <c r="F42" s="80"/>
      <c r="G42" s="81">
        <f>SUM(C42:F42)</f>
        <v>17692</v>
      </c>
      <c r="H42" s="135"/>
    </row>
    <row r="43" spans="2:8" ht="24.95" customHeight="1" x14ac:dyDescent="0.2">
      <c r="B43" s="78" t="s">
        <v>84</v>
      </c>
      <c r="C43" s="66">
        <v>3710</v>
      </c>
      <c r="D43" s="79"/>
      <c r="E43" s="79"/>
      <c r="F43" s="80"/>
      <c r="G43" s="81">
        <f>SUM(C43:F43)</f>
        <v>3710</v>
      </c>
      <c r="H43" s="135"/>
    </row>
    <row r="44" spans="2:8" ht="24.95" customHeight="1" x14ac:dyDescent="0.2">
      <c r="B44" s="78" t="s">
        <v>85</v>
      </c>
      <c r="C44" s="79">
        <f>SUM(C45+C46)</f>
        <v>16579</v>
      </c>
      <c r="D44" s="79"/>
      <c r="E44" s="79"/>
      <c r="F44" s="80"/>
      <c r="G44" s="81">
        <f>SUM(G45+G46)</f>
        <v>16579</v>
      </c>
      <c r="H44" s="135"/>
    </row>
    <row r="45" spans="2:8" ht="24.95" customHeight="1" x14ac:dyDescent="0.2">
      <c r="B45" s="82" t="s">
        <v>188</v>
      </c>
      <c r="C45" s="174">
        <v>6579</v>
      </c>
      <c r="D45" s="26"/>
      <c r="E45" s="26"/>
      <c r="F45" s="27"/>
      <c r="G45" s="28">
        <f t="shared" ref="G45:G51" si="4">SUM(C45:F45)</f>
        <v>6579</v>
      </c>
      <c r="H45" s="135"/>
    </row>
    <row r="46" spans="2:8" ht="24.95" customHeight="1" x14ac:dyDescent="0.2">
      <c r="B46" s="82" t="s">
        <v>185</v>
      </c>
      <c r="C46" s="26">
        <v>10000</v>
      </c>
      <c r="D46" s="26"/>
      <c r="E46" s="26"/>
      <c r="F46" s="27"/>
      <c r="G46" s="28">
        <f t="shared" si="4"/>
        <v>10000</v>
      </c>
      <c r="H46" s="135"/>
    </row>
    <row r="47" spans="2:8" ht="24.95" customHeight="1" thickBot="1" x14ac:dyDescent="0.25">
      <c r="B47" s="40" t="s">
        <v>86</v>
      </c>
      <c r="C47" s="83">
        <f>SUM(C33+C36+C39+C42+C43+C44)</f>
        <v>192387</v>
      </c>
      <c r="D47" s="83">
        <f>SUM(D33+D36+D39+D42+D43+D44)</f>
        <v>43790</v>
      </c>
      <c r="E47" s="83">
        <f>SUM(E33+E36+E39+E42+E43+E44)</f>
        <v>40324</v>
      </c>
      <c r="F47" s="84">
        <f>SUM(F33+F36+F39+F42+F43+F44)</f>
        <v>5386</v>
      </c>
      <c r="G47" s="85">
        <f t="shared" si="4"/>
        <v>281887</v>
      </c>
      <c r="H47" s="135"/>
    </row>
    <row r="48" spans="2:8" ht="33" customHeight="1" thickTop="1" x14ac:dyDescent="0.2">
      <c r="B48" s="86" t="s">
        <v>87</v>
      </c>
      <c r="C48" s="153">
        <f>D15</f>
        <v>44116</v>
      </c>
      <c r="D48" s="87"/>
      <c r="E48" s="87"/>
      <c r="F48" s="88"/>
      <c r="G48" s="89">
        <f t="shared" si="4"/>
        <v>44116</v>
      </c>
      <c r="H48" s="135"/>
    </row>
    <row r="49" spans="2:8" ht="24.95" customHeight="1" x14ac:dyDescent="0.2">
      <c r="B49" s="90" t="s">
        <v>88</v>
      </c>
      <c r="C49" s="34">
        <f>F15</f>
        <v>5184</v>
      </c>
      <c r="D49" s="92"/>
      <c r="E49" s="92"/>
      <c r="F49" s="93"/>
      <c r="G49" s="94">
        <f t="shared" si="4"/>
        <v>5184</v>
      </c>
      <c r="H49" s="135"/>
    </row>
    <row r="50" spans="2:8" ht="24.95" customHeight="1" x14ac:dyDescent="0.2">
      <c r="B50" s="95" t="s">
        <v>89</v>
      </c>
      <c r="C50" s="30">
        <f>E15</f>
        <v>40608</v>
      </c>
      <c r="D50" s="96"/>
      <c r="E50" s="96"/>
      <c r="F50" s="97"/>
      <c r="G50" s="94">
        <f t="shared" si="4"/>
        <v>40608</v>
      </c>
      <c r="H50" s="135"/>
    </row>
    <row r="51" spans="2:8" ht="24.95" customHeight="1" thickBot="1" x14ac:dyDescent="0.25">
      <c r="B51" s="98" t="s">
        <v>90</v>
      </c>
      <c r="C51" s="154">
        <f>SUM(C48:C50)</f>
        <v>89908</v>
      </c>
      <c r="D51" s="99">
        <f>SUM(D48:D50)</f>
        <v>0</v>
      </c>
      <c r="E51" s="99">
        <f>SUM(E48:E50)</f>
        <v>0</v>
      </c>
      <c r="F51" s="100">
        <f>SUM(F48:F50)</f>
        <v>0</v>
      </c>
      <c r="G51" s="101">
        <f t="shared" si="4"/>
        <v>89908</v>
      </c>
      <c r="H51" s="135"/>
    </row>
    <row r="52" spans="2:8" ht="24.95" customHeight="1" thickTop="1" x14ac:dyDescent="0.2">
      <c r="B52" s="102" t="s">
        <v>91</v>
      </c>
      <c r="C52" s="103">
        <f>SUM(C47+C51)</f>
        <v>282295</v>
      </c>
      <c r="D52" s="104">
        <f>SUM(D47+D51)</f>
        <v>43790</v>
      </c>
      <c r="E52" s="104">
        <f>SUM(E47+E51)</f>
        <v>40324</v>
      </c>
      <c r="F52" s="105">
        <f>SUM(F47+F51)</f>
        <v>5386</v>
      </c>
      <c r="G52" s="106">
        <f>SUM(G47)</f>
        <v>281887</v>
      </c>
      <c r="H52" s="135"/>
    </row>
    <row r="53" spans="2:8" ht="24.95" customHeight="1" x14ac:dyDescent="0.2">
      <c r="B53" s="25" t="s">
        <v>92</v>
      </c>
      <c r="C53" s="26"/>
      <c r="D53" s="26"/>
      <c r="E53" s="26"/>
      <c r="F53" s="27"/>
      <c r="G53" s="28"/>
      <c r="H53" s="135"/>
    </row>
    <row r="54" spans="2:8" ht="24.95" customHeight="1" x14ac:dyDescent="0.2">
      <c r="B54" s="107" t="s">
        <v>93</v>
      </c>
      <c r="C54" s="180">
        <v>55490</v>
      </c>
      <c r="D54" s="66">
        <v>500</v>
      </c>
      <c r="E54" s="79">
        <v>300</v>
      </c>
      <c r="F54" s="80"/>
      <c r="G54" s="62">
        <f>SUM(C54:F54)</f>
        <v>56290</v>
      </c>
      <c r="H54" s="135"/>
    </row>
    <row r="55" spans="2:8" ht="24.95" customHeight="1" x14ac:dyDescent="0.2">
      <c r="B55" s="107" t="s">
        <v>94</v>
      </c>
      <c r="C55" s="66"/>
      <c r="D55" s="79"/>
      <c r="E55" s="79"/>
      <c r="F55" s="80"/>
      <c r="G55" s="108">
        <f>SUM(C55:F55)</f>
        <v>0</v>
      </c>
      <c r="H55" s="135"/>
    </row>
    <row r="56" spans="2:8" ht="24.95" customHeight="1" x14ac:dyDescent="0.2">
      <c r="B56" s="78" t="s">
        <v>95</v>
      </c>
      <c r="C56" s="79"/>
      <c r="D56" s="79"/>
      <c r="E56" s="79"/>
      <c r="F56" s="80"/>
      <c r="G56" s="108">
        <f t="shared" ref="G56:G61" si="5">SUM(C56:F56)</f>
        <v>0</v>
      </c>
      <c r="H56" s="135"/>
    </row>
    <row r="57" spans="2:8" ht="24.95" customHeight="1" x14ac:dyDescent="0.2">
      <c r="B57" s="58" t="s">
        <v>96</v>
      </c>
      <c r="C57" s="109">
        <f>SUM(C54:C56)</f>
        <v>55490</v>
      </c>
      <c r="D57" s="109">
        <f>SUM(D54:D56)</f>
        <v>500</v>
      </c>
      <c r="E57" s="109">
        <f>SUM(E54:E56)</f>
        <v>300</v>
      </c>
      <c r="F57" s="110">
        <f>SUM(F54:F56)</f>
        <v>0</v>
      </c>
      <c r="G57" s="108">
        <f t="shared" si="5"/>
        <v>56290</v>
      </c>
      <c r="H57" s="135"/>
    </row>
    <row r="58" spans="2:8" ht="30.75" customHeight="1" x14ac:dyDescent="0.2">
      <c r="B58" s="33" t="s">
        <v>184</v>
      </c>
      <c r="C58" s="91">
        <v>5484</v>
      </c>
      <c r="D58" s="91"/>
      <c r="E58" s="91"/>
      <c r="F58" s="111"/>
      <c r="G58" s="112">
        <f t="shared" si="5"/>
        <v>5484</v>
      </c>
    </row>
    <row r="59" spans="2:8" ht="12.75" customHeight="1" x14ac:dyDescent="0.2">
      <c r="B59" s="113"/>
      <c r="C59" s="114"/>
      <c r="D59" s="114"/>
      <c r="E59" s="114"/>
      <c r="F59" s="115"/>
      <c r="G59" s="112">
        <f t="shared" si="5"/>
        <v>0</v>
      </c>
    </row>
    <row r="60" spans="2:8" ht="13.5" customHeight="1" x14ac:dyDescent="0.2">
      <c r="B60" s="116" t="s">
        <v>187</v>
      </c>
      <c r="C60" s="109">
        <f>SUM(C58:C59)</f>
        <v>5484</v>
      </c>
      <c r="D60" s="109">
        <f t="shared" ref="D60:G60" si="6">SUM(D58:D59)</f>
        <v>0</v>
      </c>
      <c r="E60" s="109">
        <f t="shared" si="6"/>
        <v>0</v>
      </c>
      <c r="F60" s="109">
        <f t="shared" si="6"/>
        <v>0</v>
      </c>
      <c r="G60" s="109">
        <f t="shared" si="6"/>
        <v>5484</v>
      </c>
    </row>
    <row r="61" spans="2:8" ht="24.95" customHeight="1" x14ac:dyDescent="0.2">
      <c r="B61" s="33"/>
      <c r="C61" s="34"/>
      <c r="D61" s="71"/>
      <c r="E61" s="71"/>
      <c r="F61" s="72"/>
      <c r="G61" s="112">
        <f t="shared" si="5"/>
        <v>0</v>
      </c>
      <c r="H61" s="9"/>
    </row>
    <row r="62" spans="2:8" ht="15" customHeight="1" x14ac:dyDescent="0.2">
      <c r="B62" s="68" t="s">
        <v>97</v>
      </c>
      <c r="C62" s="69">
        <f>C52+C57+C60</f>
        <v>343269</v>
      </c>
      <c r="D62" s="118">
        <f t="shared" ref="D62:G62" si="7">D52+D57+D60</f>
        <v>44290</v>
      </c>
      <c r="E62" s="118">
        <f t="shared" si="7"/>
        <v>40624</v>
      </c>
      <c r="F62" s="118">
        <f t="shared" si="7"/>
        <v>5386</v>
      </c>
      <c r="G62" s="69">
        <f t="shared" si="7"/>
        <v>343661</v>
      </c>
    </row>
    <row r="63" spans="2:8" ht="24.95" customHeight="1" x14ac:dyDescent="0.2">
      <c r="B63" s="117"/>
      <c r="C63" s="71"/>
      <c r="D63" s="71"/>
      <c r="E63" s="71"/>
      <c r="F63" s="72"/>
      <c r="G63" s="71"/>
    </row>
    <row r="64" spans="2:8" ht="24.95" customHeight="1" x14ac:dyDescent="0.2">
      <c r="B64" s="119"/>
      <c r="C64" s="119"/>
      <c r="D64" s="119"/>
      <c r="E64" s="119"/>
      <c r="F64" s="119"/>
      <c r="G64" s="120"/>
    </row>
    <row r="65" spans="2:7" ht="24.95" customHeight="1" x14ac:dyDescent="0.2">
      <c r="B65" s="121" t="s">
        <v>98</v>
      </c>
      <c r="C65" s="122">
        <f>SUM(C66)</f>
        <v>8</v>
      </c>
      <c r="D65" s="122">
        <v>9</v>
      </c>
      <c r="E65" s="122">
        <v>10</v>
      </c>
      <c r="F65" s="123">
        <v>1</v>
      </c>
      <c r="G65" s="124">
        <f>SUM(C65:F65)</f>
        <v>28</v>
      </c>
    </row>
    <row r="66" spans="2:7" ht="24.95" customHeight="1" x14ac:dyDescent="0.2">
      <c r="B66" s="125" t="s">
        <v>99</v>
      </c>
      <c r="C66" s="126">
        <v>8</v>
      </c>
      <c r="D66" s="126">
        <v>8</v>
      </c>
      <c r="E66" s="126">
        <v>10</v>
      </c>
      <c r="F66" s="127">
        <v>1</v>
      </c>
      <c r="G66" s="128">
        <f>SUM(C66:F66)</f>
        <v>27</v>
      </c>
    </row>
    <row r="67" spans="2:7" ht="24.95" customHeight="1" x14ac:dyDescent="0.2">
      <c r="B67" s="121" t="s">
        <v>130</v>
      </c>
      <c r="C67" s="122">
        <v>8</v>
      </c>
      <c r="D67" s="122">
        <v>9</v>
      </c>
      <c r="E67" s="122">
        <v>10</v>
      </c>
      <c r="F67" s="129">
        <v>1</v>
      </c>
      <c r="G67" s="130">
        <f>SUM(C67:F67)</f>
        <v>28</v>
      </c>
    </row>
    <row r="68" spans="2:7" ht="24.95" customHeight="1" x14ac:dyDescent="0.2">
      <c r="B68" s="125" t="s">
        <v>99</v>
      </c>
      <c r="C68" s="126">
        <v>8</v>
      </c>
      <c r="D68" s="126">
        <v>8</v>
      </c>
      <c r="E68" s="126">
        <v>10</v>
      </c>
      <c r="F68" s="131">
        <v>1</v>
      </c>
      <c r="G68" s="132">
        <f>SUM(C68:F68)</f>
        <v>27</v>
      </c>
    </row>
    <row r="69" spans="2:7" ht="24.95" customHeight="1" x14ac:dyDescent="0.2">
      <c r="B69" s="121" t="s">
        <v>100</v>
      </c>
      <c r="C69" s="122">
        <v>55</v>
      </c>
      <c r="D69" s="122">
        <v>0</v>
      </c>
      <c r="E69" s="122">
        <v>0</v>
      </c>
      <c r="F69" s="123">
        <v>0</v>
      </c>
      <c r="G69" s="124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A2" sqref="A2:M41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17"/>
      <c r="N1" s="217"/>
    </row>
    <row r="2" spans="1:14" ht="15" x14ac:dyDescent="0.25">
      <c r="A2" s="218" t="s">
        <v>203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4" ht="25.15" customHeight="1" x14ac:dyDescent="0.3">
      <c r="B3" s="219" t="s">
        <v>158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N3" s="2">
        <f>SUM(M4:M40)</f>
        <v>150918551</v>
      </c>
    </row>
    <row r="4" spans="1:14" ht="25.15" customHeight="1" x14ac:dyDescent="0.25">
      <c r="B4" s="220" t="s">
        <v>0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3">
        <f>SUM(L5:L37)</f>
        <v>150918551</v>
      </c>
    </row>
    <row r="5" spans="1:14" ht="25.15" customHeight="1" x14ac:dyDescent="0.25">
      <c r="A5" s="4" t="s">
        <v>1</v>
      </c>
      <c r="B5" s="221" t="s">
        <v>141</v>
      </c>
      <c r="C5" s="222"/>
      <c r="D5" s="222"/>
      <c r="E5" s="222"/>
      <c r="F5" s="222"/>
      <c r="G5" s="222"/>
      <c r="H5" s="222"/>
      <c r="I5" s="222"/>
      <c r="J5" s="222"/>
      <c r="K5" s="143"/>
      <c r="L5" s="156">
        <f>SUM(J6:J14)</f>
        <v>63499568</v>
      </c>
    </row>
    <row r="6" spans="1:14" ht="25.15" customHeight="1" x14ac:dyDescent="0.25">
      <c r="A6" s="1" t="s">
        <v>144</v>
      </c>
      <c r="B6" s="212" t="s">
        <v>3</v>
      </c>
      <c r="C6" s="212"/>
      <c r="D6" s="212"/>
      <c r="E6" s="212"/>
      <c r="F6" s="212"/>
      <c r="G6" s="212"/>
      <c r="H6" s="212"/>
      <c r="I6" s="212"/>
      <c r="J6" s="12">
        <v>30823400</v>
      </c>
      <c r="K6" s="213"/>
      <c r="L6" s="144"/>
    </row>
    <row r="7" spans="1:14" ht="25.15" customHeight="1" x14ac:dyDescent="0.25">
      <c r="A7" s="1" t="s">
        <v>144</v>
      </c>
      <c r="B7" s="212" t="s">
        <v>4</v>
      </c>
      <c r="C7" s="212"/>
      <c r="D7" s="212"/>
      <c r="E7" s="212"/>
      <c r="F7" s="212"/>
      <c r="G7" s="212"/>
      <c r="H7" s="212"/>
      <c r="I7" s="212"/>
      <c r="J7" s="12">
        <f>SUM(I8:I12)</f>
        <v>26259000</v>
      </c>
      <c r="K7" s="214"/>
      <c r="L7" s="144"/>
    </row>
    <row r="8" spans="1:14" ht="25.15" customHeight="1" x14ac:dyDescent="0.25">
      <c r="B8" s="7" t="s">
        <v>5</v>
      </c>
      <c r="C8" s="215" t="s">
        <v>6</v>
      </c>
      <c r="D8" s="215"/>
      <c r="E8" s="215"/>
      <c r="F8" s="215"/>
      <c r="G8" s="215"/>
      <c r="H8" s="215"/>
      <c r="I8" s="163">
        <v>5938490</v>
      </c>
      <c r="J8" s="168"/>
      <c r="K8" s="214"/>
      <c r="L8" s="144"/>
    </row>
    <row r="9" spans="1:14" ht="25.15" customHeight="1" x14ac:dyDescent="0.25">
      <c r="B9" s="7" t="s">
        <v>7</v>
      </c>
      <c r="C9" s="216" t="s">
        <v>8</v>
      </c>
      <c r="D9" s="216"/>
      <c r="E9" s="216"/>
      <c r="F9" s="216"/>
      <c r="G9" s="216"/>
      <c r="H9" s="216"/>
      <c r="I9" s="163">
        <v>15424000</v>
      </c>
      <c r="J9" s="168"/>
      <c r="K9" s="214"/>
      <c r="L9" s="144"/>
    </row>
    <row r="10" spans="1:14" ht="25.15" customHeight="1" x14ac:dyDescent="0.25">
      <c r="B10" s="7" t="s">
        <v>9</v>
      </c>
      <c r="C10" s="216" t="s">
        <v>10</v>
      </c>
      <c r="D10" s="216"/>
      <c r="E10" s="216"/>
      <c r="F10" s="216"/>
      <c r="G10" s="216"/>
      <c r="H10" s="216"/>
      <c r="I10" s="163">
        <v>100000</v>
      </c>
      <c r="J10" s="168"/>
      <c r="K10" s="214"/>
      <c r="L10" s="144"/>
    </row>
    <row r="11" spans="1:14" ht="25.15" customHeight="1" x14ac:dyDescent="0.25">
      <c r="B11" s="7" t="s">
        <v>11</v>
      </c>
      <c r="C11" s="216" t="s">
        <v>12</v>
      </c>
      <c r="D11" s="216"/>
      <c r="E11" s="216"/>
      <c r="F11" s="216"/>
      <c r="G11" s="216"/>
      <c r="H11" s="216"/>
      <c r="I11" s="163">
        <v>4796510</v>
      </c>
      <c r="J11" s="168"/>
      <c r="K11" s="214"/>
      <c r="L11" s="144"/>
    </row>
    <row r="12" spans="1:14" ht="25.15" customHeight="1" x14ac:dyDescent="0.25">
      <c r="B12" s="7" t="s">
        <v>20</v>
      </c>
      <c r="C12" s="216" t="s">
        <v>26</v>
      </c>
      <c r="D12" s="216"/>
      <c r="E12" s="216"/>
      <c r="F12" s="216"/>
      <c r="G12" s="216"/>
      <c r="H12" s="216"/>
      <c r="I12" s="163"/>
      <c r="J12" s="164">
        <v>759900</v>
      </c>
      <c r="K12" s="214"/>
      <c r="L12" s="144"/>
    </row>
    <row r="13" spans="1:14" ht="25.15" customHeight="1" x14ac:dyDescent="0.25">
      <c r="A13" s="1" t="s">
        <v>144</v>
      </c>
      <c r="B13" s="212" t="s">
        <v>159</v>
      </c>
      <c r="C13" s="212"/>
      <c r="D13" s="212"/>
      <c r="E13" s="212"/>
      <c r="F13" s="212"/>
      <c r="G13" s="212"/>
      <c r="H13" s="212"/>
      <c r="I13" s="212"/>
      <c r="J13" s="12">
        <v>5535475</v>
      </c>
      <c r="K13" s="214"/>
      <c r="L13" s="144"/>
    </row>
    <row r="14" spans="1:14" ht="25.15" customHeight="1" x14ac:dyDescent="0.25">
      <c r="A14" s="1" t="s">
        <v>144</v>
      </c>
      <c r="B14" s="212" t="s">
        <v>160</v>
      </c>
      <c r="C14" s="212"/>
      <c r="D14" s="212"/>
      <c r="E14" s="212"/>
      <c r="F14" s="212"/>
      <c r="G14" s="212"/>
      <c r="H14" s="212"/>
      <c r="I14" s="212"/>
      <c r="J14" s="12">
        <v>121793</v>
      </c>
      <c r="K14" s="165"/>
      <c r="L14" s="144"/>
    </row>
    <row r="15" spans="1:14" ht="25.15" customHeight="1" x14ac:dyDescent="0.25">
      <c r="A15" s="4" t="s">
        <v>13</v>
      </c>
      <c r="B15" s="221" t="s">
        <v>14</v>
      </c>
      <c r="C15" s="223"/>
      <c r="D15" s="223"/>
      <c r="E15" s="223"/>
      <c r="F15" s="223"/>
      <c r="G15" s="223"/>
      <c r="H15" s="223"/>
      <c r="I15" s="223"/>
      <c r="J15" s="223"/>
      <c r="K15" s="223"/>
      <c r="L15" s="5">
        <f>SUM(J16:J17)</f>
        <v>40624200</v>
      </c>
    </row>
    <row r="16" spans="1:14" ht="25.15" customHeight="1" x14ac:dyDescent="0.2">
      <c r="A16" s="1" t="s">
        <v>145</v>
      </c>
      <c r="B16" s="212" t="s">
        <v>15</v>
      </c>
      <c r="C16" s="212"/>
      <c r="D16" s="212"/>
      <c r="E16" s="212"/>
      <c r="F16" s="212"/>
      <c r="G16" s="212"/>
      <c r="H16" s="212"/>
      <c r="I16" s="212"/>
      <c r="J16" s="6">
        <v>34624200</v>
      </c>
      <c r="K16" s="155"/>
      <c r="L16" s="144"/>
    </row>
    <row r="17" spans="1:12" ht="25.15" customHeight="1" x14ac:dyDescent="0.2">
      <c r="A17" s="1" t="s">
        <v>145</v>
      </c>
      <c r="B17" s="212" t="s">
        <v>16</v>
      </c>
      <c r="C17" s="212"/>
      <c r="D17" s="212"/>
      <c r="E17" s="212"/>
      <c r="F17" s="212"/>
      <c r="G17" s="212"/>
      <c r="H17" s="212"/>
      <c r="I17" s="212"/>
      <c r="J17" s="6">
        <v>6000000</v>
      </c>
      <c r="K17" s="155"/>
      <c r="L17" s="144"/>
    </row>
    <row r="18" spans="1:12" ht="25.15" customHeight="1" x14ac:dyDescent="0.25">
      <c r="B18" s="162"/>
      <c r="C18" s="162"/>
      <c r="D18" s="162"/>
      <c r="E18" s="162"/>
      <c r="F18" s="162"/>
      <c r="G18" s="162"/>
      <c r="H18" s="162"/>
      <c r="I18" s="155"/>
      <c r="J18" s="6"/>
      <c r="K18" s="155"/>
      <c r="L18" s="144"/>
    </row>
    <row r="19" spans="1:12" ht="35.1" customHeight="1" x14ac:dyDescent="0.25">
      <c r="A19" s="4" t="s">
        <v>17</v>
      </c>
      <c r="B19" s="224" t="s">
        <v>161</v>
      </c>
      <c r="C19" s="225"/>
      <c r="D19" s="225"/>
      <c r="E19" s="225"/>
      <c r="F19" s="225"/>
      <c r="G19" s="225"/>
      <c r="H19" s="225"/>
      <c r="I19" s="225"/>
      <c r="J19" s="225"/>
      <c r="K19" s="225"/>
      <c r="L19" s="5">
        <f>SUM(J20:J26)</f>
        <v>43832282</v>
      </c>
    </row>
    <row r="20" spans="1:12" ht="25.15" customHeight="1" x14ac:dyDescent="0.25">
      <c r="A20" s="1" t="s">
        <v>146</v>
      </c>
      <c r="B20" s="226" t="s">
        <v>162</v>
      </c>
      <c r="C20" s="226"/>
      <c r="D20" s="226"/>
      <c r="E20" s="226"/>
      <c r="F20" s="226"/>
      <c r="G20" s="226"/>
      <c r="H20" s="226"/>
      <c r="I20" s="226"/>
      <c r="J20" s="12">
        <v>20271318</v>
      </c>
      <c r="K20" s="155"/>
      <c r="L20" s="140"/>
    </row>
    <row r="21" spans="1:12" ht="25.15" customHeight="1" x14ac:dyDescent="0.2">
      <c r="A21" s="1" t="s">
        <v>146</v>
      </c>
      <c r="B21" s="226" t="s">
        <v>18</v>
      </c>
      <c r="C21" s="226"/>
      <c r="D21" s="226"/>
      <c r="E21" s="226"/>
      <c r="F21" s="226"/>
      <c r="G21" s="226"/>
      <c r="H21" s="226"/>
      <c r="I21" s="226"/>
      <c r="J21" s="6">
        <f>SUM(I22:I25)</f>
        <v>23560964</v>
      </c>
      <c r="K21" s="155"/>
      <c r="L21" s="144"/>
    </row>
    <row r="22" spans="1:12" ht="25.15" customHeight="1" x14ac:dyDescent="0.25">
      <c r="B22" s="7" t="s">
        <v>5</v>
      </c>
      <c r="C22" s="216" t="s">
        <v>163</v>
      </c>
      <c r="D22" s="216"/>
      <c r="E22" s="216"/>
      <c r="F22" s="216"/>
      <c r="G22" s="216"/>
      <c r="H22" s="216"/>
      <c r="I22" s="166">
        <v>3000000</v>
      </c>
      <c r="J22" s="6"/>
      <c r="K22" s="155"/>
      <c r="L22" s="144"/>
    </row>
    <row r="23" spans="1:12" ht="25.15" customHeight="1" x14ac:dyDescent="0.25">
      <c r="B23" s="7" t="s">
        <v>7</v>
      </c>
      <c r="C23" s="216" t="s">
        <v>166</v>
      </c>
      <c r="D23" s="216"/>
      <c r="E23" s="216"/>
      <c r="F23" s="216"/>
      <c r="G23" s="216"/>
      <c r="H23" s="216"/>
      <c r="I23" s="166">
        <v>553600</v>
      </c>
      <c r="J23" s="155"/>
      <c r="K23" s="155"/>
      <c r="L23" s="144"/>
    </row>
    <row r="24" spans="1:12" ht="25.15" customHeight="1" x14ac:dyDescent="0.25">
      <c r="B24" s="7" t="s">
        <v>9</v>
      </c>
      <c r="C24" s="216" t="s">
        <v>19</v>
      </c>
      <c r="D24" s="216"/>
      <c r="E24" s="216"/>
      <c r="F24" s="216"/>
      <c r="G24" s="216"/>
      <c r="H24" s="216"/>
      <c r="I24" s="166">
        <v>725000</v>
      </c>
      <c r="J24" s="155"/>
      <c r="K24" s="155"/>
      <c r="L24" s="144"/>
    </row>
    <row r="25" spans="1:12" ht="25.15" customHeight="1" x14ac:dyDescent="0.25">
      <c r="B25" s="7" t="s">
        <v>11</v>
      </c>
      <c r="C25" s="215" t="s">
        <v>164</v>
      </c>
      <c r="D25" s="215"/>
      <c r="E25" s="215"/>
      <c r="F25" s="215"/>
      <c r="G25" s="215"/>
      <c r="H25" s="215"/>
      <c r="I25" s="166">
        <v>19282364</v>
      </c>
      <c r="J25" s="155"/>
      <c r="K25" s="155"/>
      <c r="L25" s="144"/>
    </row>
    <row r="26" spans="1:12" ht="25.15" hidden="1" customHeight="1" x14ac:dyDescent="0.25">
      <c r="A26" s="1" t="s">
        <v>146</v>
      </c>
      <c r="B26" s="226" t="s">
        <v>165</v>
      </c>
      <c r="C26" s="226"/>
      <c r="D26" s="226"/>
      <c r="E26" s="226"/>
      <c r="F26" s="226"/>
      <c r="G26" s="226"/>
      <c r="H26" s="226"/>
      <c r="I26" s="226"/>
      <c r="J26" s="12"/>
      <c r="K26" s="155"/>
      <c r="L26" s="144"/>
    </row>
    <row r="27" spans="1:12" ht="25.15" customHeight="1" x14ac:dyDescent="0.2">
      <c r="B27" s="141"/>
      <c r="C27" s="141"/>
      <c r="D27" s="141"/>
      <c r="E27" s="141"/>
      <c r="F27" s="141"/>
      <c r="G27" s="141"/>
      <c r="H27" s="141"/>
      <c r="I27" s="141"/>
      <c r="J27" s="6"/>
      <c r="K27" s="144"/>
      <c r="L27" s="144"/>
    </row>
    <row r="28" spans="1:12" ht="25.15" customHeight="1" x14ac:dyDescent="0.25">
      <c r="A28" s="4" t="s">
        <v>147</v>
      </c>
      <c r="B28" s="221" t="s">
        <v>142</v>
      </c>
      <c r="C28" s="222"/>
      <c r="D28" s="222"/>
      <c r="E28" s="222"/>
      <c r="F28" s="222"/>
      <c r="G28" s="222"/>
      <c r="H28" s="222"/>
      <c r="I28" s="222"/>
      <c r="J28" s="222"/>
      <c r="K28" s="222"/>
      <c r="L28" s="156">
        <v>2693820</v>
      </c>
    </row>
    <row r="29" spans="1:12" ht="25.15" customHeight="1" x14ac:dyDescent="0.25">
      <c r="A29" s="157"/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60"/>
    </row>
    <row r="30" spans="1:12" ht="25.15" customHeight="1" x14ac:dyDescent="0.25">
      <c r="A30" s="4" t="s">
        <v>198</v>
      </c>
      <c r="B30" s="221" t="s">
        <v>143</v>
      </c>
      <c r="C30" s="222"/>
      <c r="D30" s="222"/>
      <c r="E30" s="222"/>
      <c r="F30" s="222"/>
      <c r="G30" s="222"/>
      <c r="H30" s="222"/>
      <c r="I30" s="222"/>
      <c r="J30" s="222"/>
      <c r="K30" s="222"/>
      <c r="L30" s="176">
        <v>268681</v>
      </c>
    </row>
    <row r="31" spans="1:12" ht="25.15" hidden="1" customHeight="1" x14ac:dyDescent="0.25">
      <c r="A31" s="157"/>
      <c r="B31" s="7" t="s">
        <v>5</v>
      </c>
      <c r="C31" s="216" t="s">
        <v>148</v>
      </c>
      <c r="D31" s="216"/>
      <c r="E31" s="216"/>
      <c r="F31" s="216"/>
      <c r="G31" s="216"/>
      <c r="H31" s="216"/>
      <c r="I31" s="8"/>
      <c r="J31" s="159"/>
      <c r="K31" s="159"/>
      <c r="L31" s="161"/>
    </row>
    <row r="32" spans="1:12" ht="25.15" hidden="1" customHeight="1" x14ac:dyDescent="0.25">
      <c r="A32" s="157"/>
      <c r="B32" s="7" t="s">
        <v>7</v>
      </c>
      <c r="C32" s="216" t="s">
        <v>149</v>
      </c>
      <c r="D32" s="216"/>
      <c r="E32" s="216"/>
      <c r="F32" s="216"/>
      <c r="G32" s="216"/>
      <c r="H32" s="216"/>
      <c r="I32" s="8"/>
      <c r="J32" s="159"/>
      <c r="K32" s="159"/>
      <c r="L32" s="161"/>
    </row>
    <row r="33" spans="1:16" ht="25.15" hidden="1" customHeight="1" x14ac:dyDescent="0.25">
      <c r="A33" s="157"/>
      <c r="B33" s="7" t="s">
        <v>9</v>
      </c>
      <c r="C33" s="216" t="s">
        <v>150</v>
      </c>
      <c r="D33" s="216"/>
      <c r="E33" s="216"/>
      <c r="F33" s="216"/>
      <c r="G33" s="216"/>
      <c r="H33" s="216"/>
      <c r="I33" s="8"/>
      <c r="J33" s="159"/>
      <c r="K33" s="159"/>
      <c r="L33" s="161"/>
    </row>
    <row r="34" spans="1:16" ht="25.15" hidden="1" customHeight="1" x14ac:dyDescent="0.25">
      <c r="A34" s="157"/>
      <c r="B34" s="7" t="s">
        <v>11</v>
      </c>
      <c r="C34" s="216" t="s">
        <v>151</v>
      </c>
      <c r="D34" s="216"/>
      <c r="E34" s="216"/>
      <c r="F34" s="216"/>
      <c r="G34" s="216"/>
      <c r="H34" s="216"/>
      <c r="I34" s="8"/>
      <c r="J34" s="159"/>
      <c r="K34" s="159"/>
      <c r="L34" s="161"/>
    </row>
    <row r="35" spans="1:16" ht="25.15" hidden="1" customHeight="1" x14ac:dyDescent="0.25">
      <c r="A35" s="157"/>
      <c r="B35" s="7" t="s">
        <v>20</v>
      </c>
      <c r="C35" s="216" t="s">
        <v>152</v>
      </c>
      <c r="D35" s="216"/>
      <c r="E35" s="216"/>
      <c r="F35" s="216"/>
      <c r="G35" s="216"/>
      <c r="H35" s="216"/>
      <c r="I35" s="8"/>
      <c r="J35" s="159"/>
      <c r="K35" s="159"/>
      <c r="L35" s="161"/>
    </row>
    <row r="36" spans="1:16" ht="25.15" customHeight="1" x14ac:dyDescent="0.25">
      <c r="A36" s="157"/>
      <c r="B36" s="158"/>
      <c r="C36" s="159"/>
      <c r="D36" s="159"/>
      <c r="E36" s="159"/>
      <c r="F36" s="159"/>
      <c r="G36" s="159"/>
      <c r="H36" s="159"/>
      <c r="I36" s="159"/>
      <c r="J36" s="159"/>
      <c r="K36" s="159"/>
      <c r="L36" s="161"/>
    </row>
    <row r="37" spans="1:16" ht="25.15" customHeight="1" x14ac:dyDescent="0.25">
      <c r="A37" s="4" t="s">
        <v>199</v>
      </c>
      <c r="B37" s="221" t="s">
        <v>138</v>
      </c>
      <c r="C37" s="222"/>
      <c r="D37" s="222"/>
      <c r="E37" s="222"/>
      <c r="F37" s="222"/>
      <c r="G37" s="222"/>
      <c r="H37" s="222"/>
      <c r="I37" s="222"/>
      <c r="J37" s="222"/>
      <c r="K37" s="222"/>
      <c r="L37" s="5">
        <f>SUM(I38:I39)</f>
        <v>0</v>
      </c>
    </row>
    <row r="38" spans="1:16" ht="25.35" hidden="1" customHeight="1" x14ac:dyDescent="0.25">
      <c r="B38" s="7" t="s">
        <v>5</v>
      </c>
      <c r="C38" s="216"/>
      <c r="D38" s="216"/>
      <c r="E38" s="216"/>
      <c r="F38" s="216"/>
      <c r="G38" s="216"/>
      <c r="H38" s="216"/>
      <c r="I38" s="8"/>
      <c r="J38" s="6"/>
      <c r="K38" s="144"/>
      <c r="L38" s="144"/>
    </row>
    <row r="39" spans="1:16" ht="25.35" hidden="1" customHeight="1" x14ac:dyDescent="0.25">
      <c r="B39" s="7" t="s">
        <v>7</v>
      </c>
      <c r="C39" s="216"/>
      <c r="D39" s="216"/>
      <c r="E39" s="216"/>
      <c r="F39" s="216"/>
      <c r="G39" s="216"/>
      <c r="H39" s="216"/>
      <c r="I39" s="8"/>
      <c r="J39" s="6"/>
      <c r="K39" s="144"/>
      <c r="L39" s="144"/>
    </row>
    <row r="40" spans="1:16" ht="25.35" hidden="1" customHeight="1" x14ac:dyDescent="0.25">
      <c r="B40" s="7" t="s">
        <v>9</v>
      </c>
      <c r="C40" s="216"/>
      <c r="D40" s="216"/>
      <c r="E40" s="216"/>
      <c r="F40" s="216"/>
      <c r="G40" s="216"/>
      <c r="H40" s="216"/>
      <c r="I40" s="8"/>
    </row>
    <row r="41" spans="1:16" ht="25.35" customHeight="1" thickBo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</sheetData>
  <mergeCells count="37">
    <mergeCell ref="C38:H38"/>
    <mergeCell ref="C39:H39"/>
    <mergeCell ref="C40:H40"/>
    <mergeCell ref="B30:K30"/>
    <mergeCell ref="B37:K37"/>
    <mergeCell ref="C35:H35"/>
    <mergeCell ref="C31:H31"/>
    <mergeCell ref="C32:H32"/>
    <mergeCell ref="C33:H33"/>
    <mergeCell ref="C34:H34"/>
    <mergeCell ref="C23:H23"/>
    <mergeCell ref="C24:H24"/>
    <mergeCell ref="C25:H25"/>
    <mergeCell ref="B26:I26"/>
    <mergeCell ref="B28:K28"/>
    <mergeCell ref="C22:H22"/>
    <mergeCell ref="C10:H10"/>
    <mergeCell ref="C11:H11"/>
    <mergeCell ref="C12:H12"/>
    <mergeCell ref="B13:I13"/>
    <mergeCell ref="B15:K15"/>
    <mergeCell ref="B16:I16"/>
    <mergeCell ref="B14:I14"/>
    <mergeCell ref="B17:I17"/>
    <mergeCell ref="B19:K19"/>
    <mergeCell ref="B20:I20"/>
    <mergeCell ref="B21:I21"/>
    <mergeCell ref="M1:N1"/>
    <mergeCell ref="A2:M2"/>
    <mergeCell ref="B3:L3"/>
    <mergeCell ref="B4:L4"/>
    <mergeCell ref="B5:J5"/>
    <mergeCell ref="B6:I6"/>
    <mergeCell ref="K6:K13"/>
    <mergeCell ref="B7:I7"/>
    <mergeCell ref="C8:H8"/>
    <mergeCell ref="C9:H9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zoomScaleNormal="100" workbookViewId="0">
      <selection activeCell="A2" sqref="A2:K59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27" t="s">
        <v>202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22" ht="26.25" x14ac:dyDescent="0.4">
      <c r="B3" s="229" t="s">
        <v>128</v>
      </c>
      <c r="C3" s="229"/>
      <c r="D3" s="229"/>
      <c r="E3" s="229"/>
      <c r="F3" s="229"/>
      <c r="G3" s="229"/>
      <c r="H3" s="229"/>
      <c r="I3" s="229"/>
      <c r="J3" s="229"/>
      <c r="K3" s="229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</row>
    <row r="4" spans="1:22" ht="25.5" customHeight="1" x14ac:dyDescent="0.3">
      <c r="B4" s="231" t="s">
        <v>167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1:22" ht="24.95" customHeight="1" x14ac:dyDescent="0.25">
      <c r="A5" s="11" t="s">
        <v>1</v>
      </c>
      <c r="B5" s="232" t="s">
        <v>22</v>
      </c>
      <c r="C5" s="232"/>
      <c r="D5" s="232"/>
      <c r="E5" s="232"/>
      <c r="F5" s="232"/>
      <c r="G5" s="232"/>
      <c r="H5" s="232"/>
      <c r="I5" s="232"/>
      <c r="J5" s="12">
        <f>SUM(I6:I11)</f>
        <v>150918551</v>
      </c>
    </row>
    <row r="6" spans="1:22" ht="24.95" customHeight="1" x14ac:dyDescent="0.2">
      <c r="B6" s="13">
        <v>1</v>
      </c>
      <c r="C6" s="226" t="s">
        <v>2</v>
      </c>
      <c r="D6" s="226"/>
      <c r="E6" s="226"/>
      <c r="F6" s="226"/>
      <c r="G6" s="226"/>
      <c r="H6" s="226"/>
      <c r="I6" s="14">
        <v>63499568</v>
      </c>
    </row>
    <row r="7" spans="1:22" ht="24.95" customHeight="1" x14ac:dyDescent="0.2">
      <c r="B7" s="13">
        <v>2</v>
      </c>
      <c r="C7" s="226" t="s">
        <v>23</v>
      </c>
      <c r="D7" s="226"/>
      <c r="E7" s="226"/>
      <c r="F7" s="226"/>
      <c r="G7" s="226"/>
      <c r="H7" s="226"/>
      <c r="I7" s="14">
        <v>40624200</v>
      </c>
    </row>
    <row r="8" spans="1:22" ht="24.95" customHeight="1" x14ac:dyDescent="0.2">
      <c r="B8" s="13">
        <v>3</v>
      </c>
      <c r="C8" s="226" t="s">
        <v>24</v>
      </c>
      <c r="D8" s="226"/>
      <c r="E8" s="226"/>
      <c r="F8" s="226"/>
      <c r="G8" s="226"/>
      <c r="H8" s="226"/>
      <c r="I8" s="14">
        <v>43832282</v>
      </c>
      <c r="J8" s="135"/>
    </row>
    <row r="9" spans="1:22" ht="24.95" customHeight="1" x14ac:dyDescent="0.2">
      <c r="B9" s="13">
        <v>4</v>
      </c>
      <c r="C9" s="226" t="s">
        <v>25</v>
      </c>
      <c r="D9" s="226"/>
      <c r="E9" s="226"/>
      <c r="F9" s="226"/>
      <c r="G9" s="226"/>
      <c r="H9" s="226"/>
      <c r="I9" s="14">
        <v>2693820</v>
      </c>
      <c r="J9" s="135"/>
    </row>
    <row r="10" spans="1:22" ht="24.95" customHeight="1" x14ac:dyDescent="0.25">
      <c r="B10" s="13">
        <v>5</v>
      </c>
      <c r="C10" s="226" t="s">
        <v>139</v>
      </c>
      <c r="D10" s="226"/>
      <c r="E10" s="226"/>
      <c r="F10" s="226"/>
      <c r="G10" s="226"/>
      <c r="H10" s="226"/>
      <c r="I10" s="175">
        <v>268681</v>
      </c>
      <c r="J10" s="135"/>
    </row>
    <row r="11" spans="1:22" ht="24.95" customHeight="1" x14ac:dyDescent="0.2">
      <c r="B11" s="13">
        <v>6</v>
      </c>
      <c r="C11" s="226" t="s">
        <v>138</v>
      </c>
      <c r="D11" s="226"/>
      <c r="E11" s="226"/>
      <c r="F11" s="226"/>
      <c r="G11" s="226"/>
      <c r="H11" s="226"/>
      <c r="I11" s="14">
        <v>0</v>
      </c>
      <c r="J11" s="135"/>
    </row>
    <row r="12" spans="1:22" ht="24.95" customHeight="1" x14ac:dyDescent="0.25">
      <c r="A12" s="11" t="s">
        <v>13</v>
      </c>
      <c r="B12" s="232" t="s">
        <v>27</v>
      </c>
      <c r="C12" s="232"/>
      <c r="D12" s="232"/>
      <c r="E12" s="232"/>
      <c r="F12" s="232"/>
      <c r="G12" s="232"/>
      <c r="H12" s="232"/>
      <c r="I12" s="232"/>
      <c r="J12" s="12">
        <f>SUM(I13:I18)</f>
        <v>60159000</v>
      </c>
    </row>
    <row r="13" spans="1:22" ht="24.95" customHeight="1" x14ac:dyDescent="0.2">
      <c r="B13" s="13">
        <v>1</v>
      </c>
      <c r="C13" s="226" t="s">
        <v>28</v>
      </c>
      <c r="D13" s="226"/>
      <c r="E13" s="226"/>
      <c r="F13" s="226"/>
      <c r="G13" s="226"/>
      <c r="H13" s="226"/>
      <c r="I13" s="14">
        <v>4000000</v>
      </c>
      <c r="J13" s="135"/>
    </row>
    <row r="14" spans="1:22" ht="24.95" customHeight="1" x14ac:dyDescent="0.25">
      <c r="B14" s="13">
        <v>2</v>
      </c>
      <c r="C14" s="226" t="s">
        <v>168</v>
      </c>
      <c r="D14" s="226"/>
      <c r="E14" s="226"/>
      <c r="F14" s="226"/>
      <c r="G14" s="226"/>
      <c r="H14" s="226"/>
      <c r="I14" s="175">
        <v>56159000</v>
      </c>
      <c r="J14" s="135"/>
    </row>
    <row r="15" spans="1:22" ht="24.95" hidden="1" customHeight="1" x14ac:dyDescent="0.2">
      <c r="B15" s="13">
        <v>3</v>
      </c>
      <c r="C15" s="226"/>
      <c r="D15" s="226"/>
      <c r="E15" s="226"/>
      <c r="F15" s="226"/>
      <c r="G15" s="226"/>
      <c r="H15" s="226"/>
      <c r="I15" s="14"/>
      <c r="J15" s="135"/>
    </row>
    <row r="16" spans="1:22" ht="24.95" hidden="1" customHeight="1" x14ac:dyDescent="0.2">
      <c r="B16" s="13">
        <v>4</v>
      </c>
      <c r="C16" s="226"/>
      <c r="D16" s="226"/>
      <c r="E16" s="226"/>
      <c r="F16" s="226"/>
      <c r="G16" s="226"/>
      <c r="H16" s="226"/>
      <c r="I16" s="14"/>
      <c r="J16" s="135"/>
    </row>
    <row r="17" spans="1:10" ht="24.95" hidden="1" customHeight="1" x14ac:dyDescent="0.2">
      <c r="B17" s="13">
        <v>5</v>
      </c>
      <c r="C17" s="226"/>
      <c r="D17" s="226"/>
      <c r="E17" s="226"/>
      <c r="F17" s="226"/>
      <c r="G17" s="226"/>
      <c r="H17" s="226"/>
      <c r="I17" s="14"/>
      <c r="J17" s="135"/>
    </row>
    <row r="18" spans="1:10" ht="24.95" hidden="1" customHeight="1" x14ac:dyDescent="0.2">
      <c r="B18" s="13">
        <v>6</v>
      </c>
      <c r="C18" s="226"/>
      <c r="D18" s="226"/>
      <c r="E18" s="226"/>
      <c r="F18" s="226"/>
      <c r="G18" s="226"/>
      <c r="H18" s="226"/>
      <c r="I18" s="14"/>
      <c r="J18" s="135"/>
    </row>
    <row r="19" spans="1:10" ht="24.95" customHeight="1" x14ac:dyDescent="0.25">
      <c r="A19" s="11" t="s">
        <v>17</v>
      </c>
      <c r="B19" s="232" t="s">
        <v>29</v>
      </c>
      <c r="C19" s="232"/>
      <c r="D19" s="232"/>
      <c r="E19" s="232"/>
      <c r="F19" s="232"/>
      <c r="G19" s="232"/>
      <c r="H19" s="232"/>
      <c r="I19" s="232"/>
      <c r="J19" s="12">
        <f>SUM(I20:I24)</f>
        <v>26800000</v>
      </c>
    </row>
    <row r="20" spans="1:10" ht="24.95" customHeight="1" x14ac:dyDescent="0.2">
      <c r="B20" s="13">
        <v>1</v>
      </c>
      <c r="C20" s="226" t="s">
        <v>30</v>
      </c>
      <c r="D20" s="226"/>
      <c r="E20" s="226"/>
      <c r="F20" s="226"/>
      <c r="G20" s="226"/>
      <c r="H20" s="226"/>
      <c r="I20" s="14">
        <v>4000000</v>
      </c>
      <c r="J20" s="135"/>
    </row>
    <row r="21" spans="1:10" ht="24.95" customHeight="1" x14ac:dyDescent="0.2">
      <c r="B21" s="13">
        <v>2</v>
      </c>
      <c r="C21" s="226" t="s">
        <v>31</v>
      </c>
      <c r="D21" s="226"/>
      <c r="E21" s="226"/>
      <c r="F21" s="226"/>
      <c r="G21" s="226"/>
      <c r="H21" s="226"/>
      <c r="I21" s="14">
        <v>22000000</v>
      </c>
      <c r="J21" s="135"/>
    </row>
    <row r="22" spans="1:10" ht="24.95" customHeight="1" x14ac:dyDescent="0.2">
      <c r="B22" s="13">
        <v>3</v>
      </c>
      <c r="C22" s="226" t="s">
        <v>32</v>
      </c>
      <c r="D22" s="226"/>
      <c r="E22" s="226"/>
      <c r="F22" s="226"/>
      <c r="G22" s="226"/>
      <c r="H22" s="226"/>
      <c r="I22" s="14">
        <v>300000</v>
      </c>
      <c r="J22" s="135"/>
    </row>
    <row r="23" spans="1:10" ht="24.95" customHeight="1" x14ac:dyDescent="0.2">
      <c r="B23" s="13">
        <v>4</v>
      </c>
      <c r="C23" s="226" t="s">
        <v>33</v>
      </c>
      <c r="D23" s="226"/>
      <c r="E23" s="226"/>
      <c r="F23" s="226"/>
      <c r="G23" s="226"/>
      <c r="H23" s="226"/>
      <c r="I23" s="14">
        <v>250000</v>
      </c>
      <c r="J23" s="135"/>
    </row>
    <row r="24" spans="1:10" ht="24.95" customHeight="1" x14ac:dyDescent="0.2">
      <c r="B24" s="13">
        <v>5</v>
      </c>
      <c r="C24" s="226" t="s">
        <v>34</v>
      </c>
      <c r="D24" s="226"/>
      <c r="E24" s="226"/>
      <c r="F24" s="226"/>
      <c r="G24" s="226"/>
      <c r="H24" s="226"/>
      <c r="I24" s="14">
        <v>250000</v>
      </c>
      <c r="J24" s="135"/>
    </row>
    <row r="25" spans="1:10" ht="24.95" customHeight="1" x14ac:dyDescent="0.25">
      <c r="A25" s="11" t="s">
        <v>21</v>
      </c>
      <c r="B25" s="232" t="s">
        <v>35</v>
      </c>
      <c r="C25" s="232"/>
      <c r="D25" s="232"/>
      <c r="E25" s="232"/>
      <c r="F25" s="232"/>
      <c r="G25" s="232"/>
      <c r="H25" s="232"/>
      <c r="I25" s="232"/>
      <c r="J25" s="12">
        <f>SUM(I26:I36)</f>
        <v>12525000</v>
      </c>
    </row>
    <row r="26" spans="1:10" ht="24.95" customHeight="1" x14ac:dyDescent="0.2">
      <c r="B26" s="13">
        <v>1</v>
      </c>
      <c r="C26" s="226" t="s">
        <v>36</v>
      </c>
      <c r="D26" s="226"/>
      <c r="E26" s="226"/>
      <c r="F26" s="226"/>
      <c r="G26" s="226"/>
      <c r="H26" s="226"/>
      <c r="I26" s="14">
        <v>250000</v>
      </c>
      <c r="J26" s="135"/>
    </row>
    <row r="27" spans="1:10" ht="24.95" customHeight="1" x14ac:dyDescent="0.2">
      <c r="B27" s="13">
        <v>2</v>
      </c>
      <c r="C27" s="226" t="s">
        <v>37</v>
      </c>
      <c r="D27" s="226"/>
      <c r="E27" s="226"/>
      <c r="F27" s="226"/>
      <c r="G27" s="226"/>
      <c r="H27" s="226"/>
      <c r="I27" s="14">
        <v>7500000</v>
      </c>
      <c r="J27" s="135"/>
    </row>
    <row r="28" spans="1:10" ht="24.95" customHeight="1" x14ac:dyDescent="0.2">
      <c r="B28" s="13">
        <v>3</v>
      </c>
      <c r="C28" s="226" t="s">
        <v>38</v>
      </c>
      <c r="D28" s="226"/>
      <c r="E28" s="226"/>
      <c r="F28" s="226"/>
      <c r="G28" s="226"/>
      <c r="H28" s="226"/>
      <c r="I28" s="14">
        <v>0</v>
      </c>
      <c r="J28" s="135"/>
    </row>
    <row r="29" spans="1:10" ht="24.95" customHeight="1" x14ac:dyDescent="0.2">
      <c r="B29" s="13">
        <v>4</v>
      </c>
      <c r="C29" s="226" t="s">
        <v>39</v>
      </c>
      <c r="D29" s="226"/>
      <c r="E29" s="226"/>
      <c r="F29" s="226"/>
      <c r="G29" s="226"/>
      <c r="H29" s="226"/>
      <c r="I29" s="14">
        <v>0</v>
      </c>
      <c r="J29" s="135"/>
    </row>
    <row r="30" spans="1:10" ht="24.95" customHeight="1" x14ac:dyDescent="0.2">
      <c r="B30" s="13">
        <v>5</v>
      </c>
      <c r="C30" s="226" t="s">
        <v>40</v>
      </c>
      <c r="D30" s="226"/>
      <c r="E30" s="226"/>
      <c r="F30" s="226"/>
      <c r="G30" s="226"/>
      <c r="H30" s="226"/>
      <c r="I30" s="14">
        <f>SUM(H31:H34)</f>
        <v>3300000</v>
      </c>
      <c r="J30" s="135"/>
    </row>
    <row r="31" spans="1:10" ht="24.95" customHeight="1" x14ac:dyDescent="0.2">
      <c r="B31" s="13"/>
      <c r="C31" s="142" t="s">
        <v>5</v>
      </c>
      <c r="D31" s="226" t="s">
        <v>41</v>
      </c>
      <c r="E31" s="226"/>
      <c r="F31" s="226"/>
      <c r="G31" s="226"/>
      <c r="H31" s="15">
        <v>1500000</v>
      </c>
      <c r="I31" s="14"/>
      <c r="J31" s="135"/>
    </row>
    <row r="32" spans="1:10" ht="24.95" customHeight="1" x14ac:dyDescent="0.2">
      <c r="B32" s="13"/>
      <c r="C32" s="142" t="s">
        <v>7</v>
      </c>
      <c r="D32" s="226" t="s">
        <v>133</v>
      </c>
      <c r="E32" s="226"/>
      <c r="F32" s="226"/>
      <c r="G32" s="226"/>
      <c r="H32" s="15">
        <v>1300000</v>
      </c>
      <c r="I32" s="14"/>
      <c r="J32" s="135"/>
    </row>
    <row r="33" spans="1:10" ht="24.95" customHeight="1" x14ac:dyDescent="0.2">
      <c r="B33" s="13"/>
      <c r="C33" s="142" t="s">
        <v>9</v>
      </c>
      <c r="D33" s="226" t="s">
        <v>134</v>
      </c>
      <c r="E33" s="226"/>
      <c r="F33" s="226"/>
      <c r="G33" s="226"/>
      <c r="H33" s="15">
        <v>500000</v>
      </c>
      <c r="I33" s="14"/>
      <c r="J33" s="135"/>
    </row>
    <row r="34" spans="1:10" ht="24.95" customHeight="1" x14ac:dyDescent="0.2">
      <c r="B34" s="13"/>
      <c r="C34" s="142"/>
      <c r="D34" s="226"/>
      <c r="E34" s="226"/>
      <c r="F34" s="226"/>
      <c r="G34" s="226"/>
      <c r="H34" s="15"/>
      <c r="I34" s="14"/>
      <c r="J34" s="135"/>
    </row>
    <row r="35" spans="1:10" ht="24.95" customHeight="1" x14ac:dyDescent="0.2">
      <c r="B35" s="13">
        <v>6</v>
      </c>
      <c r="C35" s="226" t="s">
        <v>42</v>
      </c>
      <c r="D35" s="226"/>
      <c r="E35" s="226"/>
      <c r="F35" s="226"/>
      <c r="G35" s="226"/>
      <c r="H35" s="226"/>
      <c r="I35" s="14">
        <v>825000</v>
      </c>
      <c r="J35" s="135"/>
    </row>
    <row r="36" spans="1:10" ht="24.95" customHeight="1" x14ac:dyDescent="0.2">
      <c r="B36" s="13">
        <v>7</v>
      </c>
      <c r="C36" s="226" t="s">
        <v>43</v>
      </c>
      <c r="D36" s="226"/>
      <c r="E36" s="226"/>
      <c r="F36" s="226"/>
      <c r="G36" s="226"/>
      <c r="H36" s="226"/>
      <c r="I36" s="14">
        <v>650000</v>
      </c>
      <c r="J36" s="135"/>
    </row>
    <row r="37" spans="1:10" ht="24.95" hidden="1" customHeight="1" x14ac:dyDescent="0.2">
      <c r="B37" s="13">
        <v>8</v>
      </c>
      <c r="C37" s="226" t="s">
        <v>44</v>
      </c>
      <c r="D37" s="226"/>
      <c r="E37" s="226"/>
      <c r="F37" s="226"/>
      <c r="G37" s="226"/>
      <c r="H37" s="226"/>
      <c r="I37" s="14">
        <v>0</v>
      </c>
      <c r="J37" s="135"/>
    </row>
    <row r="38" spans="1:10" ht="24.95" customHeight="1" x14ac:dyDescent="0.2">
      <c r="B38" s="135"/>
      <c r="C38" s="135"/>
      <c r="D38" s="135"/>
      <c r="E38" s="135"/>
      <c r="F38" s="135"/>
      <c r="G38" s="135"/>
      <c r="H38" s="135"/>
      <c r="I38" s="14"/>
      <c r="J38" s="135"/>
    </row>
    <row r="39" spans="1:10" ht="24.95" customHeight="1" x14ac:dyDescent="0.2">
      <c r="B39" s="135"/>
      <c r="C39" s="135"/>
      <c r="D39" s="135"/>
      <c r="E39" s="135"/>
      <c r="F39" s="135"/>
      <c r="G39" s="135"/>
      <c r="H39" s="135"/>
      <c r="I39" s="14"/>
      <c r="J39" s="135"/>
    </row>
    <row r="40" spans="1:10" ht="24.95" customHeight="1" x14ac:dyDescent="0.25">
      <c r="A40" s="11" t="s">
        <v>45</v>
      </c>
      <c r="B40" s="232" t="s">
        <v>46</v>
      </c>
      <c r="C40" s="232"/>
      <c r="D40" s="232"/>
      <c r="E40" s="232"/>
      <c r="F40" s="232"/>
      <c r="G40" s="232"/>
      <c r="H40" s="232"/>
      <c r="I40" s="232"/>
      <c r="J40" s="12">
        <f>SUM(I41:I46)</f>
        <v>27012000</v>
      </c>
    </row>
    <row r="41" spans="1:10" ht="24.95" customHeight="1" x14ac:dyDescent="0.25">
      <c r="B41" s="13">
        <v>1</v>
      </c>
      <c r="C41" s="226" t="s">
        <v>170</v>
      </c>
      <c r="D41" s="226"/>
      <c r="E41" s="226"/>
      <c r="F41" s="226"/>
      <c r="G41" s="226"/>
      <c r="H41" s="226"/>
      <c r="I41" s="175">
        <v>27012000</v>
      </c>
      <c r="J41" s="135"/>
    </row>
    <row r="42" spans="1:10" ht="24.95" customHeight="1" x14ac:dyDescent="0.25">
      <c r="B42" s="13">
        <v>2</v>
      </c>
      <c r="C42" s="226"/>
      <c r="D42" s="226"/>
      <c r="E42" s="226"/>
      <c r="F42" s="226"/>
      <c r="G42" s="226"/>
      <c r="H42" s="226"/>
      <c r="I42" s="3"/>
      <c r="J42" s="135"/>
    </row>
    <row r="43" spans="1:10" ht="24.95" customHeight="1" x14ac:dyDescent="0.2">
      <c r="B43" s="13">
        <v>3</v>
      </c>
      <c r="C43" s="226"/>
      <c r="D43" s="226"/>
      <c r="E43" s="226"/>
      <c r="F43" s="226"/>
      <c r="G43" s="226"/>
      <c r="H43" s="226"/>
      <c r="I43" s="14"/>
      <c r="J43" s="135"/>
    </row>
    <row r="44" spans="1:10" ht="24.95" customHeight="1" x14ac:dyDescent="0.2">
      <c r="B44" s="13">
        <v>4</v>
      </c>
      <c r="C44" s="226"/>
      <c r="D44" s="226"/>
      <c r="E44" s="226"/>
      <c r="F44" s="226"/>
      <c r="G44" s="226"/>
      <c r="H44" s="226"/>
      <c r="I44" s="14"/>
      <c r="J44" s="135"/>
    </row>
    <row r="45" spans="1:10" ht="24.95" hidden="1" customHeight="1" x14ac:dyDescent="0.2">
      <c r="B45" s="13">
        <v>5</v>
      </c>
      <c r="C45" s="226"/>
      <c r="D45" s="226"/>
      <c r="E45" s="226"/>
      <c r="F45" s="226"/>
      <c r="G45" s="226"/>
      <c r="H45" s="226"/>
      <c r="I45" s="14">
        <v>0</v>
      </c>
      <c r="J45" s="135"/>
    </row>
    <row r="46" spans="1:10" ht="24.95" hidden="1" customHeight="1" x14ac:dyDescent="0.2">
      <c r="B46" s="13">
        <v>6</v>
      </c>
      <c r="C46" s="135"/>
      <c r="D46" s="135"/>
      <c r="E46" s="135"/>
      <c r="F46" s="135"/>
      <c r="G46" s="135"/>
      <c r="H46" s="135"/>
      <c r="I46" s="14">
        <v>0</v>
      </c>
      <c r="J46" s="135"/>
    </row>
    <row r="47" spans="1:10" ht="24.95" customHeight="1" x14ac:dyDescent="0.25">
      <c r="A47" s="11" t="s">
        <v>47</v>
      </c>
      <c r="B47" s="232" t="s">
        <v>48</v>
      </c>
      <c r="C47" s="232"/>
      <c r="D47" s="232"/>
      <c r="E47" s="232"/>
      <c r="F47" s="232"/>
      <c r="G47" s="232"/>
      <c r="H47" s="232"/>
      <c r="I47" s="232"/>
      <c r="J47" s="12">
        <f>SUM(I48:I50)</f>
        <v>0</v>
      </c>
    </row>
    <row r="48" spans="1:10" ht="24.95" customHeight="1" x14ac:dyDescent="0.2">
      <c r="B48" s="13">
        <v>1</v>
      </c>
      <c r="C48" s="226"/>
      <c r="D48" s="226"/>
      <c r="E48" s="226"/>
      <c r="F48" s="226"/>
      <c r="G48" s="226"/>
      <c r="H48" s="226"/>
      <c r="I48" s="14"/>
      <c r="J48" s="135"/>
    </row>
    <row r="49" spans="1:11" ht="24.95" hidden="1" customHeight="1" x14ac:dyDescent="0.2">
      <c r="B49" s="13">
        <v>2</v>
      </c>
      <c r="C49" s="226"/>
      <c r="D49" s="226"/>
      <c r="E49" s="226"/>
      <c r="F49" s="226"/>
      <c r="G49" s="226"/>
      <c r="H49" s="226"/>
      <c r="I49" s="14">
        <v>0</v>
      </c>
      <c r="J49" s="135"/>
    </row>
    <row r="50" spans="1:11" ht="24.95" hidden="1" customHeight="1" x14ac:dyDescent="0.2">
      <c r="B50" s="13">
        <v>3</v>
      </c>
      <c r="C50" s="226"/>
      <c r="D50" s="226"/>
      <c r="E50" s="226"/>
      <c r="F50" s="226"/>
      <c r="G50" s="226"/>
      <c r="H50" s="226"/>
      <c r="I50" s="14">
        <v>0</v>
      </c>
      <c r="J50" s="135"/>
    </row>
    <row r="51" spans="1:11" ht="24.95" customHeight="1" x14ac:dyDescent="0.2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1:11" ht="24.95" customHeight="1" x14ac:dyDescent="0.25">
      <c r="A52" s="11" t="s">
        <v>49</v>
      </c>
      <c r="B52" s="232" t="s">
        <v>50</v>
      </c>
      <c r="C52" s="232"/>
      <c r="D52" s="232"/>
      <c r="E52" s="232"/>
      <c r="F52" s="232"/>
      <c r="G52" s="232"/>
      <c r="H52" s="232"/>
      <c r="I52" s="232"/>
      <c r="J52" s="12">
        <f>SUM(I53:I56)</f>
        <v>65854000</v>
      </c>
    </row>
    <row r="53" spans="1:11" ht="24.95" customHeight="1" x14ac:dyDescent="0.2">
      <c r="B53" s="13">
        <v>1</v>
      </c>
      <c r="C53" s="226" t="s">
        <v>169</v>
      </c>
      <c r="D53" s="226"/>
      <c r="E53" s="226"/>
      <c r="F53" s="226"/>
      <c r="G53" s="226"/>
      <c r="H53" s="226"/>
      <c r="I53" s="14">
        <v>35000000</v>
      </c>
      <c r="J53" s="135"/>
    </row>
    <row r="54" spans="1:11" ht="24.95" customHeight="1" x14ac:dyDescent="0.2">
      <c r="B54" s="13">
        <v>2</v>
      </c>
      <c r="C54" s="226" t="s">
        <v>171</v>
      </c>
      <c r="D54" s="226"/>
      <c r="E54" s="226"/>
      <c r="F54" s="226"/>
      <c r="G54" s="226"/>
      <c r="H54" s="226"/>
      <c r="I54" s="14">
        <v>30854000</v>
      </c>
      <c r="J54" s="135"/>
    </row>
    <row r="55" spans="1:11" ht="24.95" customHeight="1" x14ac:dyDescent="0.2">
      <c r="B55" s="13">
        <v>3</v>
      </c>
      <c r="C55" s="226"/>
      <c r="D55" s="226"/>
      <c r="E55" s="226"/>
      <c r="F55" s="226"/>
      <c r="G55" s="226"/>
      <c r="H55" s="226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233" t="s">
        <v>131</v>
      </c>
      <c r="B57" s="234"/>
      <c r="C57" s="234"/>
      <c r="D57" s="234"/>
      <c r="E57" s="234"/>
      <c r="F57" s="234"/>
      <c r="G57" s="234"/>
      <c r="H57" s="234"/>
      <c r="I57" s="234"/>
      <c r="J57" s="16">
        <f>SUM(J5:J56)</f>
        <v>343268551</v>
      </c>
      <c r="K57" s="145"/>
    </row>
    <row r="58" spans="1:11" ht="24.95" customHeight="1" x14ac:dyDescent="0.2">
      <c r="A58" s="226" t="s">
        <v>137</v>
      </c>
      <c r="B58" s="226"/>
      <c r="C58" s="226"/>
      <c r="D58" s="226"/>
      <c r="E58" s="226"/>
      <c r="F58" s="226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  <mergeCell ref="C43:H43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2:H42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6:H6"/>
    <mergeCell ref="A2:K2"/>
    <mergeCell ref="B3:K3"/>
    <mergeCell ref="L3:V3"/>
    <mergeCell ref="B4:K4"/>
    <mergeCell ref="B5:I5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="60" zoomScaleNormal="130" workbookViewId="0">
      <selection activeCell="D3" sqref="D3"/>
    </sheetView>
  </sheetViews>
  <sheetFormatPr defaultColWidth="8.85546875" defaultRowHeight="12.75" x14ac:dyDescent="0.2"/>
  <cols>
    <col min="1" max="1" width="8.85546875" style="1"/>
    <col min="2" max="2" width="88.140625" style="1" bestFit="1" customWidth="1"/>
    <col min="3" max="4" width="46.42578125" style="1" customWidth="1"/>
    <col min="5" max="5" width="20.140625" style="1" customWidth="1"/>
    <col min="6" max="6" width="13" style="1" hidden="1" customWidth="1"/>
    <col min="7" max="7" width="0.5703125" style="1" hidden="1" customWidth="1"/>
    <col min="8" max="8" width="9.140625" style="1" hidden="1" customWidth="1"/>
    <col min="9" max="9" width="19" style="1" customWidth="1"/>
    <col min="10" max="16384" width="8.85546875" style="1"/>
  </cols>
  <sheetData>
    <row r="1" spans="1:8" x14ac:dyDescent="0.2">
      <c r="C1" s="235"/>
      <c r="D1" s="234"/>
      <c r="E1" s="234"/>
      <c r="F1" s="234"/>
      <c r="G1" s="234"/>
      <c r="H1" s="234"/>
    </row>
    <row r="2" spans="1:8" ht="15" x14ac:dyDescent="0.25">
      <c r="B2"/>
      <c r="C2"/>
    </row>
    <row r="3" spans="1:8" ht="15" x14ac:dyDescent="0.25">
      <c r="B3" s="228" t="s">
        <v>201</v>
      </c>
      <c r="C3" s="228"/>
    </row>
    <row r="4" spans="1:8" ht="21" x14ac:dyDescent="0.2">
      <c r="B4" s="238" t="s">
        <v>176</v>
      </c>
      <c r="C4" s="238"/>
    </row>
    <row r="5" spans="1:8" ht="21" x14ac:dyDescent="0.2">
      <c r="A5" s="170"/>
      <c r="B5" s="171"/>
      <c r="C5" s="171"/>
      <c r="D5" s="170"/>
    </row>
    <row r="6" spans="1:8" ht="21.75" thickBot="1" x14ac:dyDescent="0.25">
      <c r="A6" s="170"/>
      <c r="B6" s="172"/>
      <c r="C6" s="172"/>
      <c r="D6" s="170"/>
    </row>
    <row r="7" spans="1:8" ht="18.75" x14ac:dyDescent="0.3">
      <c r="B7" s="239" t="s">
        <v>177</v>
      </c>
      <c r="C7" s="240"/>
    </row>
    <row r="8" spans="1:8" ht="15.75" x14ac:dyDescent="0.2">
      <c r="B8" s="241"/>
      <c r="C8" s="242"/>
    </row>
    <row r="9" spans="1:8" ht="15.75" x14ac:dyDescent="0.2">
      <c r="B9" s="134"/>
      <c r="C9" s="139" t="s">
        <v>178</v>
      </c>
    </row>
    <row r="10" spans="1:8" ht="15.75" x14ac:dyDescent="0.2">
      <c r="B10" s="169" t="s">
        <v>194</v>
      </c>
      <c r="C10" s="26">
        <v>27354</v>
      </c>
    </row>
    <row r="11" spans="1:8" ht="15.75" x14ac:dyDescent="0.2">
      <c r="B11" s="137" t="s">
        <v>197</v>
      </c>
      <c r="C11" s="174">
        <v>3093</v>
      </c>
    </row>
    <row r="12" spans="1:8" ht="15.75" x14ac:dyDescent="0.2">
      <c r="B12" s="137" t="s">
        <v>193</v>
      </c>
      <c r="C12" s="174">
        <v>870</v>
      </c>
    </row>
    <row r="13" spans="1:8" ht="15.75" x14ac:dyDescent="0.2">
      <c r="B13" s="137" t="s">
        <v>179</v>
      </c>
      <c r="C13" s="26">
        <v>4000</v>
      </c>
    </row>
    <row r="14" spans="1:8" ht="15.75" x14ac:dyDescent="0.2">
      <c r="B14" s="137" t="s">
        <v>186</v>
      </c>
      <c r="C14" s="26">
        <v>10000</v>
      </c>
    </row>
    <row r="15" spans="1:8" ht="15.75" x14ac:dyDescent="0.2">
      <c r="B15" s="137" t="s">
        <v>180</v>
      </c>
      <c r="C15" s="26">
        <v>5932</v>
      </c>
    </row>
    <row r="16" spans="1:8" ht="15.75" x14ac:dyDescent="0.2">
      <c r="B16" s="137" t="s">
        <v>181</v>
      </c>
      <c r="C16" s="26">
        <v>600</v>
      </c>
    </row>
    <row r="17" spans="2:3" ht="15.75" x14ac:dyDescent="0.2">
      <c r="B17" s="137" t="s">
        <v>191</v>
      </c>
      <c r="C17" s="174">
        <v>1200</v>
      </c>
    </row>
    <row r="18" spans="2:3" ht="15.75" x14ac:dyDescent="0.2">
      <c r="B18" s="137" t="s">
        <v>192</v>
      </c>
      <c r="C18" s="26">
        <v>400</v>
      </c>
    </row>
    <row r="19" spans="2:3" ht="15.75" x14ac:dyDescent="0.2">
      <c r="B19" s="137" t="s">
        <v>195</v>
      </c>
      <c r="C19" s="174">
        <v>300</v>
      </c>
    </row>
    <row r="20" spans="2:3" ht="15.75" x14ac:dyDescent="0.2">
      <c r="B20" s="137" t="s">
        <v>196</v>
      </c>
      <c r="C20" s="26">
        <v>255</v>
      </c>
    </row>
    <row r="21" spans="2:3" ht="15.75" x14ac:dyDescent="0.2">
      <c r="B21" s="173" t="s">
        <v>200</v>
      </c>
      <c r="C21" s="174">
        <v>2286</v>
      </c>
    </row>
    <row r="22" spans="2:3" ht="15.75" x14ac:dyDescent="0.2">
      <c r="B22" s="151"/>
      <c r="C22" s="133"/>
    </row>
    <row r="23" spans="2:3" ht="18.75" x14ac:dyDescent="0.2">
      <c r="B23" s="68" t="s">
        <v>129</v>
      </c>
      <c r="C23" s="69">
        <f>SUM(C10:C22)</f>
        <v>56290</v>
      </c>
    </row>
    <row r="24" spans="2:3" ht="18.75" x14ac:dyDescent="0.3">
      <c r="B24" s="138"/>
      <c r="C24" s="138"/>
    </row>
    <row r="25" spans="2:3" ht="18.75" x14ac:dyDescent="0.3">
      <c r="B25" s="239" t="s">
        <v>183</v>
      </c>
      <c r="C25" s="240"/>
    </row>
    <row r="26" spans="2:3" ht="15.75" x14ac:dyDescent="0.2">
      <c r="B26" s="236" t="s">
        <v>182</v>
      </c>
      <c r="C26" s="237"/>
    </row>
    <row r="27" spans="2:3" ht="15.75" x14ac:dyDescent="0.2">
      <c r="B27" s="150"/>
      <c r="C27" s="133"/>
    </row>
    <row r="28" spans="2:3" ht="15.75" x14ac:dyDescent="0.2">
      <c r="B28" s="150"/>
      <c r="C28" s="133"/>
    </row>
    <row r="29" spans="2:3" ht="15.75" x14ac:dyDescent="0.2">
      <c r="B29" s="150"/>
      <c r="C29" s="152"/>
    </row>
    <row r="30" spans="2:3" ht="18.75" x14ac:dyDescent="0.2">
      <c r="B30" s="68" t="s">
        <v>140</v>
      </c>
      <c r="C30" s="69">
        <f>SUM(C27:C29)</f>
        <v>0</v>
      </c>
    </row>
    <row r="31" spans="2:3" ht="15" x14ac:dyDescent="0.25">
      <c r="B31"/>
      <c r="C31"/>
    </row>
    <row r="32" spans="2:3" ht="15" x14ac:dyDescent="0.25">
      <c r="B32"/>
      <c r="C32" s="136">
        <f>C23+C30</f>
        <v>56290</v>
      </c>
    </row>
    <row r="33" spans="2:3" ht="15" x14ac:dyDescent="0.25">
      <c r="B33"/>
      <c r="C33"/>
    </row>
    <row r="34" spans="2:3" ht="15" x14ac:dyDescent="0.25">
      <c r="B34"/>
      <c r="C34"/>
    </row>
    <row r="35" spans="2:3" ht="15" x14ac:dyDescent="0.25">
      <c r="B35"/>
      <c r="C35"/>
    </row>
    <row r="36" spans="2:3" ht="15" x14ac:dyDescent="0.25">
      <c r="B36"/>
      <c r="C36"/>
    </row>
    <row r="37" spans="2:3" ht="15" x14ac:dyDescent="0.25">
      <c r="B37"/>
      <c r="C37"/>
    </row>
  </sheetData>
  <mergeCells count="7">
    <mergeCell ref="C1:H1"/>
    <mergeCell ref="B26:C26"/>
    <mergeCell ref="B3:C3"/>
    <mergeCell ref="B4:C4"/>
    <mergeCell ref="B7:C7"/>
    <mergeCell ref="B8:C8"/>
    <mergeCell ref="B25:C25"/>
  </mergeCells>
  <phoneticPr fontId="28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Ktgv.mérlege</vt:lpstr>
      <vt:lpstr>2. Ktgv.egys.</vt:lpstr>
      <vt:lpstr>3.államházt.belüli tám. </vt:lpstr>
      <vt:lpstr>4.önk.ktgv.várh.bevételek</vt:lpstr>
      <vt:lpstr>9.Beruházások</vt:lpstr>
      <vt:lpstr>Munka5</vt:lpstr>
      <vt:lpstr>Munka1</vt:lpstr>
      <vt:lpstr>'2. Ktgv.egys.'!Nyomtatási_cím</vt:lpstr>
      <vt:lpstr>'2. Ktgv.egys.'!Nyomtatási_terület</vt:lpstr>
      <vt:lpstr>'4.önk.ktgv.várh.bevételek'!Nyomtatási_terület</vt:lpstr>
      <vt:lpstr>'9.Beruházások'!Nyomtatási_terület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2016-05-05T07:54:30Z</dcterms:modified>
</cp:coreProperties>
</file>