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5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5" sheetId="11" r:id="rId6"/>
  </sheets>
  <calcPr calcId="125725"/>
</workbook>
</file>

<file path=xl/calcChain.xml><?xml version="1.0" encoding="utf-8"?>
<calcChain xmlns="http://schemas.openxmlformats.org/spreadsheetml/2006/main">
  <c r="G28" i="10"/>
  <c r="D148" i="14"/>
  <c r="D142"/>
  <c r="D135"/>
  <c r="D131"/>
  <c r="D156" s="1"/>
  <c r="D116"/>
  <c r="D100"/>
  <c r="D84"/>
  <c r="D80"/>
  <c r="D77"/>
  <c r="D72"/>
  <c r="D68"/>
  <c r="D91" s="1"/>
  <c r="D62"/>
  <c r="D57"/>
  <c r="D51"/>
  <c r="D39"/>
  <c r="D32"/>
  <c r="D31" s="1"/>
  <c r="D24"/>
  <c r="D17"/>
  <c r="D67" s="1"/>
  <c r="D148" i="1"/>
  <c r="D142"/>
  <c r="D156" s="1"/>
  <c r="D135"/>
  <c r="D131"/>
  <c r="D130"/>
  <c r="D116"/>
  <c r="D100"/>
  <c r="D84"/>
  <c r="D80"/>
  <c r="D77"/>
  <c r="D72"/>
  <c r="D68"/>
  <c r="D62"/>
  <c r="D57"/>
  <c r="D51"/>
  <c r="D39"/>
  <c r="D32"/>
  <c r="D31" s="1"/>
  <c r="D24"/>
  <c r="D17"/>
  <c r="D100" i="15"/>
  <c r="D95" s="1"/>
  <c r="D13" i="11"/>
  <c r="D14" s="1"/>
  <c r="D34" s="1"/>
  <c r="D15"/>
  <c r="D24"/>
  <c r="D33"/>
  <c r="D15" i="10"/>
  <c r="D16"/>
  <c r="D28" s="1"/>
  <c r="D22"/>
  <c r="G15"/>
  <c r="D16" i="9"/>
  <c r="D17"/>
  <c r="D27" s="1"/>
  <c r="D22"/>
  <c r="G16"/>
  <c r="G28" s="1"/>
  <c r="G27"/>
  <c r="D10" i="14"/>
  <c r="D95"/>
  <c r="D130" s="1"/>
  <c r="D95" i="1"/>
  <c r="D10"/>
  <c r="D91"/>
  <c r="D116" i="15"/>
  <c r="D131"/>
  <c r="D135"/>
  <c r="D142"/>
  <c r="D148"/>
  <c r="D8"/>
  <c r="D15"/>
  <c r="D22"/>
  <c r="D30"/>
  <c r="D29" s="1"/>
  <c r="D37"/>
  <c r="D49"/>
  <c r="D55"/>
  <c r="D60"/>
  <c r="D66"/>
  <c r="D70"/>
  <c r="D75"/>
  <c r="D78"/>
  <c r="D82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F15" i="10"/>
  <c r="C22"/>
  <c r="C16"/>
  <c r="C15"/>
  <c r="F27" i="9"/>
  <c r="F16"/>
  <c r="F28" s="1"/>
  <c r="C22"/>
  <c r="C17"/>
  <c r="C27" s="1"/>
  <c r="C16"/>
  <c r="C156" i="1"/>
  <c r="C148"/>
  <c r="C142"/>
  <c r="C135"/>
  <c r="C131"/>
  <c r="C95"/>
  <c r="C130" s="1"/>
  <c r="C157" s="1"/>
  <c r="C17"/>
  <c r="C10"/>
  <c r="C31"/>
  <c r="C24"/>
  <c r="C148" i="14"/>
  <c r="C142"/>
  <c r="C135"/>
  <c r="C131"/>
  <c r="C156" s="1"/>
  <c r="C116"/>
  <c r="C95"/>
  <c r="C84"/>
  <c r="C80"/>
  <c r="C77"/>
  <c r="C72"/>
  <c r="C68"/>
  <c r="C91" s="1"/>
  <c r="C62"/>
  <c r="C57"/>
  <c r="C51"/>
  <c r="C39"/>
  <c r="C31"/>
  <c r="C24"/>
  <c r="C10"/>
  <c r="G29" i="10" l="1"/>
  <c r="D28" i="9"/>
  <c r="D67" i="1"/>
  <c r="D92" s="1"/>
  <c r="D156" i="15"/>
  <c r="D157" s="1"/>
  <c r="D130"/>
  <c r="D89"/>
  <c r="D29" i="10"/>
  <c r="D157" i="14"/>
  <c r="D92"/>
  <c r="D157" i="1"/>
  <c r="D65" i="15"/>
  <c r="D90" s="1"/>
  <c r="C28" i="10"/>
  <c r="F29"/>
  <c r="C29"/>
  <c r="C130" i="14"/>
  <c r="C157" s="1"/>
  <c r="C65" i="15"/>
  <c r="C89"/>
  <c r="C90" s="1"/>
  <c r="C130"/>
  <c r="C156"/>
  <c r="C67" i="14"/>
  <c r="C92" s="1"/>
  <c r="C24" i="11"/>
  <c r="C15"/>
  <c r="C13"/>
  <c r="C14" s="1"/>
  <c r="C157" i="15" l="1"/>
  <c r="C33" i="11"/>
  <c r="C34"/>
  <c r="C28" i="9"/>
  <c r="C84" i="1"/>
  <c r="C80"/>
  <c r="C77"/>
  <c r="C91" s="1"/>
  <c r="C72"/>
  <c r="C68"/>
  <c r="C62"/>
  <c r="C57"/>
  <c r="C51"/>
  <c r="C39"/>
  <c r="C67" s="1"/>
  <c r="C92" s="1"/>
</calcChain>
</file>

<file path=xl/sharedStrings.xml><?xml version="1.0" encoding="utf-8"?>
<sst xmlns="http://schemas.openxmlformats.org/spreadsheetml/2006/main" count="1127" uniqueCount="387">
  <si>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</si>
  <si>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</si>
  <si>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</si>
  <si>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</si>
  <si>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</si>
  <si>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</si>
  <si>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</si>
  <si>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</si>
  <si>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</si>
  <si>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</si>
  <si>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</si>
  <si>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</si>
  <si>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</si>
  <si>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</si>
  <si>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</si>
  <si>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</si>
  <si>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</si>
  <si>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</si>
  <si>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</si>
  <si>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</si>
  <si>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</si>
  <si>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</si>
  <si>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</si>
  <si>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</si>
  <si>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</si>
  <si>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</si>
  <si>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</si>
  <si>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</si>
  <si>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</si>
  <si>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</si>
  <si>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</si>
  <si>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</si>
  <si>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</si>
  <si>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</si>
  <si>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</si>
  <si>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</si>
  <si>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</si>
  <si>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</si>
  <si>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</si>
  <si>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</si>
  <si>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</si>
  <si>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</si>
  <si>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</si>
  <si>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</si>
  <si>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</si>
  <si>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</si>
  <si>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</si>
  <si>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</si>
  <si>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</si>
  <si>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</si>
  <si>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</si>
  <si>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</si>
  <si>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</si>
  <si>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</si>
  <si>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</si>
  <si>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</si>
  <si>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</si>
  <si>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</si>
  <si>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</si>
  <si>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</si>
  <si>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</si>
  <si>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</si>
  <si>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</si>
  <si>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</si>
  <si>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</si>
  <si>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</si>
  <si>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</si>
  <si>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</si>
  <si>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</si>
  <si>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</si>
  <si>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</si>
  <si>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</si>
  <si>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</si>
  <si>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</si>
  <si>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</si>
  <si>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</si>
  <si>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</si>
  <si>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</si>
  <si>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</si>
  <si>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</si>
  <si>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</si>
  <si>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</si>
  <si>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</si>
  <si>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</si>
  <si>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</si>
  <si>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</si>
  <si>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</si>
  <si>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</si>
  <si>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</si>
  <si>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</si>
  <si>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</si>
  <si>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</si>
  <si>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</si>
  <si>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</si>
  <si>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</si>
  <si>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</si>
  <si>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</si>
  <si>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</si>
  <si>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</si>
  <si>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</si>
  <si>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</si>
  <si>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</si>
  <si>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</si>
  <si>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</si>
  <si>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</si>
  <si>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</si>
  <si>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</si>
  <si>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</si>
  <si>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</si>
  <si>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</si>
  <si>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</si>
  <si>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</si>
  <si>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</si>
  <si>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</si>
  <si>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</si>
  <si>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</si>
  <si>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</si>
  <si>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</si>
  <si>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</si>
  <si>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</si>
  <si>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</si>
  <si>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</si>
  <si>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</si>
  <si>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</si>
  <si>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</si>
  <si>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</si>
  <si>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</si>
  <si>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</si>
  <si>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</si>
  <si>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</si>
  <si>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</si>
  <si>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</si>
  <si>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</si>
  <si>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</si>
  <si>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</si>
  <si>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</si>
  <si>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</si>
  <si>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</si>
  <si>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</si>
  <si>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</si>
  <si>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</si>
  <si>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</si>
  <si>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</si>
  <si>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</si>
  <si>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</si>
  <si>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</si>
  <si>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</si>
  <si>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</si>
  <si>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</si>
  <si>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</si>
  <si>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</si>
  <si>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</si>
  <si>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</si>
  <si>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</si>
  <si>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</si>
  <si>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</si>
  <si>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</si>
  <si>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</si>
  <si>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</si>
  <si>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</si>
  <si>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</si>
  <si>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</si>
  <si>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</si>
  <si>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</si>
  <si>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</si>
  <si>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</si>
  <si>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</si>
  <si>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</si>
  <si>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</si>
  <si>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</si>
  <si>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</si>
  <si>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</si>
  <si>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</si>
  <si>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</si>
  <si>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</si>
  <si>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</si>
  <si>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</si>
  <si>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</si>
  <si>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</si>
  <si>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</si>
  <si>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</si>
  <si>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</si>
  <si>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</si>
  <si>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</si>
  <si>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</si>
  <si>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</si>
  <si>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</si>
  <si>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</si>
  <si>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</si>
  <si>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</si>
  <si>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</si>
  <si>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</si>
  <si>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</si>
  <si>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</si>
  <si>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</si>
  <si>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</si>
  <si>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</si>
  <si>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</si>
  <si>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</si>
  <si>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</si>
  <si>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</si>
  <si>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</si>
  <si>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</si>
  <si>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</si>
  <si>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</si>
  <si>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</si>
  <si>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</si>
  <si>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</si>
  <si>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</si>
  <si>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</si>
  <si>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</si>
  <si>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</si>
  <si>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</si>
  <si>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</si>
  <si>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</si>
  <si>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</si>
  <si>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</si>
  <si>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</si>
  <si>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</si>
  <si>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</si>
  <si>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</si>
  <si>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</si>
  <si>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</si>
  <si>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</si>
  <si>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</si>
  <si>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</si>
  <si>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</si>
  <si>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</si>
  <si>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</si>
  <si>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</si>
  <si>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</si>
  <si>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</si>
  <si>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</si>
  <si>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</si>
  <si>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</si>
  <si>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</si>
  <si>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</si>
  <si>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</si>
  <si>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</si>
  <si>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</si>
  <si>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</si>
  <si>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</si>
  <si>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</si>
  <si>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</si>
  <si>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</si>
  <si>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</si>
  <si>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</si>
  <si>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</si>
  <si>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</si>
  <si>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</si>
  <si>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</si>
  <si>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</si>
  <si>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</si>
  <si>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</si>
  <si>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</si>
  <si>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</si>
  <si>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</si>
  <si>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</si>
  <si>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</si>
  <si>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</si>
  <si>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</si>
  <si>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</si>
  <si>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</si>
  <si>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</si>
  <si>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</si>
  <si>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</si>
  <si>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</si>
  <si>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</si>
  <si>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</si>
  <si>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</si>
  <si>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</si>
  <si>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</si>
  <si>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</si>
  <si>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</si>
  <si>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</si>
  <si>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</si>
  <si>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</si>
  <si>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</si>
  <si>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</si>
  <si>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</si>
  <si>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</si>
  <si>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</si>
  <si>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</si>
  <si>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</si>
  <si>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</si>
  <si>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</si>
  <si>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</si>
  <si>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</si>
  <si>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</si>
  <si>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</si>
  <si>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</si>
  <si>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</si>
  <si>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</si>
  <si>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</si>
  <si>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</si>
  <si>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</si>
  <si>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</si>
  <si>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</si>
  <si>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</si>
  <si>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</si>
  <si>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</si>
  <si>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</si>
  <si>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</si>
  <si>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</si>
  <si>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</si>
  <si>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</si>
  <si>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</si>
  <si>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</si>
  <si>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</si>
  <si>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</si>
  <si>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</si>
  <si>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</si>
  <si>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</si>
  <si>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</si>
  <si>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</si>
  <si>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</si>
  <si>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</si>
  <si>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</si>
  <si>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</si>
  <si>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</si>
  <si>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</si>
  <si>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</si>
  <si>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</si>
  <si>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</si>
  <si>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</si>
  <si>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</si>
  <si>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</si>
  <si>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</si>
  <si>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</si>
  <si>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</si>
  <si>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</si>
  <si>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</si>
  <si>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</si>
  <si>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</si>
  <si>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</si>
  <si>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</si>
  <si>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</si>
  <si>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</si>
  <si>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</si>
  <si>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</si>
  <si>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</si>
  <si>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</si>
  <si>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</si>
  <si>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</si>
  <si>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</si>
  <si>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</si>
  <si>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</si>
  <si>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</si>
  <si>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</si>
  <si>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</si>
  <si>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</si>
  <si>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</si>
  <si>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</si>
  <si>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</si>
  <si>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</si>
  <si>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</si>
  <si>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</si>
  <si>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</si>
  <si>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</si>
  <si>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</si>
  <si>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</si>
  <si>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</si>
  <si>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</si>
  <si>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</si>
  <si>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</si>
  <si>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</si>
  <si>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</si>
  <si>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</si>
  <si>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</si>
  <si>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</si>
  <si>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</si>
  <si>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</si>
  <si>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</si>
  <si>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</si>
  <si>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</si>
  <si>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</si>
  <si>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…./2016. (…..)  rendelethez</t>
  </si>
  <si>
    <t>Módosított</t>
  </si>
  <si>
    <t>…./2016. (…....)  rendelethez</t>
  </si>
  <si>
    <t>…../2016. (…...)  rendelethez</t>
  </si>
  <si>
    <t>2015. évi módosított</t>
  </si>
  <si>
    <t xml:space="preserve">E </t>
  </si>
  <si>
    <t>F</t>
  </si>
  <si>
    <t>G</t>
  </si>
  <si>
    <t>…../2016. (…….) rendelethez</t>
  </si>
  <si>
    <t>d</t>
  </si>
  <si>
    <t>…./2016. (…...) 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</si>
</sst>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topLeftCell="A133" zoomScale="60" zoomScaleNormal="120" workbookViewId="0">
      <selection activeCell="E7" sqref="E7"/>
    </sheetView>
  </sheetViews>
  <sheetFormatPr defaultRowHeight="15"/>
  <cols>
    <col min="1" max="1" width="14.28515625" customWidth="1"/>
    <col min="2" max="2" width="63.5703125" customWidth="1"/>
    <col min="3" max="4" width="14.140625" customWidth="1"/>
  </cols>
  <sheetData>
    <row r="1" spans="1:4" ht="15.75">
      <c r="A1" s="143" t="s">
        <v>344</v>
      </c>
      <c r="B1" s="143"/>
      <c r="C1" s="143"/>
      <c r="D1" s="143"/>
    </row>
    <row r="2" spans="1:4" ht="15.75">
      <c r="A2" s="141" t="s">
        <v>376</v>
      </c>
      <c r="B2" s="141"/>
      <c r="C2" s="141"/>
      <c r="D2" s="137"/>
    </row>
    <row r="3" spans="1:4" ht="15.75">
      <c r="A3" s="91"/>
      <c r="B3" s="91"/>
      <c r="C3" s="91"/>
      <c r="D3" s="91"/>
    </row>
    <row r="4" spans="1:4" ht="15.75">
      <c r="A4" s="136"/>
      <c r="B4" s="14"/>
      <c r="C4" s="88"/>
      <c r="D4" s="88" t="s">
        <v>321</v>
      </c>
    </row>
    <row r="5" spans="1:4" ht="16.5" thickBot="1">
      <c r="A5" s="142" t="s">
        <v>368</v>
      </c>
      <c r="B5" s="142"/>
      <c r="C5" s="142"/>
      <c r="D5" s="138"/>
    </row>
    <row r="6" spans="1:4" ht="16.5" thickBot="1">
      <c r="A6" s="15" t="s">
        <v>366</v>
      </c>
      <c r="B6" s="16" t="s">
        <v>367</v>
      </c>
      <c r="C6" s="93" t="s">
        <v>6</v>
      </c>
      <c r="D6" s="93" t="s">
        <v>377</v>
      </c>
    </row>
    <row r="7" spans="1:4" ht="16.5" thickBot="1">
      <c r="A7" s="17" t="s">
        <v>7</v>
      </c>
      <c r="B7" s="18" t="s">
        <v>8</v>
      </c>
      <c r="C7" s="19" t="s">
        <v>9</v>
      </c>
      <c r="D7" s="19" t="s">
        <v>271</v>
      </c>
    </row>
    <row r="8" spans="1:4" ht="16.5" thickBot="1">
      <c r="A8" s="23" t="s">
        <v>11</v>
      </c>
      <c r="B8" s="24" t="s">
        <v>12</v>
      </c>
      <c r="C8" s="25">
        <f>C9+C10+C11+C12+C13+C14</f>
        <v>19785</v>
      </c>
      <c r="D8" s="25">
        <f>D9+D10+D11+D12+D13+D14</f>
        <v>20119</v>
      </c>
    </row>
    <row r="9" spans="1:4" ht="15.75">
      <c r="A9" s="26" t="s">
        <v>13</v>
      </c>
      <c r="B9" s="27" t="s">
        <v>14</v>
      </c>
      <c r="C9" s="28">
        <v>7370</v>
      </c>
      <c r="D9" s="28">
        <v>9227</v>
      </c>
    </row>
    <row r="10" spans="1:4" ht="15.75">
      <c r="A10" s="29" t="s">
        <v>15</v>
      </c>
      <c r="B10" s="30" t="s">
        <v>16</v>
      </c>
      <c r="C10" s="31"/>
      <c r="D10" s="31"/>
    </row>
    <row r="11" spans="1:4" ht="15.75">
      <c r="A11" s="29" t="s">
        <v>17</v>
      </c>
      <c r="B11" s="30" t="s">
        <v>18</v>
      </c>
      <c r="C11" s="31">
        <v>11215</v>
      </c>
      <c r="D11" s="31">
        <v>8687</v>
      </c>
    </row>
    <row r="12" spans="1:4" ht="15.75">
      <c r="A12" s="29" t="s">
        <v>19</v>
      </c>
      <c r="B12" s="30" t="s">
        <v>20</v>
      </c>
      <c r="C12" s="31">
        <v>1200</v>
      </c>
      <c r="D12" s="31">
        <v>1200</v>
      </c>
    </row>
    <row r="13" spans="1:4" ht="15.75">
      <c r="A13" s="29" t="s">
        <v>21</v>
      </c>
      <c r="B13" s="30" t="s">
        <v>22</v>
      </c>
      <c r="C13" s="31"/>
      <c r="D13" s="31">
        <v>1005</v>
      </c>
    </row>
    <row r="14" spans="1:4" ht="16.5" thickBot="1">
      <c r="A14" s="32" t="s">
        <v>23</v>
      </c>
      <c r="B14" s="33" t="s">
        <v>24</v>
      </c>
      <c r="C14" s="31"/>
      <c r="D14" s="31"/>
    </row>
    <row r="15" spans="1:4" ht="32.25" thickBot="1">
      <c r="A15" s="23" t="s">
        <v>25</v>
      </c>
      <c r="B15" s="34" t="s">
        <v>26</v>
      </c>
      <c r="C15" s="25">
        <f>C16+C17+C18+C19+C20</f>
        <v>45408</v>
      </c>
      <c r="D15" s="25">
        <f>D16+D17+D18+D19+D20</f>
        <v>43232</v>
      </c>
    </row>
    <row r="16" spans="1:4" ht="15.75">
      <c r="A16" s="26" t="s">
        <v>27</v>
      </c>
      <c r="B16" s="27" t="s">
        <v>28</v>
      </c>
      <c r="C16" s="28"/>
      <c r="D16" s="28"/>
    </row>
    <row r="17" spans="1:4" ht="15.75">
      <c r="A17" s="29" t="s">
        <v>29</v>
      </c>
      <c r="B17" s="30" t="s">
        <v>30</v>
      </c>
      <c r="C17" s="31"/>
      <c r="D17" s="31"/>
    </row>
    <row r="18" spans="1:4" ht="17.25" customHeight="1">
      <c r="A18" s="29" t="s">
        <v>31</v>
      </c>
      <c r="B18" s="30" t="s">
        <v>32</v>
      </c>
      <c r="C18" s="31"/>
      <c r="D18" s="31"/>
    </row>
    <row r="19" spans="1:4" ht="16.5" customHeight="1">
      <c r="A19" s="29" t="s">
        <v>33</v>
      </c>
      <c r="B19" s="30" t="s">
        <v>34</v>
      </c>
      <c r="C19" s="31"/>
      <c r="D19" s="31"/>
    </row>
    <row r="20" spans="1:4" ht="15.75">
      <c r="A20" s="29" t="s">
        <v>35</v>
      </c>
      <c r="B20" s="30" t="s">
        <v>36</v>
      </c>
      <c r="C20" s="31">
        <v>45408</v>
      </c>
      <c r="D20" s="31">
        <v>43232</v>
      </c>
    </row>
    <row r="21" spans="1:4" ht="16.5" thickBot="1">
      <c r="A21" s="32" t="s">
        <v>37</v>
      </c>
      <c r="B21" s="33" t="s">
        <v>38</v>
      </c>
      <c r="C21" s="35"/>
      <c r="D21" s="35"/>
    </row>
    <row r="22" spans="1:4" ht="32.25" thickBot="1">
      <c r="A22" s="23" t="s">
        <v>39</v>
      </c>
      <c r="B22" s="24" t="s">
        <v>40</v>
      </c>
      <c r="C22" s="25">
        <f>C23+C24+C25+C26+C27</f>
        <v>14991</v>
      </c>
      <c r="D22" s="25">
        <f>D23+D24+D25+D26+D27</f>
        <v>30828</v>
      </c>
    </row>
    <row r="23" spans="1:4" ht="15.75">
      <c r="A23" s="26" t="s">
        <v>41</v>
      </c>
      <c r="B23" s="27" t="s">
        <v>42</v>
      </c>
      <c r="C23" s="28"/>
      <c r="D23" s="28"/>
    </row>
    <row r="24" spans="1:4" ht="15.75">
      <c r="A24" s="29" t="s">
        <v>43</v>
      </c>
      <c r="B24" s="30" t="s">
        <v>44</v>
      </c>
      <c r="C24" s="31"/>
      <c r="D24" s="31"/>
    </row>
    <row r="25" spans="1:4" ht="31.5">
      <c r="A25" s="29" t="s">
        <v>45</v>
      </c>
      <c r="B25" s="30" t="s">
        <v>46</v>
      </c>
      <c r="C25" s="31"/>
      <c r="D25" s="31"/>
    </row>
    <row r="26" spans="1:4" ht="31.5">
      <c r="A26" s="29" t="s">
        <v>47</v>
      </c>
      <c r="B26" s="30" t="s">
        <v>48</v>
      </c>
      <c r="C26" s="31"/>
      <c r="D26" s="31"/>
    </row>
    <row r="27" spans="1:4" ht="15.75">
      <c r="A27" s="29" t="s">
        <v>49</v>
      </c>
      <c r="B27" s="30" t="s">
        <v>50</v>
      </c>
      <c r="C27" s="31">
        <v>14991</v>
      </c>
      <c r="D27" s="31">
        <v>30828</v>
      </c>
    </row>
    <row r="28" spans="1:4" ht="16.5" thickBot="1">
      <c r="A28" s="32" t="s">
        <v>51</v>
      </c>
      <c r="B28" s="33" t="s">
        <v>52</v>
      </c>
      <c r="C28" s="35">
        <v>14991</v>
      </c>
      <c r="D28" s="35">
        <v>0</v>
      </c>
    </row>
    <row r="29" spans="1:4" ht="16.5" thickBot="1">
      <c r="A29" s="23" t="s">
        <v>53</v>
      </c>
      <c r="B29" s="24" t="s">
        <v>54</v>
      </c>
      <c r="C29" s="25">
        <f>C30+C34+C35+C36</f>
        <v>2874</v>
      </c>
      <c r="D29" s="25">
        <f>D30+D34+D35+D36</f>
        <v>3176</v>
      </c>
    </row>
    <row r="30" spans="1:4" ht="15.75">
      <c r="A30" s="26" t="s">
        <v>55</v>
      </c>
      <c r="B30" s="27" t="s">
        <v>56</v>
      </c>
      <c r="C30" s="36">
        <f>+C31+C32+C33</f>
        <v>2024</v>
      </c>
      <c r="D30" s="36">
        <f>+D31+D32+D33</f>
        <v>2503</v>
      </c>
    </row>
    <row r="31" spans="1:4" ht="15.75">
      <c r="A31" s="29" t="s">
        <v>57</v>
      </c>
      <c r="B31" s="30" t="s">
        <v>58</v>
      </c>
      <c r="C31" s="31">
        <v>524</v>
      </c>
      <c r="D31" s="31">
        <v>484</v>
      </c>
    </row>
    <row r="32" spans="1:4" ht="15.75">
      <c r="A32" s="29" t="s">
        <v>59</v>
      </c>
      <c r="B32" s="30" t="s">
        <v>60</v>
      </c>
      <c r="C32" s="31"/>
      <c r="D32" s="31"/>
    </row>
    <row r="33" spans="1:4" ht="15.75">
      <c r="A33" s="29" t="s">
        <v>61</v>
      </c>
      <c r="B33" s="37" t="s">
        <v>62</v>
      </c>
      <c r="C33" s="31">
        <v>1500</v>
      </c>
      <c r="D33" s="31">
        <v>2019</v>
      </c>
    </row>
    <row r="34" spans="1:4" ht="15.75">
      <c r="A34" s="29" t="s">
        <v>63</v>
      </c>
      <c r="B34" s="30" t="s">
        <v>64</v>
      </c>
      <c r="C34" s="31">
        <v>600</v>
      </c>
      <c r="D34" s="31">
        <v>529</v>
      </c>
    </row>
    <row r="35" spans="1:4" ht="15.75">
      <c r="A35" s="29" t="s">
        <v>65</v>
      </c>
      <c r="B35" s="30" t="s">
        <v>66</v>
      </c>
      <c r="C35" s="31"/>
      <c r="D35" s="31"/>
    </row>
    <row r="36" spans="1:4" ht="16.5" thickBot="1">
      <c r="A36" s="32" t="s">
        <v>67</v>
      </c>
      <c r="B36" s="33" t="s">
        <v>68</v>
      </c>
      <c r="C36" s="35">
        <v>250</v>
      </c>
      <c r="D36" s="35">
        <v>144</v>
      </c>
    </row>
    <row r="37" spans="1:4" ht="16.5" thickBot="1">
      <c r="A37" s="23" t="s">
        <v>69</v>
      </c>
      <c r="B37" s="24" t="s">
        <v>70</v>
      </c>
      <c r="C37" s="25">
        <f>SUM(C38:C48)</f>
        <v>540</v>
      </c>
      <c r="D37" s="25">
        <f>SUM(D38:D48)</f>
        <v>2307</v>
      </c>
    </row>
    <row r="38" spans="1:4" ht="15.75">
      <c r="A38" s="26" t="s">
        <v>71</v>
      </c>
      <c r="B38" s="27" t="s">
        <v>72</v>
      </c>
      <c r="C38" s="28"/>
      <c r="D38" s="28"/>
    </row>
    <row r="39" spans="1:4" ht="15.75">
      <c r="A39" s="29" t="s">
        <v>73</v>
      </c>
      <c r="B39" s="30" t="s">
        <v>74</v>
      </c>
      <c r="C39" s="31"/>
      <c r="D39" s="31">
        <v>217</v>
      </c>
    </row>
    <row r="40" spans="1:4" ht="15.75">
      <c r="A40" s="29" t="s">
        <v>75</v>
      </c>
      <c r="B40" s="30" t="s">
        <v>76</v>
      </c>
      <c r="C40" s="31"/>
      <c r="D40" s="31">
        <v>95</v>
      </c>
    </row>
    <row r="41" spans="1:4" ht="15.75">
      <c r="A41" s="29" t="s">
        <v>77</v>
      </c>
      <c r="B41" s="30" t="s">
        <v>78</v>
      </c>
      <c r="C41" s="31">
        <v>520</v>
      </c>
      <c r="D41" s="31">
        <v>1909</v>
      </c>
    </row>
    <row r="42" spans="1:4" ht="15.75">
      <c r="A42" s="29" t="s">
        <v>79</v>
      </c>
      <c r="B42" s="30" t="s">
        <v>80</v>
      </c>
      <c r="C42" s="31"/>
      <c r="D42" s="31"/>
    </row>
    <row r="43" spans="1:4" ht="15.75">
      <c r="A43" s="29" t="s">
        <v>81</v>
      </c>
      <c r="B43" s="30" t="s">
        <v>82</v>
      </c>
      <c r="C43" s="31"/>
      <c r="D43" s="31"/>
    </row>
    <row r="44" spans="1:4" ht="15.75">
      <c r="A44" s="29" t="s">
        <v>83</v>
      </c>
      <c r="B44" s="30" t="s">
        <v>84</v>
      </c>
      <c r="C44" s="31"/>
      <c r="D44" s="31"/>
    </row>
    <row r="45" spans="1:4" ht="15.75">
      <c r="A45" s="29" t="s">
        <v>85</v>
      </c>
      <c r="B45" s="30" t="s">
        <v>86</v>
      </c>
      <c r="C45" s="31">
        <v>20</v>
      </c>
      <c r="D45" s="31">
        <v>56</v>
      </c>
    </row>
    <row r="46" spans="1:4" ht="15.75">
      <c r="A46" s="29" t="s">
        <v>87</v>
      </c>
      <c r="B46" s="30" t="s">
        <v>88</v>
      </c>
      <c r="C46" s="31"/>
      <c r="D46" s="31"/>
    </row>
    <row r="47" spans="1:4" ht="15.75">
      <c r="A47" s="32" t="s">
        <v>89</v>
      </c>
      <c r="B47" s="33" t="s">
        <v>90</v>
      </c>
      <c r="C47" s="35"/>
      <c r="D47" s="35"/>
    </row>
    <row r="48" spans="1:4" ht="16.5" thickBot="1">
      <c r="A48" s="32" t="s">
        <v>91</v>
      </c>
      <c r="B48" s="33" t="s">
        <v>92</v>
      </c>
      <c r="C48" s="35"/>
      <c r="D48" s="35">
        <v>30</v>
      </c>
    </row>
    <row r="49" spans="1:4" ht="16.5" thickBot="1">
      <c r="A49" s="23" t="s">
        <v>93</v>
      </c>
      <c r="B49" s="24" t="s">
        <v>94</v>
      </c>
      <c r="C49" s="25">
        <f>SUM(C50:C54)</f>
        <v>0</v>
      </c>
      <c r="D49" s="25">
        <f>SUM(D50:D54)</f>
        <v>0</v>
      </c>
    </row>
    <row r="50" spans="1:4" ht="15.75">
      <c r="A50" s="26" t="s">
        <v>95</v>
      </c>
      <c r="B50" s="27" t="s">
        <v>96</v>
      </c>
      <c r="C50" s="28"/>
      <c r="D50" s="28"/>
    </row>
    <row r="51" spans="1:4" ht="15.75">
      <c r="A51" s="29" t="s">
        <v>97</v>
      </c>
      <c r="B51" s="30" t="s">
        <v>98</v>
      </c>
      <c r="C51" s="31"/>
      <c r="D51" s="31"/>
    </row>
    <row r="52" spans="1:4" ht="15.75">
      <c r="A52" s="29" t="s">
        <v>99</v>
      </c>
      <c r="B52" s="30" t="s">
        <v>100</v>
      </c>
      <c r="C52" s="31"/>
      <c r="D52" s="31"/>
    </row>
    <row r="53" spans="1:4" ht="15.75">
      <c r="A53" s="29" t="s">
        <v>101</v>
      </c>
      <c r="B53" s="30" t="s">
        <v>102</v>
      </c>
      <c r="C53" s="31"/>
      <c r="D53" s="31"/>
    </row>
    <row r="54" spans="1:4" ht="16.5" thickBot="1">
      <c r="A54" s="32" t="s">
        <v>103</v>
      </c>
      <c r="B54" s="33" t="s">
        <v>104</v>
      </c>
      <c r="C54" s="35"/>
      <c r="D54" s="35"/>
    </row>
    <row r="55" spans="1:4" ht="16.5" thickBot="1">
      <c r="A55" s="23" t="s">
        <v>105</v>
      </c>
      <c r="B55" s="24" t="s">
        <v>106</v>
      </c>
      <c r="C55" s="25">
        <f>SUM(C56:C58)</f>
        <v>0</v>
      </c>
      <c r="D55" s="25">
        <f>SUM(D56:D58)</f>
        <v>0</v>
      </c>
    </row>
    <row r="56" spans="1:4" ht="31.5">
      <c r="A56" s="26" t="s">
        <v>107</v>
      </c>
      <c r="B56" s="27" t="s">
        <v>108</v>
      </c>
      <c r="C56" s="28"/>
      <c r="D56" s="28"/>
    </row>
    <row r="57" spans="1:4" ht="31.5">
      <c r="A57" s="29" t="s">
        <v>109</v>
      </c>
      <c r="B57" s="30" t="s">
        <v>110</v>
      </c>
      <c r="C57" s="31"/>
      <c r="D57" s="31"/>
    </row>
    <row r="58" spans="1:4" ht="15.75">
      <c r="A58" s="29" t="s">
        <v>111</v>
      </c>
      <c r="B58" s="30" t="s">
        <v>112</v>
      </c>
      <c r="C58" s="31"/>
      <c r="D58" s="31"/>
    </row>
    <row r="59" spans="1:4" ht="16.5" thickBot="1">
      <c r="A59" s="32" t="s">
        <v>113</v>
      </c>
      <c r="B59" s="33" t="s">
        <v>114</v>
      </c>
      <c r="C59" s="35"/>
      <c r="D59" s="35"/>
    </row>
    <row r="60" spans="1:4" ht="16.5" thickBot="1">
      <c r="A60" s="23" t="s">
        <v>115</v>
      </c>
      <c r="B60" s="34" t="s">
        <v>116</v>
      </c>
      <c r="C60" s="25">
        <f>SUM(C61:C63)</f>
        <v>0</v>
      </c>
      <c r="D60" s="25">
        <f>SUM(D61:D63)</f>
        <v>0</v>
      </c>
    </row>
    <row r="61" spans="1:4" ht="31.5">
      <c r="A61" s="26" t="s">
        <v>117</v>
      </c>
      <c r="B61" s="27" t="s">
        <v>118</v>
      </c>
      <c r="C61" s="31"/>
      <c r="D61" s="31"/>
    </row>
    <row r="62" spans="1:4" ht="31.5">
      <c r="A62" s="29" t="s">
        <v>119</v>
      </c>
      <c r="B62" s="30" t="s">
        <v>120</v>
      </c>
      <c r="C62" s="31"/>
      <c r="D62" s="31"/>
    </row>
    <row r="63" spans="1:4" ht="15.75">
      <c r="A63" s="29" t="s">
        <v>121</v>
      </c>
      <c r="B63" s="30" t="s">
        <v>122</v>
      </c>
      <c r="C63" s="31"/>
      <c r="D63" s="31"/>
    </row>
    <row r="64" spans="1:4" ht="16.5" thickBot="1">
      <c r="A64" s="32" t="s">
        <v>123</v>
      </c>
      <c r="B64" s="33" t="s">
        <v>124</v>
      </c>
      <c r="C64" s="31"/>
      <c r="D64" s="31"/>
    </row>
    <row r="65" spans="1:4" ht="16.5" thickBot="1">
      <c r="A65" s="23" t="s">
        <v>125</v>
      </c>
      <c r="B65" s="24" t="s">
        <v>126</v>
      </c>
      <c r="C65" s="25">
        <f>C8+C15+C22+C29+C37+C49+C55+C60</f>
        <v>83598</v>
      </c>
      <c r="D65" s="25">
        <f>D8+D15+D22+D29+D37+D49+D55+D60</f>
        <v>99662</v>
      </c>
    </row>
    <row r="66" spans="1:4" ht="16.5" thickBot="1">
      <c r="A66" s="38" t="s">
        <v>127</v>
      </c>
      <c r="B66" s="34" t="s">
        <v>128</v>
      </c>
      <c r="C66" s="25">
        <f>SUM(C67:C69)</f>
        <v>0</v>
      </c>
      <c r="D66" s="25">
        <f>SUM(D67:D69)</f>
        <v>0</v>
      </c>
    </row>
    <row r="67" spans="1:4" ht="15.75">
      <c r="A67" s="26" t="s">
        <v>129</v>
      </c>
      <c r="B67" s="27" t="s">
        <v>130</v>
      </c>
      <c r="C67" s="31"/>
      <c r="D67" s="31"/>
    </row>
    <row r="68" spans="1:4" ht="15.75">
      <c r="A68" s="29" t="s">
        <v>131</v>
      </c>
      <c r="B68" s="30" t="s">
        <v>132</v>
      </c>
      <c r="C68" s="31"/>
      <c r="D68" s="31"/>
    </row>
    <row r="69" spans="1:4" ht="16.5" thickBot="1">
      <c r="A69" s="32" t="s">
        <v>133</v>
      </c>
      <c r="B69" s="39" t="s">
        <v>365</v>
      </c>
      <c r="C69" s="31"/>
      <c r="D69" s="31"/>
    </row>
    <row r="70" spans="1:4" ht="16.5" thickBot="1">
      <c r="A70" s="38" t="s">
        <v>135</v>
      </c>
      <c r="B70" s="34" t="s">
        <v>136</v>
      </c>
      <c r="C70" s="25">
        <f>SUM(C71:C74)</f>
        <v>0</v>
      </c>
      <c r="D70" s="25">
        <f>SUM(D71:D74)</f>
        <v>0</v>
      </c>
    </row>
    <row r="71" spans="1:4" ht="15.75">
      <c r="A71" s="26" t="s">
        <v>137</v>
      </c>
      <c r="B71" s="27" t="s">
        <v>138</v>
      </c>
      <c r="C71" s="31"/>
      <c r="D71" s="31"/>
    </row>
    <row r="72" spans="1:4" ht="15.75">
      <c r="A72" s="29" t="s">
        <v>139</v>
      </c>
      <c r="B72" s="30" t="s">
        <v>140</v>
      </c>
      <c r="C72" s="31"/>
      <c r="D72" s="31"/>
    </row>
    <row r="73" spans="1:4" ht="15.75">
      <c r="A73" s="29" t="s">
        <v>141</v>
      </c>
      <c r="B73" s="30" t="s">
        <v>142</v>
      </c>
      <c r="C73" s="31"/>
      <c r="D73" s="31"/>
    </row>
    <row r="74" spans="1:4" ht="16.5" thickBot="1">
      <c r="A74" s="32" t="s">
        <v>143</v>
      </c>
      <c r="B74" s="33" t="s">
        <v>144</v>
      </c>
      <c r="C74" s="31"/>
      <c r="D74" s="31"/>
    </row>
    <row r="75" spans="1:4" ht="16.5" thickBot="1">
      <c r="A75" s="38" t="s">
        <v>145</v>
      </c>
      <c r="B75" s="34" t="s">
        <v>146</v>
      </c>
      <c r="C75" s="25">
        <f>SUM(C76:C77)</f>
        <v>2780</v>
      </c>
      <c r="D75" s="25">
        <f>SUM(D76:D77)</f>
        <v>10353</v>
      </c>
    </row>
    <row r="76" spans="1:4" ht="15.75">
      <c r="A76" s="26" t="s">
        <v>147</v>
      </c>
      <c r="B76" s="27" t="s">
        <v>148</v>
      </c>
      <c r="C76" s="31">
        <v>2780</v>
      </c>
      <c r="D76" s="31">
        <v>10353</v>
      </c>
    </row>
    <row r="77" spans="1:4" ht="16.5" thickBot="1">
      <c r="A77" s="32" t="s">
        <v>149</v>
      </c>
      <c r="B77" s="33" t="s">
        <v>150</v>
      </c>
      <c r="C77" s="31"/>
      <c r="D77" s="31"/>
    </row>
    <row r="78" spans="1:4" ht="16.5" thickBot="1">
      <c r="A78" s="38" t="s">
        <v>151</v>
      </c>
      <c r="B78" s="34" t="s">
        <v>152</v>
      </c>
      <c r="C78" s="25">
        <f>SUM(C79:C81)</f>
        <v>0</v>
      </c>
      <c r="D78" s="25">
        <f>SUM(D79:D81)</f>
        <v>684</v>
      </c>
    </row>
    <row r="79" spans="1:4" ht="15.75">
      <c r="A79" s="26" t="s">
        <v>153</v>
      </c>
      <c r="B79" s="27" t="s">
        <v>154</v>
      </c>
      <c r="C79" s="31"/>
      <c r="D79" s="31">
        <v>684</v>
      </c>
    </row>
    <row r="80" spans="1:4" ht="15.75">
      <c r="A80" s="29" t="s">
        <v>155</v>
      </c>
      <c r="B80" s="30" t="s">
        <v>156</v>
      </c>
      <c r="C80" s="31"/>
      <c r="D80" s="31"/>
    </row>
    <row r="81" spans="1:4" ht="16.5" thickBot="1">
      <c r="A81" s="32" t="s">
        <v>157</v>
      </c>
      <c r="B81" s="33" t="s">
        <v>158</v>
      </c>
      <c r="C81" s="31"/>
      <c r="D81" s="31"/>
    </row>
    <row r="82" spans="1:4" ht="16.5" thickBot="1">
      <c r="A82" s="38" t="s">
        <v>159</v>
      </c>
      <c r="B82" s="34" t="s">
        <v>160</v>
      </c>
      <c r="C82" s="25">
        <f>SUM(C83:C86)</f>
        <v>0</v>
      </c>
      <c r="D82" s="25">
        <f>SUM(D83:D86)</f>
        <v>0</v>
      </c>
    </row>
    <row r="83" spans="1:4" ht="15.75">
      <c r="A83" s="40" t="s">
        <v>161</v>
      </c>
      <c r="B83" s="27" t="s">
        <v>162</v>
      </c>
      <c r="C83" s="31"/>
      <c r="D83" s="31"/>
    </row>
    <row r="84" spans="1:4" ht="15.75">
      <c r="A84" s="41" t="s">
        <v>163</v>
      </c>
      <c r="B84" s="30" t="s">
        <v>164</v>
      </c>
      <c r="C84" s="31"/>
      <c r="D84" s="31"/>
    </row>
    <row r="85" spans="1:4" ht="15.75">
      <c r="A85" s="41" t="s">
        <v>165</v>
      </c>
      <c r="B85" s="30" t="s">
        <v>166</v>
      </c>
      <c r="C85" s="31"/>
      <c r="D85" s="31"/>
    </row>
    <row r="86" spans="1:4" ht="16.5" thickBot="1">
      <c r="A86" s="42" t="s">
        <v>167</v>
      </c>
      <c r="B86" s="33" t="s">
        <v>168</v>
      </c>
      <c r="C86" s="31"/>
      <c r="D86" s="31"/>
    </row>
    <row r="87" spans="1:4" ht="16.5" thickBot="1">
      <c r="A87" s="38" t="s">
        <v>169</v>
      </c>
      <c r="B87" s="34" t="s">
        <v>170</v>
      </c>
      <c r="C87" s="43"/>
      <c r="D87" s="43"/>
    </row>
    <row r="88" spans="1:4" ht="16.5" thickBot="1">
      <c r="A88" s="38" t="s">
        <v>171</v>
      </c>
      <c r="B88" s="34" t="s">
        <v>172</v>
      </c>
      <c r="C88" s="43"/>
      <c r="D88" s="43"/>
    </row>
    <row r="89" spans="1:4" ht="16.5" thickBot="1">
      <c r="A89" s="38" t="s">
        <v>173</v>
      </c>
      <c r="B89" s="44" t="s">
        <v>174</v>
      </c>
      <c r="C89" s="25">
        <f>C66+C70+C75+C78+C82+C88+C87</f>
        <v>2780</v>
      </c>
      <c r="D89" s="25">
        <f>D66+D70+D75+D78+D82+D88+D87</f>
        <v>11037</v>
      </c>
    </row>
    <row r="90" spans="1:4" ht="16.5" thickBot="1">
      <c r="A90" s="45" t="s">
        <v>175</v>
      </c>
      <c r="B90" s="46" t="s">
        <v>176</v>
      </c>
      <c r="C90" s="25">
        <f>C65+C89</f>
        <v>86378</v>
      </c>
      <c r="D90" s="25">
        <f>D65+D89</f>
        <v>110699</v>
      </c>
    </row>
    <row r="91" spans="1:4" ht="15.75">
      <c r="A91" s="47"/>
      <c r="B91" s="48"/>
      <c r="C91" s="49"/>
      <c r="D91" s="49"/>
    </row>
    <row r="92" spans="1:4" ht="16.5" thickBot="1">
      <c r="A92" s="142" t="s">
        <v>369</v>
      </c>
      <c r="B92" s="142"/>
      <c r="C92" s="142"/>
      <c r="D92" s="138"/>
    </row>
    <row r="93" spans="1:4" ht="16.5" thickBot="1">
      <c r="A93" s="15" t="s">
        <v>366</v>
      </c>
      <c r="B93" s="16" t="s">
        <v>370</v>
      </c>
      <c r="C93" s="93" t="s">
        <v>6</v>
      </c>
      <c r="D93" s="93" t="s">
        <v>377</v>
      </c>
    </row>
    <row r="94" spans="1:4" ht="16.5" thickBot="1">
      <c r="A94" s="17" t="s">
        <v>7</v>
      </c>
      <c r="B94" s="18" t="s">
        <v>8</v>
      </c>
      <c r="C94" s="19" t="s">
        <v>9</v>
      </c>
      <c r="D94" s="19" t="s">
        <v>271</v>
      </c>
    </row>
    <row r="95" spans="1:4" ht="16.5" thickBot="1">
      <c r="A95" s="52" t="s">
        <v>11</v>
      </c>
      <c r="B95" s="53" t="s">
        <v>342</v>
      </c>
      <c r="C95" s="54">
        <f>C96+C97+C98+C99+C100+C113</f>
        <v>68455</v>
      </c>
      <c r="D95" s="54">
        <f>D96+D97+D98+D99+D100+D113</f>
        <v>75326</v>
      </c>
    </row>
    <row r="96" spans="1:4" ht="15.75">
      <c r="A96" s="55" t="s">
        <v>13</v>
      </c>
      <c r="B96" s="56" t="s">
        <v>178</v>
      </c>
      <c r="C96" s="57">
        <v>39282</v>
      </c>
      <c r="D96" s="57">
        <v>40696</v>
      </c>
    </row>
    <row r="97" spans="1:4" ht="15.75">
      <c r="A97" s="29" t="s">
        <v>15</v>
      </c>
      <c r="B97" s="58" t="s">
        <v>179</v>
      </c>
      <c r="C97" s="31">
        <v>5813</v>
      </c>
      <c r="D97" s="31">
        <v>5940</v>
      </c>
    </row>
    <row r="98" spans="1:4" ht="15.75">
      <c r="A98" s="29" t="s">
        <v>17</v>
      </c>
      <c r="B98" s="58" t="s">
        <v>180</v>
      </c>
      <c r="C98" s="35">
        <v>17118</v>
      </c>
      <c r="D98" s="35">
        <v>21872</v>
      </c>
    </row>
    <row r="99" spans="1:4" ht="15.75">
      <c r="A99" s="29" t="s">
        <v>19</v>
      </c>
      <c r="B99" s="59" t="s">
        <v>181</v>
      </c>
      <c r="C99" s="35">
        <v>4656</v>
      </c>
      <c r="D99" s="35">
        <v>5242</v>
      </c>
    </row>
    <row r="100" spans="1:4" ht="15.75">
      <c r="A100" s="29" t="s">
        <v>182</v>
      </c>
      <c r="B100" s="60" t="s">
        <v>183</v>
      </c>
      <c r="C100" s="35">
        <v>1586</v>
      </c>
      <c r="D100" s="35">
        <f>D107+D112</f>
        <v>1576</v>
      </c>
    </row>
    <row r="101" spans="1:4" ht="15.75">
      <c r="A101" s="29" t="s">
        <v>23</v>
      </c>
      <c r="B101" s="58" t="s">
        <v>184</v>
      </c>
      <c r="C101" s="35"/>
      <c r="D101" s="35"/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31.5">
      <c r="A105" s="29" t="s">
        <v>191</v>
      </c>
      <c r="B105" s="62" t="s">
        <v>192</v>
      </c>
      <c r="C105" s="35"/>
      <c r="D105" s="35"/>
    </row>
    <row r="106" spans="1:4" ht="31.5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1018</v>
      </c>
      <c r="D107" s="35">
        <v>1018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568</v>
      </c>
      <c r="D112" s="31">
        <v>558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C117+C119+C121</f>
        <v>17923</v>
      </c>
      <c r="D116" s="25">
        <f>D117+D119+D121</f>
        <v>34680</v>
      </c>
    </row>
    <row r="117" spans="1:4" ht="15.75">
      <c r="A117" s="26" t="s">
        <v>27</v>
      </c>
      <c r="B117" s="58" t="s">
        <v>213</v>
      </c>
      <c r="C117" s="28">
        <v>17703</v>
      </c>
      <c r="D117" s="28">
        <v>21851</v>
      </c>
    </row>
    <row r="118" spans="1:4" ht="15.75">
      <c r="A118" s="26" t="s">
        <v>29</v>
      </c>
      <c r="B118" s="69" t="s">
        <v>214</v>
      </c>
      <c r="C118" s="28">
        <v>17703</v>
      </c>
      <c r="D118" s="28"/>
    </row>
    <row r="119" spans="1:4" ht="15.75">
      <c r="A119" s="26" t="s">
        <v>31</v>
      </c>
      <c r="B119" s="69" t="s">
        <v>215</v>
      </c>
      <c r="C119" s="31">
        <v>220</v>
      </c>
      <c r="D119" s="31">
        <v>12829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/>
      <c r="D121" s="70"/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15.75">
      <c r="A125" s="26" t="s">
        <v>222</v>
      </c>
      <c r="B125" s="62" t="s">
        <v>223</v>
      </c>
      <c r="C125" s="70"/>
      <c r="D125" s="70"/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C95+C116</f>
        <v>86378</v>
      </c>
      <c r="D130" s="25">
        <f>D95+D116</f>
        <v>110006</v>
      </c>
    </row>
    <row r="131" spans="1:4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/>
    </row>
    <row r="135" spans="1:4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693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693</v>
      </c>
    </row>
    <row r="145" spans="1:4" ht="15.75">
      <c r="A145" s="26" t="s">
        <v>99</v>
      </c>
      <c r="B145" s="75" t="s">
        <v>247</v>
      </c>
      <c r="C145" s="70"/>
      <c r="D145" s="70"/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693</v>
      </c>
    </row>
    <row r="157" spans="1:4" ht="16.5" thickBot="1">
      <c r="A157" s="80" t="s">
        <v>262</v>
      </c>
      <c r="B157" s="81" t="s">
        <v>263</v>
      </c>
      <c r="C157" s="79">
        <f>C130+C156</f>
        <v>86378</v>
      </c>
      <c r="D157" s="79">
        <f>D130+D156</f>
        <v>110699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31</v>
      </c>
      <c r="D159" s="87">
        <v>37</v>
      </c>
    </row>
    <row r="160" spans="1:4" ht="16.5" thickBot="1">
      <c r="A160" s="85" t="s">
        <v>265</v>
      </c>
      <c r="B160" s="86"/>
      <c r="C160" s="87">
        <v>30</v>
      </c>
      <c r="D160" s="87">
        <v>36</v>
      </c>
    </row>
  </sheetData>
  <mergeCells count="4">
    <mergeCell ref="A2:C2"/>
    <mergeCell ref="A5:C5"/>
    <mergeCell ref="A92:C92"/>
    <mergeCell ref="A1:D1"/>
  </mergeCells>
  <pageMargins left="0.31496062992125984" right="0.31496062992125984" top="0.35433070866141736" bottom="0.35433070866141736" header="0.31496062992125984" footer="0.31496062992125984"/>
  <pageSetup paperSize="9" scale="84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view="pageBreakPreview" topLeftCell="A127" zoomScale="60" zoomScaleNormal="100" workbookViewId="0">
      <selection activeCell="E5" sqref="E5"/>
    </sheetView>
  </sheetViews>
  <sheetFormatPr defaultRowHeight="15"/>
  <cols>
    <col min="1" max="1" width="14" customWidth="1"/>
    <col min="2" max="2" width="63.7109375" customWidth="1"/>
    <col min="3" max="4" width="15.140625" customWidth="1"/>
  </cols>
  <sheetData>
    <row r="1" spans="1:35" ht="15.75">
      <c r="A1" s="143" t="s">
        <v>346</v>
      </c>
      <c r="B1" s="143"/>
      <c r="C1" s="143"/>
      <c r="D1" s="143"/>
      <c r="E1" s="91"/>
    </row>
    <row r="2" spans="1:35" ht="15.75">
      <c r="A2" s="141" t="s">
        <v>378</v>
      </c>
      <c r="B2" s="141"/>
      <c r="C2" s="141"/>
      <c r="D2" s="141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 ht="16.5" thickBot="1">
      <c r="A3" s="91"/>
      <c r="B3" s="91"/>
      <c r="C3" s="91"/>
      <c r="D3" s="91"/>
    </row>
    <row r="4" spans="1:35" ht="15.75">
      <c r="A4" s="9" t="s">
        <v>0</v>
      </c>
      <c r="B4" s="10" t="s">
        <v>1</v>
      </c>
      <c r="C4" s="11"/>
      <c r="D4" s="11"/>
    </row>
    <row r="5" spans="1:35" ht="40.5" customHeight="1" thickBot="1">
      <c r="A5" s="94" t="s">
        <v>2</v>
      </c>
      <c r="B5" s="12" t="s">
        <v>3</v>
      </c>
      <c r="C5" s="13"/>
      <c r="D5" s="13"/>
    </row>
    <row r="6" spans="1:35" ht="16.5" thickBot="1">
      <c r="A6" s="136"/>
      <c r="B6" s="14"/>
      <c r="C6" s="88"/>
      <c r="D6" s="88" t="s">
        <v>321</v>
      </c>
    </row>
    <row r="7" spans="1:35" ht="16.5" thickBot="1">
      <c r="A7" s="15" t="s">
        <v>4</v>
      </c>
      <c r="B7" s="16" t="s">
        <v>5</v>
      </c>
      <c r="C7" s="93" t="s">
        <v>6</v>
      </c>
      <c r="D7" s="93" t="s">
        <v>377</v>
      </c>
    </row>
    <row r="8" spans="1:35" ht="16.5" thickBot="1">
      <c r="A8" s="17" t="s">
        <v>7</v>
      </c>
      <c r="B8" s="18" t="s">
        <v>8</v>
      </c>
      <c r="C8" s="19" t="s">
        <v>9</v>
      </c>
      <c r="D8" s="19" t="s">
        <v>385</v>
      </c>
    </row>
    <row r="9" spans="1:35" ht="16.5" thickBot="1">
      <c r="A9" s="20"/>
      <c r="B9" s="21" t="s">
        <v>10</v>
      </c>
      <c r="C9" s="22"/>
      <c r="D9" s="22"/>
    </row>
    <row r="10" spans="1:35" ht="16.5" thickBot="1">
      <c r="A10" s="23" t="s">
        <v>11</v>
      </c>
      <c r="B10" s="24" t="s">
        <v>12</v>
      </c>
      <c r="C10" s="25">
        <f>C11+C12+C13+C14+C15+C16</f>
        <v>19785</v>
      </c>
      <c r="D10" s="25">
        <f>D11+D12+D13+D14+D15+D16</f>
        <v>20119</v>
      </c>
    </row>
    <row r="11" spans="1:35" ht="15.75">
      <c r="A11" s="26" t="s">
        <v>13</v>
      </c>
      <c r="B11" s="27" t="s">
        <v>14</v>
      </c>
      <c r="C11" s="28">
        <v>7370</v>
      </c>
      <c r="D11" s="28">
        <v>9227</v>
      </c>
    </row>
    <row r="12" spans="1:35" ht="15.75">
      <c r="A12" s="29" t="s">
        <v>15</v>
      </c>
      <c r="B12" s="30" t="s">
        <v>16</v>
      </c>
      <c r="C12" s="31"/>
      <c r="D12" s="31"/>
    </row>
    <row r="13" spans="1:35" ht="18" customHeight="1">
      <c r="A13" s="29" t="s">
        <v>17</v>
      </c>
      <c r="B13" s="30" t="s">
        <v>18</v>
      </c>
      <c r="C13" s="31">
        <v>11215</v>
      </c>
      <c r="D13" s="31">
        <v>8687</v>
      </c>
    </row>
    <row r="14" spans="1:35" ht="15.75">
      <c r="A14" s="29" t="s">
        <v>19</v>
      </c>
      <c r="B14" s="30" t="s">
        <v>20</v>
      </c>
      <c r="C14" s="31">
        <v>1200</v>
      </c>
      <c r="D14" s="31">
        <v>1200</v>
      </c>
    </row>
    <row r="15" spans="1:35" ht="15.75">
      <c r="A15" s="29" t="s">
        <v>21</v>
      </c>
      <c r="B15" s="30" t="s">
        <v>22</v>
      </c>
      <c r="C15" s="31"/>
      <c r="D15" s="31">
        <v>1005</v>
      </c>
    </row>
    <row r="16" spans="1:35" ht="16.5" thickBot="1">
      <c r="A16" s="32" t="s">
        <v>23</v>
      </c>
      <c r="B16" s="33" t="s">
        <v>24</v>
      </c>
      <c r="C16" s="31"/>
      <c r="D16" s="31"/>
    </row>
    <row r="17" spans="1:4" ht="32.25" thickBot="1">
      <c r="A17" s="23" t="s">
        <v>25</v>
      </c>
      <c r="B17" s="34" t="s">
        <v>26</v>
      </c>
      <c r="C17" s="25">
        <f>C18+C19+C20+C21+C22</f>
        <v>45408</v>
      </c>
      <c r="D17" s="25">
        <f>D18+D19+D20+D21+D22</f>
        <v>43232</v>
      </c>
    </row>
    <row r="18" spans="1:4" ht="15.75">
      <c r="A18" s="26" t="s">
        <v>27</v>
      </c>
      <c r="B18" s="27" t="s">
        <v>28</v>
      </c>
      <c r="C18" s="28"/>
      <c r="D18" s="28"/>
    </row>
    <row r="19" spans="1:4" ht="15.75">
      <c r="A19" s="29" t="s">
        <v>29</v>
      </c>
      <c r="B19" s="30" t="s">
        <v>30</v>
      </c>
      <c r="C19" s="31"/>
      <c r="D19" s="31"/>
    </row>
    <row r="20" spans="1:4" ht="15.75" customHeight="1">
      <c r="A20" s="29" t="s">
        <v>31</v>
      </c>
      <c r="B20" s="30" t="s">
        <v>32</v>
      </c>
      <c r="C20" s="31"/>
      <c r="D20" s="31"/>
    </row>
    <row r="21" spans="1:4" ht="17.25" customHeight="1">
      <c r="A21" s="29" t="s">
        <v>33</v>
      </c>
      <c r="B21" s="30" t="s">
        <v>34</v>
      </c>
      <c r="C21" s="31"/>
      <c r="D21" s="31"/>
    </row>
    <row r="22" spans="1:4" ht="15.75">
      <c r="A22" s="29" t="s">
        <v>35</v>
      </c>
      <c r="B22" s="30" t="s">
        <v>36</v>
      </c>
      <c r="C22" s="31">
        <v>45408</v>
      </c>
      <c r="D22" s="31">
        <v>43232</v>
      </c>
    </row>
    <row r="23" spans="1:4" ht="16.5" thickBot="1">
      <c r="A23" s="32" t="s">
        <v>37</v>
      </c>
      <c r="B23" s="33" t="s">
        <v>38</v>
      </c>
      <c r="C23" s="35"/>
      <c r="D23" s="35"/>
    </row>
    <row r="24" spans="1:4" ht="32.25" thickBot="1">
      <c r="A24" s="23" t="s">
        <v>39</v>
      </c>
      <c r="B24" s="24" t="s">
        <v>40</v>
      </c>
      <c r="C24" s="25">
        <f>C25+C26+C27+C28+C29</f>
        <v>14991</v>
      </c>
      <c r="D24" s="25">
        <f>D25+D26+D27+D28+D29</f>
        <v>30828</v>
      </c>
    </row>
    <row r="25" spans="1:4" ht="15.75">
      <c r="A25" s="26" t="s">
        <v>41</v>
      </c>
      <c r="B25" s="27" t="s">
        <v>42</v>
      </c>
      <c r="C25" s="28"/>
      <c r="D25" s="28"/>
    </row>
    <row r="26" spans="1:4" ht="15.75">
      <c r="A26" s="29" t="s">
        <v>43</v>
      </c>
      <c r="B26" s="30" t="s">
        <v>44</v>
      </c>
      <c r="C26" s="31"/>
      <c r="D26" s="31"/>
    </row>
    <row r="27" spans="1:4" ht="15.75" customHeight="1">
      <c r="A27" s="29" t="s">
        <v>45</v>
      </c>
      <c r="B27" s="30" t="s">
        <v>46</v>
      </c>
      <c r="C27" s="31"/>
      <c r="D27" s="31"/>
    </row>
    <row r="28" spans="1:4" ht="17.25" customHeight="1">
      <c r="A28" s="29" t="s">
        <v>47</v>
      </c>
      <c r="B28" s="30" t="s">
        <v>48</v>
      </c>
      <c r="C28" s="31"/>
      <c r="D28" s="31"/>
    </row>
    <row r="29" spans="1:4" ht="15.75">
      <c r="A29" s="29" t="s">
        <v>49</v>
      </c>
      <c r="B29" s="30" t="s">
        <v>50</v>
      </c>
      <c r="C29" s="31">
        <v>14991</v>
      </c>
      <c r="D29" s="31">
        <v>30828</v>
      </c>
    </row>
    <row r="30" spans="1:4" ht="16.5" thickBot="1">
      <c r="A30" s="32" t="s">
        <v>51</v>
      </c>
      <c r="B30" s="33" t="s">
        <v>52</v>
      </c>
      <c r="C30" s="35">
        <v>14991</v>
      </c>
      <c r="D30" s="35">
        <v>0</v>
      </c>
    </row>
    <row r="31" spans="1:4" ht="16.5" thickBot="1">
      <c r="A31" s="23" t="s">
        <v>53</v>
      </c>
      <c r="B31" s="24" t="s">
        <v>54</v>
      </c>
      <c r="C31" s="25">
        <f>C32+C36+C37+C38</f>
        <v>2874</v>
      </c>
      <c r="D31" s="25">
        <f>D32+D36+D37+D38</f>
        <v>3176</v>
      </c>
    </row>
    <row r="32" spans="1:4" ht="15.75">
      <c r="A32" s="26" t="s">
        <v>55</v>
      </c>
      <c r="B32" s="27" t="s">
        <v>56</v>
      </c>
      <c r="C32" s="36">
        <v>2024</v>
      </c>
      <c r="D32" s="36">
        <f>+D33+D34+D35</f>
        <v>2503</v>
      </c>
    </row>
    <row r="33" spans="1:4" ht="15.75">
      <c r="A33" s="29" t="s">
        <v>57</v>
      </c>
      <c r="B33" s="30" t="s">
        <v>58</v>
      </c>
      <c r="C33" s="31">
        <v>524</v>
      </c>
      <c r="D33" s="31">
        <v>484</v>
      </c>
    </row>
    <row r="34" spans="1:4" ht="15.75">
      <c r="A34" s="29" t="s">
        <v>59</v>
      </c>
      <c r="B34" s="30" t="s">
        <v>60</v>
      </c>
      <c r="C34" s="31"/>
      <c r="D34" s="31"/>
    </row>
    <row r="35" spans="1:4" ht="15.75">
      <c r="A35" s="29" t="s">
        <v>61</v>
      </c>
      <c r="B35" s="37" t="s">
        <v>62</v>
      </c>
      <c r="C35" s="31">
        <v>1500</v>
      </c>
      <c r="D35" s="31">
        <v>2019</v>
      </c>
    </row>
    <row r="36" spans="1:4" ht="15.75">
      <c r="A36" s="29" t="s">
        <v>63</v>
      </c>
      <c r="B36" s="30" t="s">
        <v>64</v>
      </c>
      <c r="C36" s="31">
        <v>600</v>
      </c>
      <c r="D36" s="31">
        <v>529</v>
      </c>
    </row>
    <row r="37" spans="1:4" ht="15.75">
      <c r="A37" s="29" t="s">
        <v>65</v>
      </c>
      <c r="B37" s="30" t="s">
        <v>66</v>
      </c>
      <c r="C37" s="31"/>
      <c r="D37" s="31"/>
    </row>
    <row r="38" spans="1:4" ht="16.5" thickBot="1">
      <c r="A38" s="32" t="s">
        <v>67</v>
      </c>
      <c r="B38" s="33" t="s">
        <v>68</v>
      </c>
      <c r="C38" s="35">
        <v>250</v>
      </c>
      <c r="D38" s="35">
        <v>144</v>
      </c>
    </row>
    <row r="39" spans="1:4" ht="16.5" thickBot="1">
      <c r="A39" s="23" t="s">
        <v>69</v>
      </c>
      <c r="B39" s="24" t="s">
        <v>70</v>
      </c>
      <c r="C39" s="25">
        <f>SUM(C40:C50)</f>
        <v>540</v>
      </c>
      <c r="D39" s="25">
        <f>SUM(D40:D50)</f>
        <v>2307</v>
      </c>
    </row>
    <row r="40" spans="1:4" ht="15.75">
      <c r="A40" s="26" t="s">
        <v>71</v>
      </c>
      <c r="B40" s="27" t="s">
        <v>72</v>
      </c>
      <c r="C40" s="28"/>
      <c r="D40" s="28"/>
    </row>
    <row r="41" spans="1:4" ht="15.75">
      <c r="A41" s="29" t="s">
        <v>73</v>
      </c>
      <c r="B41" s="30" t="s">
        <v>74</v>
      </c>
      <c r="C41" s="31"/>
      <c r="D41" s="31">
        <v>217</v>
      </c>
    </row>
    <row r="42" spans="1:4" ht="15.75">
      <c r="A42" s="29" t="s">
        <v>75</v>
      </c>
      <c r="B42" s="30" t="s">
        <v>76</v>
      </c>
      <c r="C42" s="31"/>
      <c r="D42" s="31">
        <v>95</v>
      </c>
    </row>
    <row r="43" spans="1:4" ht="15.75">
      <c r="A43" s="29" t="s">
        <v>77</v>
      </c>
      <c r="B43" s="30" t="s">
        <v>78</v>
      </c>
      <c r="C43" s="31">
        <v>520</v>
      </c>
      <c r="D43" s="31">
        <v>1909</v>
      </c>
    </row>
    <row r="44" spans="1:4" ht="15.75">
      <c r="A44" s="29" t="s">
        <v>79</v>
      </c>
      <c r="B44" s="30" t="s">
        <v>80</v>
      </c>
      <c r="C44" s="31"/>
      <c r="D44" s="31"/>
    </row>
    <row r="45" spans="1:4" ht="15.75">
      <c r="A45" s="29" t="s">
        <v>81</v>
      </c>
      <c r="B45" s="30" t="s">
        <v>82</v>
      </c>
      <c r="C45" s="31"/>
      <c r="D45" s="31"/>
    </row>
    <row r="46" spans="1:4" ht="15.75">
      <c r="A46" s="29" t="s">
        <v>83</v>
      </c>
      <c r="B46" s="30" t="s">
        <v>84</v>
      </c>
      <c r="C46" s="31"/>
      <c r="D46" s="31"/>
    </row>
    <row r="47" spans="1:4" ht="15.75">
      <c r="A47" s="29" t="s">
        <v>85</v>
      </c>
      <c r="B47" s="30" t="s">
        <v>86</v>
      </c>
      <c r="C47" s="31">
        <v>20</v>
      </c>
      <c r="D47" s="31">
        <v>56</v>
      </c>
    </row>
    <row r="48" spans="1:4" ht="15.75">
      <c r="A48" s="29" t="s">
        <v>87</v>
      </c>
      <c r="B48" s="30" t="s">
        <v>88</v>
      </c>
      <c r="C48" s="31"/>
      <c r="D48" s="31"/>
    </row>
    <row r="49" spans="1:4" ht="15.75">
      <c r="A49" s="32" t="s">
        <v>89</v>
      </c>
      <c r="B49" s="33" t="s">
        <v>90</v>
      </c>
      <c r="C49" s="35"/>
      <c r="D49" s="35"/>
    </row>
    <row r="50" spans="1:4" ht="16.5" thickBot="1">
      <c r="A50" s="32" t="s">
        <v>91</v>
      </c>
      <c r="B50" s="33" t="s">
        <v>92</v>
      </c>
      <c r="C50" s="35"/>
      <c r="D50" s="35">
        <v>30</v>
      </c>
    </row>
    <row r="51" spans="1:4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</row>
    <row r="52" spans="1:4" ht="15.75">
      <c r="A52" s="26" t="s">
        <v>95</v>
      </c>
      <c r="B52" s="27" t="s">
        <v>96</v>
      </c>
      <c r="C52" s="28"/>
      <c r="D52" s="28"/>
    </row>
    <row r="53" spans="1:4" ht="15.75">
      <c r="A53" s="29" t="s">
        <v>97</v>
      </c>
      <c r="B53" s="30" t="s">
        <v>98</v>
      </c>
      <c r="C53" s="31"/>
      <c r="D53" s="31"/>
    </row>
    <row r="54" spans="1:4" ht="15.75">
      <c r="A54" s="29" t="s">
        <v>99</v>
      </c>
      <c r="B54" s="30" t="s">
        <v>100</v>
      </c>
      <c r="C54" s="31"/>
      <c r="D54" s="31"/>
    </row>
    <row r="55" spans="1:4" ht="15.75">
      <c r="A55" s="29" t="s">
        <v>101</v>
      </c>
      <c r="B55" s="30" t="s">
        <v>102</v>
      </c>
      <c r="C55" s="31"/>
      <c r="D55" s="31"/>
    </row>
    <row r="56" spans="1:4" ht="16.5" thickBot="1">
      <c r="A56" s="32" t="s">
        <v>103</v>
      </c>
      <c r="B56" s="33" t="s">
        <v>104</v>
      </c>
      <c r="C56" s="35"/>
      <c r="D56" s="35"/>
    </row>
    <row r="57" spans="1:4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</row>
    <row r="58" spans="1:4" ht="31.5">
      <c r="A58" s="26" t="s">
        <v>107</v>
      </c>
      <c r="B58" s="27" t="s">
        <v>108</v>
      </c>
      <c r="C58" s="28"/>
      <c r="D58" s="28"/>
    </row>
    <row r="59" spans="1:4" ht="31.5">
      <c r="A59" s="29" t="s">
        <v>109</v>
      </c>
      <c r="B59" s="30" t="s">
        <v>110</v>
      </c>
      <c r="C59" s="31"/>
      <c r="D59" s="31"/>
    </row>
    <row r="60" spans="1:4" ht="15.75">
      <c r="A60" s="29" t="s">
        <v>111</v>
      </c>
      <c r="B60" s="30" t="s">
        <v>112</v>
      </c>
      <c r="C60" s="31"/>
      <c r="D60" s="31"/>
    </row>
    <row r="61" spans="1:4" ht="16.5" thickBot="1">
      <c r="A61" s="32" t="s">
        <v>113</v>
      </c>
      <c r="B61" s="33" t="s">
        <v>114</v>
      </c>
      <c r="C61" s="35"/>
      <c r="D61" s="35"/>
    </row>
    <row r="62" spans="1:4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</row>
    <row r="63" spans="1:4" ht="31.5">
      <c r="A63" s="26" t="s">
        <v>117</v>
      </c>
      <c r="B63" s="27" t="s">
        <v>118</v>
      </c>
      <c r="C63" s="31"/>
      <c r="D63" s="31"/>
    </row>
    <row r="64" spans="1:4" ht="31.5">
      <c r="A64" s="29" t="s">
        <v>119</v>
      </c>
      <c r="B64" s="30" t="s">
        <v>120</v>
      </c>
      <c r="C64" s="31"/>
      <c r="D64" s="31"/>
    </row>
    <row r="65" spans="1:4" ht="15.75">
      <c r="A65" s="29" t="s">
        <v>121</v>
      </c>
      <c r="B65" s="30" t="s">
        <v>122</v>
      </c>
      <c r="C65" s="31"/>
      <c r="D65" s="31"/>
    </row>
    <row r="66" spans="1:4" ht="16.5" thickBot="1">
      <c r="A66" s="32" t="s">
        <v>123</v>
      </c>
      <c r="B66" s="33" t="s">
        <v>124</v>
      </c>
      <c r="C66" s="31"/>
      <c r="D66" s="31"/>
    </row>
    <row r="67" spans="1:4" ht="16.5" thickBot="1">
      <c r="A67" s="23" t="s">
        <v>125</v>
      </c>
      <c r="B67" s="24" t="s">
        <v>126</v>
      </c>
      <c r="C67" s="25">
        <f>C10+C17+C24+C31+C39+C51+C57+C62</f>
        <v>83598</v>
      </c>
      <c r="D67" s="25">
        <f>D10+D17+D24+D31+D39+D51+D57+D62</f>
        <v>99662</v>
      </c>
    </row>
    <row r="68" spans="1:4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</row>
    <row r="69" spans="1:4" ht="15.75">
      <c r="A69" s="26" t="s">
        <v>129</v>
      </c>
      <c r="B69" s="27" t="s">
        <v>130</v>
      </c>
      <c r="C69" s="31"/>
      <c r="D69" s="31"/>
    </row>
    <row r="70" spans="1:4" ht="15.75">
      <c r="A70" s="29" t="s">
        <v>131</v>
      </c>
      <c r="B70" s="30" t="s">
        <v>132</v>
      </c>
      <c r="C70" s="31"/>
      <c r="D70" s="31"/>
    </row>
    <row r="71" spans="1:4" ht="16.5" thickBot="1">
      <c r="A71" s="32" t="s">
        <v>133</v>
      </c>
      <c r="B71" s="39" t="s">
        <v>365</v>
      </c>
      <c r="C71" s="31"/>
      <c r="D71" s="31"/>
    </row>
    <row r="72" spans="1:4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</row>
    <row r="73" spans="1:4" ht="15.75">
      <c r="A73" s="26" t="s">
        <v>137</v>
      </c>
      <c r="B73" s="27" t="s">
        <v>138</v>
      </c>
      <c r="C73" s="31"/>
      <c r="D73" s="31"/>
    </row>
    <row r="74" spans="1:4" ht="15.75">
      <c r="A74" s="29" t="s">
        <v>139</v>
      </c>
      <c r="B74" s="30" t="s">
        <v>140</v>
      </c>
      <c r="C74" s="31"/>
      <c r="D74" s="31"/>
    </row>
    <row r="75" spans="1:4" ht="15.75">
      <c r="A75" s="29" t="s">
        <v>141</v>
      </c>
      <c r="B75" s="30" t="s">
        <v>142</v>
      </c>
      <c r="C75" s="31"/>
      <c r="D75" s="31"/>
    </row>
    <row r="76" spans="1:4" ht="16.5" thickBot="1">
      <c r="A76" s="32" t="s">
        <v>143</v>
      </c>
      <c r="B76" s="33" t="s">
        <v>144</v>
      </c>
      <c r="C76" s="31"/>
      <c r="D76" s="31"/>
    </row>
    <row r="77" spans="1:4" ht="16.5" thickBot="1">
      <c r="A77" s="38" t="s">
        <v>145</v>
      </c>
      <c r="B77" s="34" t="s">
        <v>146</v>
      </c>
      <c r="C77" s="25">
        <f>SUM(C78:C79)</f>
        <v>2780</v>
      </c>
      <c r="D77" s="25">
        <f>SUM(D78:D79)</f>
        <v>10353</v>
      </c>
    </row>
    <row r="78" spans="1:4" ht="15.75">
      <c r="A78" s="26" t="s">
        <v>147</v>
      </c>
      <c r="B78" s="27" t="s">
        <v>148</v>
      </c>
      <c r="C78" s="31">
        <v>2780</v>
      </c>
      <c r="D78" s="31">
        <v>10353</v>
      </c>
    </row>
    <row r="79" spans="1:4" ht="16.5" thickBot="1">
      <c r="A79" s="32" t="s">
        <v>149</v>
      </c>
      <c r="B79" s="33" t="s">
        <v>150</v>
      </c>
      <c r="C79" s="31"/>
      <c r="D79" s="31"/>
    </row>
    <row r="80" spans="1:4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684</v>
      </c>
    </row>
    <row r="81" spans="1:4" ht="15.75">
      <c r="A81" s="26" t="s">
        <v>153</v>
      </c>
      <c r="B81" s="27" t="s">
        <v>154</v>
      </c>
      <c r="C81" s="31"/>
      <c r="D81" s="31">
        <v>684</v>
      </c>
    </row>
    <row r="82" spans="1:4" ht="15.75">
      <c r="A82" s="29" t="s">
        <v>155</v>
      </c>
      <c r="B82" s="30" t="s">
        <v>156</v>
      </c>
      <c r="C82" s="31"/>
      <c r="D82" s="31"/>
    </row>
    <row r="83" spans="1:4" ht="16.5" thickBot="1">
      <c r="A83" s="32" t="s">
        <v>157</v>
      </c>
      <c r="B83" s="33" t="s">
        <v>158</v>
      </c>
      <c r="C83" s="31"/>
      <c r="D83" s="31"/>
    </row>
    <row r="84" spans="1:4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</row>
    <row r="85" spans="1:4" ht="18" customHeight="1">
      <c r="A85" s="40" t="s">
        <v>161</v>
      </c>
      <c r="B85" s="27" t="s">
        <v>162</v>
      </c>
      <c r="C85" s="31"/>
      <c r="D85" s="31"/>
    </row>
    <row r="86" spans="1:4" ht="18" customHeight="1">
      <c r="A86" s="41" t="s">
        <v>163</v>
      </c>
      <c r="B86" s="30" t="s">
        <v>164</v>
      </c>
      <c r="C86" s="31"/>
      <c r="D86" s="31"/>
    </row>
    <row r="87" spans="1:4" ht="20.25" customHeight="1">
      <c r="A87" s="41" t="s">
        <v>165</v>
      </c>
      <c r="B87" s="30" t="s">
        <v>166</v>
      </c>
      <c r="C87" s="31"/>
      <c r="D87" s="31"/>
    </row>
    <row r="88" spans="1:4" ht="17.25" customHeight="1" thickBot="1">
      <c r="A88" s="42" t="s">
        <v>167</v>
      </c>
      <c r="B88" s="33" t="s">
        <v>168</v>
      </c>
      <c r="C88" s="31"/>
      <c r="D88" s="31"/>
    </row>
    <row r="89" spans="1:4" ht="16.5" thickBot="1">
      <c r="A89" s="38" t="s">
        <v>169</v>
      </c>
      <c r="B89" s="34" t="s">
        <v>170</v>
      </c>
      <c r="C89" s="43"/>
      <c r="D89" s="43"/>
    </row>
    <row r="90" spans="1:4" ht="16.5" thickBot="1">
      <c r="A90" s="38" t="s">
        <v>171</v>
      </c>
      <c r="B90" s="34" t="s">
        <v>172</v>
      </c>
      <c r="C90" s="43"/>
      <c r="D90" s="43"/>
    </row>
    <row r="91" spans="1:4" ht="16.5" thickBot="1">
      <c r="A91" s="38" t="s">
        <v>173</v>
      </c>
      <c r="B91" s="44" t="s">
        <v>174</v>
      </c>
      <c r="C91" s="25">
        <f>C68+C72+C77+C80+C84+C90+C89</f>
        <v>2780</v>
      </c>
      <c r="D91" s="25">
        <f>D68+D72+D77+D80+D84+D90+D89</f>
        <v>11037</v>
      </c>
    </row>
    <row r="92" spans="1:4" ht="16.5" thickBot="1">
      <c r="A92" s="45" t="s">
        <v>175</v>
      </c>
      <c r="B92" s="46" t="s">
        <v>176</v>
      </c>
      <c r="C92" s="25">
        <f>C67+C91</f>
        <v>86378</v>
      </c>
      <c r="D92" s="25">
        <f>D67+D91</f>
        <v>110699</v>
      </c>
    </row>
    <row r="93" spans="1:4" ht="16.5" thickBot="1">
      <c r="A93" s="47"/>
      <c r="B93" s="48"/>
      <c r="C93" s="49"/>
      <c r="D93" s="49"/>
    </row>
    <row r="94" spans="1:4" ht="16.5" thickBot="1">
      <c r="A94" s="15"/>
      <c r="B94" s="50" t="s">
        <v>177</v>
      </c>
      <c r="C94" s="51"/>
      <c r="D94" s="51"/>
    </row>
    <row r="95" spans="1:4" ht="16.5" thickBot="1">
      <c r="A95" s="52" t="s">
        <v>11</v>
      </c>
      <c r="B95" s="53" t="s">
        <v>342</v>
      </c>
      <c r="C95" s="54">
        <f>C96+C97+C98+C99+C100+C113</f>
        <v>68455</v>
      </c>
      <c r="D95" s="54">
        <f>D96+D97+D98+D99+D100+D113</f>
        <v>75326</v>
      </c>
    </row>
    <row r="96" spans="1:4" ht="15.75">
      <c r="A96" s="55" t="s">
        <v>13</v>
      </c>
      <c r="B96" s="56" t="s">
        <v>178</v>
      </c>
      <c r="C96" s="57">
        <v>39282</v>
      </c>
      <c r="D96" s="57">
        <v>40696</v>
      </c>
    </row>
    <row r="97" spans="1:4" ht="15.75">
      <c r="A97" s="29" t="s">
        <v>15</v>
      </c>
      <c r="B97" s="58" t="s">
        <v>179</v>
      </c>
      <c r="C97" s="31">
        <v>5813</v>
      </c>
      <c r="D97" s="31">
        <v>5940</v>
      </c>
    </row>
    <row r="98" spans="1:4" ht="15.75">
      <c r="A98" s="29" t="s">
        <v>17</v>
      </c>
      <c r="B98" s="58" t="s">
        <v>180</v>
      </c>
      <c r="C98" s="35">
        <v>17118</v>
      </c>
      <c r="D98" s="35">
        <v>21872</v>
      </c>
    </row>
    <row r="99" spans="1:4" ht="15.75">
      <c r="A99" s="29" t="s">
        <v>19</v>
      </c>
      <c r="B99" s="59" t="s">
        <v>181</v>
      </c>
      <c r="C99" s="35">
        <v>4656</v>
      </c>
      <c r="D99" s="35">
        <v>5242</v>
      </c>
    </row>
    <row r="100" spans="1:4" ht="15.75">
      <c r="A100" s="29" t="s">
        <v>182</v>
      </c>
      <c r="B100" s="60" t="s">
        <v>183</v>
      </c>
      <c r="C100" s="35">
        <v>1586</v>
      </c>
      <c r="D100" s="35">
        <f>D107+D112</f>
        <v>1576</v>
      </c>
    </row>
    <row r="101" spans="1:4" ht="15.75">
      <c r="A101" s="29" t="s">
        <v>23</v>
      </c>
      <c r="B101" s="58" t="s">
        <v>184</v>
      </c>
      <c r="C101" s="35"/>
      <c r="D101" s="35"/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17.25" customHeight="1">
      <c r="A105" s="29" t="s">
        <v>191</v>
      </c>
      <c r="B105" s="62" t="s">
        <v>192</v>
      </c>
      <c r="C105" s="35"/>
      <c r="D105" s="35"/>
    </row>
    <row r="106" spans="1:4" ht="33.75" customHeight="1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1018</v>
      </c>
      <c r="D107" s="35">
        <v>1018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568</v>
      </c>
      <c r="D112" s="31">
        <v>558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v>17923</v>
      </c>
      <c r="D116" s="25">
        <f>D117+D119+D121</f>
        <v>34680</v>
      </c>
    </row>
    <row r="117" spans="1:4" ht="15.75">
      <c r="A117" s="26" t="s">
        <v>27</v>
      </c>
      <c r="B117" s="58" t="s">
        <v>213</v>
      </c>
      <c r="C117" s="28">
        <v>17703</v>
      </c>
      <c r="D117" s="28">
        <v>21851</v>
      </c>
    </row>
    <row r="118" spans="1:4" ht="15.75">
      <c r="A118" s="26" t="s">
        <v>29</v>
      </c>
      <c r="B118" s="69" t="s">
        <v>214</v>
      </c>
      <c r="C118" s="28">
        <v>17703</v>
      </c>
      <c r="D118" s="28"/>
    </row>
    <row r="119" spans="1:4" ht="15.75">
      <c r="A119" s="26" t="s">
        <v>31</v>
      </c>
      <c r="B119" s="69" t="s">
        <v>215</v>
      </c>
      <c r="C119" s="31">
        <v>220</v>
      </c>
      <c r="D119" s="31">
        <v>12829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/>
      <c r="D121" s="70"/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15.75">
      <c r="A125" s="26" t="s">
        <v>222</v>
      </c>
      <c r="B125" s="62" t="s">
        <v>223</v>
      </c>
      <c r="C125" s="70"/>
      <c r="D125" s="70"/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C95+C116</f>
        <v>86378</v>
      </c>
      <c r="D130" s="25">
        <f>D95+D116</f>
        <v>110006</v>
      </c>
    </row>
    <row r="131" spans="1:4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/>
    </row>
    <row r="135" spans="1:4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693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693</v>
      </c>
    </row>
    <row r="145" spans="1:4" ht="15.75">
      <c r="A145" s="26" t="s">
        <v>99</v>
      </c>
      <c r="B145" s="75" t="s">
        <v>247</v>
      </c>
      <c r="C145" s="70"/>
      <c r="D145" s="70"/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693</v>
      </c>
    </row>
    <row r="157" spans="1:4" ht="16.5" thickBot="1">
      <c r="A157" s="80" t="s">
        <v>262</v>
      </c>
      <c r="B157" s="81" t="s">
        <v>263</v>
      </c>
      <c r="C157" s="79">
        <f>C130+C156</f>
        <v>86378</v>
      </c>
      <c r="D157" s="79">
        <f>D130+D156</f>
        <v>110699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31</v>
      </c>
      <c r="D159" s="87">
        <v>37</v>
      </c>
    </row>
    <row r="160" spans="1:4" ht="16.5" thickBot="1">
      <c r="A160" s="85" t="s">
        <v>265</v>
      </c>
      <c r="B160" s="86"/>
      <c r="C160" s="87">
        <v>30</v>
      </c>
      <c r="D160" s="87">
        <v>36</v>
      </c>
    </row>
  </sheetData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topLeftCell="A136" zoomScale="60" zoomScaleNormal="100" workbookViewId="0">
      <selection activeCell="E6" sqref="E6"/>
    </sheetView>
  </sheetViews>
  <sheetFormatPr defaultRowHeight="15"/>
  <cols>
    <col min="1" max="1" width="14.28515625" customWidth="1"/>
    <col min="2" max="2" width="63.7109375" customWidth="1"/>
    <col min="3" max="4" width="15.140625" customWidth="1"/>
  </cols>
  <sheetData>
    <row r="1" spans="1:5" ht="15.75">
      <c r="A1" s="143" t="s">
        <v>371</v>
      </c>
      <c r="B1" s="143"/>
      <c r="C1" s="143"/>
      <c r="D1" s="143"/>
      <c r="E1" s="91"/>
    </row>
    <row r="2" spans="1:5" ht="15.75">
      <c r="A2" s="141" t="s">
        <v>379</v>
      </c>
      <c r="B2" s="141"/>
      <c r="C2" s="141"/>
      <c r="D2" s="141"/>
      <c r="E2" s="90"/>
    </row>
    <row r="3" spans="1:5" ht="16.5" thickBot="1">
      <c r="A3" s="91"/>
      <c r="B3" s="91"/>
      <c r="C3" s="91"/>
      <c r="D3" s="91"/>
    </row>
    <row r="4" spans="1:5" ht="15.75">
      <c r="A4" s="9" t="s">
        <v>0</v>
      </c>
      <c r="B4" s="10" t="s">
        <v>1</v>
      </c>
      <c r="C4" s="11"/>
      <c r="D4" s="11"/>
    </row>
    <row r="5" spans="1:5" ht="32.25" thickBot="1">
      <c r="A5" s="94" t="s">
        <v>2</v>
      </c>
      <c r="B5" s="92" t="s">
        <v>269</v>
      </c>
      <c r="C5" s="13"/>
      <c r="D5" s="13"/>
    </row>
    <row r="6" spans="1:5" ht="16.5" thickBot="1">
      <c r="A6" s="136"/>
      <c r="B6" s="14"/>
      <c r="C6" s="88" t="s">
        <v>321</v>
      </c>
      <c r="D6" s="88" t="s">
        <v>321</v>
      </c>
    </row>
    <row r="7" spans="1:5" ht="16.5" thickBot="1">
      <c r="A7" s="15" t="s">
        <v>4</v>
      </c>
      <c r="B7" s="16" t="s">
        <v>5</v>
      </c>
      <c r="C7" s="93" t="s">
        <v>6</v>
      </c>
      <c r="D7" s="93" t="s">
        <v>377</v>
      </c>
    </row>
    <row r="8" spans="1:5" ht="16.5" thickBot="1">
      <c r="A8" s="17" t="s">
        <v>7</v>
      </c>
      <c r="B8" s="18" t="s">
        <v>8</v>
      </c>
      <c r="C8" s="19" t="s">
        <v>9</v>
      </c>
      <c r="D8" s="19" t="s">
        <v>271</v>
      </c>
    </row>
    <row r="9" spans="1:5" ht="16.5" thickBot="1">
      <c r="A9" s="20"/>
      <c r="B9" s="21" t="s">
        <v>10</v>
      </c>
      <c r="C9" s="22"/>
      <c r="D9" s="22"/>
    </row>
    <row r="10" spans="1:5" ht="16.5" thickBot="1">
      <c r="A10" s="23" t="s">
        <v>11</v>
      </c>
      <c r="B10" s="24" t="s">
        <v>12</v>
      </c>
      <c r="C10" s="25">
        <f>+C11+C12+C13+C14+C15+C16</f>
        <v>19785</v>
      </c>
      <c r="D10" s="25">
        <f>+D11+D12+D13+D14+D15+D16</f>
        <v>20119</v>
      </c>
    </row>
    <row r="11" spans="1:5" ht="15.75">
      <c r="A11" s="26" t="s">
        <v>13</v>
      </c>
      <c r="B11" s="27" t="s">
        <v>14</v>
      </c>
      <c r="C11" s="28">
        <v>7370</v>
      </c>
      <c r="D11" s="28">
        <v>9227</v>
      </c>
    </row>
    <row r="12" spans="1:5" ht="17.25" customHeight="1">
      <c r="A12" s="29" t="s">
        <v>15</v>
      </c>
      <c r="B12" s="30" t="s">
        <v>16</v>
      </c>
      <c r="C12" s="31"/>
      <c r="D12" s="31"/>
    </row>
    <row r="13" spans="1:5" ht="15.75">
      <c r="A13" s="29" t="s">
        <v>17</v>
      </c>
      <c r="B13" s="30" t="s">
        <v>18</v>
      </c>
      <c r="C13" s="31">
        <v>11215</v>
      </c>
      <c r="D13" s="31">
        <v>8687</v>
      </c>
    </row>
    <row r="14" spans="1:5" ht="15.75">
      <c r="A14" s="29" t="s">
        <v>19</v>
      </c>
      <c r="B14" s="30" t="s">
        <v>20</v>
      </c>
      <c r="C14" s="31">
        <v>1200</v>
      </c>
      <c r="D14" s="31">
        <v>1200</v>
      </c>
    </row>
    <row r="15" spans="1:5" ht="15.75">
      <c r="A15" s="29" t="s">
        <v>21</v>
      </c>
      <c r="B15" s="30" t="s">
        <v>22</v>
      </c>
      <c r="C15" s="31"/>
      <c r="D15" s="31">
        <v>1005</v>
      </c>
    </row>
    <row r="16" spans="1:5" ht="16.5" thickBot="1">
      <c r="A16" s="32" t="s">
        <v>23</v>
      </c>
      <c r="B16" s="33" t="s">
        <v>24</v>
      </c>
      <c r="C16" s="31"/>
      <c r="D16" s="31"/>
    </row>
    <row r="17" spans="1:4" ht="32.25" thickBot="1">
      <c r="A17" s="23" t="s">
        <v>25</v>
      </c>
      <c r="B17" s="34" t="s">
        <v>26</v>
      </c>
      <c r="C17" s="25">
        <v>45408</v>
      </c>
      <c r="D17" s="25">
        <f>D18+D19+D20+D21+D22</f>
        <v>43232</v>
      </c>
    </row>
    <row r="18" spans="1:4" ht="15.75">
      <c r="A18" s="26" t="s">
        <v>27</v>
      </c>
      <c r="B18" s="27" t="s">
        <v>28</v>
      </c>
      <c r="C18" s="28"/>
      <c r="D18" s="28"/>
    </row>
    <row r="19" spans="1:4" ht="18" customHeight="1">
      <c r="A19" s="29" t="s">
        <v>29</v>
      </c>
      <c r="B19" s="30" t="s">
        <v>30</v>
      </c>
      <c r="C19" s="31"/>
      <c r="D19" s="31"/>
    </row>
    <row r="20" spans="1:4" ht="15.75">
      <c r="A20" s="29" t="s">
        <v>31</v>
      </c>
      <c r="B20" s="30" t="s">
        <v>32</v>
      </c>
      <c r="C20" s="31"/>
      <c r="D20" s="31"/>
    </row>
    <row r="21" spans="1:4" ht="15.75">
      <c r="A21" s="29" t="s">
        <v>33</v>
      </c>
      <c r="B21" s="30" t="s">
        <v>34</v>
      </c>
      <c r="C21" s="31"/>
      <c r="D21" s="31"/>
    </row>
    <row r="22" spans="1:4" ht="15.75">
      <c r="A22" s="29" t="s">
        <v>35</v>
      </c>
      <c r="B22" s="30" t="s">
        <v>36</v>
      </c>
      <c r="C22" s="31">
        <v>45408</v>
      </c>
      <c r="D22" s="31">
        <v>43232</v>
      </c>
    </row>
    <row r="23" spans="1:4" ht="16.5" thickBot="1">
      <c r="A23" s="32" t="s">
        <v>37</v>
      </c>
      <c r="B23" s="33" t="s">
        <v>38</v>
      </c>
      <c r="C23" s="35"/>
      <c r="D23" s="35"/>
    </row>
    <row r="24" spans="1:4" ht="32.25" thickBot="1">
      <c r="A24" s="23" t="s">
        <v>39</v>
      </c>
      <c r="B24" s="24" t="s">
        <v>40</v>
      </c>
      <c r="C24" s="25">
        <f>+C25+C26+C27+C28+C29</f>
        <v>14991</v>
      </c>
      <c r="D24" s="25">
        <f>D25+D26+D27+D28+D29</f>
        <v>30828</v>
      </c>
    </row>
    <row r="25" spans="1:4" ht="15.75">
      <c r="A25" s="26" t="s">
        <v>41</v>
      </c>
      <c r="B25" s="27" t="s">
        <v>42</v>
      </c>
      <c r="C25" s="28"/>
      <c r="D25" s="28"/>
    </row>
    <row r="26" spans="1:4" ht="15.75">
      <c r="A26" s="29" t="s">
        <v>43</v>
      </c>
      <c r="B26" s="30" t="s">
        <v>44</v>
      </c>
      <c r="C26" s="31"/>
      <c r="D26" s="31"/>
    </row>
    <row r="27" spans="1:4" ht="31.5">
      <c r="A27" s="29" t="s">
        <v>45</v>
      </c>
      <c r="B27" s="30" t="s">
        <v>46</v>
      </c>
      <c r="C27" s="31"/>
      <c r="D27" s="31"/>
    </row>
    <row r="28" spans="1:4" ht="31.5">
      <c r="A28" s="29" t="s">
        <v>47</v>
      </c>
      <c r="B28" s="30" t="s">
        <v>48</v>
      </c>
      <c r="C28" s="31"/>
      <c r="D28" s="31"/>
    </row>
    <row r="29" spans="1:4" ht="15.75">
      <c r="A29" s="29" t="s">
        <v>49</v>
      </c>
      <c r="B29" s="30" t="s">
        <v>50</v>
      </c>
      <c r="C29" s="31">
        <v>14991</v>
      </c>
      <c r="D29" s="31">
        <v>30828</v>
      </c>
    </row>
    <row r="30" spans="1:4" ht="16.5" thickBot="1">
      <c r="A30" s="32" t="s">
        <v>51</v>
      </c>
      <c r="B30" s="33" t="s">
        <v>52</v>
      </c>
      <c r="C30" s="35">
        <v>14991</v>
      </c>
      <c r="D30" s="35">
        <v>0</v>
      </c>
    </row>
    <row r="31" spans="1:4" ht="16.5" thickBot="1">
      <c r="A31" s="23" t="s">
        <v>53</v>
      </c>
      <c r="B31" s="24" t="s">
        <v>54</v>
      </c>
      <c r="C31" s="25">
        <f>+C32+C36+C37+C38</f>
        <v>2874</v>
      </c>
      <c r="D31" s="25">
        <f>D32+D36+D37+D38</f>
        <v>3176</v>
      </c>
    </row>
    <row r="32" spans="1:4" ht="15.75">
      <c r="A32" s="26" t="s">
        <v>55</v>
      </c>
      <c r="B32" s="27" t="s">
        <v>56</v>
      </c>
      <c r="C32" s="36">
        <v>2024</v>
      </c>
      <c r="D32" s="36">
        <f>+D33+D34+D35</f>
        <v>2503</v>
      </c>
    </row>
    <row r="33" spans="1:4" ht="15.75">
      <c r="A33" s="29" t="s">
        <v>57</v>
      </c>
      <c r="B33" s="30" t="s">
        <v>58</v>
      </c>
      <c r="C33" s="31">
        <v>524</v>
      </c>
      <c r="D33" s="31">
        <v>484</v>
      </c>
    </row>
    <row r="34" spans="1:4" ht="15.75">
      <c r="A34" s="29" t="s">
        <v>59</v>
      </c>
      <c r="B34" s="30" t="s">
        <v>60</v>
      </c>
      <c r="C34" s="31"/>
      <c r="D34" s="31"/>
    </row>
    <row r="35" spans="1:4" ht="15.75">
      <c r="A35" s="29" t="s">
        <v>61</v>
      </c>
      <c r="B35" s="37" t="s">
        <v>62</v>
      </c>
      <c r="C35" s="31">
        <v>1500</v>
      </c>
      <c r="D35" s="31">
        <v>2019</v>
      </c>
    </row>
    <row r="36" spans="1:4" ht="15.75">
      <c r="A36" s="29" t="s">
        <v>63</v>
      </c>
      <c r="B36" s="30" t="s">
        <v>64</v>
      </c>
      <c r="C36" s="31">
        <v>600</v>
      </c>
      <c r="D36" s="31">
        <v>529</v>
      </c>
    </row>
    <row r="37" spans="1:4" ht="15.75">
      <c r="A37" s="29" t="s">
        <v>65</v>
      </c>
      <c r="B37" s="30" t="s">
        <v>66</v>
      </c>
      <c r="C37" s="31"/>
      <c r="D37" s="31"/>
    </row>
    <row r="38" spans="1:4" ht="16.5" thickBot="1">
      <c r="A38" s="32" t="s">
        <v>67</v>
      </c>
      <c r="B38" s="33" t="s">
        <v>68</v>
      </c>
      <c r="C38" s="35">
        <v>250</v>
      </c>
      <c r="D38" s="35">
        <v>144</v>
      </c>
    </row>
    <row r="39" spans="1:4" ht="16.5" thickBot="1">
      <c r="A39" s="23" t="s">
        <v>69</v>
      </c>
      <c r="B39" s="24" t="s">
        <v>70</v>
      </c>
      <c r="C39" s="25">
        <f>SUM(C40:C50)</f>
        <v>540</v>
      </c>
      <c r="D39" s="25">
        <f>SUM(D40:D50)</f>
        <v>2307</v>
      </c>
    </row>
    <row r="40" spans="1:4" ht="15.75">
      <c r="A40" s="26" t="s">
        <v>71</v>
      </c>
      <c r="B40" s="27" t="s">
        <v>72</v>
      </c>
      <c r="C40" s="28"/>
      <c r="D40" s="28"/>
    </row>
    <row r="41" spans="1:4" ht="15.75">
      <c r="A41" s="29" t="s">
        <v>73</v>
      </c>
      <c r="B41" s="30" t="s">
        <v>74</v>
      </c>
      <c r="C41" s="31"/>
      <c r="D41" s="31">
        <v>217</v>
      </c>
    </row>
    <row r="42" spans="1:4" ht="15.75">
      <c r="A42" s="29" t="s">
        <v>75</v>
      </c>
      <c r="B42" s="30" t="s">
        <v>76</v>
      </c>
      <c r="C42" s="31"/>
      <c r="D42" s="31">
        <v>95</v>
      </c>
    </row>
    <row r="43" spans="1:4" ht="15.75">
      <c r="A43" s="29" t="s">
        <v>77</v>
      </c>
      <c r="B43" s="30" t="s">
        <v>78</v>
      </c>
      <c r="C43" s="31">
        <v>520</v>
      </c>
      <c r="D43" s="31">
        <v>1909</v>
      </c>
    </row>
    <row r="44" spans="1:4" ht="15.75">
      <c r="A44" s="29" t="s">
        <v>79</v>
      </c>
      <c r="B44" s="30" t="s">
        <v>80</v>
      </c>
      <c r="C44" s="31"/>
      <c r="D44" s="31"/>
    </row>
    <row r="45" spans="1:4" ht="15.75">
      <c r="A45" s="29" t="s">
        <v>81</v>
      </c>
      <c r="B45" s="30" t="s">
        <v>82</v>
      </c>
      <c r="C45" s="31"/>
      <c r="D45" s="31"/>
    </row>
    <row r="46" spans="1:4" ht="15.75">
      <c r="A46" s="29" t="s">
        <v>83</v>
      </c>
      <c r="B46" s="30" t="s">
        <v>84</v>
      </c>
      <c r="C46" s="31"/>
      <c r="D46" s="31"/>
    </row>
    <row r="47" spans="1:4" ht="15.75">
      <c r="A47" s="29" t="s">
        <v>85</v>
      </c>
      <c r="B47" s="30" t="s">
        <v>86</v>
      </c>
      <c r="C47" s="31">
        <v>20</v>
      </c>
      <c r="D47" s="31">
        <v>56</v>
      </c>
    </row>
    <row r="48" spans="1:4" ht="15.75">
      <c r="A48" s="29" t="s">
        <v>87</v>
      </c>
      <c r="B48" s="30" t="s">
        <v>88</v>
      </c>
      <c r="C48" s="31"/>
      <c r="D48" s="31"/>
    </row>
    <row r="49" spans="1:4" ht="15.75">
      <c r="A49" s="32" t="s">
        <v>89</v>
      </c>
      <c r="B49" s="33" t="s">
        <v>90</v>
      </c>
      <c r="C49" s="35"/>
      <c r="D49" s="35"/>
    </row>
    <row r="50" spans="1:4" ht="16.5" thickBot="1">
      <c r="A50" s="32" t="s">
        <v>91</v>
      </c>
      <c r="B50" s="33" t="s">
        <v>92</v>
      </c>
      <c r="C50" s="35"/>
      <c r="D50" s="35">
        <v>30</v>
      </c>
    </row>
    <row r="51" spans="1:4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</row>
    <row r="52" spans="1:4" ht="15.75">
      <c r="A52" s="26" t="s">
        <v>95</v>
      </c>
      <c r="B52" s="27" t="s">
        <v>96</v>
      </c>
      <c r="C52" s="28"/>
      <c r="D52" s="28"/>
    </row>
    <row r="53" spans="1:4" ht="15.75">
      <c r="A53" s="29" t="s">
        <v>97</v>
      </c>
      <c r="B53" s="30" t="s">
        <v>98</v>
      </c>
      <c r="C53" s="31"/>
      <c r="D53" s="31"/>
    </row>
    <row r="54" spans="1:4" ht="15.75">
      <c r="A54" s="29" t="s">
        <v>99</v>
      </c>
      <c r="B54" s="30" t="s">
        <v>100</v>
      </c>
      <c r="C54" s="31"/>
      <c r="D54" s="31"/>
    </row>
    <row r="55" spans="1:4" ht="15.75">
      <c r="A55" s="29" t="s">
        <v>101</v>
      </c>
      <c r="B55" s="30" t="s">
        <v>102</v>
      </c>
      <c r="C55" s="31"/>
      <c r="D55" s="31"/>
    </row>
    <row r="56" spans="1:4" ht="16.5" thickBot="1">
      <c r="A56" s="32" t="s">
        <v>103</v>
      </c>
      <c r="B56" s="33" t="s">
        <v>104</v>
      </c>
      <c r="C56" s="35"/>
      <c r="D56" s="35"/>
    </row>
    <row r="57" spans="1:4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</row>
    <row r="58" spans="1:4" ht="31.5">
      <c r="A58" s="26" t="s">
        <v>107</v>
      </c>
      <c r="B58" s="27" t="s">
        <v>108</v>
      </c>
      <c r="C58" s="28"/>
      <c r="D58" s="28"/>
    </row>
    <row r="59" spans="1:4" ht="31.5">
      <c r="A59" s="29" t="s">
        <v>109</v>
      </c>
      <c r="B59" s="30" t="s">
        <v>110</v>
      </c>
      <c r="C59" s="31"/>
      <c r="D59" s="31"/>
    </row>
    <row r="60" spans="1:4" ht="15.75">
      <c r="A60" s="29" t="s">
        <v>111</v>
      </c>
      <c r="B60" s="30" t="s">
        <v>112</v>
      </c>
      <c r="C60" s="31"/>
      <c r="D60" s="31"/>
    </row>
    <row r="61" spans="1:4" ht="16.5" thickBot="1">
      <c r="A61" s="32" t="s">
        <v>113</v>
      </c>
      <c r="B61" s="33" t="s">
        <v>114</v>
      </c>
      <c r="C61" s="35"/>
      <c r="D61" s="35"/>
    </row>
    <row r="62" spans="1:4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</row>
    <row r="63" spans="1:4" ht="31.5">
      <c r="A63" s="26" t="s">
        <v>117</v>
      </c>
      <c r="B63" s="27" t="s">
        <v>118</v>
      </c>
      <c r="C63" s="31"/>
      <c r="D63" s="31"/>
    </row>
    <row r="64" spans="1:4" ht="31.5">
      <c r="A64" s="29" t="s">
        <v>119</v>
      </c>
      <c r="B64" s="30" t="s">
        <v>120</v>
      </c>
      <c r="C64" s="31"/>
      <c r="D64" s="31"/>
    </row>
    <row r="65" spans="1:4" ht="15.75">
      <c r="A65" s="29" t="s">
        <v>121</v>
      </c>
      <c r="B65" s="30" t="s">
        <v>122</v>
      </c>
      <c r="C65" s="31"/>
      <c r="D65" s="31"/>
    </row>
    <row r="66" spans="1:4" ht="16.5" thickBot="1">
      <c r="A66" s="32" t="s">
        <v>123</v>
      </c>
      <c r="B66" s="33" t="s">
        <v>124</v>
      </c>
      <c r="C66" s="31"/>
      <c r="D66" s="31"/>
    </row>
    <row r="67" spans="1:4" ht="16.5" thickBot="1">
      <c r="A67" s="23" t="s">
        <v>125</v>
      </c>
      <c r="B67" s="24" t="s">
        <v>126</v>
      </c>
      <c r="C67" s="25">
        <f>+C10+C17+C24+C31+C39+C51+C57+C62</f>
        <v>83598</v>
      </c>
      <c r="D67" s="25">
        <f>D10+D17+D24+D31+D39+D51+D57+D62</f>
        <v>99662</v>
      </c>
    </row>
    <row r="68" spans="1:4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</row>
    <row r="69" spans="1:4" ht="15.75">
      <c r="A69" s="26" t="s">
        <v>129</v>
      </c>
      <c r="B69" s="27" t="s">
        <v>130</v>
      </c>
      <c r="C69" s="31"/>
      <c r="D69" s="31"/>
    </row>
    <row r="70" spans="1:4" ht="15.75">
      <c r="A70" s="29" t="s">
        <v>131</v>
      </c>
      <c r="B70" s="30" t="s">
        <v>132</v>
      </c>
      <c r="C70" s="31"/>
      <c r="D70" s="31"/>
    </row>
    <row r="71" spans="1:4" ht="16.5" thickBot="1">
      <c r="A71" s="32" t="s">
        <v>133</v>
      </c>
      <c r="B71" s="39" t="s">
        <v>134</v>
      </c>
      <c r="C71" s="31"/>
      <c r="D71" s="31"/>
    </row>
    <row r="72" spans="1:4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</row>
    <row r="73" spans="1:4" ht="15.75">
      <c r="A73" s="26" t="s">
        <v>137</v>
      </c>
      <c r="B73" s="27" t="s">
        <v>138</v>
      </c>
      <c r="C73" s="31"/>
      <c r="D73" s="31"/>
    </row>
    <row r="74" spans="1:4" ht="15.75">
      <c r="A74" s="29" t="s">
        <v>139</v>
      </c>
      <c r="B74" s="30" t="s">
        <v>140</v>
      </c>
      <c r="C74" s="31"/>
      <c r="D74" s="31"/>
    </row>
    <row r="75" spans="1:4" ht="17.25" customHeight="1">
      <c r="A75" s="29" t="s">
        <v>141</v>
      </c>
      <c r="B75" s="30" t="s">
        <v>142</v>
      </c>
      <c r="C75" s="31"/>
      <c r="D75" s="31"/>
    </row>
    <row r="76" spans="1:4" ht="16.5" thickBot="1">
      <c r="A76" s="32" t="s">
        <v>143</v>
      </c>
      <c r="B76" s="33" t="s">
        <v>144</v>
      </c>
      <c r="C76" s="31"/>
      <c r="D76" s="31"/>
    </row>
    <row r="77" spans="1:4" ht="16.5" thickBot="1">
      <c r="A77" s="38" t="s">
        <v>145</v>
      </c>
      <c r="B77" s="34" t="s">
        <v>146</v>
      </c>
      <c r="C77" s="25">
        <f>SUM(C78:C79)</f>
        <v>2780</v>
      </c>
      <c r="D77" s="25">
        <f>SUM(D78:D79)</f>
        <v>10353</v>
      </c>
    </row>
    <row r="78" spans="1:4" ht="15.75">
      <c r="A78" s="26" t="s">
        <v>147</v>
      </c>
      <c r="B78" s="27" t="s">
        <v>148</v>
      </c>
      <c r="C78" s="31">
        <v>2780</v>
      </c>
      <c r="D78" s="31">
        <v>10353</v>
      </c>
    </row>
    <row r="79" spans="1:4" ht="16.5" thickBot="1">
      <c r="A79" s="32" t="s">
        <v>149</v>
      </c>
      <c r="B79" s="33" t="s">
        <v>150</v>
      </c>
      <c r="C79" s="31"/>
      <c r="D79" s="31"/>
    </row>
    <row r="80" spans="1:4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684</v>
      </c>
    </row>
    <row r="81" spans="1:4" ht="15.75">
      <c r="A81" s="26" t="s">
        <v>153</v>
      </c>
      <c r="B81" s="27" t="s">
        <v>154</v>
      </c>
      <c r="C81" s="31"/>
      <c r="D81" s="31">
        <v>684</v>
      </c>
    </row>
    <row r="82" spans="1:4" ht="15.75">
      <c r="A82" s="29" t="s">
        <v>155</v>
      </c>
      <c r="B82" s="30" t="s">
        <v>156</v>
      </c>
      <c r="C82" s="31"/>
      <c r="D82" s="31"/>
    </row>
    <row r="83" spans="1:4" ht="16.5" thickBot="1">
      <c r="A83" s="32" t="s">
        <v>157</v>
      </c>
      <c r="B83" s="33" t="s">
        <v>158</v>
      </c>
      <c r="C83" s="31"/>
      <c r="D83" s="31"/>
    </row>
    <row r="84" spans="1:4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</row>
    <row r="85" spans="1:4" ht="15.75">
      <c r="A85" s="40" t="s">
        <v>161</v>
      </c>
      <c r="B85" s="27" t="s">
        <v>162</v>
      </c>
      <c r="C85" s="31"/>
      <c r="D85" s="31"/>
    </row>
    <row r="86" spans="1:4" ht="17.25" customHeight="1">
      <c r="A86" s="41" t="s">
        <v>163</v>
      </c>
      <c r="B86" s="30" t="s">
        <v>164</v>
      </c>
      <c r="C86" s="31"/>
      <c r="D86" s="31"/>
    </row>
    <row r="87" spans="1:4" ht="15.75">
      <c r="A87" s="41" t="s">
        <v>165</v>
      </c>
      <c r="B87" s="30" t="s">
        <v>166</v>
      </c>
      <c r="C87" s="31"/>
      <c r="D87" s="31"/>
    </row>
    <row r="88" spans="1:4" ht="16.5" thickBot="1">
      <c r="A88" s="42" t="s">
        <v>167</v>
      </c>
      <c r="B88" s="33" t="s">
        <v>168</v>
      </c>
      <c r="C88" s="31"/>
      <c r="D88" s="31"/>
    </row>
    <row r="89" spans="1:4" ht="16.5" thickBot="1">
      <c r="A89" s="38" t="s">
        <v>169</v>
      </c>
      <c r="B89" s="34" t="s">
        <v>170</v>
      </c>
      <c r="C89" s="43"/>
      <c r="D89" s="43"/>
    </row>
    <row r="90" spans="1:4" ht="16.5" thickBot="1">
      <c r="A90" s="38" t="s">
        <v>171</v>
      </c>
      <c r="B90" s="34" t="s">
        <v>172</v>
      </c>
      <c r="C90" s="43"/>
      <c r="D90" s="43"/>
    </row>
    <row r="91" spans="1:4" ht="16.5" thickBot="1">
      <c r="A91" s="38" t="s">
        <v>173</v>
      </c>
      <c r="B91" s="44" t="s">
        <v>174</v>
      </c>
      <c r="C91" s="25">
        <f>+C68+C72+C77+C80+C84+C90+C89</f>
        <v>2780</v>
      </c>
      <c r="D91" s="25">
        <f>D68+D72+D77+D80+D84+D90+D89</f>
        <v>11037</v>
      </c>
    </row>
    <row r="92" spans="1:4" ht="16.5" thickBot="1">
      <c r="A92" s="45" t="s">
        <v>175</v>
      </c>
      <c r="B92" s="46" t="s">
        <v>176</v>
      </c>
      <c r="C92" s="25">
        <f>+C67+C91</f>
        <v>86378</v>
      </c>
      <c r="D92" s="25">
        <f>+D67+D91</f>
        <v>110699</v>
      </c>
    </row>
    <row r="93" spans="1:4" ht="16.5" thickBot="1">
      <c r="A93" s="47"/>
      <c r="B93" s="48"/>
      <c r="C93" s="49"/>
      <c r="D93" s="49"/>
    </row>
    <row r="94" spans="1:4" ht="16.5" thickBot="1">
      <c r="A94" s="15"/>
      <c r="B94" s="50" t="s">
        <v>177</v>
      </c>
      <c r="C94" s="51"/>
      <c r="D94" s="51"/>
    </row>
    <row r="95" spans="1:4" ht="16.5" thickBot="1">
      <c r="A95" s="52" t="s">
        <v>11</v>
      </c>
      <c r="B95" s="53" t="s">
        <v>342</v>
      </c>
      <c r="C95" s="54">
        <f>+C96+C97+C98+C99+C100+C113</f>
        <v>68455</v>
      </c>
      <c r="D95" s="54">
        <f>+D96+D97+D98+D99+D100+D113</f>
        <v>75326</v>
      </c>
    </row>
    <row r="96" spans="1:4" ht="15.75">
      <c r="A96" s="55" t="s">
        <v>13</v>
      </c>
      <c r="B96" s="56" t="s">
        <v>178</v>
      </c>
      <c r="C96" s="57">
        <v>39282</v>
      </c>
      <c r="D96" s="57">
        <v>40696</v>
      </c>
    </row>
    <row r="97" spans="1:4" ht="21" customHeight="1">
      <c r="A97" s="29" t="s">
        <v>15</v>
      </c>
      <c r="B97" s="58" t="s">
        <v>179</v>
      </c>
      <c r="C97" s="31">
        <v>5813</v>
      </c>
      <c r="D97" s="31">
        <v>5940</v>
      </c>
    </row>
    <row r="98" spans="1:4" ht="15.75">
      <c r="A98" s="29" t="s">
        <v>17</v>
      </c>
      <c r="B98" s="58" t="s">
        <v>180</v>
      </c>
      <c r="C98" s="35">
        <v>17118</v>
      </c>
      <c r="D98" s="35">
        <v>21872</v>
      </c>
    </row>
    <row r="99" spans="1:4" ht="15.75">
      <c r="A99" s="29" t="s">
        <v>19</v>
      </c>
      <c r="B99" s="59" t="s">
        <v>181</v>
      </c>
      <c r="C99" s="35">
        <v>4656</v>
      </c>
      <c r="D99" s="35">
        <v>5242</v>
      </c>
    </row>
    <row r="100" spans="1:4" ht="15.75">
      <c r="A100" s="29" t="s">
        <v>182</v>
      </c>
      <c r="B100" s="60" t="s">
        <v>183</v>
      </c>
      <c r="C100" s="35">
        <v>1586</v>
      </c>
      <c r="D100" s="35">
        <f>D107+D112</f>
        <v>1576</v>
      </c>
    </row>
    <row r="101" spans="1:4" ht="15.75">
      <c r="A101" s="29" t="s">
        <v>23</v>
      </c>
      <c r="B101" s="58" t="s">
        <v>184</v>
      </c>
      <c r="C101" s="35"/>
      <c r="D101" s="35"/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31.5">
      <c r="A105" s="29" t="s">
        <v>191</v>
      </c>
      <c r="B105" s="62" t="s">
        <v>192</v>
      </c>
      <c r="C105" s="35"/>
      <c r="D105" s="35"/>
    </row>
    <row r="106" spans="1:4" ht="31.5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1018</v>
      </c>
      <c r="D107" s="35">
        <v>1018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568</v>
      </c>
      <c r="D112" s="31">
        <v>558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+C117+C119+C121</f>
        <v>17923</v>
      </c>
      <c r="D116" s="25">
        <f>D117+D119+D121</f>
        <v>34680</v>
      </c>
    </row>
    <row r="117" spans="1:4" ht="15.75">
      <c r="A117" s="26" t="s">
        <v>27</v>
      </c>
      <c r="B117" s="58" t="s">
        <v>213</v>
      </c>
      <c r="C117" s="28">
        <v>17703</v>
      </c>
      <c r="D117" s="28">
        <v>21851</v>
      </c>
    </row>
    <row r="118" spans="1:4" ht="15.75">
      <c r="A118" s="26" t="s">
        <v>29</v>
      </c>
      <c r="B118" s="69" t="s">
        <v>214</v>
      </c>
      <c r="C118" s="28">
        <v>17703</v>
      </c>
      <c r="D118" s="28"/>
    </row>
    <row r="119" spans="1:4" ht="15.75">
      <c r="A119" s="26" t="s">
        <v>31</v>
      </c>
      <c r="B119" s="69" t="s">
        <v>215</v>
      </c>
      <c r="C119" s="31">
        <v>220</v>
      </c>
      <c r="D119" s="31">
        <v>12829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/>
      <c r="D121" s="70"/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22.5" customHeight="1">
      <c r="A125" s="26" t="s">
        <v>222</v>
      </c>
      <c r="B125" s="62" t="s">
        <v>223</v>
      </c>
      <c r="C125" s="70"/>
      <c r="D125" s="70"/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+C95+C116</f>
        <v>86378</v>
      </c>
      <c r="D130" s="25">
        <f>D95+D116</f>
        <v>110006</v>
      </c>
    </row>
    <row r="131" spans="1:4" ht="32.25" thickBot="1">
      <c r="A131" s="23" t="s">
        <v>232</v>
      </c>
      <c r="B131" s="24" t="s">
        <v>233</v>
      </c>
      <c r="C131" s="25">
        <f>+C132+C133+C134</f>
        <v>0</v>
      </c>
      <c r="D131" s="25">
        <f>D132+D133+D134</f>
        <v>0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/>
    </row>
    <row r="135" spans="1:4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+C143+C144+C146+C147+C145</f>
        <v>0</v>
      </c>
      <c r="D142" s="25">
        <f>D143+D144+D146+D147+D145</f>
        <v>693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693</v>
      </c>
    </row>
    <row r="145" spans="1:4" ht="15.75">
      <c r="A145" s="26" t="s">
        <v>99</v>
      </c>
      <c r="B145" s="75" t="s">
        <v>247</v>
      </c>
      <c r="C145" s="70"/>
      <c r="D145" s="70"/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+C131+C135+C142+C148+C154+C155</f>
        <v>0</v>
      </c>
      <c r="D156" s="79">
        <f>D131+D135+D142+D148+D154+D155</f>
        <v>693</v>
      </c>
    </row>
    <row r="157" spans="1:4" ht="16.5" thickBot="1">
      <c r="A157" s="80" t="s">
        <v>262</v>
      </c>
      <c r="B157" s="81" t="s">
        <v>263</v>
      </c>
      <c r="C157" s="79">
        <f>+C130+C156</f>
        <v>86378</v>
      </c>
      <c r="D157" s="79">
        <f>+D130+D156</f>
        <v>110699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31</v>
      </c>
      <c r="D159" s="87">
        <v>37</v>
      </c>
    </row>
    <row r="160" spans="1:4" ht="16.5" thickBot="1">
      <c r="A160" s="85" t="s">
        <v>265</v>
      </c>
      <c r="B160" s="86"/>
      <c r="C160" s="87">
        <v>30</v>
      </c>
      <c r="D160" s="87">
        <v>36</v>
      </c>
    </row>
  </sheetData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view="pageBreakPreview" zoomScale="60" zoomScaleNormal="100" workbookViewId="0">
      <selection activeCell="G14" sqref="G14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43" t="s">
        <v>372</v>
      </c>
      <c r="B1" s="143"/>
      <c r="C1" s="143"/>
      <c r="D1" s="143"/>
      <c r="E1" s="143"/>
      <c r="F1" s="143"/>
      <c r="G1" s="143"/>
    </row>
    <row r="2" spans="1:7" ht="15.75">
      <c r="A2" s="141" t="s">
        <v>379</v>
      </c>
      <c r="B2" s="141"/>
      <c r="C2" s="141"/>
      <c r="D2" s="141"/>
      <c r="E2" s="141"/>
      <c r="F2" s="141"/>
      <c r="G2" s="141"/>
    </row>
    <row r="3" spans="1:7" ht="15.75">
      <c r="A3" s="91"/>
      <c r="B3" s="91"/>
      <c r="C3" s="91"/>
      <c r="D3" s="91"/>
      <c r="E3" s="1"/>
      <c r="F3" s="1"/>
      <c r="G3" s="1"/>
    </row>
    <row r="4" spans="1:7" ht="24" customHeight="1">
      <c r="A4" s="149" t="s">
        <v>363</v>
      </c>
      <c r="B4" s="149"/>
      <c r="C4" s="149"/>
      <c r="D4" s="149"/>
      <c r="E4" s="149"/>
      <c r="F4" s="149"/>
      <c r="G4" s="149"/>
    </row>
    <row r="5" spans="1:7" ht="16.5" thickBot="1">
      <c r="A5" s="95"/>
      <c r="B5" s="96"/>
      <c r="C5" s="95"/>
      <c r="D5" s="95"/>
      <c r="E5" s="95"/>
      <c r="F5" s="122"/>
      <c r="G5" s="122" t="s">
        <v>321</v>
      </c>
    </row>
    <row r="6" spans="1:7" ht="16.5" thickBot="1">
      <c r="A6" s="144" t="s">
        <v>270</v>
      </c>
      <c r="B6" s="97" t="s">
        <v>10</v>
      </c>
      <c r="C6" s="98"/>
      <c r="D6" s="139"/>
      <c r="E6" s="146" t="s">
        <v>177</v>
      </c>
      <c r="F6" s="147"/>
      <c r="G6" s="148"/>
    </row>
    <row r="7" spans="1:7" ht="32.25" thickBot="1">
      <c r="A7" s="145"/>
      <c r="B7" s="100" t="s">
        <v>0</v>
      </c>
      <c r="C7" s="101" t="s">
        <v>345</v>
      </c>
      <c r="D7" s="140" t="s">
        <v>380</v>
      </c>
      <c r="E7" s="100" t="s">
        <v>0</v>
      </c>
      <c r="F7" s="101" t="s">
        <v>345</v>
      </c>
      <c r="G7" s="101" t="s">
        <v>380</v>
      </c>
    </row>
    <row r="8" spans="1:7" ht="16.5" thickBot="1">
      <c r="A8" s="103" t="s">
        <v>7</v>
      </c>
      <c r="B8" s="100" t="s">
        <v>8</v>
      </c>
      <c r="C8" s="101" t="s">
        <v>9</v>
      </c>
      <c r="D8" s="140" t="s">
        <v>271</v>
      </c>
      <c r="E8" s="100" t="s">
        <v>381</v>
      </c>
      <c r="F8" s="102" t="s">
        <v>382</v>
      </c>
      <c r="G8" s="102" t="s">
        <v>383</v>
      </c>
    </row>
    <row r="9" spans="1:7" ht="15.75">
      <c r="A9" s="131" t="s">
        <v>11</v>
      </c>
      <c r="B9" s="104" t="s">
        <v>272</v>
      </c>
      <c r="C9" s="105">
        <v>19785</v>
      </c>
      <c r="D9" s="105">
        <v>20119</v>
      </c>
      <c r="E9" s="104" t="s">
        <v>273</v>
      </c>
      <c r="F9" s="106">
        <v>39282</v>
      </c>
      <c r="G9" s="106">
        <v>40696</v>
      </c>
    </row>
    <row r="10" spans="1:7" ht="31.5">
      <c r="A10" s="132" t="s">
        <v>25</v>
      </c>
      <c r="B10" s="107" t="s">
        <v>274</v>
      </c>
      <c r="C10" s="108">
        <v>45408</v>
      </c>
      <c r="D10" s="108">
        <v>43232</v>
      </c>
      <c r="E10" s="107" t="s">
        <v>179</v>
      </c>
      <c r="F10" s="109">
        <v>5813</v>
      </c>
      <c r="G10" s="109">
        <v>5940</v>
      </c>
    </row>
    <row r="11" spans="1:7" ht="15.75">
      <c r="A11" s="132" t="s">
        <v>39</v>
      </c>
      <c r="B11" s="107" t="s">
        <v>275</v>
      </c>
      <c r="C11" s="108"/>
      <c r="D11" s="108"/>
      <c r="E11" s="107" t="s">
        <v>276</v>
      </c>
      <c r="F11" s="109">
        <v>17118</v>
      </c>
      <c r="G11" s="109">
        <v>21872</v>
      </c>
    </row>
    <row r="12" spans="1:7" ht="15.75">
      <c r="A12" s="132" t="s">
        <v>232</v>
      </c>
      <c r="B12" s="107" t="s">
        <v>266</v>
      </c>
      <c r="C12" s="108">
        <v>2874</v>
      </c>
      <c r="D12" s="108">
        <v>3176</v>
      </c>
      <c r="E12" s="107" t="s">
        <v>181</v>
      </c>
      <c r="F12" s="109">
        <v>4656</v>
      </c>
      <c r="G12" s="109">
        <v>5242</v>
      </c>
    </row>
    <row r="13" spans="1:7" ht="15.75">
      <c r="A13" s="132" t="s">
        <v>69</v>
      </c>
      <c r="B13" s="110" t="s">
        <v>277</v>
      </c>
      <c r="C13" s="108">
        <v>540</v>
      </c>
      <c r="D13" s="108">
        <v>2307</v>
      </c>
      <c r="E13" s="107" t="s">
        <v>183</v>
      </c>
      <c r="F13" s="109">
        <v>1586</v>
      </c>
      <c r="G13" s="109">
        <v>1576</v>
      </c>
    </row>
    <row r="14" spans="1:7" ht="15.75">
      <c r="A14" s="132" t="s">
        <v>93</v>
      </c>
      <c r="B14" s="107" t="s">
        <v>267</v>
      </c>
      <c r="C14" s="111"/>
      <c r="D14" s="111"/>
      <c r="E14" s="107" t="s">
        <v>208</v>
      </c>
      <c r="F14" s="109"/>
      <c r="G14" s="109"/>
    </row>
    <row r="15" spans="1:7" ht="16.5" thickBot="1">
      <c r="A15" s="132" t="s">
        <v>250</v>
      </c>
      <c r="B15" s="107" t="s">
        <v>278</v>
      </c>
      <c r="C15" s="108"/>
      <c r="D15" s="108"/>
      <c r="E15" s="112"/>
      <c r="F15" s="109"/>
      <c r="G15" s="109"/>
    </row>
    <row r="16" spans="1:7" ht="32.25" thickBot="1">
      <c r="A16" s="103" t="s">
        <v>115</v>
      </c>
      <c r="B16" s="113" t="s">
        <v>351</v>
      </c>
      <c r="C16" s="114">
        <f>SUM(C9:C10,C12:C14)</f>
        <v>68607</v>
      </c>
      <c r="D16" s="114">
        <f>SUM(D9:D10,D12:D14)</f>
        <v>68834</v>
      </c>
      <c r="E16" s="113" t="s">
        <v>350</v>
      </c>
      <c r="F16" s="115">
        <f>SUM(F9:F14)</f>
        <v>68455</v>
      </c>
      <c r="G16" s="115">
        <f>SUM(G9:G14)</f>
        <v>75326</v>
      </c>
    </row>
    <row r="17" spans="1:7" ht="31.5">
      <c r="A17" s="133" t="s">
        <v>125</v>
      </c>
      <c r="B17" s="116" t="s">
        <v>348</v>
      </c>
      <c r="C17" s="117">
        <f>C18+C19+C20+C21</f>
        <v>0</v>
      </c>
      <c r="D17" s="117">
        <f>D18+D19+D20+D21</f>
        <v>0</v>
      </c>
      <c r="E17" s="107" t="s">
        <v>282</v>
      </c>
      <c r="F17" s="118"/>
      <c r="G17" s="118"/>
    </row>
    <row r="18" spans="1:7" ht="15.75">
      <c r="A18" s="134" t="s">
        <v>260</v>
      </c>
      <c r="B18" s="107" t="s">
        <v>284</v>
      </c>
      <c r="C18" s="108"/>
      <c r="D18" s="108"/>
      <c r="E18" s="107" t="s">
        <v>285</v>
      </c>
      <c r="F18" s="109"/>
      <c r="G18" s="109"/>
    </row>
    <row r="19" spans="1:7" ht="15.75">
      <c r="A19" s="134" t="s">
        <v>262</v>
      </c>
      <c r="B19" s="107" t="s">
        <v>287</v>
      </c>
      <c r="C19" s="108"/>
      <c r="D19" s="108"/>
      <c r="E19" s="107" t="s">
        <v>288</v>
      </c>
      <c r="F19" s="109"/>
      <c r="G19" s="109"/>
    </row>
    <row r="20" spans="1:7" ht="15.75">
      <c r="A20" s="134" t="s">
        <v>279</v>
      </c>
      <c r="B20" s="107" t="s">
        <v>290</v>
      </c>
      <c r="C20" s="108"/>
      <c r="D20" s="108"/>
      <c r="E20" s="107" t="s">
        <v>291</v>
      </c>
      <c r="F20" s="109"/>
      <c r="G20" s="109"/>
    </row>
    <row r="21" spans="1:7" ht="15.75">
      <c r="A21" s="134" t="s">
        <v>280</v>
      </c>
      <c r="B21" s="107" t="s">
        <v>293</v>
      </c>
      <c r="C21" s="108"/>
      <c r="D21" s="108"/>
      <c r="E21" s="116" t="s">
        <v>294</v>
      </c>
      <c r="F21" s="109"/>
      <c r="G21" s="109"/>
    </row>
    <row r="22" spans="1:7" ht="31.5">
      <c r="A22" s="134" t="s">
        <v>281</v>
      </c>
      <c r="B22" s="107" t="s">
        <v>347</v>
      </c>
      <c r="C22" s="119">
        <f>C23+C24</f>
        <v>0</v>
      </c>
      <c r="D22" s="119">
        <f>D23+D24</f>
        <v>0</v>
      </c>
      <c r="E22" s="107" t="s">
        <v>296</v>
      </c>
      <c r="F22" s="109"/>
      <c r="G22" s="109"/>
    </row>
    <row r="23" spans="1:7" ht="31.5">
      <c r="A23" s="133" t="s">
        <v>283</v>
      </c>
      <c r="B23" s="116" t="s">
        <v>298</v>
      </c>
      <c r="C23" s="120"/>
      <c r="D23" s="120"/>
      <c r="E23" s="104" t="s">
        <v>248</v>
      </c>
      <c r="F23" s="118"/>
      <c r="G23" s="118"/>
    </row>
    <row r="24" spans="1:7" ht="31.5">
      <c r="A24" s="134" t="s">
        <v>286</v>
      </c>
      <c r="B24" s="107" t="s">
        <v>300</v>
      </c>
      <c r="C24" s="108"/>
      <c r="D24" s="108"/>
      <c r="E24" s="107" t="s">
        <v>258</v>
      </c>
      <c r="F24" s="109"/>
      <c r="G24" s="109"/>
    </row>
    <row r="25" spans="1:7" ht="15.75">
      <c r="A25" s="132" t="s">
        <v>289</v>
      </c>
      <c r="B25" s="107" t="s">
        <v>170</v>
      </c>
      <c r="C25" s="108"/>
      <c r="D25" s="108"/>
      <c r="E25" s="107" t="s">
        <v>259</v>
      </c>
      <c r="F25" s="109"/>
      <c r="G25" s="109"/>
    </row>
    <row r="26" spans="1:7" ht="32.25" thickBot="1">
      <c r="A26" s="135" t="s">
        <v>292</v>
      </c>
      <c r="B26" s="116" t="s">
        <v>172</v>
      </c>
      <c r="C26" s="120"/>
      <c r="D26" s="120"/>
      <c r="E26" s="121"/>
      <c r="F26" s="118"/>
      <c r="G26" s="118"/>
    </row>
    <row r="27" spans="1:7" ht="32.25" thickBot="1">
      <c r="A27" s="103" t="s">
        <v>295</v>
      </c>
      <c r="B27" s="113" t="s">
        <v>349</v>
      </c>
      <c r="C27" s="114">
        <f>C17+C22+C25+C26</f>
        <v>0</v>
      </c>
      <c r="D27" s="114">
        <f>D17+D22+D25+D26</f>
        <v>0</v>
      </c>
      <c r="E27" s="113" t="s">
        <v>362</v>
      </c>
      <c r="F27" s="115">
        <f>SUM(F17:F25)</f>
        <v>0</v>
      </c>
      <c r="G27" s="115">
        <f>SUM(G17:G25)</f>
        <v>0</v>
      </c>
    </row>
    <row r="28" spans="1:7" ht="16.5" thickBot="1">
      <c r="A28" s="103" t="s">
        <v>297</v>
      </c>
      <c r="B28" s="113" t="s">
        <v>352</v>
      </c>
      <c r="C28" s="51">
        <f>+C16+C27</f>
        <v>68607</v>
      </c>
      <c r="D28" s="51">
        <f>+D16+D27</f>
        <v>68834</v>
      </c>
      <c r="E28" s="113" t="s">
        <v>353</v>
      </c>
      <c r="F28" s="51">
        <f>F16+F27</f>
        <v>68455</v>
      </c>
      <c r="G28" s="51">
        <f>G16+G27</f>
        <v>75326</v>
      </c>
    </row>
  </sheetData>
  <mergeCells count="5">
    <mergeCell ref="A6:A7"/>
    <mergeCell ref="E6:G6"/>
    <mergeCell ref="A4:G4"/>
    <mergeCell ref="A2:G2"/>
    <mergeCell ref="A1:G1"/>
  </mergeCells>
  <pageMargins left="1.73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zoomScale="60" zoomScaleNormal="100" workbookViewId="0">
      <selection activeCell="F3" sqref="F3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43" t="s">
        <v>373</v>
      </c>
      <c r="B1" s="143"/>
      <c r="C1" s="143"/>
      <c r="D1" s="143"/>
      <c r="E1" s="143"/>
      <c r="F1" s="143"/>
      <c r="G1" s="143"/>
    </row>
    <row r="2" spans="1:7" ht="15.75">
      <c r="A2" s="141" t="s">
        <v>384</v>
      </c>
      <c r="B2" s="141"/>
      <c r="C2" s="141"/>
      <c r="D2" s="141"/>
      <c r="E2" s="141"/>
      <c r="F2" s="141"/>
      <c r="G2" s="141"/>
    </row>
    <row r="3" spans="1:7" ht="15.75">
      <c r="A3" s="89"/>
      <c r="B3" s="89"/>
      <c r="C3" s="89"/>
      <c r="D3" s="89"/>
      <c r="E3" s="89"/>
      <c r="F3" s="89"/>
      <c r="G3" s="89"/>
    </row>
    <row r="4" spans="1:7" ht="15.75" customHeight="1">
      <c r="A4" s="149" t="s">
        <v>364</v>
      </c>
      <c r="B4" s="149"/>
      <c r="C4" s="149"/>
      <c r="D4" s="149"/>
      <c r="E4" s="149"/>
      <c r="F4" s="149"/>
      <c r="G4" s="149"/>
    </row>
    <row r="5" spans="1:7" ht="16.5" thickBot="1">
      <c r="A5" s="95"/>
      <c r="B5" s="96"/>
      <c r="C5" s="95"/>
      <c r="D5" s="95"/>
      <c r="E5" s="95"/>
      <c r="F5" s="122"/>
      <c r="G5" s="122" t="s">
        <v>321</v>
      </c>
    </row>
    <row r="6" spans="1:7" ht="16.5" thickBot="1">
      <c r="A6" s="150" t="s">
        <v>270</v>
      </c>
      <c r="B6" s="97" t="s">
        <v>10</v>
      </c>
      <c r="C6" s="98"/>
      <c r="D6" s="139"/>
      <c r="E6" s="97" t="s">
        <v>177</v>
      </c>
      <c r="F6" s="99"/>
      <c r="G6" s="99"/>
    </row>
    <row r="7" spans="1:7" ht="32.25" thickBot="1">
      <c r="A7" s="151"/>
      <c r="B7" s="100" t="s">
        <v>0</v>
      </c>
      <c r="C7" s="101" t="s">
        <v>345</v>
      </c>
      <c r="D7" s="140" t="s">
        <v>380</v>
      </c>
      <c r="E7" s="100" t="s">
        <v>0</v>
      </c>
      <c r="F7" s="101" t="s">
        <v>345</v>
      </c>
      <c r="G7" s="101" t="s">
        <v>380</v>
      </c>
    </row>
    <row r="8" spans="1:7" ht="16.5" thickBot="1">
      <c r="A8" s="103" t="s">
        <v>7</v>
      </c>
      <c r="B8" s="100" t="s">
        <v>8</v>
      </c>
      <c r="C8" s="101" t="s">
        <v>9</v>
      </c>
      <c r="D8" s="140" t="s">
        <v>271</v>
      </c>
      <c r="E8" s="100" t="s">
        <v>381</v>
      </c>
      <c r="F8" s="102" t="s">
        <v>382</v>
      </c>
      <c r="G8" s="102" t="s">
        <v>383</v>
      </c>
    </row>
    <row r="9" spans="1:7" ht="31.5">
      <c r="A9" s="131" t="s">
        <v>11</v>
      </c>
      <c r="B9" s="104" t="s">
        <v>301</v>
      </c>
      <c r="C9" s="105">
        <v>14991</v>
      </c>
      <c r="D9" s="105">
        <v>30828</v>
      </c>
      <c r="E9" s="104" t="s">
        <v>213</v>
      </c>
      <c r="F9" s="106">
        <v>17703</v>
      </c>
      <c r="G9" s="106">
        <v>21851</v>
      </c>
    </row>
    <row r="10" spans="1:7" ht="31.5">
      <c r="A10" s="132" t="s">
        <v>25</v>
      </c>
      <c r="B10" s="107" t="s">
        <v>302</v>
      </c>
      <c r="C10" s="108">
        <v>14991</v>
      </c>
      <c r="D10" s="108">
        <v>30828</v>
      </c>
      <c r="E10" s="107" t="s">
        <v>303</v>
      </c>
      <c r="F10" s="109">
        <v>17703</v>
      </c>
      <c r="G10" s="109">
        <v>21851</v>
      </c>
    </row>
    <row r="11" spans="1:7" ht="15.75">
      <c r="A11" s="132" t="s">
        <v>39</v>
      </c>
      <c r="B11" s="107" t="s">
        <v>304</v>
      </c>
      <c r="C11" s="108"/>
      <c r="D11" s="108"/>
      <c r="E11" s="107" t="s">
        <v>215</v>
      </c>
      <c r="F11" s="109">
        <v>220</v>
      </c>
      <c r="G11" s="109">
        <v>12829</v>
      </c>
    </row>
    <row r="12" spans="1:7" ht="31.5">
      <c r="A12" s="132" t="s">
        <v>232</v>
      </c>
      <c r="B12" s="107" t="s">
        <v>305</v>
      </c>
      <c r="C12" s="108"/>
      <c r="D12" s="108"/>
      <c r="E12" s="107" t="s">
        <v>306</v>
      </c>
      <c r="F12" s="109"/>
      <c r="G12" s="109">
        <v>12829</v>
      </c>
    </row>
    <row r="13" spans="1:7" ht="15.75">
      <c r="A13" s="132" t="s">
        <v>69</v>
      </c>
      <c r="B13" s="107" t="s">
        <v>307</v>
      </c>
      <c r="C13" s="108"/>
      <c r="D13" s="108"/>
      <c r="E13" s="107" t="s">
        <v>217</v>
      </c>
      <c r="F13" s="109"/>
      <c r="G13" s="109"/>
    </row>
    <row r="14" spans="1:7" ht="16.5" thickBot="1">
      <c r="A14" s="132" t="s">
        <v>93</v>
      </c>
      <c r="B14" s="107" t="s">
        <v>308</v>
      </c>
      <c r="C14" s="111"/>
      <c r="D14" s="111"/>
      <c r="E14" s="116" t="s">
        <v>208</v>
      </c>
      <c r="F14" s="109"/>
      <c r="G14" s="109"/>
    </row>
    <row r="15" spans="1:7" ht="32.25" thickBot="1">
      <c r="A15" s="103" t="s">
        <v>250</v>
      </c>
      <c r="B15" s="113" t="s">
        <v>354</v>
      </c>
      <c r="C15" s="114">
        <f>C9+C11+C12+C14</f>
        <v>14991</v>
      </c>
      <c r="D15" s="114">
        <f>D9+D11+D12+D14</f>
        <v>30828</v>
      </c>
      <c r="E15" s="113" t="s">
        <v>355</v>
      </c>
      <c r="F15" s="115">
        <f>F9+F11+F13+F14</f>
        <v>17923</v>
      </c>
      <c r="G15" s="115">
        <f>G9+G11+G13+G14</f>
        <v>34680</v>
      </c>
    </row>
    <row r="16" spans="1:7" ht="31.5">
      <c r="A16" s="131" t="s">
        <v>115</v>
      </c>
      <c r="B16" s="123" t="s">
        <v>356</v>
      </c>
      <c r="C16" s="124">
        <f>C17+C18+C19+C20+C21</f>
        <v>2780</v>
      </c>
      <c r="D16" s="124">
        <f>D17+D18+D19+D20+D21</f>
        <v>11037</v>
      </c>
      <c r="E16" s="107" t="s">
        <v>282</v>
      </c>
      <c r="F16" s="106"/>
      <c r="G16" s="106"/>
    </row>
    <row r="17" spans="1:7" ht="15.75">
      <c r="A17" s="132" t="s">
        <v>125</v>
      </c>
      <c r="B17" s="125" t="s">
        <v>268</v>
      </c>
      <c r="C17" s="108">
        <v>2780</v>
      </c>
      <c r="D17" s="108">
        <v>10353</v>
      </c>
      <c r="E17" s="107" t="s">
        <v>309</v>
      </c>
      <c r="F17" s="109"/>
      <c r="G17" s="109"/>
    </row>
    <row r="18" spans="1:7" ht="15.75">
      <c r="A18" s="131" t="s">
        <v>260</v>
      </c>
      <c r="B18" s="125" t="s">
        <v>310</v>
      </c>
      <c r="C18" s="108"/>
      <c r="D18" s="108"/>
      <c r="E18" s="107" t="s">
        <v>288</v>
      </c>
      <c r="F18" s="109"/>
      <c r="G18" s="109"/>
    </row>
    <row r="19" spans="1:7" ht="15.75">
      <c r="A19" s="132" t="s">
        <v>262</v>
      </c>
      <c r="B19" s="125" t="s">
        <v>311</v>
      </c>
      <c r="C19" s="108"/>
      <c r="D19" s="108"/>
      <c r="E19" s="107" t="s">
        <v>291</v>
      </c>
      <c r="F19" s="109"/>
      <c r="G19" s="109"/>
    </row>
    <row r="20" spans="1:7" ht="15.75">
      <c r="A20" s="131" t="s">
        <v>279</v>
      </c>
      <c r="B20" s="125" t="s">
        <v>312</v>
      </c>
      <c r="C20" s="108"/>
      <c r="D20" s="108"/>
      <c r="E20" s="116" t="s">
        <v>294</v>
      </c>
      <c r="F20" s="109"/>
      <c r="G20" s="109">
        <v>693</v>
      </c>
    </row>
    <row r="21" spans="1:7" ht="31.5">
      <c r="A21" s="132" t="s">
        <v>280</v>
      </c>
      <c r="B21" s="126" t="s">
        <v>313</v>
      </c>
      <c r="C21" s="108"/>
      <c r="D21" s="108">
        <v>684</v>
      </c>
      <c r="E21" s="107" t="s">
        <v>314</v>
      </c>
      <c r="F21" s="109"/>
      <c r="G21" s="109"/>
    </row>
    <row r="22" spans="1:7" ht="31.5">
      <c r="A22" s="131" t="s">
        <v>281</v>
      </c>
      <c r="B22" s="127" t="s">
        <v>357</v>
      </c>
      <c r="C22" s="119">
        <f>C23+C24+C25+C26+C27</f>
        <v>0</v>
      </c>
      <c r="D22" s="119">
        <f>D23+D24+D25+D26+D27</f>
        <v>0</v>
      </c>
      <c r="E22" s="104" t="s">
        <v>315</v>
      </c>
      <c r="F22" s="109"/>
      <c r="G22" s="109"/>
    </row>
    <row r="23" spans="1:7" ht="15.75">
      <c r="A23" s="132" t="s">
        <v>283</v>
      </c>
      <c r="B23" s="126" t="s">
        <v>316</v>
      </c>
      <c r="C23" s="108"/>
      <c r="D23" s="108"/>
      <c r="E23" s="104" t="s">
        <v>249</v>
      </c>
      <c r="F23" s="109"/>
      <c r="G23" s="109"/>
    </row>
    <row r="24" spans="1:7" ht="15.75">
      <c r="A24" s="131" t="s">
        <v>286</v>
      </c>
      <c r="B24" s="126" t="s">
        <v>317</v>
      </c>
      <c r="C24" s="108"/>
      <c r="D24" s="108"/>
      <c r="E24" s="128"/>
      <c r="F24" s="109"/>
      <c r="G24" s="109"/>
    </row>
    <row r="25" spans="1:7" ht="15.75">
      <c r="A25" s="132" t="s">
        <v>289</v>
      </c>
      <c r="B25" s="125" t="s">
        <v>318</v>
      </c>
      <c r="C25" s="108"/>
      <c r="D25" s="108"/>
      <c r="E25" s="128"/>
      <c r="F25" s="109"/>
      <c r="G25" s="109"/>
    </row>
    <row r="26" spans="1:7" ht="19.5" customHeight="1">
      <c r="A26" s="131" t="s">
        <v>292</v>
      </c>
      <c r="B26" s="129" t="s">
        <v>319</v>
      </c>
      <c r="C26" s="108"/>
      <c r="D26" s="108"/>
      <c r="E26" s="112"/>
      <c r="F26" s="109"/>
      <c r="G26" s="109"/>
    </row>
    <row r="27" spans="1:7" ht="16.5" thickBot="1">
      <c r="A27" s="132" t="s">
        <v>295</v>
      </c>
      <c r="B27" s="130" t="s">
        <v>320</v>
      </c>
      <c r="C27" s="108"/>
      <c r="D27" s="108"/>
      <c r="E27" s="128"/>
      <c r="F27" s="109"/>
      <c r="G27" s="109"/>
    </row>
    <row r="28" spans="1:7" ht="48" thickBot="1">
      <c r="A28" s="103" t="s">
        <v>297</v>
      </c>
      <c r="B28" s="113" t="s">
        <v>358</v>
      </c>
      <c r="C28" s="114">
        <f>C16+C22</f>
        <v>2780</v>
      </c>
      <c r="D28" s="114">
        <f>D16+D22</f>
        <v>11037</v>
      </c>
      <c r="E28" s="113" t="s">
        <v>359</v>
      </c>
      <c r="F28" s="115">
        <v>0</v>
      </c>
      <c r="G28" s="115">
        <f>SUM(G16:G27)</f>
        <v>693</v>
      </c>
    </row>
    <row r="29" spans="1:7" ht="16.5" thickBot="1">
      <c r="A29" s="103" t="s">
        <v>299</v>
      </c>
      <c r="B29" s="113" t="s">
        <v>360</v>
      </c>
      <c r="C29" s="51">
        <f>C15+C28</f>
        <v>17771</v>
      </c>
      <c r="D29" s="51">
        <f>D15+D28</f>
        <v>41865</v>
      </c>
      <c r="E29" s="113" t="s">
        <v>361</v>
      </c>
      <c r="F29" s="51">
        <f>F15+F28</f>
        <v>17923</v>
      </c>
      <c r="G29" s="51">
        <f>G15+G28</f>
        <v>35373</v>
      </c>
    </row>
  </sheetData>
  <mergeCells count="4">
    <mergeCell ref="A6:A7"/>
    <mergeCell ref="A1:G1"/>
    <mergeCell ref="A2:G2"/>
    <mergeCell ref="A4:G4"/>
  </mergeCells>
  <pageMargins left="1.68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BreakPreview" zoomScale="60" zoomScaleNormal="100" workbookViewId="0">
      <selection activeCell="D12" sqref="D12"/>
    </sheetView>
  </sheetViews>
  <sheetFormatPr defaultRowHeight="15"/>
  <cols>
    <col min="1" max="1" width="3.7109375" customWidth="1"/>
    <col min="2" max="2" width="65.140625" customWidth="1"/>
    <col min="3" max="4" width="14.42578125" customWidth="1"/>
  </cols>
  <sheetData>
    <row r="1" spans="1:6" ht="15.75">
      <c r="A1" s="1"/>
      <c r="B1" s="143" t="s">
        <v>374</v>
      </c>
      <c r="C1" s="143"/>
      <c r="D1" s="143"/>
    </row>
    <row r="2" spans="1:6" ht="15.75">
      <c r="A2" s="141" t="s">
        <v>386</v>
      </c>
      <c r="B2" s="141"/>
      <c r="C2" s="141"/>
      <c r="D2" s="141"/>
      <c r="E2" s="90"/>
      <c r="F2" s="90"/>
    </row>
    <row r="3" spans="1:6" ht="15.75">
      <c r="A3" s="1"/>
      <c r="B3" s="1"/>
      <c r="C3" s="1"/>
      <c r="D3" s="1"/>
    </row>
    <row r="4" spans="1:6" ht="36" customHeight="1">
      <c r="A4" s="154" t="s">
        <v>375</v>
      </c>
      <c r="B4" s="154"/>
      <c r="C4" s="154"/>
      <c r="D4" s="154"/>
    </row>
    <row r="5" spans="1:6" ht="15.75">
      <c r="A5" s="1"/>
      <c r="B5" s="1"/>
      <c r="C5" s="1"/>
      <c r="D5" s="1"/>
    </row>
    <row r="6" spans="1:6" ht="15.75">
      <c r="A6" s="1"/>
      <c r="B6" s="1"/>
      <c r="C6" s="8"/>
      <c r="D6" s="8" t="s">
        <v>321</v>
      </c>
    </row>
    <row r="7" spans="1:6" ht="15.75">
      <c r="A7" s="2">
        <v>1</v>
      </c>
      <c r="B7" s="2" t="s">
        <v>322</v>
      </c>
      <c r="C7" s="3">
        <v>2624</v>
      </c>
      <c r="D7" s="3">
        <v>3032</v>
      </c>
    </row>
    <row r="8" spans="1:6" ht="31.5">
      <c r="A8" s="2">
        <v>2</v>
      </c>
      <c r="B8" s="2" t="s">
        <v>323</v>
      </c>
      <c r="C8" s="3">
        <v>0</v>
      </c>
      <c r="D8" s="3">
        <v>2093</v>
      </c>
    </row>
    <row r="9" spans="1:6" ht="15.75">
      <c r="A9" s="2">
        <v>3</v>
      </c>
      <c r="B9" s="2" t="s">
        <v>324</v>
      </c>
      <c r="C9" s="3">
        <v>0</v>
      </c>
      <c r="D9" s="3">
        <v>56</v>
      </c>
    </row>
    <row r="10" spans="1:6" ht="31.5">
      <c r="A10" s="2">
        <v>4</v>
      </c>
      <c r="B10" s="2" t="s">
        <v>325</v>
      </c>
      <c r="C10" s="3">
        <v>0</v>
      </c>
      <c r="D10" s="3">
        <v>0</v>
      </c>
    </row>
    <row r="11" spans="1:6" ht="15.75">
      <c r="A11" s="2">
        <v>5</v>
      </c>
      <c r="B11" s="2" t="s">
        <v>326</v>
      </c>
      <c r="C11" s="3">
        <v>250</v>
      </c>
      <c r="D11" s="3">
        <v>144</v>
      </c>
    </row>
    <row r="12" spans="1:6" ht="15.75">
      <c r="A12" s="2">
        <v>6</v>
      </c>
      <c r="B12" s="2" t="s">
        <v>327</v>
      </c>
      <c r="C12" s="3">
        <v>0</v>
      </c>
      <c r="D12" s="3">
        <v>0</v>
      </c>
    </row>
    <row r="13" spans="1:6" ht="15.75">
      <c r="A13" s="152" t="s">
        <v>328</v>
      </c>
      <c r="B13" s="152"/>
      <c r="C13" s="4">
        <f>SUM(C7:C12)</f>
        <v>2874</v>
      </c>
      <c r="D13" s="4">
        <f>SUM(D7:D12)</f>
        <v>5325</v>
      </c>
    </row>
    <row r="14" spans="1:6" ht="15.75">
      <c r="A14" s="152" t="s">
        <v>329</v>
      </c>
      <c r="B14" s="152"/>
      <c r="C14" s="5">
        <f t="shared" ref="C14:D14" si="0">C13/2</f>
        <v>1437</v>
      </c>
      <c r="D14" s="5">
        <f t="shared" si="0"/>
        <v>2662.5</v>
      </c>
    </row>
    <row r="15" spans="1:6" ht="15.75">
      <c r="A15" s="153" t="s">
        <v>330</v>
      </c>
      <c r="B15" s="153"/>
      <c r="C15" s="6">
        <f t="shared" ref="C15:D15" si="1">SUM(C16:C23)</f>
        <v>0</v>
      </c>
      <c r="D15" s="6">
        <f t="shared" si="1"/>
        <v>0</v>
      </c>
    </row>
    <row r="16" spans="1:6" ht="15.75">
      <c r="A16" s="2">
        <v>7</v>
      </c>
      <c r="B16" s="2" t="s">
        <v>331</v>
      </c>
      <c r="C16" s="3">
        <v>0</v>
      </c>
      <c r="D16" s="3">
        <v>0</v>
      </c>
    </row>
    <row r="17" spans="1:4" ht="15.75">
      <c r="A17" s="2">
        <v>8</v>
      </c>
      <c r="B17" s="2" t="s">
        <v>332</v>
      </c>
      <c r="C17" s="3">
        <v>0</v>
      </c>
      <c r="D17" s="3">
        <v>0</v>
      </c>
    </row>
    <row r="18" spans="1:4" ht="15.75">
      <c r="A18" s="2">
        <v>9</v>
      </c>
      <c r="B18" s="2" t="s">
        <v>333</v>
      </c>
      <c r="C18" s="3">
        <v>0</v>
      </c>
      <c r="D18" s="3">
        <v>0</v>
      </c>
    </row>
    <row r="19" spans="1:4" ht="15.75">
      <c r="A19" s="2">
        <v>10</v>
      </c>
      <c r="B19" s="2" t="s">
        <v>334</v>
      </c>
      <c r="C19" s="3">
        <v>0</v>
      </c>
      <c r="D19" s="3">
        <v>0</v>
      </c>
    </row>
    <row r="20" spans="1:4" ht="15.75">
      <c r="A20" s="2">
        <v>11</v>
      </c>
      <c r="B20" s="2" t="s">
        <v>335</v>
      </c>
      <c r="C20" s="3">
        <v>0</v>
      </c>
      <c r="D20" s="3">
        <v>0</v>
      </c>
    </row>
    <row r="21" spans="1:4" ht="15.75">
      <c r="A21" s="2">
        <v>12</v>
      </c>
      <c r="B21" s="2" t="s">
        <v>336</v>
      </c>
      <c r="C21" s="3"/>
      <c r="D21" s="3"/>
    </row>
    <row r="22" spans="1:4" ht="15.75">
      <c r="A22" s="2">
        <v>13</v>
      </c>
      <c r="B22" s="2" t="s">
        <v>337</v>
      </c>
      <c r="C22" s="3">
        <v>0</v>
      </c>
      <c r="D22" s="3">
        <v>0</v>
      </c>
    </row>
    <row r="23" spans="1:4" ht="15.75">
      <c r="A23" s="2">
        <v>14</v>
      </c>
      <c r="B23" s="2" t="s">
        <v>338</v>
      </c>
      <c r="C23" s="3">
        <v>0</v>
      </c>
      <c r="D23" s="3">
        <v>0</v>
      </c>
    </row>
    <row r="24" spans="1:4" ht="15.75">
      <c r="A24" s="153" t="s">
        <v>339</v>
      </c>
      <c r="B24" s="153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331</v>
      </c>
      <c r="C25" s="3">
        <v>0</v>
      </c>
      <c r="D25" s="3">
        <v>0</v>
      </c>
    </row>
    <row r="26" spans="1:4" ht="15.75">
      <c r="A26" s="2">
        <v>16</v>
      </c>
      <c r="B26" s="2" t="s">
        <v>332</v>
      </c>
      <c r="C26" s="3">
        <v>0</v>
      </c>
      <c r="D26" s="3">
        <v>0</v>
      </c>
    </row>
    <row r="27" spans="1:4" ht="15.75">
      <c r="A27" s="2">
        <v>17</v>
      </c>
      <c r="B27" s="2" t="s">
        <v>333</v>
      </c>
      <c r="C27" s="3">
        <v>0</v>
      </c>
      <c r="D27" s="3">
        <v>0</v>
      </c>
    </row>
    <row r="28" spans="1:4" ht="15.75">
      <c r="A28" s="2">
        <v>18</v>
      </c>
      <c r="B28" s="2" t="s">
        <v>334</v>
      </c>
      <c r="C28" s="3">
        <v>0</v>
      </c>
      <c r="D28" s="3">
        <v>0</v>
      </c>
    </row>
    <row r="29" spans="1:4" ht="15.75">
      <c r="A29" s="2">
        <v>19</v>
      </c>
      <c r="B29" s="2" t="s">
        <v>335</v>
      </c>
      <c r="C29" s="3">
        <v>0</v>
      </c>
      <c r="D29" s="3">
        <v>0</v>
      </c>
    </row>
    <row r="30" spans="1:4" ht="15.75">
      <c r="A30" s="2">
        <v>20</v>
      </c>
      <c r="B30" s="2" t="s">
        <v>336</v>
      </c>
      <c r="C30" s="3">
        <v>0</v>
      </c>
      <c r="D30" s="3">
        <v>0</v>
      </c>
    </row>
    <row r="31" spans="1:4" ht="15.75">
      <c r="A31" s="2">
        <v>21</v>
      </c>
      <c r="B31" s="2" t="s">
        <v>337</v>
      </c>
      <c r="C31" s="3">
        <v>0</v>
      </c>
      <c r="D31" s="3">
        <v>0</v>
      </c>
    </row>
    <row r="32" spans="1:4" ht="15.75">
      <c r="A32" s="2">
        <v>22</v>
      </c>
      <c r="B32" s="2" t="s">
        <v>338</v>
      </c>
      <c r="C32" s="3">
        <v>0</v>
      </c>
      <c r="D32" s="3">
        <v>0</v>
      </c>
    </row>
    <row r="33" spans="1:4" ht="15.75">
      <c r="A33" s="152" t="s">
        <v>340</v>
      </c>
      <c r="B33" s="152"/>
      <c r="C33" s="4">
        <f t="shared" ref="C33:D33" si="3">SUM(C15,C24)</f>
        <v>0</v>
      </c>
      <c r="D33" s="4">
        <f t="shared" si="3"/>
        <v>0</v>
      </c>
    </row>
    <row r="34" spans="1:4" ht="15.75">
      <c r="A34" s="152" t="s">
        <v>341</v>
      </c>
      <c r="B34" s="152"/>
      <c r="C34" s="7">
        <f t="shared" ref="C34:D34" si="4">C14-C33</f>
        <v>1437</v>
      </c>
      <c r="D34" s="7">
        <f t="shared" si="4"/>
        <v>2662.5</v>
      </c>
    </row>
  </sheetData>
  <mergeCells count="9">
    <mergeCell ref="B1:D1"/>
    <mergeCell ref="A2:D2"/>
    <mergeCell ref="A4:D4"/>
    <mergeCell ref="A33:B33"/>
    <mergeCell ref="A34:B34"/>
    <mergeCell ref="A13:B13"/>
    <mergeCell ref="A14:B14"/>
    <mergeCell ref="A15:B15"/>
    <mergeCell ref="A24:B24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</vt:lpstr>
      <vt:lpstr>2</vt:lpstr>
      <vt:lpstr>3-a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2016-05-12T07:40:37Z</cp:lastPrinted>
  <dcterms:created xsi:type="dcterms:W3CDTF">2015-02-23T07:05:39Z</dcterms:created>
  <dcterms:modified xsi:type="dcterms:W3CDTF">2016-05-12T07:40:50Z</dcterms:modified>
</cp:coreProperties>
</file>