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21\"/>
    </mc:Choice>
  </mc:AlternateContent>
  <xr:revisionPtr revIDLastSave="0" documentId="13_ncr:1_{AA3E87B5-66B1-4196-B53D-F0CC6BAB2F1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. melléklet" sheetId="1" r:id="rId1"/>
  </sheets>
  <definedNames>
    <definedName name="_xlnm.Print_Titles" localSheetId="0">'2. 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E81" i="1" s="1"/>
  <c r="E75" i="1"/>
  <c r="E24" i="1"/>
  <c r="E22" i="1"/>
  <c r="E19" i="1"/>
  <c r="E9" i="1"/>
  <c r="E3" i="1"/>
  <c r="E46" i="1"/>
  <c r="E37" i="1"/>
  <c r="E29" i="1"/>
  <c r="E21" i="1"/>
  <c r="E20" i="1"/>
  <c r="E16" i="1"/>
  <c r="E73" i="1"/>
  <c r="E86" i="1"/>
  <c r="E85" i="1" l="1"/>
  <c r="E82" i="1"/>
  <c r="E36" i="1"/>
  <c r="E65" i="1"/>
  <c r="E41" i="1"/>
  <c r="E28" i="1"/>
  <c r="E11" i="1"/>
  <c r="E31" i="1"/>
  <c r="E38" i="1"/>
  <c r="E15" i="1"/>
  <c r="E33" i="1"/>
  <c r="E30" i="1"/>
  <c r="E27" i="1"/>
  <c r="E45" i="1"/>
  <c r="E32" i="1"/>
  <c r="E71" i="1"/>
  <c r="E56" i="1"/>
  <c r="E40" i="1" l="1"/>
  <c r="E96" i="1" l="1"/>
  <c r="E61" i="1"/>
  <c r="E26" i="1"/>
  <c r="E47" i="1" l="1"/>
  <c r="E97" i="1" s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<sst xmlns="http://schemas.openxmlformats.org/spreadsheetml/2006/main" count="250" uniqueCount="250">
  <si>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</si>
  <si>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</si>
  <si>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</si>
  <si>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</si>
  <si>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</si>
  <si>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</si>
  <si>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</si>
  <si>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</si>
  <si>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</si>
  <si>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</si>
  <si>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</si>
  <si>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</si>
  <si>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</si>
  <si>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</si>
  <si>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</si>
  <si>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</si>
  <si>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</si>
  <si>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</si>
  <si>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</si>
  <si>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</si>
  <si>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</si>
  <si>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</si>
  <si>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</si>
  <si>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</si>
  <si>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</si>
  <si>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</si>
  <si>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</si>
  <si>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</si>
  <si>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</si>
  <si>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</si>
  <si>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</si>
  <si>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</si>
  <si>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</si>
  <si>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</si>
  <si>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</si>
  <si>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</si>
  <si>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</si>
  <si>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</si>
  <si>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</si>
  <si>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</si>
  <si>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</si>
  <si>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</si>
  <si>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</si>
  <si>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</si>
  <si>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</si>
  <si>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</si>
  <si>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</si>
  <si>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</si>
  <si>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</si>
  <si>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</si>
  <si>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</si>
  <si>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</si>
  <si>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</si>
  <si>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</si>
  <si>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</si>
  <si>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</si>
  <si>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</si>
  <si>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</si>
  <si>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</si>
  <si>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</si>
  <si>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</si>
  <si>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</si>
  <si>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</si>
  <si>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</si>
  <si>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</si>
  <si>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</si>
  <si>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</si>
  <si>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</si>
  <si>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</si>
  <si>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</si>
  <si>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</si>
  <si>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</si>
  <si>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</si>
  <si>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</si>
  <si>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</si>
  <si>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</si>
  <si>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</si>
  <si>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</si>
  <si>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</si>
  <si>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</si>
  <si>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</si>
  <si>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</si>
  <si>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</si>
  <si>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</si>
  <si>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</si>
  <si>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</si>
  <si>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</si>
  <si>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</si>
  <si>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</si>
  <si>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</si>
  <si>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</si>
  <si>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</si>
  <si>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</si>
  <si>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</si>
  <si>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</si>
  <si>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</si>
  <si>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</si>
  <si>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</si>
  <si>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</si>
  <si>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</si>
  <si>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</si>
  <si>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</si>
  <si>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</si>
  <si>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</si>
  <si>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</si>
  <si>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</si>
  <si>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</si>
  <si>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</si>
  <si>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</si>
  <si>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</si>
  <si>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</si>
  <si>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</si>
  <si>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</si>
  <si>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</si>
  <si>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</si>
  <si>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</si>
  <si>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</si>
  <si>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</si>
  <si>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</si>
  <si>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</si>
  <si>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</si>
  <si>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</si>
  <si>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</si>
  <si>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</si>
  <si>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</si>
  <si>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</si>
  <si>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</si>
  <si>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</si>
  <si>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</si>
  <si>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</si>
  <si>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</si>
  <si>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</si>
  <si>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</si>
  <si>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</si>
  <si>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</si>
  <si>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</si>
  <si>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</si>
  <si>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</si>
  <si>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</si>
  <si>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</si>
  <si>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</si>
  <si>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</si>
  <si>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</si>
  <si>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</si>
  <si>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</si>
  <si>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</si>
  <si>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</si>
  <si>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</si>
  <si>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</si>
  <si>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</si>
  <si>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</si>
  <si>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</si>
  <si>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</si>
  <si>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</si>
  <si>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</si>
  <si>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</si>
  <si>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</si>
  <si>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</si>
  <si>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</si>
  <si>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</si>
  <si>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</si>
  <si>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</si>
  <si>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</si>
  <si>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</si>
  <si>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</si>
  <si>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</si>
  <si>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</si>
  <si>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</si>
  <si>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</si>
  <si>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</si>
  <si>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</si>
  <si>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</si>
  <si>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</si>
  <si>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</si>
  <si>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</si>
  <si>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</si>
  <si>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</si>
  <si>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</si>
  <si>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</si>
  <si>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</si>
  <si>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</si>
  <si>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</si>
  <si>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</si>
  <si>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</si>
  <si>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</si>
  <si>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</si>
  <si>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</si>
  <si>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</si>
  <si>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</si>
  <si>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</si>
  <si>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</si>
  <si>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</si>
  <si>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</si>
  <si>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</si>
  <si>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</si>
  <si>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</si>
  <si>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</si>
  <si>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</si>
  <si>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</si>
  <si>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</si>
  <si>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</si>
  <si>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</si>
  <si>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</si>
  <si>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</si>
  <si>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</si>
  <si>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</si>
  <si>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</si>
  <si>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</si>
  <si>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</si>
  <si>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</si>
  <si>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</si>
  <si>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</si>
  <si>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</si>
  <si>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</si>
  <si>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</si>
  <si>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</si>
  <si>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</si>
  <si>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</si>
  <si>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</si>
  <si>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</si>
  <si>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</si>
  <si>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</si>
  <si>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</si>
  <si>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</si>
  <si>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</si>
  <si>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</si>
  <si>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</si>
  <si>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</si>
  <si>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</si>
  <si>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</si>
  <si>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</si>
  <si>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</si>
  <si>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</si>
  <si>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</si>
  <si>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</si>
  <si>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</si>
  <si>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</si>
  <si>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</si>
  <si>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</si>
  <si>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</si>
  <si>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</si>
  <si>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</si>
  <si>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</si>
  <si>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</si>
  <si>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</si>
  <si>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</si>
  <si>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</si>
  <si>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</si>
  <si>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</si>
  <si>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2021.évi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</si>
</sst>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3" fontId="5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38"/>
  <sheetViews>
    <sheetView tabSelected="1" zoomScaleNormal="100" zoomScaleSheetLayoutView="100" workbookViewId="0">
      <selection activeCell="E97" sqref="E97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3.44140625" style="10" customWidth="1"/>
    <col min="6" max="6" width="13.33203125" style="31" customWidth="1"/>
    <col min="7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3" t="s">
        <v>0</v>
      </c>
      <c r="C1" s="33"/>
      <c r="D1" s="33"/>
      <c r="E1" s="33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f>2242400+350600+733770+2055000+1063530+7501343+1305850+2182400+3845000+181000+5536080+3852288</f>
        <v>30849261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90226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f>120000+90000+240000+120000+120000+240000+120000</f>
        <v>1050000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f>6840+15000</f>
        <v>21840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f>11800+15368+5300</f>
        <v>32468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32043795</v>
      </c>
    </row>
    <row r="17" spans="2:6" x14ac:dyDescent="0.3">
      <c r="B17" s="3" t="s">
        <v>46</v>
      </c>
      <c r="C17" s="4" t="s">
        <v>47</v>
      </c>
      <c r="D17" s="18" t="s">
        <v>48</v>
      </c>
      <c r="E17" s="17">
        <v>6808440</v>
      </c>
    </row>
    <row r="18" spans="2:6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6" x14ac:dyDescent="0.3">
      <c r="B19" s="3" t="s">
        <v>52</v>
      </c>
      <c r="C19" s="5" t="s">
        <v>53</v>
      </c>
      <c r="D19" s="18" t="s">
        <v>54</v>
      </c>
      <c r="E19" s="17">
        <f>2400000+800000+341994</f>
        <v>3541994</v>
      </c>
    </row>
    <row r="20" spans="2:6" ht="16.2" x14ac:dyDescent="0.3">
      <c r="B20" s="19" t="s">
        <v>55</v>
      </c>
      <c r="C20" s="20" t="s">
        <v>56</v>
      </c>
      <c r="D20" s="21" t="s">
        <v>57</v>
      </c>
      <c r="E20" s="22">
        <f>SUM(E17:E19)</f>
        <v>10350434</v>
      </c>
    </row>
    <row r="21" spans="2:6" x14ac:dyDescent="0.3">
      <c r="B21" s="23" t="s">
        <v>58</v>
      </c>
      <c r="C21" s="24" t="s">
        <v>59</v>
      </c>
      <c r="D21" s="25" t="s">
        <v>60</v>
      </c>
      <c r="E21" s="26">
        <f>E16+E20</f>
        <v>42394229</v>
      </c>
    </row>
    <row r="22" spans="2:6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1023124+18000+56862+332025+983889+36000+338272+18000+624030+18000+858914+36000+611090+18000</f>
        <v>4972206</v>
      </c>
      <c r="F22" s="32"/>
    </row>
    <row r="23" spans="2:6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6" x14ac:dyDescent="0.3">
      <c r="B24" s="3" t="s">
        <v>67</v>
      </c>
      <c r="C24" s="4" t="s">
        <v>68</v>
      </c>
      <c r="D24" s="18" t="s">
        <v>69</v>
      </c>
      <c r="E24" s="17">
        <f>500000+150000+100000+500000+400000+2000000+40000+100000+530000+150000+400000</f>
        <v>4870000</v>
      </c>
    </row>
    <row r="25" spans="2:6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6" ht="16.2" x14ac:dyDescent="0.3">
      <c r="B26" s="19" t="s">
        <v>73</v>
      </c>
      <c r="C26" s="20" t="s">
        <v>74</v>
      </c>
      <c r="D26" s="21" t="s">
        <v>75</v>
      </c>
      <c r="E26" s="22">
        <f>SUM(E23:E25)</f>
        <v>4870000</v>
      </c>
    </row>
    <row r="27" spans="2:6" x14ac:dyDescent="0.3">
      <c r="B27" s="3" t="s">
        <v>76</v>
      </c>
      <c r="C27" s="4" t="s">
        <v>77</v>
      </c>
      <c r="D27" s="18" t="s">
        <v>78</v>
      </c>
      <c r="E27" s="17">
        <f>100000+120000</f>
        <v>220000</v>
      </c>
    </row>
    <row r="28" spans="2:6" x14ac:dyDescent="0.3">
      <c r="B28" s="3" t="s">
        <v>79</v>
      </c>
      <c r="C28" s="4" t="s">
        <v>80</v>
      </c>
      <c r="D28" s="18" t="s">
        <v>81</v>
      </c>
      <c r="E28" s="17">
        <f>150000+95000+130000+100000+20000+90000</f>
        <v>585000</v>
      </c>
    </row>
    <row r="29" spans="2:6" ht="16.2" x14ac:dyDescent="0.3">
      <c r="B29" s="19" t="s">
        <v>82</v>
      </c>
      <c r="C29" s="20" t="s">
        <v>83</v>
      </c>
      <c r="D29" s="21" t="s">
        <v>84</v>
      </c>
      <c r="E29" s="22">
        <f>SUM(E27:E28)</f>
        <v>805000</v>
      </c>
    </row>
    <row r="30" spans="2:6" x14ac:dyDescent="0.3">
      <c r="B30" s="3" t="s">
        <v>85</v>
      </c>
      <c r="C30" s="4" t="s">
        <v>86</v>
      </c>
      <c r="D30" s="18" t="s">
        <v>87</v>
      </c>
      <c r="E30" s="17">
        <f>100000+650000+25000+75000+1200000+100000+75000+350000+1350000</f>
        <v>3925000</v>
      </c>
    </row>
    <row r="31" spans="2:6" x14ac:dyDescent="0.3">
      <c r="B31" s="3" t="s">
        <v>88</v>
      </c>
      <c r="C31" s="4" t="s">
        <v>89</v>
      </c>
      <c r="D31" s="18" t="s">
        <v>90</v>
      </c>
      <c r="E31" s="17">
        <f>287244+5004900</f>
        <v>5292144</v>
      </c>
    </row>
    <row r="32" spans="2:6" x14ac:dyDescent="0.3">
      <c r="B32" s="3" t="s">
        <v>91</v>
      </c>
      <c r="C32" s="4" t="s">
        <v>92</v>
      </c>
      <c r="D32" s="18" t="s">
        <v>93</v>
      </c>
      <c r="E32" s="17">
        <f>100000+1350000</f>
        <v>1450000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f>100000+400000+300000+200000+100000+250000+100000+400000</f>
        <v>1850000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f>150000+3500000+450000+300000+300000+100000+800000+336000+300000+650000+800000+500000+120000+50000+250000+333500+80000+2091985+327000</f>
        <v>11438485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23955629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f>50000</f>
        <v>50000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50000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f>256500+148500+432000+27000+546750+74250+779220+795150+81000+226800+183600+815400+40500+77556+13500+199800</f>
        <v>4697526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f>100000+250000+100000</f>
        <v>450000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5147526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34828155</v>
      </c>
    </row>
    <row r="48" spans="2:5" hidden="1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hidden="1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hidden="1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idden="1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idden="1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hidden="1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hidden="1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10881000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10881000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24" customHeight="1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f>104411837+1100000</f>
        <v>105511837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f>1000000</f>
        <v>1000000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500000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107011837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f>640000+175205591+93998216</f>
        <v>269843807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f>47305509+25379518</f>
        <v>72685027</v>
      </c>
    </row>
    <row r="81" spans="2:6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342528834</v>
      </c>
      <c r="F81" s="32"/>
    </row>
    <row r="82" spans="2:6" x14ac:dyDescent="0.3">
      <c r="B82" s="3">
        <v>80</v>
      </c>
      <c r="C82" s="7" t="s">
        <v>217</v>
      </c>
      <c r="D82" s="18" t="s">
        <v>218</v>
      </c>
      <c r="E82" s="17">
        <f>3489000+236139+21884665+3679500</f>
        <v>29289304</v>
      </c>
    </row>
    <row r="83" spans="2:6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6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6" x14ac:dyDescent="0.3">
      <c r="B85" s="3">
        <v>83</v>
      </c>
      <c r="C85" s="7" t="s">
        <v>223</v>
      </c>
      <c r="D85" s="18" t="s">
        <v>224</v>
      </c>
      <c r="E85" s="17">
        <f>942030+63758+5908859+993465</f>
        <v>7908112</v>
      </c>
    </row>
    <row r="86" spans="2:6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37197416</v>
      </c>
      <c r="F86" s="32"/>
    </row>
    <row r="87" spans="2:6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6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6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6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6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6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6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6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6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6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6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579813677</v>
      </c>
      <c r="F97" s="32"/>
    </row>
    <row r="98" spans="2:6" x14ac:dyDescent="0.3">
      <c r="E98" s="31"/>
    </row>
    <row r="129" spans="5:5" x14ac:dyDescent="0.3">
      <c r="E129" s="31"/>
    </row>
    <row r="130" spans="5:5" x14ac:dyDescent="0.3">
      <c r="E130" s="31"/>
    </row>
    <row r="131" spans="5:5" x14ac:dyDescent="0.3">
      <c r="E131" s="31"/>
    </row>
    <row r="132" spans="5:5" x14ac:dyDescent="0.3">
      <c r="E132" s="31"/>
    </row>
    <row r="133" spans="5:5" x14ac:dyDescent="0.3">
      <c r="E133" s="31"/>
    </row>
    <row r="134" spans="5:5" x14ac:dyDescent="0.3">
      <c r="E134" s="31"/>
    </row>
    <row r="135" spans="5:5" x14ac:dyDescent="0.3">
      <c r="E135" s="31"/>
    </row>
    <row r="136" spans="5:5" x14ac:dyDescent="0.3">
      <c r="E136" s="31"/>
    </row>
    <row r="137" spans="5:5" x14ac:dyDescent="0.3">
      <c r="E137" s="31"/>
    </row>
    <row r="138" spans="5:5" x14ac:dyDescent="0.3">
      <c r="E138" s="31"/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2. melléklet
az 1/2021. (II.05.) önkormányzati rendelethez
Az önkormányzat 2021.évi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 melléklet</vt:lpstr>
      <vt:lpstr>'2.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2021-02-09T10:30:11Z</cp:lastPrinted>
  <dcterms:created xsi:type="dcterms:W3CDTF">2019-02-06T16:32:14Z</dcterms:created>
  <dcterms:modified xsi:type="dcterms:W3CDTF">2021-02-09T10:30:11Z</dcterms:modified>
</cp:coreProperties>
</file>