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2.melléklet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<sst xmlns="http://schemas.openxmlformats.org/spreadsheetml/2006/main" count="108" uniqueCount="81">
  <si>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</si>
  <si>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</si>
  <si>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</si>
  <si>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</si>
  <si>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</si>
  <si>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</si>
  <si>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</si>
  <si>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</si>
  <si>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</si>
  <si>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</si>
  <si>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</si>
  <si>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</si>
  <si>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</si>
  <si>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</si>
  <si>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</si>
  <si>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</si>
  <si>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</si>
  <si>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</si>
  <si>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</si>
  <si>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</si>
  <si>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</si>
  <si>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</si>
  <si>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</si>
  <si>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</si>
  <si>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</si>
  <si>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</si>
  <si>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</si>
  <si>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</si>
  <si>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</si>
  <si>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</si>
  <si>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</si>
  <si>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</si>
  <si>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</si>
  <si>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</si>
  <si>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</si>
  <si>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</si>
  <si>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</si>
  <si>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</si>
  <si>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</si>
  <si>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</si>
  <si>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</si>
  <si>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</si>
  <si>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</si>
  <si>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</si>
  <si>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</si>
  <si>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</si>
  <si>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III. Értékpapírok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</si>
  <si>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</si>
  <si>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</si>
  <si>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</si>
  <si>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</si>
  <si>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</si>
  <si>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</si>
  <si>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</si>
  <si>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</si>
  <si>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</si>
  <si>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</si>
  <si>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</si>
  <si>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</si>
  <si>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</si>
  <si>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</si>
  <si>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</si>
  <si>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</si>
  <si>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</si>
  <si>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</si>
  <si>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</si>
  <si>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</si>
  <si>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</si>
  <si>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</si>
  <si>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</si>
  <si>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</si>
  <si>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</si>
  <si>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</si>
  <si>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</si>
  <si>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</si>
  <si>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</si>
  <si>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</si>
  <si>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</si>
  <si>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</si>
  <si>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</si>
  <si>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Mesztegnyő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</si>
</sst>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4.28125" style="39" customWidth="1"/>
    <col min="2" max="2" width="33.140625" style="1" customWidth="1"/>
    <col min="3" max="10" width="11.7109375" style="2" customWidth="1"/>
    <col min="11" max="16384" width="9.140625" style="1" customWidth="1"/>
  </cols>
  <sheetData>
    <row r="2" ht="11.25">
      <c r="J2" s="1"/>
    </row>
    <row r="3" spans="2:10" ht="15.75">
      <c r="B3" s="84" t="s">
        <v>80</v>
      </c>
      <c r="C3" s="84"/>
      <c r="J3" s="34" t="s">
        <v>39</v>
      </c>
    </row>
    <row r="4" spans="1:10" s="3" customFormat="1" ht="18" customHeight="1">
      <c r="A4" s="83" t="s">
        <v>0</v>
      </c>
      <c r="B4" s="74" t="s">
        <v>1</v>
      </c>
      <c r="C4" s="59" t="s">
        <v>2</v>
      </c>
      <c r="D4" s="60"/>
      <c r="E4" s="60"/>
      <c r="F4" s="61"/>
      <c r="G4" s="65" t="s">
        <v>3</v>
      </c>
      <c r="H4" s="80"/>
      <c r="I4" s="65" t="s">
        <v>4</v>
      </c>
      <c r="J4" s="66"/>
    </row>
    <row r="5" spans="1:10" s="4" customFormat="1" ht="21" customHeight="1">
      <c r="A5" s="83"/>
      <c r="B5" s="75"/>
      <c r="C5" s="69" t="s">
        <v>5</v>
      </c>
      <c r="D5" s="70"/>
      <c r="E5" s="71" t="s">
        <v>6</v>
      </c>
      <c r="F5" s="72"/>
      <c r="G5" s="81"/>
      <c r="H5" s="82"/>
      <c r="I5" s="67"/>
      <c r="J5" s="68"/>
    </row>
    <row r="6" spans="1:10" s="4" customFormat="1" ht="21" customHeight="1">
      <c r="A6" s="83"/>
      <c r="B6" s="76"/>
      <c r="C6" s="11" t="s">
        <v>7</v>
      </c>
      <c r="D6" s="12" t="s">
        <v>8</v>
      </c>
      <c r="E6" s="11" t="s">
        <v>7</v>
      </c>
      <c r="F6" s="12" t="s">
        <v>8</v>
      </c>
      <c r="G6" s="11" t="s">
        <v>7</v>
      </c>
      <c r="H6" s="11" t="s">
        <v>8</v>
      </c>
      <c r="I6" s="11" t="s">
        <v>7</v>
      </c>
      <c r="J6" s="11" t="s">
        <v>8</v>
      </c>
    </row>
    <row r="7" spans="1:10" s="4" customFormat="1" ht="18" customHeight="1">
      <c r="A7" s="36"/>
      <c r="B7" s="85" t="s">
        <v>9</v>
      </c>
      <c r="C7" s="86"/>
      <c r="D7" s="86"/>
      <c r="E7" s="86"/>
      <c r="F7" s="86"/>
      <c r="G7" s="86"/>
      <c r="H7" s="86"/>
      <c r="I7" s="86"/>
      <c r="J7" s="87"/>
    </row>
    <row r="8" spans="1:10" s="28" customFormat="1" ht="18" customHeight="1">
      <c r="A8" s="25" t="s">
        <v>47</v>
      </c>
      <c r="B8" s="26" t="s">
        <v>10</v>
      </c>
      <c r="C8" s="27">
        <f aca="true" t="shared" si="0" ref="C8:H8">SUM(C9,C10,C15,C18)</f>
        <v>176956</v>
      </c>
      <c r="D8" s="27">
        <f t="shared" si="0"/>
        <v>171063</v>
      </c>
      <c r="E8" s="27">
        <f t="shared" si="0"/>
        <v>160133</v>
      </c>
      <c r="F8" s="27">
        <f t="shared" si="0"/>
        <v>166400</v>
      </c>
      <c r="G8" s="27">
        <f t="shared" si="0"/>
        <v>72881</v>
      </c>
      <c r="H8" s="27">
        <f t="shared" si="0"/>
        <v>77598</v>
      </c>
      <c r="I8" s="27">
        <f>SUM(C8,E8,G8)</f>
        <v>409970</v>
      </c>
      <c r="J8" s="27">
        <f>SUM(D8,F8,H8)</f>
        <v>415061</v>
      </c>
    </row>
    <row r="9" spans="1:10" s="5" customFormat="1" ht="18" customHeight="1">
      <c r="A9" s="37" t="s">
        <v>48</v>
      </c>
      <c r="B9" s="22" t="s">
        <v>11</v>
      </c>
      <c r="C9" s="56">
        <v>0</v>
      </c>
      <c r="D9" s="56">
        <v>0</v>
      </c>
      <c r="E9" s="52">
        <v>0</v>
      </c>
      <c r="F9" s="52">
        <v>0</v>
      </c>
      <c r="G9" s="52">
        <v>410</v>
      </c>
      <c r="H9" s="52">
        <v>183</v>
      </c>
      <c r="I9" s="45">
        <f aca="true" t="shared" si="1" ref="I9:I18">SUM(C9,E9,G9)</f>
        <v>410</v>
      </c>
      <c r="J9" s="45">
        <f aca="true" t="shared" si="2" ref="J9:J18">SUM(D9,F9,H9)</f>
        <v>183</v>
      </c>
    </row>
    <row r="10" spans="1:10" s="5" customFormat="1" ht="18" customHeight="1">
      <c r="A10" s="37" t="s">
        <v>49</v>
      </c>
      <c r="B10" s="22" t="s">
        <v>12</v>
      </c>
      <c r="C10" s="52">
        <f aca="true" t="shared" si="3" ref="C10:H10">SUM(C11:C14)</f>
        <v>173834</v>
      </c>
      <c r="D10" s="52">
        <f t="shared" si="3"/>
        <v>171063</v>
      </c>
      <c r="E10" s="52">
        <f t="shared" si="3"/>
        <v>160083</v>
      </c>
      <c r="F10" s="52">
        <f t="shared" si="3"/>
        <v>166350</v>
      </c>
      <c r="G10" s="52">
        <f t="shared" si="3"/>
        <v>71532</v>
      </c>
      <c r="H10" s="52">
        <f t="shared" si="3"/>
        <v>76904</v>
      </c>
      <c r="I10" s="45">
        <f t="shared" si="1"/>
        <v>405449</v>
      </c>
      <c r="J10" s="45">
        <f t="shared" si="2"/>
        <v>414317</v>
      </c>
    </row>
    <row r="11" spans="1:10" ht="18" customHeight="1">
      <c r="A11" s="30" t="s">
        <v>50</v>
      </c>
      <c r="B11" s="33" t="s">
        <v>40</v>
      </c>
      <c r="C11" s="57">
        <v>173820</v>
      </c>
      <c r="D11" s="57">
        <v>171059</v>
      </c>
      <c r="E11" s="57">
        <v>158792</v>
      </c>
      <c r="F11" s="57">
        <v>165313</v>
      </c>
      <c r="G11" s="58">
        <v>60818</v>
      </c>
      <c r="H11" s="58">
        <v>59256</v>
      </c>
      <c r="I11" s="45">
        <f t="shared" si="1"/>
        <v>393430</v>
      </c>
      <c r="J11" s="45">
        <f t="shared" si="2"/>
        <v>395628</v>
      </c>
    </row>
    <row r="12" spans="1:10" ht="18" customHeight="1">
      <c r="A12" s="30" t="s">
        <v>51</v>
      </c>
      <c r="B12" s="33" t="s">
        <v>41</v>
      </c>
      <c r="C12" s="57">
        <v>14</v>
      </c>
      <c r="D12" s="57">
        <v>4</v>
      </c>
      <c r="E12" s="57">
        <v>1291</v>
      </c>
      <c r="F12" s="57">
        <v>1037</v>
      </c>
      <c r="G12" s="58">
        <v>7293</v>
      </c>
      <c r="H12" s="58">
        <v>9036</v>
      </c>
      <c r="I12" s="45">
        <f t="shared" si="1"/>
        <v>8598</v>
      </c>
      <c r="J12" s="45">
        <f t="shared" si="2"/>
        <v>10077</v>
      </c>
    </row>
    <row r="13" spans="1:10" ht="18" customHeight="1">
      <c r="A13" s="30" t="s">
        <v>52</v>
      </c>
      <c r="B13" s="33" t="s">
        <v>42</v>
      </c>
      <c r="C13" s="57">
        <v>0</v>
      </c>
      <c r="D13" s="57">
        <v>0</v>
      </c>
      <c r="E13" s="57">
        <v>0</v>
      </c>
      <c r="F13" s="57">
        <v>0</v>
      </c>
      <c r="G13" s="58">
        <v>3421</v>
      </c>
      <c r="H13" s="58">
        <v>1712</v>
      </c>
      <c r="I13" s="45">
        <f t="shared" si="1"/>
        <v>3421</v>
      </c>
      <c r="J13" s="45">
        <f t="shared" si="2"/>
        <v>1712</v>
      </c>
    </row>
    <row r="14" spans="1:10" ht="18" customHeight="1">
      <c r="A14" s="30" t="s">
        <v>53</v>
      </c>
      <c r="B14" s="33" t="s">
        <v>43</v>
      </c>
      <c r="C14" s="57">
        <v>0</v>
      </c>
      <c r="D14" s="57">
        <v>0</v>
      </c>
      <c r="E14" s="57">
        <v>0</v>
      </c>
      <c r="F14" s="57">
        <v>0</v>
      </c>
      <c r="G14" s="58">
        <v>0</v>
      </c>
      <c r="H14" s="58">
        <v>6900</v>
      </c>
      <c r="I14" s="45">
        <f t="shared" si="1"/>
        <v>0</v>
      </c>
      <c r="J14" s="45">
        <f t="shared" si="2"/>
        <v>6900</v>
      </c>
    </row>
    <row r="15" spans="1:10" s="5" customFormat="1" ht="18" customHeight="1">
      <c r="A15" s="37" t="s">
        <v>54</v>
      </c>
      <c r="B15" s="22" t="s">
        <v>14</v>
      </c>
      <c r="C15" s="58">
        <f aca="true" t="shared" si="4" ref="C15:H15">C16+C17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v>554</v>
      </c>
      <c r="H15" s="58">
        <f t="shared" si="4"/>
        <v>127</v>
      </c>
      <c r="I15" s="45">
        <f t="shared" si="1"/>
        <v>554</v>
      </c>
      <c r="J15" s="45">
        <f t="shared" si="2"/>
        <v>127</v>
      </c>
    </row>
    <row r="16" spans="1:10" ht="18" customHeight="1">
      <c r="A16" s="30" t="s">
        <v>55</v>
      </c>
      <c r="B16" s="23" t="s">
        <v>44</v>
      </c>
      <c r="C16" s="57">
        <v>0</v>
      </c>
      <c r="D16" s="57">
        <v>0</v>
      </c>
      <c r="E16" s="57">
        <v>0</v>
      </c>
      <c r="F16" s="57">
        <v>0</v>
      </c>
      <c r="G16" s="58">
        <v>127</v>
      </c>
      <c r="H16" s="58">
        <v>127</v>
      </c>
      <c r="I16" s="45">
        <f t="shared" si="1"/>
        <v>127</v>
      </c>
      <c r="J16" s="45">
        <f t="shared" si="2"/>
        <v>127</v>
      </c>
    </row>
    <row r="17" spans="1:10" ht="18" customHeight="1">
      <c r="A17" s="30" t="s">
        <v>56</v>
      </c>
      <c r="B17" s="23" t="s">
        <v>45</v>
      </c>
      <c r="C17" s="57">
        <v>0</v>
      </c>
      <c r="D17" s="57">
        <v>0</v>
      </c>
      <c r="E17" s="57">
        <v>0</v>
      </c>
      <c r="F17" s="57">
        <v>0</v>
      </c>
      <c r="G17" s="58">
        <v>427</v>
      </c>
      <c r="H17" s="58">
        <v>0</v>
      </c>
      <c r="I17" s="45">
        <f t="shared" si="1"/>
        <v>427</v>
      </c>
      <c r="J17" s="45">
        <f t="shared" si="2"/>
        <v>0</v>
      </c>
    </row>
    <row r="18" spans="1:10" s="6" customFormat="1" ht="29.25" customHeight="1">
      <c r="A18" s="37" t="s">
        <v>57</v>
      </c>
      <c r="B18" s="15" t="s">
        <v>15</v>
      </c>
      <c r="C18" s="52">
        <v>3122</v>
      </c>
      <c r="D18" s="52">
        <v>0</v>
      </c>
      <c r="E18" s="52">
        <v>50</v>
      </c>
      <c r="F18" s="52">
        <f>50</f>
        <v>50</v>
      </c>
      <c r="G18" s="52">
        <v>385</v>
      </c>
      <c r="H18" s="52">
        <v>384</v>
      </c>
      <c r="I18" s="45">
        <f t="shared" si="1"/>
        <v>3557</v>
      </c>
      <c r="J18" s="45">
        <f t="shared" si="2"/>
        <v>434</v>
      </c>
    </row>
    <row r="19" spans="1:10" s="28" customFormat="1" ht="18" customHeight="1">
      <c r="A19" s="25" t="s">
        <v>58</v>
      </c>
      <c r="B19" s="26" t="s">
        <v>16</v>
      </c>
      <c r="C19" s="45"/>
      <c r="D19" s="45"/>
      <c r="E19" s="45"/>
      <c r="F19" s="45"/>
      <c r="G19" s="45">
        <f>SUM(G20:G24)</f>
        <v>51946</v>
      </c>
      <c r="H19" s="45">
        <f>SUM(H20:H24)</f>
        <v>45958</v>
      </c>
      <c r="I19" s="45">
        <f aca="true" t="shared" si="5" ref="I19:I24">SUM(C19,E19,G19)</f>
        <v>51946</v>
      </c>
      <c r="J19" s="45">
        <f aca="true" t="shared" si="6" ref="J19:J24">D19+F19+H19</f>
        <v>45958</v>
      </c>
    </row>
    <row r="20" spans="1:10" ht="18" customHeight="1">
      <c r="A20" s="30" t="s">
        <v>59</v>
      </c>
      <c r="B20" s="23" t="s">
        <v>17</v>
      </c>
      <c r="C20" s="24"/>
      <c r="D20" s="24"/>
      <c r="E20" s="24"/>
      <c r="F20" s="24"/>
      <c r="G20" s="24">
        <v>235</v>
      </c>
      <c r="H20" s="24">
        <v>235</v>
      </c>
      <c r="I20" s="27">
        <f t="shared" si="5"/>
        <v>235</v>
      </c>
      <c r="J20" s="27">
        <f t="shared" si="6"/>
        <v>235</v>
      </c>
    </row>
    <row r="21" spans="1:10" ht="18" customHeight="1">
      <c r="A21" s="30" t="s">
        <v>60</v>
      </c>
      <c r="B21" s="23" t="s">
        <v>18</v>
      </c>
      <c r="C21" s="24"/>
      <c r="D21" s="24"/>
      <c r="E21" s="24"/>
      <c r="F21" s="24"/>
      <c r="G21" s="24">
        <v>5718</v>
      </c>
      <c r="H21" s="24">
        <v>4721</v>
      </c>
      <c r="I21" s="27">
        <f t="shared" si="5"/>
        <v>5718</v>
      </c>
      <c r="J21" s="27">
        <f t="shared" si="6"/>
        <v>4721</v>
      </c>
    </row>
    <row r="22" spans="1:10" ht="18" customHeight="1">
      <c r="A22" s="30" t="s">
        <v>61</v>
      </c>
      <c r="B22" s="23" t="s">
        <v>46</v>
      </c>
      <c r="C22" s="24"/>
      <c r="D22" s="24"/>
      <c r="E22" s="24"/>
      <c r="F22" s="24"/>
      <c r="G22" s="24">
        <v>0</v>
      </c>
      <c r="H22" s="24">
        <v>0</v>
      </c>
      <c r="I22" s="27">
        <f t="shared" si="5"/>
        <v>0</v>
      </c>
      <c r="J22" s="27">
        <f t="shared" si="6"/>
        <v>0</v>
      </c>
    </row>
    <row r="23" spans="1:10" ht="18" customHeight="1">
      <c r="A23" s="30" t="s">
        <v>62</v>
      </c>
      <c r="B23" s="23" t="s">
        <v>19</v>
      </c>
      <c r="C23" s="24"/>
      <c r="D23" s="24"/>
      <c r="E23" s="24"/>
      <c r="F23" s="24"/>
      <c r="G23" s="24">
        <v>45629</v>
      </c>
      <c r="H23" s="24">
        <v>40967</v>
      </c>
      <c r="I23" s="27">
        <f t="shared" si="5"/>
        <v>45629</v>
      </c>
      <c r="J23" s="27">
        <f t="shared" si="6"/>
        <v>40967</v>
      </c>
    </row>
    <row r="24" spans="1:10" ht="18" customHeight="1">
      <c r="A24" s="30" t="s">
        <v>63</v>
      </c>
      <c r="B24" s="23" t="s">
        <v>20</v>
      </c>
      <c r="C24" s="24"/>
      <c r="D24" s="24"/>
      <c r="E24" s="24"/>
      <c r="F24" s="24"/>
      <c r="G24" s="24">
        <v>364</v>
      </c>
      <c r="H24" s="24">
        <v>35</v>
      </c>
      <c r="I24" s="27">
        <f t="shared" si="5"/>
        <v>364</v>
      </c>
      <c r="J24" s="27">
        <f t="shared" si="6"/>
        <v>35</v>
      </c>
    </row>
    <row r="25" spans="1:10" ht="15">
      <c r="A25" s="18"/>
      <c r="B25" s="19"/>
      <c r="C25" s="20"/>
      <c r="D25" s="20"/>
      <c r="E25" s="20"/>
      <c r="F25" s="20"/>
      <c r="G25" s="20"/>
      <c r="H25" s="20"/>
      <c r="I25" s="21"/>
      <c r="J25" s="21"/>
    </row>
    <row r="26" spans="1:10" ht="15">
      <c r="A26" s="18"/>
      <c r="B26" s="19"/>
      <c r="C26" s="20"/>
      <c r="D26" s="20"/>
      <c r="E26" s="20"/>
      <c r="F26" s="20"/>
      <c r="G26" s="20"/>
      <c r="H26" s="20"/>
      <c r="I26" s="21"/>
      <c r="J26" s="21"/>
    </row>
    <row r="27" spans="1:10" ht="18" customHeight="1">
      <c r="A27" s="35"/>
      <c r="B27" s="62" t="s">
        <v>21</v>
      </c>
      <c r="C27" s="63"/>
      <c r="D27" s="63"/>
      <c r="E27" s="63"/>
      <c r="F27" s="63"/>
      <c r="G27" s="63"/>
      <c r="H27" s="63"/>
      <c r="I27" s="63"/>
      <c r="J27" s="64"/>
    </row>
    <row r="28" spans="1:10" s="41" customFormat="1" ht="18" customHeight="1">
      <c r="A28" s="25" t="s">
        <v>64</v>
      </c>
      <c r="B28" s="26" t="s">
        <v>22</v>
      </c>
      <c r="C28" s="27"/>
      <c r="D28" s="27"/>
      <c r="E28" s="27"/>
      <c r="F28" s="27"/>
      <c r="G28" s="27">
        <f>SUM(G29:G30)</f>
        <v>45923</v>
      </c>
      <c r="H28" s="27">
        <f>SUM(H29:H30)</f>
        <v>0</v>
      </c>
      <c r="I28" s="27">
        <f aca="true" t="shared" si="7" ref="I28:I34">SUM(C28,E28,G28)</f>
        <v>45923</v>
      </c>
      <c r="J28" s="27">
        <f aca="true" t="shared" si="8" ref="J28:J34">D28+F28+H28</f>
        <v>0</v>
      </c>
    </row>
    <row r="29" spans="1:10" s="29" customFormat="1" ht="18" customHeight="1">
      <c r="A29" s="30" t="s">
        <v>65</v>
      </c>
      <c r="B29" s="23" t="s">
        <v>23</v>
      </c>
      <c r="C29" s="24"/>
      <c r="D29" s="24"/>
      <c r="E29" s="24"/>
      <c r="F29" s="24"/>
      <c r="G29" s="24">
        <v>45923</v>
      </c>
      <c r="H29" s="24">
        <v>0</v>
      </c>
      <c r="I29" s="27">
        <f t="shared" si="7"/>
        <v>45923</v>
      </c>
      <c r="J29" s="27">
        <f t="shared" si="8"/>
        <v>0</v>
      </c>
    </row>
    <row r="30" spans="1:10" s="29" customFormat="1" ht="18" customHeight="1">
      <c r="A30" s="30" t="s">
        <v>66</v>
      </c>
      <c r="B30" s="23" t="s">
        <v>24</v>
      </c>
      <c r="C30" s="24"/>
      <c r="D30" s="24"/>
      <c r="E30" s="24"/>
      <c r="F30" s="24"/>
      <c r="G30" s="24">
        <v>0</v>
      </c>
      <c r="H30" s="24">
        <v>0</v>
      </c>
      <c r="I30" s="27">
        <f t="shared" si="7"/>
        <v>0</v>
      </c>
      <c r="J30" s="27">
        <f t="shared" si="8"/>
        <v>0</v>
      </c>
    </row>
    <row r="31" spans="1:10" s="41" customFormat="1" ht="18" customHeight="1">
      <c r="A31" s="25" t="s">
        <v>67</v>
      </c>
      <c r="B31" s="26" t="s">
        <v>25</v>
      </c>
      <c r="C31" s="27"/>
      <c r="D31" s="27"/>
      <c r="E31" s="27"/>
      <c r="F31" s="27"/>
      <c r="G31" s="27">
        <f>SUM(G32:G34)</f>
        <v>12173</v>
      </c>
      <c r="H31" s="27">
        <f>SUM(H32:H34)</f>
        <v>6677</v>
      </c>
      <c r="I31" s="27">
        <f t="shared" si="7"/>
        <v>12173</v>
      </c>
      <c r="J31" s="27">
        <f t="shared" si="8"/>
        <v>6677</v>
      </c>
    </row>
    <row r="32" spans="1:10" s="29" customFormat="1" ht="18" customHeight="1">
      <c r="A32" s="30" t="s">
        <v>68</v>
      </c>
      <c r="B32" s="23" t="s">
        <v>26</v>
      </c>
      <c r="C32" s="24"/>
      <c r="D32" s="24"/>
      <c r="E32" s="24"/>
      <c r="F32" s="24"/>
      <c r="G32" s="24">
        <v>6597</v>
      </c>
      <c r="H32" s="24">
        <v>5788</v>
      </c>
      <c r="I32" s="27">
        <f t="shared" si="7"/>
        <v>6597</v>
      </c>
      <c r="J32" s="27">
        <f t="shared" si="8"/>
        <v>5788</v>
      </c>
    </row>
    <row r="33" spans="1:10" s="29" customFormat="1" ht="18" customHeight="1">
      <c r="A33" s="30" t="s">
        <v>69</v>
      </c>
      <c r="B33" s="23" t="s">
        <v>27</v>
      </c>
      <c r="C33" s="24"/>
      <c r="D33" s="24"/>
      <c r="E33" s="24"/>
      <c r="F33" s="24"/>
      <c r="G33" s="24">
        <v>4687</v>
      </c>
      <c r="H33" s="24">
        <v>0</v>
      </c>
      <c r="I33" s="27">
        <f t="shared" si="7"/>
        <v>4687</v>
      </c>
      <c r="J33" s="27">
        <f t="shared" si="8"/>
        <v>0</v>
      </c>
    </row>
    <row r="34" spans="1:10" s="29" customFormat="1" ht="18" customHeight="1">
      <c r="A34" s="30" t="s">
        <v>70</v>
      </c>
      <c r="B34" s="23" t="s">
        <v>28</v>
      </c>
      <c r="C34" s="24"/>
      <c r="D34" s="24"/>
      <c r="E34" s="24"/>
      <c r="F34" s="24"/>
      <c r="G34" s="24">
        <v>889</v>
      </c>
      <c r="H34" s="24">
        <v>889</v>
      </c>
      <c r="I34" s="27">
        <f t="shared" si="7"/>
        <v>889</v>
      </c>
      <c r="J34" s="27">
        <f t="shared" si="8"/>
        <v>889</v>
      </c>
    </row>
    <row r="35" spans="1:10" s="50" customFormat="1" ht="18" customHeight="1">
      <c r="A35" s="46"/>
      <c r="B35" s="47"/>
      <c r="C35" s="48"/>
      <c r="D35" s="48"/>
      <c r="E35" s="48"/>
      <c r="F35" s="48"/>
      <c r="G35" s="48"/>
      <c r="H35" s="48"/>
      <c r="I35" s="49"/>
      <c r="J35" s="49"/>
    </row>
    <row r="36" spans="2:10" ht="11.25">
      <c r="B36" s="7"/>
      <c r="C36" s="8"/>
      <c r="D36" s="8"/>
      <c r="E36" s="8"/>
      <c r="F36" s="8"/>
      <c r="G36" s="8"/>
      <c r="H36" s="8"/>
      <c r="I36" s="8"/>
      <c r="J36" s="8"/>
    </row>
    <row r="37" spans="2:10" ht="11.25">
      <c r="B37" s="7"/>
      <c r="C37" s="8"/>
      <c r="D37" s="8"/>
      <c r="E37" s="8"/>
      <c r="F37" s="8"/>
      <c r="G37" s="8"/>
      <c r="H37" s="8"/>
      <c r="I37" s="8"/>
      <c r="J37" s="8"/>
    </row>
    <row r="38" spans="1:10" s="3" customFormat="1" ht="12.75" customHeight="1">
      <c r="A38" s="73"/>
      <c r="B38" s="74" t="s">
        <v>1</v>
      </c>
      <c r="C38" s="77" t="s">
        <v>2</v>
      </c>
      <c r="D38" s="78"/>
      <c r="E38" s="78"/>
      <c r="F38" s="79"/>
      <c r="G38" s="65" t="s">
        <v>3</v>
      </c>
      <c r="H38" s="80"/>
      <c r="I38" s="65" t="s">
        <v>4</v>
      </c>
      <c r="J38" s="66"/>
    </row>
    <row r="39" spans="1:10" s="4" customFormat="1" ht="21" customHeight="1">
      <c r="A39" s="73"/>
      <c r="B39" s="75"/>
      <c r="C39" s="69" t="s">
        <v>5</v>
      </c>
      <c r="D39" s="70"/>
      <c r="E39" s="71" t="s">
        <v>6</v>
      </c>
      <c r="F39" s="72"/>
      <c r="G39" s="81"/>
      <c r="H39" s="82"/>
      <c r="I39" s="67"/>
      <c r="J39" s="68"/>
    </row>
    <row r="40" spans="1:10" s="4" customFormat="1" ht="14.25">
      <c r="A40" s="73"/>
      <c r="B40" s="76"/>
      <c r="C40" s="11" t="s">
        <v>7</v>
      </c>
      <c r="D40" s="12" t="s">
        <v>8</v>
      </c>
      <c r="E40" s="11" t="s">
        <v>7</v>
      </c>
      <c r="F40" s="12" t="s">
        <v>8</v>
      </c>
      <c r="G40" s="11" t="s">
        <v>7</v>
      </c>
      <c r="H40" s="11" t="s">
        <v>8</v>
      </c>
      <c r="I40" s="11" t="s">
        <v>7</v>
      </c>
      <c r="J40" s="11" t="s">
        <v>8</v>
      </c>
    </row>
    <row r="41" spans="1:10" s="3" customFormat="1" ht="14.25">
      <c r="A41" s="17"/>
      <c r="B41" s="91" t="s">
        <v>29</v>
      </c>
      <c r="C41" s="92"/>
      <c r="D41" s="92"/>
      <c r="E41" s="92"/>
      <c r="F41" s="92"/>
      <c r="G41" s="92"/>
      <c r="H41" s="92"/>
      <c r="I41" s="92"/>
      <c r="J41" s="93"/>
    </row>
    <row r="42" spans="1:10" ht="15">
      <c r="A42" s="40"/>
      <c r="B42" s="88" t="s">
        <v>30</v>
      </c>
      <c r="C42" s="89"/>
      <c r="D42" s="89"/>
      <c r="E42" s="89"/>
      <c r="F42" s="89"/>
      <c r="G42" s="89"/>
      <c r="H42" s="89"/>
      <c r="I42" s="89"/>
      <c r="J42" s="90"/>
    </row>
    <row r="43" spans="1:10" ht="15">
      <c r="A43" s="9" t="s">
        <v>71</v>
      </c>
      <c r="B43" s="14" t="s">
        <v>31</v>
      </c>
      <c r="C43" s="53">
        <v>0</v>
      </c>
      <c r="D43" s="53">
        <v>0</v>
      </c>
      <c r="E43" s="53">
        <f>6226</f>
        <v>6226</v>
      </c>
      <c r="F43" s="53">
        <f>6226</f>
        <v>6226</v>
      </c>
      <c r="G43" s="53">
        <v>3063</v>
      </c>
      <c r="H43" s="53">
        <v>3118</v>
      </c>
      <c r="I43" s="53">
        <f aca="true" t="shared" si="9" ref="I43:J47">C43+E43+G43</f>
        <v>9289</v>
      </c>
      <c r="J43" s="53">
        <f t="shared" si="9"/>
        <v>9344</v>
      </c>
    </row>
    <row r="44" spans="1:10" ht="15">
      <c r="A44" s="9" t="s">
        <v>72</v>
      </c>
      <c r="B44" s="14" t="s">
        <v>32</v>
      </c>
      <c r="C44" s="53">
        <f>400+4314</f>
        <v>4714</v>
      </c>
      <c r="D44" s="53">
        <v>4844</v>
      </c>
      <c r="E44" s="53">
        <v>0</v>
      </c>
      <c r="F44" s="53">
        <v>144493</v>
      </c>
      <c r="G44" s="53">
        <v>0</v>
      </c>
      <c r="H44" s="53">
        <v>0</v>
      </c>
      <c r="I44" s="53">
        <f t="shared" si="9"/>
        <v>4714</v>
      </c>
      <c r="J44" s="53">
        <f t="shared" si="9"/>
        <v>149337</v>
      </c>
    </row>
    <row r="45" spans="1:10" ht="15">
      <c r="A45" s="9" t="s">
        <v>73</v>
      </c>
      <c r="B45" s="14" t="s">
        <v>33</v>
      </c>
      <c r="C45" s="53">
        <v>0</v>
      </c>
      <c r="D45" s="53">
        <v>0</v>
      </c>
      <c r="E45" s="53">
        <v>2472</v>
      </c>
      <c r="F45" s="53">
        <v>3747</v>
      </c>
      <c r="G45" s="53">
        <v>16449</v>
      </c>
      <c r="H45" s="53">
        <v>16891</v>
      </c>
      <c r="I45" s="53">
        <f t="shared" si="9"/>
        <v>18921</v>
      </c>
      <c r="J45" s="53">
        <f t="shared" si="9"/>
        <v>20638</v>
      </c>
    </row>
    <row r="46" spans="1:10" ht="15">
      <c r="A46" s="9" t="s">
        <v>74</v>
      </c>
      <c r="B46" s="14" t="s">
        <v>13</v>
      </c>
      <c r="C46" s="53">
        <v>0</v>
      </c>
      <c r="D46" s="53">
        <v>0</v>
      </c>
      <c r="E46" s="53">
        <v>0</v>
      </c>
      <c r="F46" s="53">
        <v>0</v>
      </c>
      <c r="G46" s="53">
        <v>3500</v>
      </c>
      <c r="H46" s="53">
        <v>19967</v>
      </c>
      <c r="I46" s="53">
        <f t="shared" si="9"/>
        <v>3500</v>
      </c>
      <c r="J46" s="53">
        <f t="shared" si="9"/>
        <v>19967</v>
      </c>
    </row>
    <row r="47" spans="1:10" ht="15">
      <c r="A47" s="9" t="s">
        <v>75</v>
      </c>
      <c r="B47" s="14" t="s">
        <v>34</v>
      </c>
      <c r="C47" s="53">
        <f>121+1081</f>
        <v>1202</v>
      </c>
      <c r="D47" s="53">
        <v>1081</v>
      </c>
      <c r="E47" s="53">
        <v>6398</v>
      </c>
      <c r="F47" s="53">
        <f>5835+563</f>
        <v>6398</v>
      </c>
      <c r="G47" s="53">
        <v>7556</v>
      </c>
      <c r="H47" s="53">
        <v>12206</v>
      </c>
      <c r="I47" s="53">
        <f t="shared" si="9"/>
        <v>15156</v>
      </c>
      <c r="J47" s="53">
        <f t="shared" si="9"/>
        <v>19685</v>
      </c>
    </row>
    <row r="48" spans="1:10" ht="15">
      <c r="A48" s="9" t="s">
        <v>76</v>
      </c>
      <c r="B48" s="16"/>
      <c r="C48" s="54"/>
      <c r="D48" s="55"/>
      <c r="E48" s="54"/>
      <c r="F48" s="55"/>
      <c r="G48" s="55"/>
      <c r="H48" s="55"/>
      <c r="I48" s="53"/>
      <c r="J48" s="53"/>
    </row>
    <row r="49" spans="1:10" s="44" customFormat="1" ht="21.75" customHeight="1">
      <c r="A49" s="25" t="s">
        <v>77</v>
      </c>
      <c r="B49" s="42" t="s">
        <v>35</v>
      </c>
      <c r="C49" s="43">
        <f>SUM(C43:C47)</f>
        <v>5916</v>
      </c>
      <c r="D49" s="43">
        <f>SUM(D43:D47)</f>
        <v>5925</v>
      </c>
      <c r="E49" s="43">
        <f>SUM(E43:E47)</f>
        <v>15096</v>
      </c>
      <c r="F49" s="43">
        <f>SUM(F43:F47)</f>
        <v>160864</v>
      </c>
      <c r="G49" s="43">
        <f>SUM(G43:G47)</f>
        <v>30568</v>
      </c>
      <c r="H49" s="43">
        <f>SUM(H43:H48)</f>
        <v>52182</v>
      </c>
      <c r="I49" s="43">
        <f>SUM(I43:I48)</f>
        <v>51580</v>
      </c>
      <c r="J49" s="43">
        <f>SUM(J43:J48)</f>
        <v>218971</v>
      </c>
    </row>
    <row r="50" spans="1:10" s="6" customFormat="1" ht="38.25">
      <c r="A50" s="38" t="s">
        <v>78</v>
      </c>
      <c r="B50" s="51" t="s">
        <v>36</v>
      </c>
      <c r="C50" s="31" t="s">
        <v>37</v>
      </c>
      <c r="D50" s="31" t="s">
        <v>37</v>
      </c>
      <c r="E50" s="31" t="s">
        <v>37</v>
      </c>
      <c r="F50" s="31" t="s">
        <v>37</v>
      </c>
      <c r="G50" s="32" t="s">
        <v>37</v>
      </c>
      <c r="H50" s="31" t="s">
        <v>37</v>
      </c>
      <c r="I50" s="32" t="s">
        <v>37</v>
      </c>
      <c r="J50" s="31" t="s">
        <v>37</v>
      </c>
    </row>
    <row r="51" spans="1:10" ht="15">
      <c r="A51" s="9" t="s">
        <v>79</v>
      </c>
      <c r="B51" s="13" t="s">
        <v>38</v>
      </c>
      <c r="C51" s="10"/>
      <c r="D51" s="10"/>
      <c r="E51" s="10"/>
      <c r="F51" s="10"/>
      <c r="G51" s="10"/>
      <c r="H51" s="10"/>
      <c r="I51" s="10"/>
      <c r="J51" s="10"/>
    </row>
  </sheetData>
  <sheetProtection/>
  <mergeCells count="19">
    <mergeCell ref="B42:J42"/>
    <mergeCell ref="B41:J41"/>
    <mergeCell ref="B4:B6"/>
    <mergeCell ref="I38:J39"/>
    <mergeCell ref="G4:H5"/>
    <mergeCell ref="B3:C3"/>
    <mergeCell ref="C39:D39"/>
    <mergeCell ref="E39:F39"/>
    <mergeCell ref="B7:J7"/>
    <mergeCell ref="C4:F4"/>
    <mergeCell ref="B27:J27"/>
    <mergeCell ref="I4:J5"/>
    <mergeCell ref="C5:D5"/>
    <mergeCell ref="E5:F5"/>
    <mergeCell ref="A38:A40"/>
    <mergeCell ref="B38:B40"/>
    <mergeCell ref="C38:F38"/>
    <mergeCell ref="G38:H39"/>
    <mergeCell ref="A4:A6"/>
  </mergeCells>
  <printOptions/>
  <pageMargins left="0.75" right="0.75" top="1" bottom="1" header="0.5" footer="0.5"/>
  <pageSetup horizontalDpi="600" verticalDpi="600" orientation="landscape" paperSize="9" r:id="rId1"/>
  <headerFooter differentOddEven="1" alignWithMargins="0">
    <oddHeader>&amp;C&amp;"Times New Roman,Normál"&amp;12 12.melléklet
a 7/2015. (V.04.)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2015-05-11T13:32:56Z</cp:lastPrinted>
  <dcterms:created xsi:type="dcterms:W3CDTF">2014-05-07T12:08:45Z</dcterms:created>
  <dcterms:modified xsi:type="dcterms:W3CDTF">2015-05-11T13:33:03Z</dcterms:modified>
  <cp:category/>
  <cp:version/>
  <cp:contentType/>
  <cp:contentStatus/>
</cp:coreProperties>
</file>