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</sheets>
  <definedNames>
    <definedName name="_xlnm.Print_Area" localSheetId="0">'1.'!$A$1:$E$34</definedName>
    <definedName name="_xlnm.Print_Area" localSheetId="8">'7.'!$A$1:$C$36</definedName>
    <definedName name="_xlnm.Print_Area" localSheetId="9">'8.'!$A$1:$C$16</definedName>
  </definedNames>
  <calcPr fullCalcOnLoad="1"/>
</workbook>
</file>

<file path=xl/sharedStrings.xml><?xml version="1.0" encoding="utf-8"?>
<sst xmlns="http://schemas.openxmlformats.org/spreadsheetml/2006/main" count="500" uniqueCount="311">
  <si>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</si>
  <si>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</si>
  <si>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</si>
  <si>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</si>
  <si>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</si>
  <si>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</si>
  <si>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</si>
  <si>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</si>
  <si>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</si>
  <si>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</si>
  <si>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</si>
  <si>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</si>
  <si>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</si>
  <si>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</si>
  <si>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</si>
  <si>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</si>
  <si>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</si>
  <si>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</si>
  <si>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</si>
  <si>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</si>
  <si>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</si>
  <si>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</si>
  <si>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</si>
  <si>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</si>
  <si>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</si>
  <si>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</si>
  <si>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</si>
  <si>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</si>
  <si>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</si>
  <si>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</si>
  <si>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</si>
  <si>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</si>
  <si>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</si>
  <si>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</si>
  <si>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</si>
  <si>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</si>
  <si>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</si>
  <si>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</si>
  <si>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</si>
  <si>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</si>
  <si>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</si>
  <si>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</si>
  <si>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</si>
  <si>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</si>
  <si>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</si>
  <si>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</si>
  <si>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</si>
  <si>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</si>
  <si>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</si>
  <si>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</si>
  <si>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</si>
  <si>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</si>
  <si>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</si>
  <si>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</si>
  <si>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</si>
  <si>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</si>
  <si>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</si>
  <si>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</si>
  <si>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</si>
  <si>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</si>
  <si>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</si>
  <si>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</si>
  <si>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</si>
  <si>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</si>
  <si>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</si>
  <si>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</si>
  <si>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</si>
  <si>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</si>
  <si>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</si>
  <si>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</si>
  <si>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</si>
  <si>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</si>
  <si>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</si>
  <si>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</si>
  <si>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</si>
  <si>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</si>
  <si>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</si>
  <si>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</si>
  <si>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</si>
  <si>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</si>
  <si>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</si>
  <si>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</si>
  <si>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</si>
  <si>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</si>
  <si>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</si>
  <si>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</si>
  <si>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</si>
  <si>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</si>
  <si>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Eredeti előirányzat</t>
  </si>
  <si>
    <t>Kötelező feladatok</t>
  </si>
  <si>
    <t>Önként vállalt feladatok</t>
  </si>
  <si>
    <t>Állami feladatok</t>
  </si>
  <si>
    <t>Összesen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</si>
  <si>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</si>
  <si>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</si>
  <si>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</si>
  <si>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</si>
  <si>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</si>
  <si>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</si>
  <si>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</si>
  <si>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</si>
  <si>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</si>
  <si>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</si>
  <si>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</si>
  <si>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</si>
  <si>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</si>
  <si>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</si>
  <si>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</si>
  <si>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</si>
  <si>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</si>
  <si>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Harta Nagyközség Önkormányzat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</si>
  <si>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</si>
  <si>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</si>
  <si>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</si>
  <si>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</si>
  <si>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</si>
  <si>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</si>
  <si>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</si>
  <si>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</si>
  <si>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</si>
  <si>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</si>
  <si>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</si>
  <si>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</si>
  <si>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</si>
  <si>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</si>
  <si>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</si>
  <si>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</si>
  <si>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</si>
  <si>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</si>
  <si>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</si>
  <si>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</si>
  <si>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</si>
  <si>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</si>
  <si>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</si>
  <si>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</si>
  <si>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</si>
  <si>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</si>
  <si>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</si>
  <si>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</si>
  <si>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</si>
  <si>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</si>
  <si>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</si>
  <si>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</si>
  <si>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</si>
  <si>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</si>
  <si>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</si>
  <si>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</si>
  <si>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</si>
  <si>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</si>
  <si>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</si>
  <si>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</si>
  <si>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</si>
  <si>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</si>
  <si>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</si>
  <si>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</si>
  <si>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</si>
  <si>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</si>
  <si>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</si>
  <si>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</si>
  <si>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</si>
  <si>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</si>
  <si>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</si>
  <si>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</si>
  <si>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</si>
  <si>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</si>
  <si>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</si>
  <si>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</si>
  <si>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</si>
  <si>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</si>
  <si>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</si>
  <si>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</si>
  <si>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</si>
  <si>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</si>
  <si>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</si>
  <si>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</si>
  <si>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</si>
  <si>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</si>
  <si>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</si>
  <si>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</si>
  <si>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</si>
  <si>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</si>
  <si>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</si>
  <si>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</si>
  <si>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</si>
  <si>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</si>
  <si>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</si>
  <si>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</si>
  <si>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</si>
  <si>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</si>
  <si>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</si>
  <si>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</si>
  <si>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</si>
  <si>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</si>
  <si>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</si>
  <si>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</si>
  <si>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</si>
  <si>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</si>
  <si>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</si>
  <si>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</si>
  <si>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</si>
  <si>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</si>
  <si>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</si>
  <si>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</si>
  <si>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</si>
  <si>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</si>
  <si>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</si>
  <si>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</si>
  <si>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</si>
  <si>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</si>
  <si>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</si>
  <si>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</si>
  <si>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</si>
  <si>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</si>
  <si>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</si>
  <si>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</si>
  <si>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</si>
  <si>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</si>
  <si>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</si>
  <si>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</si>
  <si>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</si>
  <si>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</si>
  <si>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</si>
  <si>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</si>
  <si>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</si>
  <si>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</si>
  <si>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</si>
  <si>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</si>
  <si>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</si>
  <si>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</si>
  <si>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</si>
  <si>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</si>
  <si>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</si>
  <si>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</si>
  <si>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</si>
  <si>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Harta Nagyközség Önkormányzat és intézménye engedélyezett létszámadata</t>
  </si>
  <si>
    <t>Intézmény neve</t>
  </si>
  <si>
    <t>Engedélyezett létszámkeret (fő)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</si>
  <si>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</si>
  <si>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</si>
  <si>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</si>
  <si>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</si>
  <si>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</si>
  <si>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</si>
  <si>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</si>
  <si>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</si>
  <si>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</si>
  <si>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</si>
  <si>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</si>
  <si>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</si>
  <si>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</si>
  <si>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</si>
  <si>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</si>
  <si>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</si>
  <si>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</si>
  <si>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</si>
  <si>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</si>
  <si>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</si>
  <si>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</si>
  <si>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</si>
  <si>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</si>
  <si>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</si>
  <si>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</si>
  <si>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Rendezvények</t>
  </si>
  <si>
    <t>ÖNKORMÁNYZAT:</t>
  </si>
  <si>
    <t>HIVATAL:</t>
  </si>
  <si>
    <t>Informatikai eszközök beszerzése</t>
  </si>
  <si>
    <t>2017. évi költségvetése bevételeinek előirányzata</t>
  </si>
  <si>
    <t xml:space="preserve"> - Magánszemélyek kommunális adója</t>
  </si>
  <si>
    <t xml:space="preserve"> - Vis maior pályázat támogatása</t>
  </si>
  <si>
    <r>
      <t xml:space="preserve">Harta Nagyközség Önkormányzat 2017.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</si>
  <si>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2017. évi költségvetése kiadásainak előirányzata</t>
  </si>
  <si>
    <t xml:space="preserve"> - Reklám- és propaganda kiadások</t>
  </si>
  <si>
    <t xml:space="preserve"> - 2015.évi állami támogatás visszafizetése</t>
  </si>
  <si>
    <t xml:space="preserve"> -Nemzetiségi Önkorményzatnak átadott pée.</t>
  </si>
  <si>
    <t xml:space="preserve"> - Egyházak támogatása</t>
  </si>
  <si>
    <t xml:space="preserve"> - Vállalkozások támogatása</t>
  </si>
  <si>
    <t>2017 . évi költségvetése kiadásainak előirányzata</t>
  </si>
  <si>
    <t>Harta Nagyközség Önkormányzat 2017. évben tervezett tartalékai</t>
  </si>
  <si>
    <t xml:space="preserve">2017. évi tervezett előirányzat </t>
  </si>
  <si>
    <t>JETA pályázat önerő - tanulmányterv</t>
  </si>
  <si>
    <t>JETA pályázat önerő - temető felújítása</t>
  </si>
  <si>
    <t>Harta Nagyközség Önkormányzata 2017. évi beruházási kiadásainak előirányzata</t>
  </si>
  <si>
    <t>2017. évi előirányzat</t>
  </si>
  <si>
    <t>Immateriális javak beszerzése</t>
  </si>
  <si>
    <t>rendezési terv módosítása</t>
  </si>
  <si>
    <t>Agro-Harta épületének bontási munkái</t>
  </si>
  <si>
    <t>Bajcsy.u.7.sz.ingatlan megvásárlása</t>
  </si>
  <si>
    <t>Templom u. 61.sz. ingatlan megvásárlása</t>
  </si>
  <si>
    <t>Gázcsere-telep megvásárlása</t>
  </si>
  <si>
    <t>Nagykékesi ingatlan megvásárlása</t>
  </si>
  <si>
    <t>Duna-sziget földvásárlás</t>
  </si>
  <si>
    <t>Életfa</t>
  </si>
  <si>
    <t>Kossuth utcai parkoló bővítése</t>
  </si>
  <si>
    <t>Játszótér kialakítás, bővítés</t>
  </si>
  <si>
    <t>Víztorony elbontása</t>
  </si>
  <si>
    <t>Védőnő - szívhanghallgató, látásvizsgáló</t>
  </si>
  <si>
    <t>Védőnő - csecsemőmérleg</t>
  </si>
  <si>
    <t>Karbantartók - fúrógép, szerszámok</t>
  </si>
  <si>
    <t>Művelődési Ház - mosógép, ruhaszárító</t>
  </si>
  <si>
    <t>Tűzvédelem - légzésvédelmi készülék (4 db)</t>
  </si>
  <si>
    <t>ÁFA</t>
  </si>
  <si>
    <t>nyomtató</t>
  </si>
  <si>
    <t>Vadkamera</t>
  </si>
  <si>
    <t>Harta Nagyközség Önkormányzata 2017. évi felújítási kiadásainak előirányzata</t>
  </si>
  <si>
    <t>Vis maior pályázat - Múzeum</t>
  </si>
  <si>
    <t>Művelődési Ház udvar felújítása</t>
  </si>
  <si>
    <t>Egyéb tárgyi eszközök felújítása</t>
  </si>
  <si>
    <t>Csapadékvíz átemelő építés</t>
  </si>
  <si>
    <t>Szövőszék felújítása</t>
  </si>
  <si>
    <t>2017. január 1.</t>
  </si>
  <si>
    <t>9.sz.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</si>
</sst>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86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9" fillId="25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7" borderId="7" applyNumberFormat="0" applyFont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Font="1" applyFill="1" applyBorder="1" applyAlignment="1" applyProtection="1">
      <alignment horizontal="left" vertical="center" wrapText="1" indent="1"/>
      <protection/>
    </xf>
    <xf numFmtId="0" fontId="5" fillId="0" borderId="24" xfId="56" applyFont="1" applyFill="1" applyBorder="1" applyAlignment="1" applyProtection="1">
      <alignment horizontal="center" vertical="center" wrapText="1" readingOrder="1"/>
      <protection/>
    </xf>
    <xf numFmtId="0" fontId="4" fillId="0" borderId="25" xfId="56" applyFont="1" applyFill="1" applyBorder="1" applyAlignment="1" applyProtection="1">
      <alignment horizontal="center" vertical="center" wrapText="1" readingOrder="1"/>
      <protection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6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2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1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>
      <alignment horizontal="center" vertical="center" textRotation="90" wrapText="1"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9" xfId="0" applyNumberFormat="1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41" xfId="0" applyNumberFormat="1" applyFont="1" applyFill="1" applyBorder="1" applyAlignment="1" applyProtection="1">
      <alignment horizontal="center" vertical="center" wrapText="1"/>
      <protection/>
    </xf>
    <xf numFmtId="164" fontId="2" fillId="0" borderId="42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68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3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5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4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41" fillId="0" borderId="38" xfId="0" applyFont="1" applyBorder="1" applyAlignment="1">
      <alignment/>
    </xf>
    <xf numFmtId="0" fontId="39" fillId="0" borderId="47" xfId="0" applyFont="1" applyBorder="1" applyAlignment="1">
      <alignment/>
    </xf>
    <xf numFmtId="0" fontId="43" fillId="0" borderId="38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25" fillId="0" borderId="10" xfId="0" applyFont="1" applyBorder="1" applyAlignment="1" applyProtection="1">
      <alignment horizontal="center" vertical="center" textRotation="90"/>
      <protection locked="0"/>
    </xf>
    <xf numFmtId="0" fontId="24" fillId="0" borderId="1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16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164" fontId="1" fillId="0" borderId="48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center" vertical="center" wrapText="1"/>
      <protection/>
    </xf>
    <xf numFmtId="164" fontId="49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49" xfId="0" applyNumberFormat="1" applyFont="1" applyFill="1" applyBorder="1" applyAlignment="1" applyProtection="1">
      <alignment horizontal="right" vertical="center" wrapText="1"/>
      <protection/>
    </xf>
    <xf numFmtId="164" fontId="49" fillId="0" borderId="37" xfId="0" applyNumberFormat="1" applyFont="1" applyFill="1" applyBorder="1" applyAlignment="1" applyProtection="1">
      <alignment horizontal="right" vertical="center" wrapText="1"/>
      <protection/>
    </xf>
    <xf numFmtId="164" fontId="1" fillId="0" borderId="48" xfId="0" applyNumberFormat="1" applyFont="1" applyFill="1" applyBorder="1" applyAlignment="1" applyProtection="1">
      <alignment horizontal="right" vertical="center" wrapText="1"/>
      <protection/>
    </xf>
    <xf numFmtId="164" fontId="1" fillId="0" borderId="50" xfId="0" applyNumberFormat="1" applyFont="1" applyFill="1" applyBorder="1" applyAlignment="1" applyProtection="1">
      <alignment horizontal="center" vertical="center" wrapText="1"/>
      <protection/>
    </xf>
    <xf numFmtId="164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0" fontId="20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8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right" vertical="top"/>
    </xf>
    <xf numFmtId="0" fontId="13" fillId="0" borderId="54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22" fillId="0" borderId="12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4" fillId="0" borderId="29" xfId="0" applyFont="1" applyBorder="1" applyAlignment="1">
      <alignment horizontal="right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8" fillId="0" borderId="55" xfId="0" applyNumberFormat="1" applyFont="1" applyFill="1" applyBorder="1" applyAlignment="1" applyProtection="1">
      <alignment horizontal="left" vertical="center" wrapText="1"/>
      <protection/>
    </xf>
    <xf numFmtId="0" fontId="11" fillId="0" borderId="56" xfId="0" applyFont="1" applyBorder="1" applyAlignment="1">
      <alignment horizontal="left" vertical="center" wrapText="1"/>
    </xf>
    <xf numFmtId="164" fontId="48" fillId="0" borderId="44" xfId="0" applyNumberFormat="1" applyFont="1" applyFill="1" applyBorder="1" applyAlignment="1" applyProtection="1">
      <alignment horizontal="left" vertical="center" wrapText="1"/>
      <protection/>
    </xf>
    <xf numFmtId="0" fontId="11" fillId="0" borderId="57" xfId="0" applyFont="1" applyBorder="1" applyAlignment="1">
      <alignment horizontal="left" vertical="center" wrapText="1"/>
    </xf>
    <xf numFmtId="169" fontId="42" fillId="0" borderId="45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0" fillId="0" borderId="49" xfId="0" applyNumberFormat="1" applyBorder="1" applyAlignment="1">
      <alignment horizontal="center"/>
    </xf>
    <xf numFmtId="169" fontId="39" fillId="0" borderId="38" xfId="0" applyNumberFormat="1" applyFont="1" applyBorder="1" applyAlignment="1">
      <alignment horizontal="center"/>
    </xf>
    <xf numFmtId="169" fontId="10" fillId="0" borderId="47" xfId="0" applyNumberFormat="1" applyFon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47" fillId="0" borderId="58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39" fillId="0" borderId="6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40" fillId="0" borderId="46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Alignment="1">
      <alignment horizontal="center" vertical="center"/>
    </xf>
    <xf numFmtId="0" fontId="46" fillId="0" borderId="59" xfId="0" applyFont="1" applyBorder="1" applyAlignment="1">
      <alignment horizontal="right"/>
    </xf>
    <xf numFmtId="169" fontId="42" fillId="0" borderId="45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39" fillId="0" borderId="45" xfId="0" applyNumberFormat="1" applyFont="1" applyBorder="1" applyAlignment="1">
      <alignment horizontal="center"/>
    </xf>
    <xf numFmtId="169" fontId="42" fillId="0" borderId="46" xfId="0" applyNumberFormat="1" applyFont="1" applyBorder="1" applyAlignment="1" applyProtection="1">
      <alignment horizontal="center"/>
      <protection locked="0"/>
    </xf>
    <xf numFmtId="169" fontId="0" fillId="0" borderId="59" xfId="0" applyNumberFormat="1" applyBorder="1" applyAlignment="1" applyProtection="1">
      <alignment horizontal="center"/>
      <protection locked="0"/>
    </xf>
    <xf numFmtId="169" fontId="0" fillId="0" borderId="33" xfId="0" applyNumberFormat="1" applyBorder="1" applyAlignment="1">
      <alignment horizontal="center"/>
    </xf>
    <xf numFmtId="169" fontId="42" fillId="0" borderId="46" xfId="0" applyNumberFormat="1" applyFont="1" applyBorder="1" applyAlignment="1">
      <alignment horizontal="center"/>
    </xf>
    <xf numFmtId="169" fontId="0" fillId="0" borderId="59" xfId="0" applyNumberFormat="1" applyBorder="1" applyAlignment="1">
      <alignment horizontal="center"/>
    </xf>
    <xf numFmtId="169" fontId="43" fillId="0" borderId="38" xfId="0" applyNumberFormat="1" applyFon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69" fontId="47" fillId="0" borderId="44" xfId="0" applyNumberFormat="1" applyFont="1" applyBorder="1" applyAlignment="1">
      <alignment horizontal="center" vertical="center"/>
    </xf>
    <xf numFmtId="169" fontId="47" fillId="0" borderId="58" xfId="0" applyNumberFormat="1" applyFont="1" applyBorder="1" applyAlignment="1">
      <alignment horizontal="center" vertical="center"/>
    </xf>
    <xf numFmtId="169" fontId="0" fillId="0" borderId="58" xfId="0" applyNumberFormat="1" applyBorder="1" applyAlignment="1">
      <alignment/>
    </xf>
    <xf numFmtId="169" fontId="0" fillId="0" borderId="60" xfId="0" applyNumberFormat="1" applyBorder="1" applyAlignment="1">
      <alignment/>
    </xf>
    <xf numFmtId="169" fontId="47" fillId="0" borderId="46" xfId="0" applyNumberFormat="1" applyFont="1" applyBorder="1" applyAlignment="1">
      <alignment horizontal="center" vertical="center"/>
    </xf>
    <xf numFmtId="169" fontId="47" fillId="0" borderId="59" xfId="0" applyNumberFormat="1" applyFont="1" applyBorder="1" applyAlignment="1">
      <alignment horizontal="center" vertical="center"/>
    </xf>
    <xf numFmtId="169" fontId="0" fillId="0" borderId="59" xfId="0" applyNumberFormat="1" applyBorder="1" applyAlignment="1">
      <alignment/>
    </xf>
    <xf numFmtId="169" fontId="0" fillId="0" borderId="33" xfId="0" applyNumberFormat="1" applyBorder="1" applyAlignment="1">
      <alignment/>
    </xf>
    <xf numFmtId="1" fontId="39" fillId="0" borderId="44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1" fontId="39" fillId="0" borderId="45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9" fillId="0" borderId="44" xfId="0" applyNumberFormat="1" applyFont="1" applyBorder="1" applyAlignment="1" applyProtection="1">
      <alignment/>
      <protection locked="0"/>
    </xf>
    <xf numFmtId="0" fontId="46" fillId="0" borderId="58" xfId="0" applyFont="1" applyBorder="1" applyAlignment="1" applyProtection="1">
      <alignment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I15" sqref="I15"/>
    </sheetView>
  </sheetViews>
  <sheetFormatPr defaultColWidth="9.140625" defaultRowHeight="15"/>
  <cols>
    <col min="2" max="2" width="48.00390625" style="0" customWidth="1"/>
    <col min="3" max="3" width="14.57421875" style="12" customWidth="1"/>
    <col min="4" max="4" width="43.00390625" style="10" customWidth="1"/>
    <col min="5" max="5" width="13.140625" style="10" customWidth="1"/>
  </cols>
  <sheetData>
    <row r="1" spans="1:5" ht="13.5" customHeight="1">
      <c r="A1" s="186" t="s">
        <v>269</v>
      </c>
      <c r="B1" s="186"/>
      <c r="C1" s="186"/>
      <c r="D1" s="186"/>
      <c r="E1" s="186"/>
    </row>
    <row r="2" spans="1:5" ht="18" customHeight="1" thickBot="1">
      <c r="A2" s="1" t="s">
        <v>0</v>
      </c>
      <c r="B2" s="1"/>
      <c r="C2" s="13" t="s">
        <v>33</v>
      </c>
      <c r="D2" s="20" t="s">
        <v>3</v>
      </c>
      <c r="E2" s="11" t="s">
        <v>111</v>
      </c>
    </row>
    <row r="3" spans="1:5" ht="22.5" customHeight="1">
      <c r="A3" s="22" t="s">
        <v>1</v>
      </c>
      <c r="B3" s="7" t="s">
        <v>2</v>
      </c>
      <c r="C3" s="21" t="s">
        <v>282</v>
      </c>
      <c r="D3" s="7" t="s">
        <v>4</v>
      </c>
      <c r="E3" s="45" t="s">
        <v>282</v>
      </c>
    </row>
    <row r="4" spans="1:5" ht="11.25" customHeight="1">
      <c r="A4" s="15"/>
      <c r="B4" s="16" t="s">
        <v>6</v>
      </c>
      <c r="C4" s="17" t="s">
        <v>7</v>
      </c>
      <c r="D4" s="16" t="s">
        <v>8</v>
      </c>
      <c r="E4" s="46" t="s">
        <v>9</v>
      </c>
    </row>
    <row r="5" spans="1:5" ht="15" customHeight="1">
      <c r="A5" s="23" t="s">
        <v>74</v>
      </c>
      <c r="B5" s="6" t="s">
        <v>34</v>
      </c>
      <c r="C5" s="26">
        <f>SUM(C6+C7)</f>
        <v>192455</v>
      </c>
      <c r="D5" s="6" t="s">
        <v>10</v>
      </c>
      <c r="E5" s="47">
        <v>107700</v>
      </c>
    </row>
    <row r="6" spans="1:5" ht="15" customHeight="1">
      <c r="A6" s="23" t="s">
        <v>20</v>
      </c>
      <c r="B6" s="2" t="s">
        <v>35</v>
      </c>
      <c r="C6" s="26">
        <v>150637</v>
      </c>
      <c r="D6" s="6" t="s">
        <v>45</v>
      </c>
      <c r="E6" s="47">
        <v>23050</v>
      </c>
    </row>
    <row r="7" spans="1:5" ht="15" customHeight="1">
      <c r="A7" s="23" t="s">
        <v>21</v>
      </c>
      <c r="B7" s="2" t="s">
        <v>36</v>
      </c>
      <c r="C7" s="26">
        <v>41818</v>
      </c>
      <c r="D7" s="6" t="s">
        <v>11</v>
      </c>
      <c r="E7" s="47">
        <v>57776</v>
      </c>
    </row>
    <row r="8" spans="1:5" s="31" customFormat="1" ht="13.5" customHeight="1">
      <c r="A8" s="23" t="s">
        <v>22</v>
      </c>
      <c r="B8" s="6" t="s">
        <v>37</v>
      </c>
      <c r="C8" s="172">
        <v>0</v>
      </c>
      <c r="D8" s="6" t="s">
        <v>12</v>
      </c>
      <c r="E8" s="47">
        <v>18975</v>
      </c>
    </row>
    <row r="9" spans="1:5" ht="12.75" customHeight="1">
      <c r="A9" s="23" t="s">
        <v>23</v>
      </c>
      <c r="B9" s="6" t="s">
        <v>38</v>
      </c>
      <c r="C9" s="26">
        <f>SUM(C10:C12)</f>
        <v>110235</v>
      </c>
      <c r="D9" s="6" t="s">
        <v>46</v>
      </c>
      <c r="E9" s="47">
        <f>SUM(E10:E13)</f>
        <v>113562</v>
      </c>
    </row>
    <row r="10" spans="1:5" ht="12" customHeight="1">
      <c r="A10" s="23" t="s">
        <v>24</v>
      </c>
      <c r="B10" s="2" t="s">
        <v>39</v>
      </c>
      <c r="C10" s="25">
        <v>19500</v>
      </c>
      <c r="D10" s="2" t="s">
        <v>47</v>
      </c>
      <c r="E10" s="48">
        <v>834</v>
      </c>
    </row>
    <row r="11" spans="1:5" ht="12" customHeight="1">
      <c r="A11" s="23" t="s">
        <v>25</v>
      </c>
      <c r="B11" s="2" t="s">
        <v>115</v>
      </c>
      <c r="C11" s="25">
        <v>90450</v>
      </c>
      <c r="D11" s="2" t="s">
        <v>48</v>
      </c>
      <c r="E11" s="47">
        <v>64823</v>
      </c>
    </row>
    <row r="12" spans="1:5" ht="12.75" customHeight="1">
      <c r="A12" s="23" t="s">
        <v>26</v>
      </c>
      <c r="B12" s="2" t="s">
        <v>40</v>
      </c>
      <c r="C12" s="25">
        <v>285</v>
      </c>
      <c r="D12" s="2" t="s">
        <v>49</v>
      </c>
      <c r="E12" s="49">
        <v>11000</v>
      </c>
    </row>
    <row r="13" spans="1:5" ht="14.25" customHeight="1">
      <c r="A13" s="23" t="s">
        <v>27</v>
      </c>
      <c r="B13" s="6" t="s">
        <v>41</v>
      </c>
      <c r="C13" s="26">
        <v>15106</v>
      </c>
      <c r="D13" s="2" t="s">
        <v>50</v>
      </c>
      <c r="E13" s="49">
        <v>36905</v>
      </c>
    </row>
    <row r="14" spans="1:5" ht="13.5" customHeight="1">
      <c r="A14" s="23" t="s">
        <v>28</v>
      </c>
      <c r="B14" s="6" t="s">
        <v>42</v>
      </c>
      <c r="C14" s="32">
        <v>0</v>
      </c>
      <c r="D14" s="6" t="s">
        <v>51</v>
      </c>
      <c r="E14" s="50">
        <v>32284</v>
      </c>
    </row>
    <row r="15" spans="1:5" ht="14.25" customHeight="1">
      <c r="A15" s="23" t="s">
        <v>29</v>
      </c>
      <c r="B15" s="6" t="s">
        <v>43</v>
      </c>
      <c r="C15" s="32">
        <v>0</v>
      </c>
      <c r="D15" s="6" t="s">
        <v>52</v>
      </c>
      <c r="E15" s="50">
        <v>7216</v>
      </c>
    </row>
    <row r="16" spans="1:5" ht="13.5" customHeight="1">
      <c r="A16" s="23" t="s">
        <v>5</v>
      </c>
      <c r="B16" s="6" t="s">
        <v>44</v>
      </c>
      <c r="C16" s="29">
        <v>3500</v>
      </c>
      <c r="D16" s="6" t="s">
        <v>58</v>
      </c>
      <c r="E16" s="47">
        <f>SUM(E17+E18)</f>
        <v>2282</v>
      </c>
    </row>
    <row r="17" spans="1:5" ht="13.5" customHeight="1">
      <c r="A17" s="23" t="s">
        <v>30</v>
      </c>
      <c r="B17" s="2"/>
      <c r="C17" s="25"/>
      <c r="D17" s="2" t="s">
        <v>53</v>
      </c>
      <c r="E17" s="48">
        <v>0</v>
      </c>
    </row>
    <row r="18" spans="1:5" ht="13.5" customHeight="1">
      <c r="A18" s="23" t="s">
        <v>31</v>
      </c>
      <c r="B18" s="2"/>
      <c r="C18" s="25"/>
      <c r="D18" s="2" t="s">
        <v>54</v>
      </c>
      <c r="E18" s="49">
        <v>2282</v>
      </c>
    </row>
    <row r="19" spans="1:5" ht="12.75" customHeight="1">
      <c r="A19" s="23" t="s">
        <v>32</v>
      </c>
      <c r="B19" s="18" t="s">
        <v>55</v>
      </c>
      <c r="C19" s="24">
        <f>SUM(C5+C9+C13+C15)</f>
        <v>317796</v>
      </c>
      <c r="D19" s="18" t="s">
        <v>57</v>
      </c>
      <c r="E19" s="51">
        <f>SUM(E5:E9)</f>
        <v>321063</v>
      </c>
    </row>
    <row r="20" spans="1:5" ht="13.5" customHeight="1">
      <c r="A20" s="23" t="s">
        <v>75</v>
      </c>
      <c r="B20" s="18" t="s">
        <v>56</v>
      </c>
      <c r="C20" s="24">
        <f>SUM(C8+C14+C16)</f>
        <v>3500</v>
      </c>
      <c r="D20" s="18" t="s">
        <v>59</v>
      </c>
      <c r="E20" s="51">
        <f>SUM(E14:E16)</f>
        <v>41782</v>
      </c>
    </row>
    <row r="21" spans="1:5" s="36" customFormat="1" ht="12.75" customHeight="1">
      <c r="A21" s="33">
        <v>17</v>
      </c>
      <c r="B21" s="34" t="s">
        <v>60</v>
      </c>
      <c r="C21" s="35">
        <f>SUM(C19+C20)</f>
        <v>321296</v>
      </c>
      <c r="D21" s="34" t="s">
        <v>61</v>
      </c>
      <c r="E21" s="52">
        <f>SUM(E19+E20)</f>
        <v>362845</v>
      </c>
    </row>
    <row r="22" spans="1:5" ht="14.25" customHeight="1">
      <c r="A22" s="23" t="s">
        <v>76</v>
      </c>
      <c r="B22" s="8"/>
      <c r="C22" s="27"/>
      <c r="D22" s="9" t="s">
        <v>13</v>
      </c>
      <c r="E22" s="50">
        <v>6020</v>
      </c>
    </row>
    <row r="23" spans="1:5" ht="13.5" customHeight="1">
      <c r="A23" s="23" t="s">
        <v>77</v>
      </c>
      <c r="B23" s="3"/>
      <c r="C23" s="26"/>
      <c r="D23" s="4" t="s">
        <v>14</v>
      </c>
      <c r="E23" s="53">
        <v>0</v>
      </c>
    </row>
    <row r="24" spans="1:5" ht="13.5" customHeight="1">
      <c r="A24" s="23" t="s">
        <v>78</v>
      </c>
      <c r="B24" s="3"/>
      <c r="C24" s="26"/>
      <c r="D24" s="34" t="s">
        <v>15</v>
      </c>
      <c r="E24" s="173">
        <f>SUM(E22:E23)</f>
        <v>6020</v>
      </c>
    </row>
    <row r="25" spans="1:5" ht="20.25" customHeight="1">
      <c r="A25" s="23" t="s">
        <v>79</v>
      </c>
      <c r="B25" s="19" t="s">
        <v>73</v>
      </c>
      <c r="C25" s="24">
        <f>SUM(C26)</f>
        <v>47569</v>
      </c>
      <c r="D25" s="37" t="s">
        <v>16</v>
      </c>
      <c r="E25" s="54">
        <f>SUM(C21-E21)</f>
        <v>-41549</v>
      </c>
    </row>
    <row r="26" spans="1:5" ht="15.75" customHeight="1">
      <c r="A26" s="23" t="s">
        <v>80</v>
      </c>
      <c r="B26" s="19" t="s">
        <v>62</v>
      </c>
      <c r="C26" s="24">
        <f>SUM(C27+C28)</f>
        <v>47569</v>
      </c>
      <c r="D26" s="44" t="s">
        <v>17</v>
      </c>
      <c r="E26" s="55">
        <f>SUM(C19-E19)</f>
        <v>-3267</v>
      </c>
    </row>
    <row r="27" spans="1:5" ht="12.75" customHeight="1">
      <c r="A27" s="23" t="s">
        <v>81</v>
      </c>
      <c r="B27" s="3" t="s">
        <v>63</v>
      </c>
      <c r="C27" s="26">
        <v>9287</v>
      </c>
      <c r="D27" s="2" t="s">
        <v>18</v>
      </c>
      <c r="E27" s="49">
        <f>SUM(C20-E20)</f>
        <v>-38282</v>
      </c>
    </row>
    <row r="28" spans="1:5" ht="12.75" customHeight="1">
      <c r="A28" s="23" t="s">
        <v>82</v>
      </c>
      <c r="B28" s="3" t="s">
        <v>64</v>
      </c>
      <c r="C28" s="27">
        <v>38282</v>
      </c>
      <c r="D28" s="2"/>
      <c r="E28" s="49"/>
    </row>
    <row r="29" spans="1:5" ht="12.75" customHeight="1">
      <c r="A29" s="23" t="s">
        <v>83</v>
      </c>
      <c r="B29" s="19" t="s">
        <v>71</v>
      </c>
      <c r="C29" s="30">
        <v>0</v>
      </c>
      <c r="D29" s="2"/>
      <c r="E29" s="49"/>
    </row>
    <row r="30" spans="1:5" ht="15.75" customHeight="1">
      <c r="A30" s="23" t="s">
        <v>84</v>
      </c>
      <c r="B30" s="3" t="s">
        <v>65</v>
      </c>
      <c r="C30" s="29">
        <v>0</v>
      </c>
      <c r="D30" s="2"/>
      <c r="E30" s="49"/>
    </row>
    <row r="31" spans="1:5" ht="12.75" customHeight="1">
      <c r="A31" s="23" t="s">
        <v>85</v>
      </c>
      <c r="B31" s="3" t="s">
        <v>66</v>
      </c>
      <c r="C31" s="29">
        <v>0</v>
      </c>
      <c r="D31" s="2"/>
      <c r="E31" s="49"/>
    </row>
    <row r="32" spans="1:5" s="36" customFormat="1" ht="13.5" customHeight="1">
      <c r="A32" s="33">
        <v>28</v>
      </c>
      <c r="B32" s="38" t="s">
        <v>72</v>
      </c>
      <c r="C32" s="39">
        <f>SUM(C21+C25)</f>
        <v>368865</v>
      </c>
      <c r="D32" s="38" t="s">
        <v>19</v>
      </c>
      <c r="E32" s="56">
        <f>SUM(E21+E24)</f>
        <v>368865</v>
      </c>
    </row>
    <row r="33" spans="1:5" ht="13.5" customHeight="1">
      <c r="A33" s="23" t="s">
        <v>86</v>
      </c>
      <c r="B33" s="6" t="s">
        <v>67</v>
      </c>
      <c r="C33" s="28">
        <f>SUM(C19+C27)</f>
        <v>327083</v>
      </c>
      <c r="D33" s="6" t="s">
        <v>69</v>
      </c>
      <c r="E33" s="49">
        <f>SUM(E19+E22)</f>
        <v>327083</v>
      </c>
    </row>
    <row r="34" spans="1:5" ht="13.5" customHeight="1" thickBot="1">
      <c r="A34" s="40" t="s">
        <v>87</v>
      </c>
      <c r="B34" s="41" t="s">
        <v>68</v>
      </c>
      <c r="C34" s="42">
        <f>SUM(C20+C28)</f>
        <v>41782</v>
      </c>
      <c r="D34" s="41" t="s">
        <v>70</v>
      </c>
      <c r="E34" s="43">
        <f>SUM(E20+E23)</f>
        <v>41782</v>
      </c>
    </row>
    <row r="35" spans="1:3" ht="12.75" customHeight="1">
      <c r="A35" s="5"/>
      <c r="B35" s="5"/>
      <c r="C35" s="14"/>
    </row>
  </sheetData>
  <sheetProtection/>
  <mergeCells count="1">
    <mergeCell ref="A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6.8515625" style="118" customWidth="1"/>
    <col min="2" max="2" width="54.8515625" style="119" customWidth="1"/>
    <col min="3" max="3" width="39.7109375" style="118" customWidth="1"/>
    <col min="4" max="5" width="11.00390625" style="118" customWidth="1"/>
    <col min="6" max="6" width="11.8515625" style="118" customWidth="1"/>
    <col min="7" max="16384" width="9.140625" style="118" customWidth="1"/>
  </cols>
  <sheetData>
    <row r="1" spans="3:4" ht="15">
      <c r="C1" s="226" t="s">
        <v>233</v>
      </c>
      <c r="D1" s="226"/>
    </row>
    <row r="3" spans="1:3" ht="20.25" customHeight="1">
      <c r="A3" s="227" t="s">
        <v>303</v>
      </c>
      <c r="B3" s="228"/>
      <c r="C3" s="228"/>
    </row>
    <row r="5" spans="1:4" ht="26.25" customHeight="1" thickBot="1">
      <c r="A5" s="119"/>
      <c r="B5" s="120"/>
      <c r="C5" s="139" t="s">
        <v>33</v>
      </c>
      <c r="D5" s="119"/>
    </row>
    <row r="6" spans="1:3" s="124" customFormat="1" ht="49.5" customHeight="1" thickBot="1">
      <c r="A6" s="121" t="s">
        <v>172</v>
      </c>
      <c r="B6" s="142" t="s">
        <v>227</v>
      </c>
      <c r="C6" s="143" t="s">
        <v>282</v>
      </c>
    </row>
    <row r="7" spans="1:4" s="127" customFormat="1" ht="18" customHeight="1" thickBot="1">
      <c r="A7" s="125"/>
      <c r="B7" s="144" t="s">
        <v>6</v>
      </c>
      <c r="C7" s="145" t="s">
        <v>7</v>
      </c>
      <c r="D7" s="120"/>
    </row>
    <row r="8" spans="1:4" ht="15.75" customHeight="1">
      <c r="A8" s="133">
        <v>1</v>
      </c>
      <c r="B8" s="128" t="s">
        <v>223</v>
      </c>
      <c r="C8" s="129">
        <f>SUM(C9:C10)</f>
        <v>5137</v>
      </c>
      <c r="D8" s="119"/>
    </row>
    <row r="9" spans="1:4" ht="15.75" customHeight="1">
      <c r="A9" s="130">
        <v>2</v>
      </c>
      <c r="B9" s="170" t="s">
        <v>304</v>
      </c>
      <c r="C9" s="171">
        <v>3937</v>
      </c>
      <c r="D9" s="119"/>
    </row>
    <row r="10" spans="1:4" ht="15.75" customHeight="1">
      <c r="A10" s="133">
        <v>3</v>
      </c>
      <c r="B10" s="170" t="s">
        <v>305</v>
      </c>
      <c r="C10" s="171">
        <v>1200</v>
      </c>
      <c r="D10" s="119"/>
    </row>
    <row r="11" spans="1:4" ht="15.75" customHeight="1">
      <c r="A11" s="130">
        <v>4</v>
      </c>
      <c r="B11" s="128" t="s">
        <v>306</v>
      </c>
      <c r="C11" s="185">
        <f>SUM(C12:C13)</f>
        <v>545</v>
      </c>
      <c r="D11" s="119"/>
    </row>
    <row r="12" spans="1:4" ht="15.75" customHeight="1">
      <c r="A12" s="133">
        <v>5</v>
      </c>
      <c r="B12" s="170" t="s">
        <v>307</v>
      </c>
      <c r="C12" s="171">
        <v>105</v>
      </c>
      <c r="D12" s="119"/>
    </row>
    <row r="13" spans="1:4" ht="15.75" customHeight="1">
      <c r="A13" s="130">
        <v>6</v>
      </c>
      <c r="B13" s="170" t="s">
        <v>308</v>
      </c>
      <c r="C13" s="171">
        <v>440</v>
      </c>
      <c r="D13" s="119"/>
    </row>
    <row r="14" spans="1:4" ht="15.75" customHeight="1">
      <c r="A14" s="133">
        <v>8</v>
      </c>
      <c r="B14" s="128" t="s">
        <v>226</v>
      </c>
      <c r="C14" s="140">
        <f>SUM(C15)</f>
        <v>1534</v>
      </c>
      <c r="D14" s="119"/>
    </row>
    <row r="15" spans="1:4" ht="15.75" customHeight="1" thickBot="1">
      <c r="A15" s="130">
        <v>9</v>
      </c>
      <c r="B15" s="131" t="s">
        <v>300</v>
      </c>
      <c r="C15" s="146">
        <v>1534</v>
      </c>
      <c r="D15" s="119"/>
    </row>
    <row r="16" spans="1:4" s="138" customFormat="1" ht="18" customHeight="1" thickBot="1">
      <c r="A16" s="147">
        <v>10</v>
      </c>
      <c r="B16" s="136" t="s">
        <v>224</v>
      </c>
      <c r="C16" s="137">
        <f>SUM(C8+C11+C14)</f>
        <v>7216</v>
      </c>
      <c r="D16" s="124"/>
    </row>
  </sheetData>
  <sheetProtection/>
  <mergeCells count="2">
    <mergeCell ref="C1:D1"/>
    <mergeCell ref="A3:C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C24" sqref="C24:H24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15.57421875" style="0" customWidth="1"/>
    <col min="4" max="4" width="9.140625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245"/>
      <c r="H1" s="245"/>
    </row>
    <row r="2" spans="1:8" ht="15">
      <c r="A2" s="246" t="s">
        <v>234</v>
      </c>
      <c r="B2" s="246"/>
      <c r="C2" s="246"/>
      <c r="D2" s="246"/>
      <c r="E2" s="246"/>
      <c r="F2" s="246"/>
      <c r="G2" s="246"/>
      <c r="H2" s="246"/>
    </row>
    <row r="3" spans="1:8" ht="15">
      <c r="A3" s="246"/>
      <c r="B3" s="246"/>
      <c r="C3" s="246"/>
      <c r="D3" s="246"/>
      <c r="E3" s="246"/>
      <c r="F3" s="246"/>
      <c r="G3" s="246"/>
      <c r="H3" s="246"/>
    </row>
    <row r="4" spans="1:8" ht="26.25" customHeight="1">
      <c r="A4" s="256" t="s">
        <v>309</v>
      </c>
      <c r="B4" s="220"/>
      <c r="C4" s="220"/>
      <c r="D4" s="220"/>
      <c r="E4" s="220"/>
      <c r="F4" s="220"/>
      <c r="G4" s="245"/>
      <c r="H4" s="245"/>
    </row>
    <row r="5" spans="1:8" ht="26.25" customHeight="1" thickBot="1">
      <c r="A5" s="152"/>
      <c r="B5" s="57"/>
      <c r="C5" s="257" t="s">
        <v>310</v>
      </c>
      <c r="D5" s="257"/>
      <c r="E5" s="257"/>
      <c r="F5" s="257"/>
      <c r="G5" s="151"/>
      <c r="H5" s="151"/>
    </row>
    <row r="6" spans="1:8" ht="30.75" customHeight="1">
      <c r="A6" s="153"/>
      <c r="B6" s="242" t="s">
        <v>235</v>
      </c>
      <c r="C6" s="247" t="s">
        <v>236</v>
      </c>
      <c r="D6" s="248"/>
      <c r="E6" s="248"/>
      <c r="F6" s="248"/>
      <c r="G6" s="248"/>
      <c r="H6" s="249"/>
    </row>
    <row r="7" spans="1:8" ht="30.75" customHeight="1">
      <c r="A7" s="154"/>
      <c r="B7" s="243"/>
      <c r="C7" s="250"/>
      <c r="D7" s="251"/>
      <c r="E7" s="251"/>
      <c r="F7" s="251"/>
      <c r="G7" s="251"/>
      <c r="H7" s="252"/>
    </row>
    <row r="8" spans="1:8" ht="21" customHeight="1" thickBot="1">
      <c r="A8" s="162"/>
      <c r="B8" s="244"/>
      <c r="C8" s="253"/>
      <c r="D8" s="254"/>
      <c r="E8" s="254"/>
      <c r="F8" s="254"/>
      <c r="G8" s="254"/>
      <c r="H8" s="255"/>
    </row>
    <row r="9" spans="1:8" s="148" customFormat="1" ht="27.75" customHeight="1">
      <c r="A9" s="155" t="s">
        <v>229</v>
      </c>
      <c r="B9" s="156" t="s">
        <v>212</v>
      </c>
      <c r="C9" s="283"/>
      <c r="D9" s="284"/>
      <c r="E9" s="284"/>
      <c r="F9" s="284"/>
      <c r="G9" s="284"/>
      <c r="H9" s="249"/>
    </row>
    <row r="10" spans="1:8" s="148" customFormat="1" ht="24" customHeight="1">
      <c r="A10" s="157"/>
      <c r="B10" s="158" t="s">
        <v>237</v>
      </c>
      <c r="C10" s="233">
        <v>12</v>
      </c>
      <c r="D10" s="234"/>
      <c r="E10" s="234"/>
      <c r="F10" s="234"/>
      <c r="G10" s="234"/>
      <c r="H10" s="235"/>
    </row>
    <row r="11" spans="1:8" s="148" customFormat="1" ht="25.5" customHeight="1" thickBot="1">
      <c r="A11" s="157"/>
      <c r="B11" s="158" t="s">
        <v>238</v>
      </c>
      <c r="C11" s="262">
        <v>2</v>
      </c>
      <c r="D11" s="263"/>
      <c r="E11" s="263"/>
      <c r="F11" s="263"/>
      <c r="G11" s="263"/>
      <c r="H11" s="264"/>
    </row>
    <row r="12" spans="1:8" s="148" customFormat="1" ht="25.5" customHeight="1" thickBot="1">
      <c r="A12" s="163"/>
      <c r="B12" s="164" t="s">
        <v>247</v>
      </c>
      <c r="C12" s="236">
        <f>SUM(C10:C11)</f>
        <v>14</v>
      </c>
      <c r="D12" s="237"/>
      <c r="E12" s="237"/>
      <c r="F12" s="237"/>
      <c r="G12" s="238"/>
      <c r="H12" s="239"/>
    </row>
    <row r="13" spans="1:8" s="148" customFormat="1" ht="25.5" customHeight="1">
      <c r="A13" s="157"/>
      <c r="B13" s="156"/>
      <c r="C13" s="278"/>
      <c r="D13" s="279"/>
      <c r="E13" s="279"/>
      <c r="F13" s="279"/>
      <c r="G13" s="279"/>
      <c r="H13" s="280"/>
    </row>
    <row r="14" spans="1:8" s="148" customFormat="1" ht="27.75" customHeight="1">
      <c r="A14" s="155" t="s">
        <v>230</v>
      </c>
      <c r="B14" s="156" t="s">
        <v>231</v>
      </c>
      <c r="C14" s="281"/>
      <c r="D14" s="282"/>
      <c r="E14" s="282"/>
      <c r="F14" s="282"/>
      <c r="G14" s="220"/>
      <c r="H14" s="252"/>
    </row>
    <row r="15" spans="1:8" ht="15.75">
      <c r="A15" s="154"/>
      <c r="B15" s="159" t="s">
        <v>232</v>
      </c>
      <c r="C15" s="258">
        <v>1</v>
      </c>
      <c r="D15" s="259"/>
      <c r="E15" s="259"/>
      <c r="F15" s="259"/>
      <c r="G15" s="260"/>
      <c r="H15" s="235"/>
    </row>
    <row r="16" spans="1:8" ht="15.75">
      <c r="A16" s="154"/>
      <c r="B16" s="159" t="s">
        <v>239</v>
      </c>
      <c r="C16" s="258">
        <v>3</v>
      </c>
      <c r="D16" s="259"/>
      <c r="E16" s="259"/>
      <c r="F16" s="259"/>
      <c r="G16" s="260"/>
      <c r="H16" s="235"/>
    </row>
    <row r="17" spans="1:8" ht="15.75">
      <c r="A17" s="154"/>
      <c r="B17" s="159" t="s">
        <v>240</v>
      </c>
      <c r="C17" s="258">
        <v>4</v>
      </c>
      <c r="D17" s="259"/>
      <c r="E17" s="259"/>
      <c r="F17" s="259"/>
      <c r="G17" s="260"/>
      <c r="H17" s="235"/>
    </row>
    <row r="18" spans="1:8" ht="15.75">
      <c r="A18" s="154"/>
      <c r="B18" s="159" t="s">
        <v>241</v>
      </c>
      <c r="C18" s="258">
        <v>2</v>
      </c>
      <c r="D18" s="259"/>
      <c r="E18" s="259"/>
      <c r="F18" s="259"/>
      <c r="G18" s="260"/>
      <c r="H18" s="235"/>
    </row>
    <row r="19" spans="1:8" ht="15.75">
      <c r="A19" s="154"/>
      <c r="B19" s="159" t="s">
        <v>242</v>
      </c>
      <c r="C19" s="258">
        <v>2</v>
      </c>
      <c r="D19" s="259"/>
      <c r="E19" s="259"/>
      <c r="F19" s="259"/>
      <c r="G19" s="260"/>
      <c r="H19" s="235"/>
    </row>
    <row r="20" spans="1:8" ht="15.75">
      <c r="A20" s="154"/>
      <c r="B20" s="159" t="s">
        <v>243</v>
      </c>
      <c r="C20" s="258">
        <v>1</v>
      </c>
      <c r="D20" s="259"/>
      <c r="E20" s="259"/>
      <c r="F20" s="259"/>
      <c r="G20" s="260"/>
      <c r="H20" s="235"/>
    </row>
    <row r="21" spans="1:8" ht="15.75">
      <c r="A21" s="154"/>
      <c r="B21" s="159" t="s">
        <v>244</v>
      </c>
      <c r="C21" s="258">
        <v>1</v>
      </c>
      <c r="D21" s="259"/>
      <c r="E21" s="259"/>
      <c r="F21" s="259"/>
      <c r="G21" s="260"/>
      <c r="H21" s="235"/>
    </row>
    <row r="22" spans="1:8" ht="15.75">
      <c r="A22" s="154"/>
      <c r="B22" s="159" t="s">
        <v>245</v>
      </c>
      <c r="C22" s="258">
        <v>1</v>
      </c>
      <c r="D22" s="259"/>
      <c r="E22" s="259"/>
      <c r="F22" s="259"/>
      <c r="G22" s="260"/>
      <c r="H22" s="235"/>
    </row>
    <row r="23" spans="1:8" ht="15.75">
      <c r="A23" s="154"/>
      <c r="B23" s="159" t="s">
        <v>246</v>
      </c>
      <c r="C23" s="258">
        <v>1</v>
      </c>
      <c r="D23" s="259"/>
      <c r="E23" s="259"/>
      <c r="F23" s="259"/>
      <c r="G23" s="260"/>
      <c r="H23" s="235"/>
    </row>
    <row r="24" spans="1:8" ht="20.25" customHeight="1">
      <c r="A24" s="154"/>
      <c r="B24" s="160" t="s">
        <v>248</v>
      </c>
      <c r="C24" s="261">
        <f>SUM(C15:F23)</f>
        <v>16</v>
      </c>
      <c r="D24" s="259"/>
      <c r="E24" s="259"/>
      <c r="F24" s="259"/>
      <c r="G24" s="260"/>
      <c r="H24" s="235"/>
    </row>
    <row r="25" spans="1:8" s="31" customFormat="1" ht="16.5" thickBot="1">
      <c r="A25" s="161"/>
      <c r="B25" s="159" t="s">
        <v>249</v>
      </c>
      <c r="C25" s="265">
        <v>9.68</v>
      </c>
      <c r="D25" s="266"/>
      <c r="E25" s="266"/>
      <c r="F25" s="266"/>
      <c r="G25" s="266"/>
      <c r="H25" s="264"/>
    </row>
    <row r="26" spans="1:9" s="150" customFormat="1" ht="18" customHeight="1" thickBot="1">
      <c r="A26" s="165"/>
      <c r="B26" s="166" t="s">
        <v>250</v>
      </c>
      <c r="C26" s="267">
        <f>SUM(C24:F25)</f>
        <v>25.68</v>
      </c>
      <c r="D26" s="268"/>
      <c r="E26" s="268"/>
      <c r="F26" s="268"/>
      <c r="G26" s="268"/>
      <c r="H26" s="269"/>
      <c r="I26" s="149"/>
    </row>
    <row r="27" spans="1:8" ht="15">
      <c r="A27" s="153"/>
      <c r="B27" s="240" t="s">
        <v>251</v>
      </c>
      <c r="C27" s="270">
        <f>SUM(C12+C26)</f>
        <v>39.68</v>
      </c>
      <c r="D27" s="271"/>
      <c r="E27" s="271"/>
      <c r="F27" s="271"/>
      <c r="G27" s="272"/>
      <c r="H27" s="273"/>
    </row>
    <row r="28" spans="1:8" ht="15.75" thickBot="1">
      <c r="A28" s="162"/>
      <c r="B28" s="241"/>
      <c r="C28" s="274"/>
      <c r="D28" s="275"/>
      <c r="E28" s="275"/>
      <c r="F28" s="275"/>
      <c r="G28" s="276"/>
      <c r="H28" s="277"/>
    </row>
  </sheetData>
  <sheetProtection/>
  <mergeCells count="27">
    <mergeCell ref="C25:H25"/>
    <mergeCell ref="C26:H26"/>
    <mergeCell ref="C27:H28"/>
    <mergeCell ref="C13:H13"/>
    <mergeCell ref="C14:H14"/>
    <mergeCell ref="C9:H9"/>
    <mergeCell ref="C19:H19"/>
    <mergeCell ref="C20:H20"/>
    <mergeCell ref="C21:H21"/>
    <mergeCell ref="C22:H22"/>
    <mergeCell ref="C23:H23"/>
    <mergeCell ref="C24:H24"/>
    <mergeCell ref="C11:H11"/>
    <mergeCell ref="C15:H15"/>
    <mergeCell ref="C16:H16"/>
    <mergeCell ref="C17:H17"/>
    <mergeCell ref="C18:H18"/>
    <mergeCell ref="C10:H10"/>
    <mergeCell ref="C12:H12"/>
    <mergeCell ref="B27:B28"/>
    <mergeCell ref="B6:B8"/>
    <mergeCell ref="G1:H1"/>
    <mergeCell ref="G4:H4"/>
    <mergeCell ref="A2:H3"/>
    <mergeCell ref="C6:H8"/>
    <mergeCell ref="A4:F4"/>
    <mergeCell ref="C5:F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203"/>
      <c r="I1" s="203"/>
      <c r="J1" s="203"/>
      <c r="K1" s="203"/>
      <c r="L1" s="203"/>
      <c r="M1" s="203"/>
      <c r="N1" s="203"/>
      <c r="O1" s="57"/>
    </row>
    <row r="2" spans="8:14" s="57" customFormat="1" ht="19.5" customHeight="1">
      <c r="H2" s="204" t="s">
        <v>110</v>
      </c>
      <c r="I2" s="204"/>
      <c r="J2" s="204"/>
      <c r="K2" s="204"/>
      <c r="L2" s="204"/>
      <c r="M2" s="204"/>
      <c r="N2" s="204"/>
    </row>
    <row r="3" spans="8:14" ht="15.75">
      <c r="H3" s="205" t="s">
        <v>266</v>
      </c>
      <c r="I3" s="205"/>
      <c r="J3" s="205"/>
      <c r="K3" s="205"/>
      <c r="L3" s="205"/>
      <c r="M3" s="205"/>
      <c r="N3" s="205"/>
    </row>
    <row r="4" spans="8:14" ht="20.25" customHeight="1">
      <c r="H4" s="65"/>
      <c r="I4" s="65"/>
      <c r="J4" s="65"/>
      <c r="K4" s="65" t="s">
        <v>33</v>
      </c>
      <c r="L4" s="65"/>
      <c r="M4" s="208" t="s">
        <v>112</v>
      </c>
      <c r="N4" s="208"/>
    </row>
    <row r="5" spans="1:14" s="62" customFormat="1" ht="15">
      <c r="A5" s="209" t="s">
        <v>172</v>
      </c>
      <c r="B5" s="58"/>
      <c r="C5" s="58"/>
      <c r="D5" s="58"/>
      <c r="E5" s="58"/>
      <c r="F5" s="58"/>
      <c r="G5" s="58"/>
      <c r="H5" s="196" t="s">
        <v>253</v>
      </c>
      <c r="I5" s="196"/>
      <c r="J5" s="197"/>
      <c r="K5" s="200" t="s">
        <v>88</v>
      </c>
      <c r="L5" s="206"/>
      <c r="M5" s="206"/>
      <c r="N5" s="207"/>
    </row>
    <row r="6" spans="1:14" s="59" customFormat="1" ht="38.25">
      <c r="A6" s="210"/>
      <c r="B6" s="58"/>
      <c r="C6" s="58"/>
      <c r="D6" s="58"/>
      <c r="E6" s="58"/>
      <c r="F6" s="58"/>
      <c r="G6" s="58"/>
      <c r="H6" s="198"/>
      <c r="I6" s="198"/>
      <c r="J6" s="199"/>
      <c r="K6" s="66" t="s">
        <v>89</v>
      </c>
      <c r="L6" s="66" t="s">
        <v>90</v>
      </c>
      <c r="M6" s="67" t="s">
        <v>91</v>
      </c>
      <c r="N6" s="66" t="s">
        <v>92</v>
      </c>
    </row>
    <row r="7" spans="1:14" s="59" customFormat="1" ht="16.5">
      <c r="A7" s="90"/>
      <c r="B7" s="58"/>
      <c r="C7" s="58"/>
      <c r="D7" s="58"/>
      <c r="E7" s="58"/>
      <c r="F7" s="58"/>
      <c r="G7" s="58"/>
      <c r="H7" s="200" t="s">
        <v>6</v>
      </c>
      <c r="I7" s="201"/>
      <c r="J7" s="202"/>
      <c r="K7" s="66" t="s">
        <v>7</v>
      </c>
      <c r="L7" s="66" t="s">
        <v>8</v>
      </c>
      <c r="M7" s="67" t="s">
        <v>9</v>
      </c>
      <c r="N7" s="66" t="s">
        <v>109</v>
      </c>
    </row>
    <row r="8" spans="1:14" s="63" customFormat="1" ht="12">
      <c r="A8" s="101">
        <v>1</v>
      </c>
      <c r="H8" s="192" t="s">
        <v>105</v>
      </c>
      <c r="I8" s="193"/>
      <c r="J8" s="194"/>
      <c r="K8" s="72">
        <f>SUM(K9+K18+K31)</f>
        <v>308264</v>
      </c>
      <c r="L8" s="72">
        <f>SUM(L9+L18+L31)</f>
        <v>3517</v>
      </c>
      <c r="M8" s="72">
        <f>SUM(M9+M18+M31)</f>
        <v>0</v>
      </c>
      <c r="N8" s="72">
        <f>SUM(N9+N18+N31)</f>
        <v>311781</v>
      </c>
    </row>
    <row r="9" spans="1:14" s="84" customFormat="1" ht="12">
      <c r="A9" s="96">
        <v>2</v>
      </c>
      <c r="H9" s="91" t="s">
        <v>94</v>
      </c>
      <c r="I9" s="81"/>
      <c r="J9" s="81" t="s">
        <v>114</v>
      </c>
      <c r="K9" s="83">
        <f>SUM(K10+K14)</f>
        <v>190295</v>
      </c>
      <c r="L9" s="83">
        <f>SUM(L10+L14)</f>
        <v>2160</v>
      </c>
      <c r="M9" s="83">
        <f>SUM(M10:M19)</f>
        <v>0</v>
      </c>
      <c r="N9" s="83">
        <f>SUM(K9:M9)</f>
        <v>192455</v>
      </c>
    </row>
    <row r="10" spans="1:14" s="85" customFormat="1" ht="12">
      <c r="A10" s="95">
        <v>3</v>
      </c>
      <c r="H10" s="79"/>
      <c r="I10" s="92" t="s">
        <v>178</v>
      </c>
      <c r="J10" s="79" t="s">
        <v>164</v>
      </c>
      <c r="K10" s="80">
        <f>SUM(K11:K13)</f>
        <v>150637</v>
      </c>
      <c r="L10" s="80">
        <f>SUM(L11:L13)</f>
        <v>0</v>
      </c>
      <c r="M10" s="80">
        <f>SUM(M11:M13)</f>
        <v>0</v>
      </c>
      <c r="N10" s="80">
        <f>SUM(N11:N13)</f>
        <v>150637</v>
      </c>
    </row>
    <row r="11" spans="1:14" s="85" customFormat="1" ht="12">
      <c r="A11" s="95">
        <v>4</v>
      </c>
      <c r="H11" s="79"/>
      <c r="I11" s="92"/>
      <c r="J11" s="69" t="s">
        <v>165</v>
      </c>
      <c r="K11" s="80">
        <v>80147</v>
      </c>
      <c r="L11" s="80">
        <v>0</v>
      </c>
      <c r="M11" s="80">
        <v>0</v>
      </c>
      <c r="N11" s="80">
        <f>SUM(K11:M11)</f>
        <v>80147</v>
      </c>
    </row>
    <row r="12" spans="1:14" s="85" customFormat="1" ht="12">
      <c r="A12" s="95">
        <v>6</v>
      </c>
      <c r="H12" s="79"/>
      <c r="I12" s="92"/>
      <c r="J12" s="69" t="s">
        <v>166</v>
      </c>
      <c r="K12" s="80">
        <v>66477</v>
      </c>
      <c r="L12" s="80">
        <v>0</v>
      </c>
      <c r="M12" s="80">
        <v>0</v>
      </c>
      <c r="N12" s="80">
        <f>SUM(K12:M12)</f>
        <v>66477</v>
      </c>
    </row>
    <row r="13" spans="1:14" s="85" customFormat="1" ht="12">
      <c r="A13" s="95">
        <v>7</v>
      </c>
      <c r="H13" s="79"/>
      <c r="I13" s="92"/>
      <c r="J13" s="69" t="s">
        <v>167</v>
      </c>
      <c r="K13" s="80">
        <v>4013</v>
      </c>
      <c r="L13" s="80">
        <v>0</v>
      </c>
      <c r="M13" s="80">
        <v>0</v>
      </c>
      <c r="N13" s="80">
        <f>SUM(K13:M13)</f>
        <v>4013</v>
      </c>
    </row>
    <row r="14" spans="1:14" s="85" customFormat="1" ht="12">
      <c r="A14" s="95">
        <v>8</v>
      </c>
      <c r="H14" s="79"/>
      <c r="I14" s="92" t="s">
        <v>179</v>
      </c>
      <c r="J14" s="79" t="s">
        <v>168</v>
      </c>
      <c r="K14" s="80">
        <f>SUM(K15:K17)</f>
        <v>39658</v>
      </c>
      <c r="L14" s="80">
        <f>SUM(L15:L17)</f>
        <v>2160</v>
      </c>
      <c r="M14" s="80">
        <f>SUM(M15:M17)</f>
        <v>0</v>
      </c>
      <c r="N14" s="80">
        <f>SUM(N15:N17)</f>
        <v>41818</v>
      </c>
    </row>
    <row r="15" spans="1:14" s="85" customFormat="1" ht="12">
      <c r="A15" s="95">
        <v>9</v>
      </c>
      <c r="H15" s="79"/>
      <c r="I15" s="92"/>
      <c r="J15" s="69" t="s">
        <v>169</v>
      </c>
      <c r="K15" s="70">
        <v>27124</v>
      </c>
      <c r="L15" s="70">
        <v>0</v>
      </c>
      <c r="M15" s="70">
        <v>0</v>
      </c>
      <c r="N15" s="70">
        <f>SUM(K15:L15)</f>
        <v>27124</v>
      </c>
    </row>
    <row r="16" spans="1:14" s="85" customFormat="1" ht="12">
      <c r="A16" s="95">
        <v>10</v>
      </c>
      <c r="H16" s="79"/>
      <c r="I16" s="92"/>
      <c r="J16" s="69" t="s">
        <v>176</v>
      </c>
      <c r="K16" s="70">
        <v>0</v>
      </c>
      <c r="L16" s="70">
        <v>2160</v>
      </c>
      <c r="M16" s="70">
        <v>0</v>
      </c>
      <c r="N16" s="70">
        <f>SUM(K16:L16)</f>
        <v>2160</v>
      </c>
    </row>
    <row r="17" spans="1:14" s="85" customFormat="1" ht="12">
      <c r="A17" s="95">
        <v>11</v>
      </c>
      <c r="H17" s="79"/>
      <c r="I17" s="92"/>
      <c r="J17" s="69" t="s">
        <v>177</v>
      </c>
      <c r="K17" s="70">
        <v>12534</v>
      </c>
      <c r="L17" s="70">
        <v>0</v>
      </c>
      <c r="M17" s="70">
        <v>0</v>
      </c>
      <c r="N17" s="70">
        <f>SUM(K17:L17)</f>
        <v>12534</v>
      </c>
    </row>
    <row r="18" spans="1:14" s="84" customFormat="1" ht="12">
      <c r="A18" s="95">
        <v>12</v>
      </c>
      <c r="H18" s="91" t="s">
        <v>96</v>
      </c>
      <c r="I18" s="91"/>
      <c r="J18" s="81" t="s">
        <v>106</v>
      </c>
      <c r="K18" s="83">
        <f>SUM(K19+K22+K25+K27+K29)</f>
        <v>110150</v>
      </c>
      <c r="L18" s="83">
        <f>SUM(L19+L22+L25+L27+L29)</f>
        <v>0</v>
      </c>
      <c r="M18" s="83">
        <f>SUM(M19+M22+M25+M27+M29)</f>
        <v>0</v>
      </c>
      <c r="N18" s="83">
        <f>SUM(N19+N22+N25+N27+N29)</f>
        <v>110150</v>
      </c>
    </row>
    <row r="19" spans="1:14" s="85" customFormat="1" ht="12">
      <c r="A19" s="95">
        <v>13</v>
      </c>
      <c r="H19" s="79"/>
      <c r="I19" s="92" t="s">
        <v>185</v>
      </c>
      <c r="J19" s="79" t="s">
        <v>180</v>
      </c>
      <c r="K19" s="80">
        <f>SUM(K20:K21)</f>
        <v>19500</v>
      </c>
      <c r="L19" s="80">
        <f>SUM(L20:L21)</f>
        <v>0</v>
      </c>
      <c r="M19" s="80">
        <f>SUM(M20:M21)</f>
        <v>0</v>
      </c>
      <c r="N19" s="80">
        <f>SUM(K19:L19)</f>
        <v>19500</v>
      </c>
    </row>
    <row r="20" spans="1:14" s="61" customFormat="1" ht="12">
      <c r="A20" s="95">
        <v>14</v>
      </c>
      <c r="H20" s="69"/>
      <c r="I20" s="94"/>
      <c r="J20" s="69" t="s">
        <v>181</v>
      </c>
      <c r="K20" s="70">
        <v>11500</v>
      </c>
      <c r="L20" s="70">
        <v>0</v>
      </c>
      <c r="M20" s="70">
        <v>0</v>
      </c>
      <c r="N20" s="70">
        <f>SUM(K20:M20)</f>
        <v>11500</v>
      </c>
    </row>
    <row r="21" spans="1:14" s="61" customFormat="1" ht="12">
      <c r="A21" s="95">
        <v>15</v>
      </c>
      <c r="H21" s="69"/>
      <c r="I21" s="94"/>
      <c r="J21" s="69" t="s">
        <v>267</v>
      </c>
      <c r="K21" s="70">
        <v>8000</v>
      </c>
      <c r="L21" s="70">
        <v>0</v>
      </c>
      <c r="M21" s="70">
        <v>0</v>
      </c>
      <c r="N21" s="70">
        <f>SUM(K21:M21)</f>
        <v>8000</v>
      </c>
    </row>
    <row r="22" spans="1:14" s="61" customFormat="1" ht="12">
      <c r="A22" s="95">
        <v>16</v>
      </c>
      <c r="H22" s="69"/>
      <c r="I22" s="92" t="s">
        <v>186</v>
      </c>
      <c r="J22" s="79" t="s">
        <v>182</v>
      </c>
      <c r="K22" s="80">
        <f>SUM(K23+K24)</f>
        <v>78000</v>
      </c>
      <c r="L22" s="80">
        <f>SUM(L23:L25)</f>
        <v>0</v>
      </c>
      <c r="M22" s="80">
        <f>SUM(M23:M25)</f>
        <v>0</v>
      </c>
      <c r="N22" s="80">
        <f>SUM(K22:M22)</f>
        <v>78000</v>
      </c>
    </row>
    <row r="23" spans="1:14" s="61" customFormat="1" ht="12">
      <c r="A23" s="95">
        <v>17</v>
      </c>
      <c r="H23" s="69"/>
      <c r="I23" s="94"/>
      <c r="J23" s="69" t="s">
        <v>183</v>
      </c>
      <c r="K23" s="70">
        <v>78000</v>
      </c>
      <c r="L23" s="70">
        <v>0</v>
      </c>
      <c r="M23" s="70">
        <v>0</v>
      </c>
      <c r="N23" s="70">
        <f>SUM(K23:M23)</f>
        <v>78000</v>
      </c>
    </row>
    <row r="24" spans="1:14" s="61" customFormat="1" ht="12">
      <c r="A24" s="95">
        <v>18</v>
      </c>
      <c r="H24" s="69"/>
      <c r="I24" s="94"/>
      <c r="J24" s="69" t="s">
        <v>184</v>
      </c>
      <c r="K24" s="70">
        <v>0</v>
      </c>
      <c r="L24" s="70">
        <v>0</v>
      </c>
      <c r="M24" s="70">
        <v>0</v>
      </c>
      <c r="N24" s="70">
        <f>SUM(K24:M24)</f>
        <v>0</v>
      </c>
    </row>
    <row r="25" spans="1:14" s="61" customFormat="1" ht="12">
      <c r="A25" s="95">
        <v>19</v>
      </c>
      <c r="H25" s="69"/>
      <c r="I25" s="92" t="s">
        <v>187</v>
      </c>
      <c r="J25" s="79" t="s">
        <v>188</v>
      </c>
      <c r="K25" s="80">
        <f>SUM(K26)</f>
        <v>12300</v>
      </c>
      <c r="L25" s="80"/>
      <c r="M25" s="80"/>
      <c r="N25" s="80">
        <f>SUM(K25:L25)</f>
        <v>12300</v>
      </c>
    </row>
    <row r="26" spans="1:14" s="61" customFormat="1" ht="12">
      <c r="A26" s="95">
        <v>20</v>
      </c>
      <c r="H26" s="69"/>
      <c r="I26" s="92"/>
      <c r="J26" s="69" t="s">
        <v>189</v>
      </c>
      <c r="K26" s="70">
        <v>12300</v>
      </c>
      <c r="L26" s="70">
        <v>0</v>
      </c>
      <c r="M26" s="70">
        <v>0</v>
      </c>
      <c r="N26" s="70">
        <f aca="true" t="shared" si="0" ref="N26:N32">SUM(K26:M26)</f>
        <v>12300</v>
      </c>
    </row>
    <row r="27" spans="1:14" s="61" customFormat="1" ht="12">
      <c r="A27" s="95">
        <v>21</v>
      </c>
      <c r="H27" s="69"/>
      <c r="I27" s="92" t="s">
        <v>190</v>
      </c>
      <c r="J27" s="79" t="s">
        <v>191</v>
      </c>
      <c r="K27" s="80">
        <f>SUM(K28)</f>
        <v>150</v>
      </c>
      <c r="L27" s="80">
        <f>SUM(L28)</f>
        <v>0</v>
      </c>
      <c r="M27" s="80">
        <f>SUM(M28)</f>
        <v>0</v>
      </c>
      <c r="N27" s="80">
        <f t="shared" si="0"/>
        <v>150</v>
      </c>
    </row>
    <row r="28" spans="1:14" s="61" customFormat="1" ht="12">
      <c r="A28" s="95">
        <v>22</v>
      </c>
      <c r="H28" s="69"/>
      <c r="I28" s="92"/>
      <c r="J28" s="69" t="s">
        <v>192</v>
      </c>
      <c r="K28" s="70">
        <v>150</v>
      </c>
      <c r="L28" s="70">
        <v>0</v>
      </c>
      <c r="M28" s="70">
        <v>0</v>
      </c>
      <c r="N28" s="70">
        <f t="shared" si="0"/>
        <v>150</v>
      </c>
    </row>
    <row r="29" spans="1:14" s="61" customFormat="1" ht="12">
      <c r="A29" s="95">
        <v>23</v>
      </c>
      <c r="H29" s="69"/>
      <c r="I29" s="92" t="s">
        <v>193</v>
      </c>
      <c r="J29" s="79" t="s">
        <v>194</v>
      </c>
      <c r="K29" s="80">
        <f>SUM(K30)</f>
        <v>200</v>
      </c>
      <c r="L29" s="80">
        <v>0</v>
      </c>
      <c r="M29" s="80">
        <v>0</v>
      </c>
      <c r="N29" s="80">
        <f t="shared" si="0"/>
        <v>200</v>
      </c>
    </row>
    <row r="30" spans="1:14" s="61" customFormat="1" ht="12">
      <c r="A30" s="95">
        <v>24</v>
      </c>
      <c r="H30" s="69"/>
      <c r="I30" s="92"/>
      <c r="J30" s="69" t="s">
        <v>195</v>
      </c>
      <c r="K30" s="70">
        <v>200</v>
      </c>
      <c r="L30" s="70">
        <v>0</v>
      </c>
      <c r="M30" s="70">
        <v>0</v>
      </c>
      <c r="N30" s="70">
        <f t="shared" si="0"/>
        <v>200</v>
      </c>
    </row>
    <row r="31" spans="1:14" s="84" customFormat="1" ht="12">
      <c r="A31" s="95">
        <v>25</v>
      </c>
      <c r="H31" s="91" t="s">
        <v>98</v>
      </c>
      <c r="I31" s="91"/>
      <c r="J31" s="81" t="s">
        <v>196</v>
      </c>
      <c r="K31" s="83">
        <f>SUM(K32:K37)</f>
        <v>7819</v>
      </c>
      <c r="L31" s="83">
        <f>SUM(L32:L37)</f>
        <v>1357</v>
      </c>
      <c r="M31" s="83">
        <f>SUM(M32:M37)</f>
        <v>0</v>
      </c>
      <c r="N31" s="83">
        <f t="shared" si="0"/>
        <v>9176</v>
      </c>
    </row>
    <row r="32" spans="1:14" s="61" customFormat="1" ht="12">
      <c r="A32" s="95">
        <v>26</v>
      </c>
      <c r="H32" s="69"/>
      <c r="I32" s="92" t="s">
        <v>116</v>
      </c>
      <c r="J32" s="79" t="s">
        <v>197</v>
      </c>
      <c r="K32" s="80">
        <v>5304</v>
      </c>
      <c r="L32" s="80">
        <v>1300</v>
      </c>
      <c r="M32" s="80">
        <v>0</v>
      </c>
      <c r="N32" s="80">
        <f t="shared" si="0"/>
        <v>6604</v>
      </c>
    </row>
    <row r="33" spans="1:14" s="61" customFormat="1" ht="12">
      <c r="A33" s="95">
        <v>27</v>
      </c>
      <c r="H33" s="69"/>
      <c r="I33" s="92" t="s">
        <v>120</v>
      </c>
      <c r="J33" s="79" t="s">
        <v>198</v>
      </c>
      <c r="K33" s="80">
        <v>1456</v>
      </c>
      <c r="L33" s="80">
        <v>0</v>
      </c>
      <c r="M33" s="80">
        <v>0</v>
      </c>
      <c r="N33" s="80">
        <f>SUM(K33:L33)</f>
        <v>1456</v>
      </c>
    </row>
    <row r="34" spans="1:14" s="61" customFormat="1" ht="12">
      <c r="A34" s="95">
        <v>28</v>
      </c>
      <c r="H34" s="69"/>
      <c r="I34" s="92" t="s">
        <v>124</v>
      </c>
      <c r="J34" s="79" t="s">
        <v>199</v>
      </c>
      <c r="K34" s="80">
        <v>222</v>
      </c>
      <c r="L34" s="80">
        <v>0</v>
      </c>
      <c r="M34" s="80">
        <v>0</v>
      </c>
      <c r="N34" s="80">
        <f>SUM(K34:L34)</f>
        <v>222</v>
      </c>
    </row>
    <row r="35" spans="1:14" s="61" customFormat="1" ht="12">
      <c r="A35" s="95">
        <v>29</v>
      </c>
      <c r="H35" s="69"/>
      <c r="I35" s="92" t="s">
        <v>133</v>
      </c>
      <c r="J35" s="79" t="s">
        <v>200</v>
      </c>
      <c r="K35" s="80">
        <v>737</v>
      </c>
      <c r="L35" s="80">
        <v>0</v>
      </c>
      <c r="M35" s="80">
        <v>0</v>
      </c>
      <c r="N35" s="80">
        <f>SUM(K35:L35)</f>
        <v>737</v>
      </c>
    </row>
    <row r="36" spans="1:14" s="61" customFormat="1" ht="12">
      <c r="A36" s="95">
        <v>30</v>
      </c>
      <c r="H36" s="69"/>
      <c r="I36" s="92" t="s">
        <v>136</v>
      </c>
      <c r="J36" s="79" t="s">
        <v>258</v>
      </c>
      <c r="K36" s="80">
        <v>100</v>
      </c>
      <c r="L36" s="80">
        <v>0</v>
      </c>
      <c r="M36" s="80">
        <v>0</v>
      </c>
      <c r="N36" s="80">
        <f>SUM(K36:M36)</f>
        <v>100</v>
      </c>
    </row>
    <row r="37" spans="1:14" s="61" customFormat="1" ht="12">
      <c r="A37" s="95">
        <v>31</v>
      </c>
      <c r="H37" s="69"/>
      <c r="I37" s="92" t="s">
        <v>257</v>
      </c>
      <c r="J37" s="79" t="s">
        <v>107</v>
      </c>
      <c r="K37" s="80">
        <v>0</v>
      </c>
      <c r="L37" s="80">
        <v>57</v>
      </c>
      <c r="M37" s="80">
        <v>0</v>
      </c>
      <c r="N37" s="80">
        <f>SUM(K37:L37)</f>
        <v>57</v>
      </c>
    </row>
    <row r="38" spans="1:14" s="60" customFormat="1" ht="12">
      <c r="A38" s="95">
        <v>32</v>
      </c>
      <c r="H38" s="192" t="s">
        <v>108</v>
      </c>
      <c r="I38" s="193"/>
      <c r="J38" s="194"/>
      <c r="K38" s="68">
        <f>SUM(K39+K41+K43)</f>
        <v>3500</v>
      </c>
      <c r="L38" s="68">
        <f>SUM(L39+L41+L43)</f>
        <v>0</v>
      </c>
      <c r="M38" s="68">
        <f>SUM(M39+M41+M43)</f>
        <v>0</v>
      </c>
      <c r="N38" s="68">
        <f>SUM(N39+N41+N43)</f>
        <v>3500</v>
      </c>
    </row>
    <row r="39" spans="1:14" s="61" customFormat="1" ht="12">
      <c r="A39" s="95">
        <v>33</v>
      </c>
      <c r="H39" s="91" t="s">
        <v>94</v>
      </c>
      <c r="I39" s="69"/>
      <c r="J39" s="99" t="s">
        <v>201</v>
      </c>
      <c r="K39" s="83">
        <f>SUM(K40)</f>
        <v>0</v>
      </c>
      <c r="L39" s="83">
        <f>SUM(L40)</f>
        <v>0</v>
      </c>
      <c r="M39" s="83">
        <f>SUM(M40)</f>
        <v>0</v>
      </c>
      <c r="N39" s="83">
        <f>SUM(K39:L39)</f>
        <v>0</v>
      </c>
    </row>
    <row r="40" spans="1:14" s="85" customFormat="1" ht="12">
      <c r="A40" s="95">
        <v>34</v>
      </c>
      <c r="H40" s="79"/>
      <c r="I40" s="92" t="s">
        <v>178</v>
      </c>
      <c r="J40" s="79" t="s">
        <v>202</v>
      </c>
      <c r="K40" s="80">
        <v>0</v>
      </c>
      <c r="L40" s="80">
        <v>0</v>
      </c>
      <c r="M40" s="80">
        <v>0</v>
      </c>
      <c r="N40" s="80">
        <f aca="true" t="shared" si="1" ref="N40:N45">SUM(K40:M40)</f>
        <v>0</v>
      </c>
    </row>
    <row r="41" spans="1:14" s="84" customFormat="1" ht="12">
      <c r="A41" s="95">
        <v>35</v>
      </c>
      <c r="H41" s="91" t="s">
        <v>96</v>
      </c>
      <c r="I41" s="81"/>
      <c r="J41" s="81" t="s">
        <v>203</v>
      </c>
      <c r="K41" s="83">
        <f>SUM(K42)</f>
        <v>0</v>
      </c>
      <c r="L41" s="83">
        <f>SUM(L42)</f>
        <v>0</v>
      </c>
      <c r="M41" s="83">
        <f>SUM(M42)</f>
        <v>0</v>
      </c>
      <c r="N41" s="83">
        <f t="shared" si="1"/>
        <v>0</v>
      </c>
    </row>
    <row r="42" spans="1:14" s="61" customFormat="1" ht="12">
      <c r="A42" s="95">
        <v>36</v>
      </c>
      <c r="H42" s="69"/>
      <c r="I42" s="92" t="s">
        <v>185</v>
      </c>
      <c r="J42" s="79" t="s">
        <v>204</v>
      </c>
      <c r="K42" s="70">
        <v>0</v>
      </c>
      <c r="L42" s="70">
        <v>0</v>
      </c>
      <c r="M42" s="70">
        <v>0</v>
      </c>
      <c r="N42" s="70">
        <f t="shared" si="1"/>
        <v>0</v>
      </c>
    </row>
    <row r="43" spans="1:14" s="61" customFormat="1" ht="12">
      <c r="A43" s="95">
        <v>37</v>
      </c>
      <c r="H43" s="91" t="s">
        <v>98</v>
      </c>
      <c r="I43" s="81"/>
      <c r="J43" s="81" t="s">
        <v>205</v>
      </c>
      <c r="K43" s="83">
        <f>SUM(K44)</f>
        <v>3500</v>
      </c>
      <c r="L43" s="83">
        <f>SUM(L44)</f>
        <v>0</v>
      </c>
      <c r="M43" s="83">
        <f>SUM(M44)</f>
        <v>0</v>
      </c>
      <c r="N43" s="83">
        <f t="shared" si="1"/>
        <v>3500</v>
      </c>
    </row>
    <row r="44" spans="1:14" s="61" customFormat="1" ht="12">
      <c r="A44" s="95">
        <v>38</v>
      </c>
      <c r="H44" s="69"/>
      <c r="I44" s="92" t="s">
        <v>116</v>
      </c>
      <c r="J44" s="79" t="s">
        <v>206</v>
      </c>
      <c r="K44" s="80">
        <f>SUM(K45:K45)</f>
        <v>3500</v>
      </c>
      <c r="L44" s="80">
        <f>SUM(L45:L45)</f>
        <v>0</v>
      </c>
      <c r="M44" s="80">
        <f>SUM(M45:M45)</f>
        <v>0</v>
      </c>
      <c r="N44" s="80">
        <f t="shared" si="1"/>
        <v>3500</v>
      </c>
    </row>
    <row r="45" spans="1:14" s="61" customFormat="1" ht="12">
      <c r="A45" s="95">
        <v>39</v>
      </c>
      <c r="H45" s="69"/>
      <c r="I45" s="92"/>
      <c r="J45" s="69" t="s">
        <v>268</v>
      </c>
      <c r="K45" s="80">
        <v>3500</v>
      </c>
      <c r="L45" s="80">
        <v>0</v>
      </c>
      <c r="M45" s="80">
        <v>0</v>
      </c>
      <c r="N45" s="80">
        <f t="shared" si="1"/>
        <v>3500</v>
      </c>
    </row>
    <row r="46" spans="1:14" s="64" customFormat="1" ht="13.5" customHeight="1">
      <c r="A46" s="95">
        <v>40</v>
      </c>
      <c r="H46" s="187" t="s">
        <v>207</v>
      </c>
      <c r="I46" s="188"/>
      <c r="J46" s="195"/>
      <c r="K46" s="73">
        <f>SUM(K8,K38)</f>
        <v>311764</v>
      </c>
      <c r="L46" s="73">
        <f>SUM(L8,L38)</f>
        <v>3517</v>
      </c>
      <c r="M46" s="73">
        <f>SUM(M8,M38)</f>
        <v>0</v>
      </c>
      <c r="N46" s="73">
        <f>SUM(N8,N38)</f>
        <v>315281</v>
      </c>
    </row>
    <row r="47" spans="1:14" s="62" customFormat="1" ht="15">
      <c r="A47" s="95">
        <v>41</v>
      </c>
      <c r="H47" s="74" t="s">
        <v>209</v>
      </c>
      <c r="I47" s="75"/>
      <c r="J47" s="76"/>
      <c r="K47" s="71"/>
      <c r="L47" s="71"/>
      <c r="M47" s="71"/>
      <c r="N47" s="71"/>
    </row>
    <row r="48" spans="1:14" ht="18" customHeight="1">
      <c r="A48" s="95">
        <v>42</v>
      </c>
      <c r="B48" s="88"/>
      <c r="C48" s="88"/>
      <c r="D48" s="88"/>
      <c r="E48" s="88"/>
      <c r="F48" s="88"/>
      <c r="G48" s="88"/>
      <c r="H48" s="100" t="s">
        <v>94</v>
      </c>
      <c r="I48" s="86"/>
      <c r="J48" s="87" t="s">
        <v>208</v>
      </c>
      <c r="K48" s="102">
        <v>32524</v>
      </c>
      <c r="L48" s="102">
        <v>14650</v>
      </c>
      <c r="M48" s="102">
        <v>0</v>
      </c>
      <c r="N48" s="102">
        <f>SUM(K48:M48)</f>
        <v>47174</v>
      </c>
    </row>
    <row r="49" spans="1:14" s="61" customFormat="1" ht="14.25" customHeight="1">
      <c r="A49" s="95">
        <v>43</v>
      </c>
      <c r="B49" s="62"/>
      <c r="C49" s="62"/>
      <c r="D49" s="62"/>
      <c r="E49" s="62"/>
      <c r="F49" s="62"/>
      <c r="G49" s="62"/>
      <c r="H49" s="187" t="s">
        <v>210</v>
      </c>
      <c r="I49" s="188"/>
      <c r="J49" s="189"/>
      <c r="K49" s="71">
        <f>SUM(K48)</f>
        <v>32524</v>
      </c>
      <c r="L49" s="71">
        <f>SUM(L48)</f>
        <v>14650</v>
      </c>
      <c r="M49" s="71">
        <f>SUM(M48)</f>
        <v>0</v>
      </c>
      <c r="N49" s="71">
        <f>SUM(K49:M49)</f>
        <v>47174</v>
      </c>
    </row>
    <row r="50" spans="1:14" s="61" customFormat="1" ht="16.5">
      <c r="A50" s="95">
        <v>44</v>
      </c>
      <c r="B50" s="62"/>
      <c r="C50" s="62"/>
      <c r="D50" s="62"/>
      <c r="E50" s="62"/>
      <c r="F50" s="62"/>
      <c r="G50" s="62"/>
      <c r="H50" s="190" t="s">
        <v>211</v>
      </c>
      <c r="I50" s="191"/>
      <c r="J50" s="189"/>
      <c r="K50" s="71">
        <f>SUM(K46+K49)</f>
        <v>344288</v>
      </c>
      <c r="L50" s="71">
        <f>SUM(L46+L49)</f>
        <v>18167</v>
      </c>
      <c r="M50" s="71">
        <f>SUM(M46+M49)</f>
        <v>0</v>
      </c>
      <c r="N50" s="71">
        <f>SUM(N46+N49)</f>
        <v>362455</v>
      </c>
    </row>
    <row r="51" ht="16.5">
      <c r="R51" s="59"/>
    </row>
  </sheetData>
  <sheetProtection/>
  <mergeCells count="13">
    <mergeCell ref="H1:N1"/>
    <mergeCell ref="H2:N2"/>
    <mergeCell ref="H3:N3"/>
    <mergeCell ref="K5:N5"/>
    <mergeCell ref="M4:N4"/>
    <mergeCell ref="A5:A6"/>
    <mergeCell ref="H49:J49"/>
    <mergeCell ref="H50:J50"/>
    <mergeCell ref="H8:J8"/>
    <mergeCell ref="H38:J38"/>
    <mergeCell ref="H46:J46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P47" sqref="P4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203"/>
      <c r="I1" s="203"/>
      <c r="J1" s="203"/>
      <c r="K1" s="203"/>
      <c r="L1" s="203"/>
      <c r="M1" s="203"/>
      <c r="N1" s="203"/>
      <c r="O1" s="57"/>
    </row>
    <row r="2" spans="8:14" s="57" customFormat="1" ht="19.5" customHeight="1">
      <c r="H2" s="204" t="s">
        <v>110</v>
      </c>
      <c r="I2" s="204"/>
      <c r="J2" s="204"/>
      <c r="K2" s="204"/>
      <c r="L2" s="204"/>
      <c r="M2" s="204"/>
      <c r="N2" s="204"/>
    </row>
    <row r="3" spans="8:14" ht="15.75">
      <c r="H3" s="205" t="s">
        <v>270</v>
      </c>
      <c r="I3" s="205"/>
      <c r="J3" s="205"/>
      <c r="K3" s="205"/>
      <c r="L3" s="205"/>
      <c r="M3" s="205"/>
      <c r="N3" s="205"/>
    </row>
    <row r="4" spans="8:14" ht="20.25" customHeight="1">
      <c r="H4" s="65"/>
      <c r="I4" s="65"/>
      <c r="J4" s="65"/>
      <c r="K4" s="65" t="s">
        <v>33</v>
      </c>
      <c r="L4" s="65"/>
      <c r="M4" s="208" t="s">
        <v>254</v>
      </c>
      <c r="N4" s="208"/>
    </row>
    <row r="5" spans="1:14" s="58" customFormat="1" ht="14.25" customHeight="1">
      <c r="A5" s="209" t="s">
        <v>172</v>
      </c>
      <c r="H5" s="196" t="s">
        <v>252</v>
      </c>
      <c r="I5" s="196"/>
      <c r="J5" s="197"/>
      <c r="K5" s="200" t="s">
        <v>88</v>
      </c>
      <c r="L5" s="206"/>
      <c r="M5" s="206"/>
      <c r="N5" s="207"/>
    </row>
    <row r="6" spans="1:14" s="58" customFormat="1" ht="38.25">
      <c r="A6" s="210"/>
      <c r="H6" s="198"/>
      <c r="I6" s="198"/>
      <c r="J6" s="199"/>
      <c r="K6" s="66" t="s">
        <v>89</v>
      </c>
      <c r="L6" s="66" t="s">
        <v>90</v>
      </c>
      <c r="M6" s="67" t="s">
        <v>91</v>
      </c>
      <c r="N6" s="66" t="s">
        <v>92</v>
      </c>
    </row>
    <row r="7" spans="1:14" s="58" customFormat="1" ht="15">
      <c r="A7" s="90"/>
      <c r="H7" s="200" t="s">
        <v>6</v>
      </c>
      <c r="I7" s="201"/>
      <c r="J7" s="202"/>
      <c r="K7" s="66" t="s">
        <v>7</v>
      </c>
      <c r="L7" s="66" t="s">
        <v>8</v>
      </c>
      <c r="M7" s="67" t="s">
        <v>9</v>
      </c>
      <c r="N7" s="66" t="s">
        <v>109</v>
      </c>
    </row>
    <row r="8" spans="1:14" s="60" customFormat="1" ht="12">
      <c r="A8" s="95">
        <v>1</v>
      </c>
      <c r="H8" s="211" t="s">
        <v>93</v>
      </c>
      <c r="I8" s="212"/>
      <c r="J8" s="213"/>
      <c r="K8" s="68">
        <f>SUM(K9+K10+K11+K33+K39)</f>
        <v>244948</v>
      </c>
      <c r="L8" s="68">
        <f>SUM(L9+L10+L11+L33+L39)</f>
        <v>14903</v>
      </c>
      <c r="M8" s="68">
        <f>SUM(M9:M39)</f>
        <v>0</v>
      </c>
      <c r="N8" s="68">
        <f>SUM(N9+N10+N11+N33+N39)</f>
        <v>259851</v>
      </c>
    </row>
    <row r="9" spans="1:14" s="61" customFormat="1" ht="12">
      <c r="A9" s="95">
        <v>2</v>
      </c>
      <c r="H9" s="91" t="s">
        <v>94</v>
      </c>
      <c r="I9" s="69"/>
      <c r="J9" s="81" t="s">
        <v>95</v>
      </c>
      <c r="K9" s="82">
        <v>65803</v>
      </c>
      <c r="L9" s="83"/>
      <c r="M9" s="83">
        <v>0</v>
      </c>
      <c r="N9" s="83">
        <f>SUM(K9:M9)</f>
        <v>65803</v>
      </c>
    </row>
    <row r="10" spans="1:14" s="61" customFormat="1" ht="12">
      <c r="A10" s="95">
        <v>3</v>
      </c>
      <c r="H10" s="91" t="s">
        <v>96</v>
      </c>
      <c r="I10" s="69"/>
      <c r="J10" s="81" t="s">
        <v>97</v>
      </c>
      <c r="K10" s="83">
        <v>13310</v>
      </c>
      <c r="L10" s="83"/>
      <c r="M10" s="83">
        <v>0</v>
      </c>
      <c r="N10" s="83">
        <f>SUM(K10:M10)</f>
        <v>13310</v>
      </c>
    </row>
    <row r="11" spans="1:14" s="61" customFormat="1" ht="12">
      <c r="A11" s="95">
        <v>4</v>
      </c>
      <c r="H11" s="91" t="s">
        <v>98</v>
      </c>
      <c r="I11" s="69"/>
      <c r="J11" s="81" t="s">
        <v>99</v>
      </c>
      <c r="K11" s="83">
        <f>SUM(K12+K15+K18+K26+K29)</f>
        <v>44298</v>
      </c>
      <c r="L11" s="83">
        <f>SUM(L12+L15+L18+L26+L29)</f>
        <v>3903</v>
      </c>
      <c r="M11" s="83">
        <v>0</v>
      </c>
      <c r="N11" s="83">
        <f>SUM(N12+N15+N18+N26+N29)</f>
        <v>48201</v>
      </c>
    </row>
    <row r="12" spans="1:14" s="61" customFormat="1" ht="12">
      <c r="A12" s="95">
        <v>5</v>
      </c>
      <c r="H12" s="69"/>
      <c r="I12" s="92" t="s">
        <v>116</v>
      </c>
      <c r="J12" s="79" t="s">
        <v>117</v>
      </c>
      <c r="K12" s="80">
        <f>SUM(K13+K14)</f>
        <v>9890</v>
      </c>
      <c r="L12" s="80">
        <f>SUM(L13+L14)</f>
        <v>927</v>
      </c>
      <c r="M12" s="80">
        <f>SUM(M13+M14)</f>
        <v>0</v>
      </c>
      <c r="N12" s="80">
        <f>SUM(N13+N14)</f>
        <v>10817</v>
      </c>
    </row>
    <row r="13" spans="1:14" s="61" customFormat="1" ht="12">
      <c r="A13" s="95">
        <v>6</v>
      </c>
      <c r="H13" s="69"/>
      <c r="I13" s="77"/>
      <c r="J13" s="69" t="s">
        <v>118</v>
      </c>
      <c r="K13" s="70">
        <v>430</v>
      </c>
      <c r="L13" s="70">
        <v>0</v>
      </c>
      <c r="M13" s="70">
        <v>0</v>
      </c>
      <c r="N13" s="70">
        <f>SUM(K13:M13)</f>
        <v>430</v>
      </c>
    </row>
    <row r="14" spans="1:14" s="61" customFormat="1" ht="12">
      <c r="A14" s="95">
        <v>7</v>
      </c>
      <c r="H14" s="69"/>
      <c r="I14" s="77"/>
      <c r="J14" s="69" t="s">
        <v>119</v>
      </c>
      <c r="K14" s="70">
        <v>9460</v>
      </c>
      <c r="L14" s="70">
        <v>927</v>
      </c>
      <c r="M14" s="70">
        <v>0</v>
      </c>
      <c r="N14" s="70">
        <f>SUM(K14:M14)</f>
        <v>10387</v>
      </c>
    </row>
    <row r="15" spans="1:14" s="61" customFormat="1" ht="12">
      <c r="A15" s="95">
        <v>8</v>
      </c>
      <c r="H15" s="69"/>
      <c r="I15" s="92" t="s">
        <v>120</v>
      </c>
      <c r="J15" s="79" t="s">
        <v>121</v>
      </c>
      <c r="K15" s="80">
        <f>SUM(K16+K17)</f>
        <v>926</v>
      </c>
      <c r="L15" s="80">
        <f>SUM(L16+L17)</f>
        <v>12</v>
      </c>
      <c r="M15" s="80">
        <f>SUM(M16+M17)</f>
        <v>0</v>
      </c>
      <c r="N15" s="80">
        <f>SUM(N16+N17)</f>
        <v>938</v>
      </c>
    </row>
    <row r="16" spans="1:14" s="61" customFormat="1" ht="12">
      <c r="A16" s="95">
        <v>9</v>
      </c>
      <c r="H16" s="69"/>
      <c r="I16" s="93"/>
      <c r="J16" s="69" t="s">
        <v>122</v>
      </c>
      <c r="K16" s="70">
        <v>616</v>
      </c>
      <c r="L16" s="70">
        <v>12</v>
      </c>
      <c r="M16" s="70">
        <v>0</v>
      </c>
      <c r="N16" s="70">
        <f>SUM(K16:M16)</f>
        <v>628</v>
      </c>
    </row>
    <row r="17" spans="1:14" s="61" customFormat="1" ht="12">
      <c r="A17" s="95">
        <v>10</v>
      </c>
      <c r="H17" s="69"/>
      <c r="I17" s="93"/>
      <c r="J17" s="69" t="s">
        <v>123</v>
      </c>
      <c r="K17" s="70">
        <v>310</v>
      </c>
      <c r="L17" s="70">
        <v>0</v>
      </c>
      <c r="M17" s="70">
        <v>0</v>
      </c>
      <c r="N17" s="70">
        <f>SUM(K17:M17)</f>
        <v>310</v>
      </c>
    </row>
    <row r="18" spans="1:14" s="61" customFormat="1" ht="12">
      <c r="A18" s="95">
        <v>11</v>
      </c>
      <c r="H18" s="69"/>
      <c r="I18" s="92" t="s">
        <v>124</v>
      </c>
      <c r="J18" s="79" t="s">
        <v>125</v>
      </c>
      <c r="K18" s="80">
        <f>SUM(K19:K25)</f>
        <v>24508</v>
      </c>
      <c r="L18" s="80">
        <f>SUM(L19:L25)</f>
        <v>1999</v>
      </c>
      <c r="M18" s="80">
        <f>SUM(M19:M25)</f>
        <v>0</v>
      </c>
      <c r="N18" s="80">
        <f>SUM(N19:N25)</f>
        <v>26507</v>
      </c>
    </row>
    <row r="19" spans="1:14" s="61" customFormat="1" ht="12">
      <c r="A19" s="95">
        <v>12</v>
      </c>
      <c r="H19" s="69"/>
      <c r="I19" s="93"/>
      <c r="J19" s="69" t="s">
        <v>126</v>
      </c>
      <c r="K19" s="70">
        <v>5156</v>
      </c>
      <c r="L19" s="70">
        <v>1410</v>
      </c>
      <c r="M19" s="70">
        <v>0</v>
      </c>
      <c r="N19" s="70">
        <f aca="true" t="shared" si="0" ref="N19:N27">SUM(K19:M19)</f>
        <v>6566</v>
      </c>
    </row>
    <row r="20" spans="1:14" s="61" customFormat="1" ht="12">
      <c r="A20" s="95">
        <v>13</v>
      </c>
      <c r="H20" s="69"/>
      <c r="I20" s="93"/>
      <c r="J20" s="69" t="s">
        <v>127</v>
      </c>
      <c r="K20" s="70">
        <v>445</v>
      </c>
      <c r="L20" s="70">
        <v>0</v>
      </c>
      <c r="M20" s="70">
        <v>0</v>
      </c>
      <c r="N20" s="70">
        <f t="shared" si="0"/>
        <v>445</v>
      </c>
    </row>
    <row r="21" spans="1:14" s="61" customFormat="1" ht="12">
      <c r="A21" s="95">
        <v>14</v>
      </c>
      <c r="H21" s="69"/>
      <c r="I21" s="93"/>
      <c r="J21" s="69" t="s">
        <v>128</v>
      </c>
      <c r="K21" s="70">
        <v>204</v>
      </c>
      <c r="L21" s="70">
        <v>0</v>
      </c>
      <c r="M21" s="70">
        <v>0</v>
      </c>
      <c r="N21" s="70">
        <f t="shared" si="0"/>
        <v>204</v>
      </c>
    </row>
    <row r="22" spans="1:14" s="61" customFormat="1" ht="12">
      <c r="A22" s="95">
        <v>15</v>
      </c>
      <c r="H22" s="69"/>
      <c r="I22" s="93"/>
      <c r="J22" s="69" t="s">
        <v>129</v>
      </c>
      <c r="K22" s="70">
        <v>1147</v>
      </c>
      <c r="L22" s="70">
        <v>135</v>
      </c>
      <c r="M22" s="70">
        <v>0</v>
      </c>
      <c r="N22" s="70">
        <f t="shared" si="0"/>
        <v>1282</v>
      </c>
    </row>
    <row r="23" spans="1:14" s="61" customFormat="1" ht="12">
      <c r="A23" s="95">
        <v>16</v>
      </c>
      <c r="H23" s="69"/>
      <c r="I23" s="93"/>
      <c r="J23" s="69" t="s">
        <v>130</v>
      </c>
      <c r="K23" s="70">
        <v>1381</v>
      </c>
      <c r="L23" s="70">
        <v>0</v>
      </c>
      <c r="M23" s="70">
        <v>0</v>
      </c>
      <c r="N23" s="70">
        <f t="shared" si="0"/>
        <v>1381</v>
      </c>
    </row>
    <row r="24" spans="1:14" s="61" customFormat="1" ht="12">
      <c r="A24" s="95">
        <v>17</v>
      </c>
      <c r="H24" s="69"/>
      <c r="I24" s="93"/>
      <c r="J24" s="69" t="s">
        <v>131</v>
      </c>
      <c r="K24" s="70">
        <v>6279</v>
      </c>
      <c r="L24" s="70">
        <v>0</v>
      </c>
      <c r="M24" s="70">
        <v>0</v>
      </c>
      <c r="N24" s="70">
        <f t="shared" si="0"/>
        <v>6279</v>
      </c>
    </row>
    <row r="25" spans="1:14" s="61" customFormat="1" ht="12">
      <c r="A25" s="95">
        <v>18</v>
      </c>
      <c r="H25" s="69"/>
      <c r="I25" s="93"/>
      <c r="J25" s="69" t="s">
        <v>132</v>
      </c>
      <c r="K25" s="70">
        <v>9896</v>
      </c>
      <c r="L25" s="70">
        <v>454</v>
      </c>
      <c r="M25" s="70">
        <v>0</v>
      </c>
      <c r="N25" s="70">
        <f t="shared" si="0"/>
        <v>10350</v>
      </c>
    </row>
    <row r="26" spans="1:14" s="61" customFormat="1" ht="12">
      <c r="A26" s="95">
        <v>19</v>
      </c>
      <c r="H26" s="69"/>
      <c r="I26" s="92" t="s">
        <v>133</v>
      </c>
      <c r="J26" s="79" t="s">
        <v>134</v>
      </c>
      <c r="K26" s="80">
        <f>SUM(K27:K28)</f>
        <v>665</v>
      </c>
      <c r="L26" s="80">
        <f>SUM(L27:L28)</f>
        <v>0</v>
      </c>
      <c r="M26" s="80">
        <f>SUM(M27:M28)</f>
        <v>0</v>
      </c>
      <c r="N26" s="80">
        <f t="shared" si="0"/>
        <v>665</v>
      </c>
    </row>
    <row r="27" spans="1:14" s="61" customFormat="1" ht="12">
      <c r="A27" s="95">
        <v>20</v>
      </c>
      <c r="H27" s="69"/>
      <c r="I27" s="93"/>
      <c r="J27" s="69" t="s">
        <v>135</v>
      </c>
      <c r="K27" s="70">
        <v>15</v>
      </c>
      <c r="L27" s="70">
        <v>0</v>
      </c>
      <c r="M27" s="70">
        <v>0</v>
      </c>
      <c r="N27" s="70">
        <f t="shared" si="0"/>
        <v>15</v>
      </c>
    </row>
    <row r="28" spans="1:14" s="61" customFormat="1" ht="12">
      <c r="A28" s="95">
        <v>21</v>
      </c>
      <c r="H28" s="69"/>
      <c r="I28" s="93"/>
      <c r="J28" s="69" t="s">
        <v>271</v>
      </c>
      <c r="K28" s="70">
        <v>650</v>
      </c>
      <c r="L28" s="70">
        <v>0</v>
      </c>
      <c r="M28" s="70">
        <v>0</v>
      </c>
      <c r="N28" s="70">
        <f>SUM(K28:M28)</f>
        <v>650</v>
      </c>
    </row>
    <row r="29" spans="1:14" s="61" customFormat="1" ht="12">
      <c r="A29" s="95">
        <v>22</v>
      </c>
      <c r="H29" s="69"/>
      <c r="I29" s="92" t="s">
        <v>136</v>
      </c>
      <c r="J29" s="79" t="s">
        <v>137</v>
      </c>
      <c r="K29" s="80">
        <f>SUM(K30:K32)</f>
        <v>8309</v>
      </c>
      <c r="L29" s="80">
        <f>SUM(L30:L32)</f>
        <v>965</v>
      </c>
      <c r="M29" s="80">
        <f>SUM(M30:M32)</f>
        <v>0</v>
      </c>
      <c r="N29" s="80">
        <f>SUM(N30:N32)</f>
        <v>9274</v>
      </c>
    </row>
    <row r="30" spans="1:14" s="61" customFormat="1" ht="12">
      <c r="A30" s="95">
        <v>23</v>
      </c>
      <c r="H30" s="69"/>
      <c r="I30" s="93"/>
      <c r="J30" s="69" t="s">
        <v>138</v>
      </c>
      <c r="K30" s="70">
        <v>7554</v>
      </c>
      <c r="L30" s="70">
        <v>798</v>
      </c>
      <c r="M30" s="70">
        <v>0</v>
      </c>
      <c r="N30" s="70">
        <f>SUM(K30:M30)</f>
        <v>8352</v>
      </c>
    </row>
    <row r="31" spans="1:14" s="61" customFormat="1" ht="12">
      <c r="A31" s="95">
        <v>24</v>
      </c>
      <c r="H31" s="69"/>
      <c r="I31" s="93"/>
      <c r="J31" s="69" t="s">
        <v>139</v>
      </c>
      <c r="K31" s="70">
        <v>300</v>
      </c>
      <c r="L31" s="70">
        <v>0</v>
      </c>
      <c r="M31" s="70">
        <v>0</v>
      </c>
      <c r="N31" s="70">
        <f>SUM(K31:M31)</f>
        <v>300</v>
      </c>
    </row>
    <row r="32" spans="1:14" s="61" customFormat="1" ht="12">
      <c r="A32" s="95">
        <v>25</v>
      </c>
      <c r="H32" s="69"/>
      <c r="I32" s="93"/>
      <c r="J32" s="69" t="s">
        <v>140</v>
      </c>
      <c r="K32" s="70">
        <v>455</v>
      </c>
      <c r="L32" s="70">
        <v>167</v>
      </c>
      <c r="M32" s="70">
        <v>0</v>
      </c>
      <c r="N32" s="70">
        <f>SUM(K32:M32)</f>
        <v>622</v>
      </c>
    </row>
    <row r="33" spans="1:14" s="61" customFormat="1" ht="12">
      <c r="A33" s="95">
        <v>26</v>
      </c>
      <c r="H33" s="91" t="s">
        <v>100</v>
      </c>
      <c r="I33" s="81"/>
      <c r="J33" s="81" t="s">
        <v>102</v>
      </c>
      <c r="K33" s="83">
        <f>SUM(K34:K38)</f>
        <v>18975</v>
      </c>
      <c r="L33" s="83">
        <f>SUM(L34:L38)</f>
        <v>0</v>
      </c>
      <c r="M33" s="83">
        <v>0</v>
      </c>
      <c r="N33" s="83">
        <f>SUM(N34:N38)</f>
        <v>18975</v>
      </c>
    </row>
    <row r="34" spans="1:14" s="61" customFormat="1" ht="12">
      <c r="A34" s="95">
        <v>27</v>
      </c>
      <c r="H34" s="94"/>
      <c r="I34" s="92" t="s">
        <v>141</v>
      </c>
      <c r="J34" s="79" t="s">
        <v>142</v>
      </c>
      <c r="K34" s="80">
        <v>0</v>
      </c>
      <c r="L34" s="80">
        <v>0</v>
      </c>
      <c r="M34" s="80">
        <v>0</v>
      </c>
      <c r="N34" s="80">
        <f aca="true" t="shared" si="1" ref="N34:N49">SUM(K34:M34)</f>
        <v>0</v>
      </c>
    </row>
    <row r="35" spans="1:14" s="61" customFormat="1" ht="12">
      <c r="A35" s="95">
        <v>28</v>
      </c>
      <c r="H35" s="94"/>
      <c r="I35" s="92" t="s">
        <v>143</v>
      </c>
      <c r="J35" s="79" t="s">
        <v>147</v>
      </c>
      <c r="K35" s="80">
        <v>0</v>
      </c>
      <c r="L35" s="80">
        <v>0</v>
      </c>
      <c r="M35" s="80">
        <v>0</v>
      </c>
      <c r="N35" s="80">
        <f t="shared" si="1"/>
        <v>0</v>
      </c>
    </row>
    <row r="36" spans="1:14" s="61" customFormat="1" ht="12">
      <c r="A36" s="95">
        <v>29</v>
      </c>
      <c r="H36" s="94"/>
      <c r="I36" s="92" t="s">
        <v>144</v>
      </c>
      <c r="J36" s="79" t="s">
        <v>148</v>
      </c>
      <c r="K36" s="80">
        <v>0</v>
      </c>
      <c r="L36" s="80">
        <v>0</v>
      </c>
      <c r="M36" s="80">
        <v>0</v>
      </c>
      <c r="N36" s="80">
        <f t="shared" si="1"/>
        <v>0</v>
      </c>
    </row>
    <row r="37" spans="1:14" s="61" customFormat="1" ht="12">
      <c r="A37" s="95">
        <v>30</v>
      </c>
      <c r="H37" s="94"/>
      <c r="I37" s="92" t="s">
        <v>145</v>
      </c>
      <c r="J37" s="79" t="s">
        <v>149</v>
      </c>
      <c r="K37" s="80">
        <v>0</v>
      </c>
      <c r="L37" s="80">
        <v>0</v>
      </c>
      <c r="M37" s="80">
        <v>0</v>
      </c>
      <c r="N37" s="80">
        <f t="shared" si="1"/>
        <v>0</v>
      </c>
    </row>
    <row r="38" spans="1:14" s="61" customFormat="1" ht="12">
      <c r="A38" s="95">
        <v>31</v>
      </c>
      <c r="H38" s="94"/>
      <c r="I38" s="92" t="s">
        <v>146</v>
      </c>
      <c r="J38" s="79" t="s">
        <v>150</v>
      </c>
      <c r="K38" s="80">
        <v>18975</v>
      </c>
      <c r="L38" s="80">
        <v>0</v>
      </c>
      <c r="M38" s="80">
        <v>0</v>
      </c>
      <c r="N38" s="80">
        <f t="shared" si="1"/>
        <v>18975</v>
      </c>
    </row>
    <row r="39" spans="1:14" s="61" customFormat="1" ht="12">
      <c r="A39" s="95">
        <v>32</v>
      </c>
      <c r="H39" s="91" t="s">
        <v>101</v>
      </c>
      <c r="I39" s="91"/>
      <c r="J39" s="81" t="s">
        <v>151</v>
      </c>
      <c r="K39" s="83">
        <f>SUM(K40+K42+K45+K49)</f>
        <v>102562</v>
      </c>
      <c r="L39" s="83">
        <f>SUM(L40+L42+L45+L49)</f>
        <v>11000</v>
      </c>
      <c r="M39" s="83">
        <f>SUM(M40+M42+M45+M49)</f>
        <v>0</v>
      </c>
      <c r="N39" s="83">
        <f t="shared" si="1"/>
        <v>113562</v>
      </c>
    </row>
    <row r="40" spans="1:14" s="61" customFormat="1" ht="12">
      <c r="A40" s="95">
        <v>33</v>
      </c>
      <c r="H40" s="91"/>
      <c r="I40" s="92" t="s">
        <v>154</v>
      </c>
      <c r="J40" s="79" t="s">
        <v>259</v>
      </c>
      <c r="K40" s="80">
        <f>SUM(K41)</f>
        <v>834</v>
      </c>
      <c r="L40" s="80">
        <f>SUM(L41)</f>
        <v>0</v>
      </c>
      <c r="M40" s="80">
        <f>SUM(M41)</f>
        <v>0</v>
      </c>
      <c r="N40" s="80">
        <f t="shared" si="1"/>
        <v>834</v>
      </c>
    </row>
    <row r="41" spans="1:14" s="61" customFormat="1" ht="12">
      <c r="A41" s="95">
        <v>35</v>
      </c>
      <c r="H41" s="91"/>
      <c r="I41" s="94"/>
      <c r="J41" s="69" t="s">
        <v>272</v>
      </c>
      <c r="K41" s="70">
        <v>834</v>
      </c>
      <c r="L41" s="70">
        <v>0</v>
      </c>
      <c r="M41" s="70">
        <v>0</v>
      </c>
      <c r="N41" s="70">
        <f t="shared" si="1"/>
        <v>834</v>
      </c>
    </row>
    <row r="42" spans="1:14" s="61" customFormat="1" ht="12">
      <c r="A42" s="95">
        <v>36</v>
      </c>
      <c r="H42" s="94"/>
      <c r="I42" s="92" t="s">
        <v>155</v>
      </c>
      <c r="J42" s="79" t="s">
        <v>152</v>
      </c>
      <c r="K42" s="80">
        <f>SUM(K43:K44)</f>
        <v>64823</v>
      </c>
      <c r="L42" s="80">
        <f>SUM(L44)</f>
        <v>0</v>
      </c>
      <c r="M42" s="80">
        <f>SUM(M44)</f>
        <v>0</v>
      </c>
      <c r="N42" s="80">
        <f t="shared" si="1"/>
        <v>64823</v>
      </c>
    </row>
    <row r="43" spans="1:14" s="61" customFormat="1" ht="12">
      <c r="A43" s="95">
        <v>37</v>
      </c>
      <c r="H43" s="94"/>
      <c r="I43" s="92"/>
      <c r="J43" s="69" t="s">
        <v>153</v>
      </c>
      <c r="K43" s="70">
        <v>56159</v>
      </c>
      <c r="L43" s="70">
        <v>0</v>
      </c>
      <c r="M43" s="70">
        <v>0</v>
      </c>
      <c r="N43" s="70">
        <f>SUM(K43:M43)</f>
        <v>56159</v>
      </c>
    </row>
    <row r="44" spans="1:14" s="61" customFormat="1" ht="12">
      <c r="A44" s="95">
        <v>38</v>
      </c>
      <c r="H44" s="94"/>
      <c r="I44" s="94"/>
      <c r="J44" s="69" t="s">
        <v>273</v>
      </c>
      <c r="K44" s="70">
        <v>8664</v>
      </c>
      <c r="L44" s="70">
        <v>0</v>
      </c>
      <c r="M44" s="70">
        <v>0</v>
      </c>
      <c r="N44" s="70">
        <f t="shared" si="1"/>
        <v>8664</v>
      </c>
    </row>
    <row r="45" spans="1:14" s="61" customFormat="1" ht="12">
      <c r="A45" s="95">
        <v>39</v>
      </c>
      <c r="H45" s="94"/>
      <c r="I45" s="92" t="s">
        <v>158</v>
      </c>
      <c r="J45" s="79" t="s">
        <v>156</v>
      </c>
      <c r="K45" s="80">
        <f>SUM(K46:K48)</f>
        <v>0</v>
      </c>
      <c r="L45" s="80">
        <f>SUM(L46:L48)</f>
        <v>11000</v>
      </c>
      <c r="M45" s="80">
        <f>SUM(M46:M48)</f>
        <v>0</v>
      </c>
      <c r="N45" s="80">
        <f t="shared" si="1"/>
        <v>11000</v>
      </c>
    </row>
    <row r="46" spans="1:14" s="61" customFormat="1" ht="12">
      <c r="A46" s="95">
        <v>40</v>
      </c>
      <c r="H46" s="94"/>
      <c r="I46" s="92"/>
      <c r="J46" s="69" t="s">
        <v>157</v>
      </c>
      <c r="K46" s="70">
        <v>0</v>
      </c>
      <c r="L46" s="70">
        <v>8500</v>
      </c>
      <c r="M46" s="70">
        <v>0</v>
      </c>
      <c r="N46" s="70">
        <f>SUM(K46:M46)</f>
        <v>8500</v>
      </c>
    </row>
    <row r="47" spans="1:14" s="61" customFormat="1" ht="12">
      <c r="A47" s="95">
        <v>41</v>
      </c>
      <c r="H47" s="94"/>
      <c r="I47" s="92"/>
      <c r="J47" s="69" t="s">
        <v>274</v>
      </c>
      <c r="K47" s="80"/>
      <c r="L47" s="80">
        <v>1500</v>
      </c>
      <c r="M47" s="80"/>
      <c r="N47" s="70">
        <f>SUM(K47:M47)</f>
        <v>1500</v>
      </c>
    </row>
    <row r="48" spans="1:14" s="61" customFormat="1" ht="12">
      <c r="A48" s="95">
        <v>42</v>
      </c>
      <c r="H48" s="94"/>
      <c r="I48" s="94"/>
      <c r="J48" s="69" t="s">
        <v>275</v>
      </c>
      <c r="K48" s="70">
        <v>0</v>
      </c>
      <c r="L48" s="70">
        <v>1000</v>
      </c>
      <c r="M48" s="70">
        <v>0</v>
      </c>
      <c r="N48" s="70">
        <f t="shared" si="1"/>
        <v>1000</v>
      </c>
    </row>
    <row r="49" spans="1:14" s="61" customFormat="1" ht="12">
      <c r="A49" s="97">
        <v>43</v>
      </c>
      <c r="H49" s="94"/>
      <c r="I49" s="92" t="s">
        <v>261</v>
      </c>
      <c r="J49" s="79" t="s">
        <v>159</v>
      </c>
      <c r="K49" s="80">
        <v>36905</v>
      </c>
      <c r="L49" s="80">
        <v>0</v>
      </c>
      <c r="M49" s="80">
        <v>0</v>
      </c>
      <c r="N49" s="80">
        <f t="shared" si="1"/>
        <v>36905</v>
      </c>
    </row>
    <row r="50" spans="1:14" s="60" customFormat="1" ht="12">
      <c r="A50" s="97">
        <v>44</v>
      </c>
      <c r="H50" s="74" t="s">
        <v>103</v>
      </c>
      <c r="I50" s="75"/>
      <c r="J50" s="76"/>
      <c r="K50" s="68">
        <f>SUM(K51:K53)</f>
        <v>38438</v>
      </c>
      <c r="L50" s="68">
        <f>SUM(L51:L53)</f>
        <v>3264</v>
      </c>
      <c r="M50" s="68">
        <f>SUM(M51:M53)</f>
        <v>0</v>
      </c>
      <c r="N50" s="68">
        <f>SUM(N51:N53)</f>
        <v>41702</v>
      </c>
    </row>
    <row r="51" spans="1:14" s="84" customFormat="1" ht="12">
      <c r="A51" s="97">
        <v>45</v>
      </c>
      <c r="H51" s="91" t="s">
        <v>94</v>
      </c>
      <c r="I51" s="81"/>
      <c r="J51" s="81" t="s">
        <v>160</v>
      </c>
      <c r="K51" s="83">
        <v>30940</v>
      </c>
      <c r="L51" s="83">
        <v>1264</v>
      </c>
      <c r="M51" s="83">
        <v>0</v>
      </c>
      <c r="N51" s="83">
        <f aca="true" t="shared" si="2" ref="N51:N56">SUM(K51:M51)</f>
        <v>32204</v>
      </c>
    </row>
    <row r="52" spans="1:14" s="84" customFormat="1" ht="12">
      <c r="A52" s="95">
        <v>46</v>
      </c>
      <c r="H52" s="91" t="s">
        <v>96</v>
      </c>
      <c r="I52" s="81"/>
      <c r="J52" s="81" t="s">
        <v>161</v>
      </c>
      <c r="K52" s="83">
        <v>7216</v>
      </c>
      <c r="L52" s="83">
        <v>0</v>
      </c>
      <c r="M52" s="83">
        <v>0</v>
      </c>
      <c r="N52" s="83">
        <f t="shared" si="2"/>
        <v>7216</v>
      </c>
    </row>
    <row r="53" spans="1:14" s="84" customFormat="1" ht="12">
      <c r="A53" s="95">
        <v>47</v>
      </c>
      <c r="H53" s="91" t="s">
        <v>98</v>
      </c>
      <c r="I53" s="81"/>
      <c r="J53" s="81" t="s">
        <v>162</v>
      </c>
      <c r="K53" s="83">
        <f>SUM(K54:K56)</f>
        <v>282</v>
      </c>
      <c r="L53" s="83">
        <f>SUM(L54:L56)</f>
        <v>2000</v>
      </c>
      <c r="M53" s="83">
        <f>SUM(M54:M56)</f>
        <v>0</v>
      </c>
      <c r="N53" s="83">
        <f t="shared" si="2"/>
        <v>2282</v>
      </c>
    </row>
    <row r="54" spans="1:14" s="61" customFormat="1" ht="12">
      <c r="A54" s="95">
        <v>48</v>
      </c>
      <c r="H54" s="69"/>
      <c r="I54" s="92" t="s">
        <v>116</v>
      </c>
      <c r="J54" s="79" t="s">
        <v>113</v>
      </c>
      <c r="K54" s="80">
        <v>0</v>
      </c>
      <c r="L54" s="80">
        <v>0</v>
      </c>
      <c r="M54" s="80">
        <v>0</v>
      </c>
      <c r="N54" s="80">
        <f t="shared" si="2"/>
        <v>0</v>
      </c>
    </row>
    <row r="55" spans="1:14" s="61" customFormat="1" ht="12">
      <c r="A55" s="95">
        <v>49</v>
      </c>
      <c r="H55" s="69"/>
      <c r="I55" s="92" t="s">
        <v>120</v>
      </c>
      <c r="J55" s="79" t="s">
        <v>104</v>
      </c>
      <c r="K55" s="80">
        <v>282</v>
      </c>
      <c r="L55" s="80">
        <v>0</v>
      </c>
      <c r="M55" s="80">
        <v>0</v>
      </c>
      <c r="N55" s="80">
        <f t="shared" si="2"/>
        <v>282</v>
      </c>
    </row>
    <row r="56" spans="1:14" s="61" customFormat="1" ht="12">
      <c r="A56" s="95">
        <v>50</v>
      </c>
      <c r="H56" s="69"/>
      <c r="I56" s="92" t="s">
        <v>124</v>
      </c>
      <c r="J56" s="79" t="s">
        <v>163</v>
      </c>
      <c r="K56" s="80">
        <v>0</v>
      </c>
      <c r="L56" s="80">
        <v>2000</v>
      </c>
      <c r="M56" s="80">
        <v>0</v>
      </c>
      <c r="N56" s="80">
        <f t="shared" si="2"/>
        <v>2000</v>
      </c>
    </row>
    <row r="57" spans="1:14" s="62" customFormat="1" ht="15">
      <c r="A57" s="97">
        <v>51</v>
      </c>
      <c r="H57" s="187" t="s">
        <v>173</v>
      </c>
      <c r="I57" s="188"/>
      <c r="J57" s="195"/>
      <c r="K57" s="71">
        <f>SUM(K8,K50,)</f>
        <v>283386</v>
      </c>
      <c r="L57" s="71">
        <f>SUM(L8,L50,)</f>
        <v>18167</v>
      </c>
      <c r="M57" s="71">
        <f>SUM(M8,M50,)</f>
        <v>0</v>
      </c>
      <c r="N57" s="71">
        <f>SUM(N8,N50,)</f>
        <v>301553</v>
      </c>
    </row>
    <row r="58" spans="1:14" s="62" customFormat="1" ht="15">
      <c r="A58" s="95">
        <v>52</v>
      </c>
      <c r="H58" s="74" t="s">
        <v>170</v>
      </c>
      <c r="I58" s="75"/>
      <c r="J58" s="76"/>
      <c r="K58" s="71"/>
      <c r="L58" s="71"/>
      <c r="M58" s="71"/>
      <c r="N58" s="71"/>
    </row>
    <row r="59" spans="1:14" s="62" customFormat="1" ht="15">
      <c r="A59" s="95">
        <v>53</v>
      </c>
      <c r="H59" s="100" t="s">
        <v>94</v>
      </c>
      <c r="I59" s="168"/>
      <c r="J59" s="169" t="s">
        <v>260</v>
      </c>
      <c r="K59" s="89">
        <v>6020</v>
      </c>
      <c r="L59" s="89">
        <v>0</v>
      </c>
      <c r="M59" s="89">
        <v>0</v>
      </c>
      <c r="N59" s="89">
        <f>SUM(K59:M59)</f>
        <v>6020</v>
      </c>
    </row>
    <row r="60" spans="1:14" s="88" customFormat="1" ht="14.25">
      <c r="A60" s="97">
        <v>54</v>
      </c>
      <c r="H60" s="100" t="s">
        <v>96</v>
      </c>
      <c r="I60" s="86"/>
      <c r="J60" s="87" t="s">
        <v>171</v>
      </c>
      <c r="K60" s="89">
        <v>54882</v>
      </c>
      <c r="L60" s="89">
        <v>0</v>
      </c>
      <c r="M60" s="89">
        <v>0</v>
      </c>
      <c r="N60" s="89">
        <f>SUM(K60:M60)</f>
        <v>54882</v>
      </c>
    </row>
    <row r="61" spans="1:14" s="62" customFormat="1" ht="15">
      <c r="A61" s="95">
        <v>55</v>
      </c>
      <c r="H61" s="187" t="s">
        <v>174</v>
      </c>
      <c r="I61" s="188"/>
      <c r="J61" s="189"/>
      <c r="K61" s="71">
        <f>SUM(K59:K60)</f>
        <v>60902</v>
      </c>
      <c r="L61" s="71">
        <f>SUM(L59:L60)</f>
        <v>0</v>
      </c>
      <c r="M61" s="71">
        <f>SUM(M59:M60)</f>
        <v>0</v>
      </c>
      <c r="N61" s="71">
        <f>SUM(K61:M61)</f>
        <v>60902</v>
      </c>
    </row>
    <row r="62" spans="1:14" s="62" customFormat="1" ht="16.5">
      <c r="A62" s="95">
        <v>56</v>
      </c>
      <c r="H62" s="190" t="s">
        <v>175</v>
      </c>
      <c r="I62" s="191"/>
      <c r="J62" s="189"/>
      <c r="K62" s="71">
        <f>SUM(K57+K61)</f>
        <v>344288</v>
      </c>
      <c r="L62" s="71">
        <f>SUM(L57+L61)</f>
        <v>18167</v>
      </c>
      <c r="M62" s="71">
        <f>SUM(M57+M61)</f>
        <v>0</v>
      </c>
      <c r="N62" s="71">
        <f>SUM(N57+N61)</f>
        <v>362455</v>
      </c>
    </row>
    <row r="63" ht="16.5">
      <c r="R63" s="59"/>
    </row>
  </sheetData>
  <sheetProtection/>
  <mergeCells count="12">
    <mergeCell ref="A5:A6"/>
    <mergeCell ref="H5:J6"/>
    <mergeCell ref="K5:N5"/>
    <mergeCell ref="H7:J7"/>
    <mergeCell ref="H8:J8"/>
    <mergeCell ref="H57:J57"/>
    <mergeCell ref="H61:J61"/>
    <mergeCell ref="H62:J62"/>
    <mergeCell ref="H1:N1"/>
    <mergeCell ref="H2:N2"/>
    <mergeCell ref="H3:N3"/>
    <mergeCell ref="M4:N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203"/>
      <c r="I1" s="203"/>
      <c r="J1" s="203"/>
      <c r="K1" s="203"/>
      <c r="L1" s="203"/>
      <c r="M1" s="203"/>
      <c r="N1" s="203"/>
      <c r="O1" s="57"/>
    </row>
    <row r="2" spans="8:14" s="57" customFormat="1" ht="19.5" customHeight="1">
      <c r="H2" s="204" t="s">
        <v>212</v>
      </c>
      <c r="I2" s="204"/>
      <c r="J2" s="204"/>
      <c r="K2" s="204"/>
      <c r="L2" s="204"/>
      <c r="M2" s="204"/>
      <c r="N2" s="204"/>
    </row>
    <row r="3" spans="8:14" ht="15.75">
      <c r="H3" s="205" t="s">
        <v>266</v>
      </c>
      <c r="I3" s="205"/>
      <c r="J3" s="205"/>
      <c r="K3" s="205"/>
      <c r="L3" s="205"/>
      <c r="M3" s="205"/>
      <c r="N3" s="205"/>
    </row>
    <row r="4" spans="8:14" ht="20.25" customHeight="1">
      <c r="H4" s="65"/>
      <c r="I4" s="65"/>
      <c r="J4" s="65"/>
      <c r="K4" s="65" t="s">
        <v>33</v>
      </c>
      <c r="L4" s="65"/>
      <c r="M4" s="208" t="s">
        <v>255</v>
      </c>
      <c r="N4" s="208"/>
    </row>
    <row r="5" spans="1:14" s="62" customFormat="1" ht="15">
      <c r="A5" s="209" t="s">
        <v>172</v>
      </c>
      <c r="B5" s="58"/>
      <c r="C5" s="58"/>
      <c r="D5" s="58"/>
      <c r="E5" s="58"/>
      <c r="F5" s="58"/>
      <c r="G5" s="58"/>
      <c r="H5" s="196" t="s">
        <v>253</v>
      </c>
      <c r="I5" s="196"/>
      <c r="J5" s="197"/>
      <c r="K5" s="200" t="s">
        <v>88</v>
      </c>
      <c r="L5" s="206"/>
      <c r="M5" s="206"/>
      <c r="N5" s="207"/>
    </row>
    <row r="6" spans="1:14" s="59" customFormat="1" ht="38.25">
      <c r="A6" s="210"/>
      <c r="B6" s="58"/>
      <c r="C6" s="58"/>
      <c r="D6" s="58"/>
      <c r="E6" s="58"/>
      <c r="F6" s="58"/>
      <c r="G6" s="58"/>
      <c r="H6" s="198"/>
      <c r="I6" s="198"/>
      <c r="J6" s="199"/>
      <c r="K6" s="66" t="s">
        <v>89</v>
      </c>
      <c r="L6" s="66" t="s">
        <v>90</v>
      </c>
      <c r="M6" s="67" t="s">
        <v>91</v>
      </c>
      <c r="N6" s="66" t="s">
        <v>92</v>
      </c>
    </row>
    <row r="7" spans="1:14" s="59" customFormat="1" ht="16.5">
      <c r="A7" s="90"/>
      <c r="B7" s="58"/>
      <c r="C7" s="58"/>
      <c r="D7" s="58"/>
      <c r="E7" s="58"/>
      <c r="F7" s="58"/>
      <c r="G7" s="58"/>
      <c r="H7" s="200" t="s">
        <v>6</v>
      </c>
      <c r="I7" s="201"/>
      <c r="J7" s="202"/>
      <c r="K7" s="66" t="s">
        <v>7</v>
      </c>
      <c r="L7" s="66" t="s">
        <v>8</v>
      </c>
      <c r="M7" s="67" t="s">
        <v>9</v>
      </c>
      <c r="N7" s="66" t="s">
        <v>109</v>
      </c>
    </row>
    <row r="8" spans="1:14" s="63" customFormat="1" ht="12">
      <c r="A8" s="101">
        <v>1</v>
      </c>
      <c r="H8" s="192" t="s">
        <v>105</v>
      </c>
      <c r="I8" s="193"/>
      <c r="J8" s="194"/>
      <c r="K8" s="72">
        <f>SUM(K9+K12+K18)</f>
        <v>0</v>
      </c>
      <c r="L8" s="72">
        <f>SUM(L9+L12+L18)</f>
        <v>0</v>
      </c>
      <c r="M8" s="72">
        <f>SUM(M9+M12+M18)</f>
        <v>6015</v>
      </c>
      <c r="N8" s="72">
        <f>SUM(N9+N12+N18)</f>
        <v>6015</v>
      </c>
    </row>
    <row r="9" spans="1:14" s="84" customFormat="1" ht="12">
      <c r="A9" s="96">
        <v>2</v>
      </c>
      <c r="H9" s="91" t="s">
        <v>94</v>
      </c>
      <c r="I9" s="81"/>
      <c r="J9" s="81" t="s">
        <v>114</v>
      </c>
      <c r="K9" s="83">
        <f>SUM(K10+K11)</f>
        <v>0</v>
      </c>
      <c r="L9" s="83">
        <f>SUM(L10+L11)</f>
        <v>0</v>
      </c>
      <c r="M9" s="83">
        <v>0</v>
      </c>
      <c r="N9" s="83">
        <f>SUM(K9:M9)</f>
        <v>0</v>
      </c>
    </row>
    <row r="10" spans="1:14" s="85" customFormat="1" ht="12">
      <c r="A10" s="95">
        <v>3</v>
      </c>
      <c r="H10" s="79"/>
      <c r="I10" s="92" t="s">
        <v>178</v>
      </c>
      <c r="J10" s="79" t="s">
        <v>164</v>
      </c>
      <c r="K10" s="80">
        <v>0</v>
      </c>
      <c r="L10" s="80">
        <v>0</v>
      </c>
      <c r="M10" s="80">
        <v>0</v>
      </c>
      <c r="N10" s="80">
        <f>SUM(K10:M10)</f>
        <v>0</v>
      </c>
    </row>
    <row r="11" spans="1:14" s="85" customFormat="1" ht="12">
      <c r="A11" s="95">
        <v>4</v>
      </c>
      <c r="H11" s="79"/>
      <c r="I11" s="92" t="s">
        <v>179</v>
      </c>
      <c r="J11" s="79" t="s">
        <v>168</v>
      </c>
      <c r="K11" s="80">
        <v>0</v>
      </c>
      <c r="L11" s="80">
        <v>0</v>
      </c>
      <c r="M11" s="80">
        <v>0</v>
      </c>
      <c r="N11" s="80">
        <f>SUM(K11:M11)</f>
        <v>0</v>
      </c>
    </row>
    <row r="12" spans="1:14" s="84" customFormat="1" ht="12">
      <c r="A12" s="95">
        <v>5</v>
      </c>
      <c r="H12" s="91" t="s">
        <v>96</v>
      </c>
      <c r="I12" s="91"/>
      <c r="J12" s="81" t="s">
        <v>106</v>
      </c>
      <c r="K12" s="83">
        <f>SUM(K13+K14+K15+K16+K17)</f>
        <v>0</v>
      </c>
      <c r="L12" s="83">
        <f>SUM(L13+L14+L15+L16+L17)</f>
        <v>0</v>
      </c>
      <c r="M12" s="83">
        <f>SUM(M13+M14+M15+M16+M17)</f>
        <v>85</v>
      </c>
      <c r="N12" s="83">
        <f>SUM(N13+N14+N15+N16+N17)</f>
        <v>85</v>
      </c>
    </row>
    <row r="13" spans="1:14" s="85" customFormat="1" ht="12">
      <c r="A13" s="95">
        <v>6</v>
      </c>
      <c r="H13" s="79"/>
      <c r="I13" s="92" t="s">
        <v>185</v>
      </c>
      <c r="J13" s="79" t="s">
        <v>180</v>
      </c>
      <c r="K13" s="80">
        <v>0</v>
      </c>
      <c r="L13" s="80">
        <v>0</v>
      </c>
      <c r="M13" s="80">
        <v>0</v>
      </c>
      <c r="N13" s="80">
        <f>SUM(K13:L13)</f>
        <v>0</v>
      </c>
    </row>
    <row r="14" spans="1:14" s="61" customFormat="1" ht="12">
      <c r="A14" s="95">
        <v>7</v>
      </c>
      <c r="H14" s="69"/>
      <c r="I14" s="92" t="s">
        <v>186</v>
      </c>
      <c r="J14" s="79" t="s">
        <v>182</v>
      </c>
      <c r="K14" s="80">
        <v>0</v>
      </c>
      <c r="L14" s="80">
        <f>SUM(L15:L15)</f>
        <v>0</v>
      </c>
      <c r="M14" s="80">
        <f>SUM(M15:M15)</f>
        <v>0</v>
      </c>
      <c r="N14" s="80">
        <f>SUM(K14:M14)</f>
        <v>0</v>
      </c>
    </row>
    <row r="15" spans="1:14" s="61" customFormat="1" ht="12">
      <c r="A15" s="95">
        <v>8</v>
      </c>
      <c r="H15" s="69"/>
      <c r="I15" s="92" t="s">
        <v>187</v>
      </c>
      <c r="J15" s="79" t="s">
        <v>188</v>
      </c>
      <c r="K15" s="80">
        <v>0</v>
      </c>
      <c r="L15" s="80">
        <v>0</v>
      </c>
      <c r="M15" s="80">
        <v>0</v>
      </c>
      <c r="N15" s="80">
        <f>SUM(K15:L15)</f>
        <v>0</v>
      </c>
    </row>
    <row r="16" spans="1:14" s="61" customFormat="1" ht="12">
      <c r="A16" s="95">
        <v>9</v>
      </c>
      <c r="H16" s="69"/>
      <c r="I16" s="92" t="s">
        <v>190</v>
      </c>
      <c r="J16" s="79" t="s">
        <v>191</v>
      </c>
      <c r="K16" s="80">
        <v>0</v>
      </c>
      <c r="L16" s="80">
        <v>0</v>
      </c>
      <c r="M16" s="80">
        <v>0</v>
      </c>
      <c r="N16" s="80">
        <v>0</v>
      </c>
    </row>
    <row r="17" spans="1:14" s="61" customFormat="1" ht="12">
      <c r="A17" s="95">
        <v>10</v>
      </c>
      <c r="H17" s="69"/>
      <c r="I17" s="92" t="s">
        <v>193</v>
      </c>
      <c r="J17" s="79" t="s">
        <v>194</v>
      </c>
      <c r="K17" s="80">
        <v>0</v>
      </c>
      <c r="L17" s="80">
        <v>0</v>
      </c>
      <c r="M17" s="80">
        <v>85</v>
      </c>
      <c r="N17" s="80">
        <f>SUM(K17:M17)</f>
        <v>85</v>
      </c>
    </row>
    <row r="18" spans="1:14" s="84" customFormat="1" ht="12">
      <c r="A18" s="95">
        <v>11</v>
      </c>
      <c r="H18" s="91" t="s">
        <v>98</v>
      </c>
      <c r="I18" s="91"/>
      <c r="J18" s="81" t="s">
        <v>196</v>
      </c>
      <c r="K18" s="83">
        <f>SUM(K19:K23)</f>
        <v>0</v>
      </c>
      <c r="L18" s="83">
        <f>SUM(L19:L23)</f>
        <v>0</v>
      </c>
      <c r="M18" s="83">
        <f>SUM(M19:M23)</f>
        <v>5930</v>
      </c>
      <c r="N18" s="83">
        <f>SUM(N19:N23)</f>
        <v>5930</v>
      </c>
    </row>
    <row r="19" spans="1:14" s="61" customFormat="1" ht="12">
      <c r="A19" s="95">
        <v>12</v>
      </c>
      <c r="H19" s="69"/>
      <c r="I19" s="92" t="s">
        <v>116</v>
      </c>
      <c r="J19" s="79" t="s">
        <v>197</v>
      </c>
      <c r="K19" s="80">
        <v>0</v>
      </c>
      <c r="L19" s="80">
        <v>0</v>
      </c>
      <c r="M19" s="80">
        <v>5880</v>
      </c>
      <c r="N19" s="80">
        <f>SUM(K19:M19)</f>
        <v>5880</v>
      </c>
    </row>
    <row r="20" spans="1:14" s="61" customFormat="1" ht="12">
      <c r="A20" s="95">
        <v>13</v>
      </c>
      <c r="H20" s="69"/>
      <c r="I20" s="92" t="s">
        <v>120</v>
      </c>
      <c r="J20" s="79" t="s">
        <v>198</v>
      </c>
      <c r="K20" s="80">
        <v>0</v>
      </c>
      <c r="L20" s="80">
        <v>0</v>
      </c>
      <c r="M20" s="80">
        <v>0</v>
      </c>
      <c r="N20" s="80">
        <f>SUM(K20:L20)</f>
        <v>0</v>
      </c>
    </row>
    <row r="21" spans="1:14" s="61" customFormat="1" ht="12">
      <c r="A21" s="95">
        <v>14</v>
      </c>
      <c r="H21" s="69"/>
      <c r="I21" s="92" t="s">
        <v>124</v>
      </c>
      <c r="J21" s="79" t="s">
        <v>199</v>
      </c>
      <c r="K21" s="80">
        <v>0</v>
      </c>
      <c r="L21" s="80">
        <v>0</v>
      </c>
      <c r="M21" s="80">
        <v>0</v>
      </c>
      <c r="N21" s="80">
        <f>SUM(K21:L21)</f>
        <v>0</v>
      </c>
    </row>
    <row r="22" spans="1:14" s="61" customFormat="1" ht="12">
      <c r="A22" s="95">
        <v>15</v>
      </c>
      <c r="H22" s="69"/>
      <c r="I22" s="92" t="s">
        <v>133</v>
      </c>
      <c r="J22" s="79" t="s">
        <v>200</v>
      </c>
      <c r="K22" s="80">
        <v>0</v>
      </c>
      <c r="L22" s="80">
        <v>0</v>
      </c>
      <c r="M22" s="80">
        <v>0</v>
      </c>
      <c r="N22" s="80">
        <f>SUM(K22:M22)</f>
        <v>0</v>
      </c>
    </row>
    <row r="23" spans="1:14" s="61" customFormat="1" ht="12">
      <c r="A23" s="95">
        <v>16</v>
      </c>
      <c r="H23" s="69"/>
      <c r="I23" s="92" t="s">
        <v>136</v>
      </c>
      <c r="J23" s="79" t="s">
        <v>107</v>
      </c>
      <c r="K23" s="80">
        <v>0</v>
      </c>
      <c r="L23" s="80">
        <v>0</v>
      </c>
      <c r="M23" s="80">
        <v>50</v>
      </c>
      <c r="N23" s="80">
        <f>SUM(K23:M23)</f>
        <v>50</v>
      </c>
    </row>
    <row r="24" spans="1:14" s="60" customFormat="1" ht="12">
      <c r="A24" s="95">
        <v>17</v>
      </c>
      <c r="H24" s="192" t="s">
        <v>108</v>
      </c>
      <c r="I24" s="193"/>
      <c r="J24" s="194"/>
      <c r="K24" s="68">
        <f>SUM(K25+K27+K29)</f>
        <v>0</v>
      </c>
      <c r="L24" s="68">
        <f>SUM(L25+L27+L29)</f>
        <v>0</v>
      </c>
      <c r="M24" s="68">
        <f>SUM(M25+M27+M29)</f>
        <v>0</v>
      </c>
      <c r="N24" s="68">
        <f>SUM(N25+N27+N29)</f>
        <v>0</v>
      </c>
    </row>
    <row r="25" spans="1:14" s="61" customFormat="1" ht="12">
      <c r="A25" s="95">
        <v>18</v>
      </c>
      <c r="H25" s="91" t="s">
        <v>94</v>
      </c>
      <c r="I25" s="69"/>
      <c r="J25" s="99" t="s">
        <v>201</v>
      </c>
      <c r="K25" s="83">
        <v>0</v>
      </c>
      <c r="L25" s="83">
        <v>0</v>
      </c>
      <c r="M25" s="83">
        <v>0</v>
      </c>
      <c r="N25" s="83">
        <f>SUM(K25:L25)</f>
        <v>0</v>
      </c>
    </row>
    <row r="26" spans="1:14" s="85" customFormat="1" ht="12">
      <c r="A26" s="95">
        <v>19</v>
      </c>
      <c r="H26" s="79"/>
      <c r="I26" s="92" t="s">
        <v>178</v>
      </c>
      <c r="J26" s="79" t="s">
        <v>202</v>
      </c>
      <c r="K26" s="80">
        <v>0</v>
      </c>
      <c r="L26" s="80">
        <v>0</v>
      </c>
      <c r="M26" s="80">
        <v>0</v>
      </c>
      <c r="N26" s="80">
        <f>SUM(K26:M26)</f>
        <v>0</v>
      </c>
    </row>
    <row r="27" spans="1:14" s="84" customFormat="1" ht="12">
      <c r="A27" s="95">
        <v>20</v>
      </c>
      <c r="H27" s="91" t="s">
        <v>96</v>
      </c>
      <c r="I27" s="81"/>
      <c r="J27" s="81" t="s">
        <v>203</v>
      </c>
      <c r="K27" s="83">
        <v>0</v>
      </c>
      <c r="L27" s="83">
        <v>0</v>
      </c>
      <c r="M27" s="83">
        <f>SUM(M28:M28)</f>
        <v>0</v>
      </c>
      <c r="N27" s="83">
        <f>SUM(K27:M27)</f>
        <v>0</v>
      </c>
    </row>
    <row r="28" spans="1:14" s="61" customFormat="1" ht="12">
      <c r="A28" s="95">
        <v>21</v>
      </c>
      <c r="H28" s="69"/>
      <c r="I28" s="92" t="s">
        <v>185</v>
      </c>
      <c r="J28" s="79" t="s">
        <v>204</v>
      </c>
      <c r="K28" s="70">
        <v>0</v>
      </c>
      <c r="L28" s="70">
        <v>0</v>
      </c>
      <c r="M28" s="70">
        <v>0</v>
      </c>
      <c r="N28" s="70">
        <f>SUM(K28:M28)</f>
        <v>0</v>
      </c>
    </row>
    <row r="29" spans="1:14" s="61" customFormat="1" ht="12">
      <c r="A29" s="95">
        <v>22</v>
      </c>
      <c r="H29" s="91" t="s">
        <v>98</v>
      </c>
      <c r="I29" s="81"/>
      <c r="J29" s="81" t="s">
        <v>205</v>
      </c>
      <c r="K29" s="83">
        <v>0</v>
      </c>
      <c r="L29" s="83">
        <v>0</v>
      </c>
      <c r="M29" s="83">
        <v>0</v>
      </c>
      <c r="N29" s="83">
        <f>SUM(K29:M29)</f>
        <v>0</v>
      </c>
    </row>
    <row r="30" spans="1:14" s="61" customFormat="1" ht="12">
      <c r="A30" s="95">
        <v>23</v>
      </c>
      <c r="H30" s="69"/>
      <c r="I30" s="92" t="s">
        <v>116</v>
      </c>
      <c r="J30" s="79" t="s">
        <v>206</v>
      </c>
      <c r="K30" s="80">
        <v>0</v>
      </c>
      <c r="L30" s="80">
        <v>0</v>
      </c>
      <c r="M30" s="80">
        <v>0</v>
      </c>
      <c r="N30" s="80">
        <f>SUM(K30:M30)</f>
        <v>0</v>
      </c>
    </row>
    <row r="31" spans="1:14" s="64" customFormat="1" ht="13.5" customHeight="1">
      <c r="A31" s="98">
        <v>24</v>
      </c>
      <c r="H31" s="187" t="s">
        <v>207</v>
      </c>
      <c r="I31" s="188"/>
      <c r="J31" s="195"/>
      <c r="K31" s="73">
        <f>SUM(K8,K24)</f>
        <v>0</v>
      </c>
      <c r="L31" s="73">
        <f>SUM(L8,L24)</f>
        <v>0</v>
      </c>
      <c r="M31" s="73">
        <f>SUM(M8,M24)</f>
        <v>6015</v>
      </c>
      <c r="N31" s="73">
        <f>SUM(N8,N24)</f>
        <v>6015</v>
      </c>
    </row>
    <row r="32" spans="1:14" s="62" customFormat="1" ht="15">
      <c r="A32" s="95">
        <v>25</v>
      </c>
      <c r="H32" s="74" t="s">
        <v>209</v>
      </c>
      <c r="I32" s="75"/>
      <c r="J32" s="76"/>
      <c r="K32" s="71"/>
      <c r="L32" s="71"/>
      <c r="M32" s="71"/>
      <c r="N32" s="71"/>
    </row>
    <row r="33" spans="1:14" ht="18" customHeight="1">
      <c r="A33" s="95">
        <v>26</v>
      </c>
      <c r="B33" s="88"/>
      <c r="C33" s="88"/>
      <c r="D33" s="88"/>
      <c r="E33" s="88"/>
      <c r="F33" s="88"/>
      <c r="G33" s="88"/>
      <c r="H33" s="100" t="s">
        <v>94</v>
      </c>
      <c r="I33" s="86"/>
      <c r="J33" s="87" t="s">
        <v>208</v>
      </c>
      <c r="K33" s="102">
        <v>0</v>
      </c>
      <c r="L33" s="102">
        <v>0</v>
      </c>
      <c r="M33" s="102">
        <v>395</v>
      </c>
      <c r="N33" s="102">
        <f>SUM(K33:M33)</f>
        <v>395</v>
      </c>
    </row>
    <row r="34" spans="1:14" ht="18" customHeight="1">
      <c r="A34" s="95">
        <v>27</v>
      </c>
      <c r="B34" s="88"/>
      <c r="C34" s="88"/>
      <c r="D34" s="88"/>
      <c r="E34" s="88"/>
      <c r="F34" s="88"/>
      <c r="G34" s="88"/>
      <c r="H34" s="100" t="s">
        <v>96</v>
      </c>
      <c r="I34" s="86"/>
      <c r="J34" s="87" t="s">
        <v>171</v>
      </c>
      <c r="K34" s="102">
        <v>0</v>
      </c>
      <c r="L34" s="102">
        <v>0</v>
      </c>
      <c r="M34" s="102">
        <v>54882</v>
      </c>
      <c r="N34" s="102">
        <f>SUM(K34:M34)</f>
        <v>54882</v>
      </c>
    </row>
    <row r="35" spans="1:14" s="61" customFormat="1" ht="14.25" customHeight="1">
      <c r="A35" s="95">
        <v>28</v>
      </c>
      <c r="B35" s="62"/>
      <c r="C35" s="62"/>
      <c r="D35" s="62"/>
      <c r="E35" s="62"/>
      <c r="F35" s="62"/>
      <c r="G35" s="62"/>
      <c r="H35" s="187" t="s">
        <v>210</v>
      </c>
      <c r="I35" s="188"/>
      <c r="J35" s="189"/>
      <c r="K35" s="71">
        <f>SUM(K33:K34)</f>
        <v>0</v>
      </c>
      <c r="L35" s="71">
        <f>SUM(L33:L34)</f>
        <v>0</v>
      </c>
      <c r="M35" s="71">
        <f>SUM(M33:M34)</f>
        <v>55277</v>
      </c>
      <c r="N35" s="71">
        <f>SUM(K35:M35)</f>
        <v>55277</v>
      </c>
    </row>
    <row r="36" spans="1:14" s="61" customFormat="1" ht="16.5">
      <c r="A36" s="95">
        <v>29</v>
      </c>
      <c r="B36" s="62"/>
      <c r="C36" s="62"/>
      <c r="D36" s="62"/>
      <c r="E36" s="62"/>
      <c r="F36" s="62"/>
      <c r="G36" s="62"/>
      <c r="H36" s="190" t="s">
        <v>211</v>
      </c>
      <c r="I36" s="191"/>
      <c r="J36" s="189"/>
      <c r="K36" s="71">
        <f>SUM(K31+K35)</f>
        <v>0</v>
      </c>
      <c r="L36" s="71">
        <f>SUM(L31+L35)</f>
        <v>0</v>
      </c>
      <c r="M36" s="71">
        <f>SUM(M31+M35)</f>
        <v>61292</v>
      </c>
      <c r="N36" s="71">
        <f>SUM(N31+N35)</f>
        <v>61292</v>
      </c>
    </row>
    <row r="37" ht="16.5">
      <c r="R37" s="59"/>
    </row>
  </sheetData>
  <sheetProtection/>
  <mergeCells count="13">
    <mergeCell ref="A5:A6"/>
    <mergeCell ref="H5:J6"/>
    <mergeCell ref="H1:N1"/>
    <mergeCell ref="H2:N2"/>
    <mergeCell ref="H3:N3"/>
    <mergeCell ref="M4:N4"/>
    <mergeCell ref="H36:J36"/>
    <mergeCell ref="K5:N5"/>
    <mergeCell ref="H7:J7"/>
    <mergeCell ref="H8:J8"/>
    <mergeCell ref="H24:J24"/>
    <mergeCell ref="H31:J31"/>
    <mergeCell ref="H35:J3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S32" sqref="S32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0.140625" style="0" customWidth="1"/>
    <col min="12" max="12" width="10.00390625" style="0" customWidth="1"/>
    <col min="13" max="13" width="8.7109375" style="0" customWidth="1"/>
    <col min="14" max="14" width="9.8515625" style="0" customWidth="1"/>
  </cols>
  <sheetData>
    <row r="1" spans="8:15" ht="15">
      <c r="H1" s="203"/>
      <c r="I1" s="203"/>
      <c r="J1" s="203"/>
      <c r="K1" s="203"/>
      <c r="L1" s="203"/>
      <c r="M1" s="203"/>
      <c r="N1" s="203"/>
      <c r="O1" s="57"/>
    </row>
    <row r="2" spans="8:14" s="57" customFormat="1" ht="19.5" customHeight="1">
      <c r="H2" s="204" t="s">
        <v>212</v>
      </c>
      <c r="I2" s="204"/>
      <c r="J2" s="204"/>
      <c r="K2" s="204"/>
      <c r="L2" s="204"/>
      <c r="M2" s="204"/>
      <c r="N2" s="204"/>
    </row>
    <row r="3" spans="8:14" ht="15.75">
      <c r="H3" s="205" t="s">
        <v>276</v>
      </c>
      <c r="I3" s="205"/>
      <c r="J3" s="205"/>
      <c r="K3" s="205"/>
      <c r="L3" s="205"/>
      <c r="M3" s="205"/>
      <c r="N3" s="205"/>
    </row>
    <row r="4" spans="8:14" ht="20.25" customHeight="1">
      <c r="H4" s="65"/>
      <c r="I4" s="65"/>
      <c r="J4" s="65"/>
      <c r="K4" s="65" t="s">
        <v>33</v>
      </c>
      <c r="L4" s="65"/>
      <c r="M4" s="208" t="s">
        <v>256</v>
      </c>
      <c r="N4" s="208"/>
    </row>
    <row r="5" spans="1:14" s="58" customFormat="1" ht="14.25" customHeight="1">
      <c r="A5" s="209" t="s">
        <v>172</v>
      </c>
      <c r="H5" s="196" t="s">
        <v>252</v>
      </c>
      <c r="I5" s="196"/>
      <c r="J5" s="197"/>
      <c r="K5" s="200" t="s">
        <v>88</v>
      </c>
      <c r="L5" s="206"/>
      <c r="M5" s="206"/>
      <c r="N5" s="207"/>
    </row>
    <row r="6" spans="1:14" s="58" customFormat="1" ht="38.25">
      <c r="A6" s="210"/>
      <c r="H6" s="198"/>
      <c r="I6" s="198"/>
      <c r="J6" s="199"/>
      <c r="K6" s="66" t="s">
        <v>89</v>
      </c>
      <c r="L6" s="66" t="s">
        <v>90</v>
      </c>
      <c r="M6" s="67" t="s">
        <v>91</v>
      </c>
      <c r="N6" s="66" t="s">
        <v>92</v>
      </c>
    </row>
    <row r="7" spans="1:14" s="58" customFormat="1" ht="15">
      <c r="A7" s="90"/>
      <c r="H7" s="200" t="s">
        <v>6</v>
      </c>
      <c r="I7" s="201"/>
      <c r="J7" s="202"/>
      <c r="K7" s="66" t="s">
        <v>7</v>
      </c>
      <c r="L7" s="66" t="s">
        <v>8</v>
      </c>
      <c r="M7" s="67" t="s">
        <v>9</v>
      </c>
      <c r="N7" s="66" t="s">
        <v>109</v>
      </c>
    </row>
    <row r="8" spans="1:14" s="60" customFormat="1" ht="12">
      <c r="A8" s="95">
        <v>1</v>
      </c>
      <c r="H8" s="211" t="s">
        <v>93</v>
      </c>
      <c r="I8" s="212"/>
      <c r="J8" s="213"/>
      <c r="K8" s="68">
        <f>SUM(K9+K10+K11+K31+K32)</f>
        <v>0</v>
      </c>
      <c r="L8" s="68">
        <f>SUM(L9+L10+L11+L31+L32)</f>
        <v>0</v>
      </c>
      <c r="M8" s="68">
        <f>SUM(M9:M11)</f>
        <v>61212</v>
      </c>
      <c r="N8" s="68">
        <f>SUM(N9+N10+N11+N31+N32)</f>
        <v>61212</v>
      </c>
    </row>
    <row r="9" spans="1:14" s="61" customFormat="1" ht="12">
      <c r="A9" s="95">
        <v>2</v>
      </c>
      <c r="H9" s="91" t="s">
        <v>94</v>
      </c>
      <c r="I9" s="69"/>
      <c r="J9" s="81" t="s">
        <v>95</v>
      </c>
      <c r="K9" s="82">
        <v>0</v>
      </c>
      <c r="L9" s="83">
        <v>0</v>
      </c>
      <c r="M9" s="83">
        <v>41897</v>
      </c>
      <c r="N9" s="83">
        <f>SUM(K9:M9)</f>
        <v>41897</v>
      </c>
    </row>
    <row r="10" spans="1:14" s="61" customFormat="1" ht="12">
      <c r="A10" s="95">
        <v>3</v>
      </c>
      <c r="H10" s="91" t="s">
        <v>96</v>
      </c>
      <c r="I10" s="69"/>
      <c r="J10" s="81" t="s">
        <v>97</v>
      </c>
      <c r="K10" s="83">
        <v>0</v>
      </c>
      <c r="L10" s="83">
        <v>0</v>
      </c>
      <c r="M10" s="83">
        <v>9740</v>
      </c>
      <c r="N10" s="83">
        <f>SUM(K10:M10)</f>
        <v>9740</v>
      </c>
    </row>
    <row r="11" spans="1:14" s="61" customFormat="1" ht="12">
      <c r="A11" s="95">
        <v>4</v>
      </c>
      <c r="H11" s="91" t="s">
        <v>98</v>
      </c>
      <c r="I11" s="69"/>
      <c r="J11" s="81" t="s">
        <v>99</v>
      </c>
      <c r="K11" s="83">
        <f>SUM(K12+K15+K18+K25+K27)</f>
        <v>0</v>
      </c>
      <c r="L11" s="83">
        <f>SUM(L12+L15+L18+L25+L27)</f>
        <v>0</v>
      </c>
      <c r="M11" s="83">
        <f>SUM(M12+M15+M18+M25+M27)</f>
        <v>9575</v>
      </c>
      <c r="N11" s="83">
        <f>SUM(N12+N15+N18+N25+N27)</f>
        <v>9575</v>
      </c>
    </row>
    <row r="12" spans="1:14" s="61" customFormat="1" ht="12">
      <c r="A12" s="95">
        <v>5</v>
      </c>
      <c r="H12" s="69"/>
      <c r="I12" s="78" t="s">
        <v>116</v>
      </c>
      <c r="J12" s="79" t="s">
        <v>117</v>
      </c>
      <c r="K12" s="80">
        <f>SUM(K13+K14)</f>
        <v>0</v>
      </c>
      <c r="L12" s="80">
        <f>SUM(L13+L14)</f>
        <v>0</v>
      </c>
      <c r="M12" s="80">
        <f>SUM(M13+M14)</f>
        <v>1585</v>
      </c>
      <c r="N12" s="80">
        <f>SUM(N13+N14)</f>
        <v>1585</v>
      </c>
    </row>
    <row r="13" spans="1:14" s="61" customFormat="1" ht="12">
      <c r="A13" s="95">
        <v>6</v>
      </c>
      <c r="H13" s="69"/>
      <c r="I13" s="77"/>
      <c r="J13" s="69" t="s">
        <v>118</v>
      </c>
      <c r="K13" s="70">
        <v>0</v>
      </c>
      <c r="L13" s="70">
        <v>0</v>
      </c>
      <c r="M13" s="70">
        <v>308</v>
      </c>
      <c r="N13" s="70">
        <f>SUM(K13:M13)</f>
        <v>308</v>
      </c>
    </row>
    <row r="14" spans="1:14" s="61" customFormat="1" ht="12">
      <c r="A14" s="95">
        <v>7</v>
      </c>
      <c r="H14" s="69"/>
      <c r="I14" s="77"/>
      <c r="J14" s="69" t="s">
        <v>119</v>
      </c>
      <c r="K14" s="70">
        <v>0</v>
      </c>
      <c r="L14" s="70">
        <v>0</v>
      </c>
      <c r="M14" s="70">
        <v>1277</v>
      </c>
      <c r="N14" s="70">
        <f>SUM(K14:M14)</f>
        <v>1277</v>
      </c>
    </row>
    <row r="15" spans="1:14" s="61" customFormat="1" ht="12">
      <c r="A15" s="95">
        <v>8</v>
      </c>
      <c r="H15" s="69"/>
      <c r="I15" s="92" t="s">
        <v>120</v>
      </c>
      <c r="J15" s="79" t="s">
        <v>121</v>
      </c>
      <c r="K15" s="80">
        <f>SUM(K16+K17)</f>
        <v>0</v>
      </c>
      <c r="L15" s="80">
        <f>SUM(L16+L17)</f>
        <v>0</v>
      </c>
      <c r="M15" s="80">
        <f>SUM(M16+M17)</f>
        <v>2030</v>
      </c>
      <c r="N15" s="80">
        <f>SUM(N16+N17)</f>
        <v>2030</v>
      </c>
    </row>
    <row r="16" spans="1:14" s="61" customFormat="1" ht="12">
      <c r="A16" s="95">
        <v>9</v>
      </c>
      <c r="H16" s="69"/>
      <c r="I16" s="93"/>
      <c r="J16" s="69" t="s">
        <v>122</v>
      </c>
      <c r="K16" s="70">
        <v>0</v>
      </c>
      <c r="L16" s="70">
        <v>0</v>
      </c>
      <c r="M16" s="70">
        <v>1580</v>
      </c>
      <c r="N16" s="70">
        <f>SUM(K16:M16)</f>
        <v>1580</v>
      </c>
    </row>
    <row r="17" spans="1:14" s="61" customFormat="1" ht="12">
      <c r="A17" s="95">
        <v>10</v>
      </c>
      <c r="H17" s="69"/>
      <c r="I17" s="93"/>
      <c r="J17" s="69" t="s">
        <v>123</v>
      </c>
      <c r="K17" s="70">
        <v>0</v>
      </c>
      <c r="L17" s="70">
        <v>0</v>
      </c>
      <c r="M17" s="70">
        <v>450</v>
      </c>
      <c r="N17" s="70">
        <f>SUM(K17:M17)</f>
        <v>450</v>
      </c>
    </row>
    <row r="18" spans="1:14" s="61" customFormat="1" ht="12">
      <c r="A18" s="95">
        <v>11</v>
      </c>
      <c r="H18" s="69"/>
      <c r="I18" s="92" t="s">
        <v>124</v>
      </c>
      <c r="J18" s="79" t="s">
        <v>125</v>
      </c>
      <c r="K18" s="80">
        <f>SUM(K19:K24)</f>
        <v>0</v>
      </c>
      <c r="L18" s="80">
        <f>SUM(L19:L24)</f>
        <v>0</v>
      </c>
      <c r="M18" s="80">
        <f>SUM(M19:M24)</f>
        <v>3793</v>
      </c>
      <c r="N18" s="80">
        <f>SUM(N19:N24)</f>
        <v>3793</v>
      </c>
    </row>
    <row r="19" spans="1:14" s="61" customFormat="1" ht="12">
      <c r="A19" s="95">
        <v>12</v>
      </c>
      <c r="H19" s="69"/>
      <c r="I19" s="93"/>
      <c r="J19" s="69" t="s">
        <v>126</v>
      </c>
      <c r="K19" s="70">
        <v>0</v>
      </c>
      <c r="L19" s="70">
        <v>0</v>
      </c>
      <c r="M19" s="70">
        <v>1015</v>
      </c>
      <c r="N19" s="70">
        <f aca="true" t="shared" si="0" ref="N19:N26">SUM(K19:M19)</f>
        <v>1015</v>
      </c>
    </row>
    <row r="20" spans="1:14" s="61" customFormat="1" ht="12">
      <c r="A20" s="95">
        <v>13</v>
      </c>
      <c r="H20" s="69"/>
      <c r="I20" s="93"/>
      <c r="J20" s="69" t="s">
        <v>127</v>
      </c>
      <c r="K20" s="70">
        <v>0</v>
      </c>
      <c r="L20" s="70">
        <v>0</v>
      </c>
      <c r="M20" s="70">
        <v>250</v>
      </c>
      <c r="N20" s="70">
        <f t="shared" si="0"/>
        <v>250</v>
      </c>
    </row>
    <row r="21" spans="1:14" s="61" customFormat="1" ht="12">
      <c r="A21" s="95">
        <v>14</v>
      </c>
      <c r="H21" s="69"/>
      <c r="I21" s="93"/>
      <c r="J21" s="69" t="s">
        <v>128</v>
      </c>
      <c r="K21" s="70">
        <v>0</v>
      </c>
      <c r="L21" s="70">
        <v>0</v>
      </c>
      <c r="M21" s="70">
        <v>1050</v>
      </c>
      <c r="N21" s="70">
        <f t="shared" si="0"/>
        <v>1050</v>
      </c>
    </row>
    <row r="22" spans="1:14" s="61" customFormat="1" ht="12">
      <c r="A22" s="95">
        <v>15</v>
      </c>
      <c r="H22" s="69"/>
      <c r="I22" s="93"/>
      <c r="J22" s="69" t="s">
        <v>129</v>
      </c>
      <c r="K22" s="70">
        <v>0</v>
      </c>
      <c r="L22" s="70">
        <v>0</v>
      </c>
      <c r="M22" s="70">
        <v>100</v>
      </c>
      <c r="N22" s="70">
        <f t="shared" si="0"/>
        <v>100</v>
      </c>
    </row>
    <row r="23" spans="1:14" s="61" customFormat="1" ht="12">
      <c r="A23" s="95">
        <v>16</v>
      </c>
      <c r="H23" s="69"/>
      <c r="I23" s="93"/>
      <c r="J23" s="69" t="s">
        <v>131</v>
      </c>
      <c r="K23" s="70">
        <v>0</v>
      </c>
      <c r="L23" s="70">
        <v>0</v>
      </c>
      <c r="M23" s="70">
        <v>494</v>
      </c>
      <c r="N23" s="70">
        <f t="shared" si="0"/>
        <v>494</v>
      </c>
    </row>
    <row r="24" spans="1:14" s="61" customFormat="1" ht="12">
      <c r="A24" s="95">
        <v>17</v>
      </c>
      <c r="H24" s="69"/>
      <c r="I24" s="93"/>
      <c r="J24" s="69" t="s">
        <v>132</v>
      </c>
      <c r="K24" s="70">
        <v>0</v>
      </c>
      <c r="L24" s="70">
        <v>0</v>
      </c>
      <c r="M24" s="70">
        <v>884</v>
      </c>
      <c r="N24" s="70">
        <f t="shared" si="0"/>
        <v>884</v>
      </c>
    </row>
    <row r="25" spans="1:14" s="61" customFormat="1" ht="12">
      <c r="A25" s="95">
        <v>18</v>
      </c>
      <c r="H25" s="69"/>
      <c r="I25" s="92" t="s">
        <v>133</v>
      </c>
      <c r="J25" s="79" t="s">
        <v>134</v>
      </c>
      <c r="K25" s="80">
        <v>0</v>
      </c>
      <c r="L25" s="80">
        <v>0</v>
      </c>
      <c r="M25" s="80">
        <f>SUM(M26)</f>
        <v>510</v>
      </c>
      <c r="N25" s="80">
        <f t="shared" si="0"/>
        <v>510</v>
      </c>
    </row>
    <row r="26" spans="1:14" s="61" customFormat="1" ht="12">
      <c r="A26" s="95">
        <v>19</v>
      </c>
      <c r="H26" s="69"/>
      <c r="I26" s="93"/>
      <c r="J26" s="69" t="s">
        <v>135</v>
      </c>
      <c r="K26" s="70">
        <v>0</v>
      </c>
      <c r="L26" s="70">
        <v>0</v>
      </c>
      <c r="M26" s="70">
        <v>510</v>
      </c>
      <c r="N26" s="70">
        <f t="shared" si="0"/>
        <v>510</v>
      </c>
    </row>
    <row r="27" spans="1:14" s="61" customFormat="1" ht="12">
      <c r="A27" s="95">
        <v>20</v>
      </c>
      <c r="H27" s="69"/>
      <c r="I27" s="92" t="s">
        <v>136</v>
      </c>
      <c r="J27" s="79" t="s">
        <v>137</v>
      </c>
      <c r="K27" s="80">
        <f>SUM(K28:K30)</f>
        <v>0</v>
      </c>
      <c r="L27" s="80">
        <f>SUM(L28:L30)</f>
        <v>0</v>
      </c>
      <c r="M27" s="80">
        <f>SUM(M28:M30)</f>
        <v>1657</v>
      </c>
      <c r="N27" s="80">
        <f>SUM(N28:N30)</f>
        <v>1657</v>
      </c>
    </row>
    <row r="28" spans="1:14" s="61" customFormat="1" ht="12">
      <c r="A28" s="95">
        <v>21</v>
      </c>
      <c r="H28" s="69"/>
      <c r="I28" s="93"/>
      <c r="J28" s="69" t="s">
        <v>138</v>
      </c>
      <c r="K28" s="70">
        <v>0</v>
      </c>
      <c r="L28" s="70">
        <v>0</v>
      </c>
      <c r="M28" s="70">
        <v>1657</v>
      </c>
      <c r="N28" s="70">
        <f>SUM(K28:M28)</f>
        <v>1657</v>
      </c>
    </row>
    <row r="29" spans="1:14" s="61" customFormat="1" ht="12">
      <c r="A29" s="95">
        <v>22</v>
      </c>
      <c r="H29" s="69"/>
      <c r="I29" s="93"/>
      <c r="J29" s="69" t="s">
        <v>139</v>
      </c>
      <c r="K29" s="70">
        <v>0</v>
      </c>
      <c r="L29" s="70">
        <v>0</v>
      </c>
      <c r="M29" s="70">
        <v>0</v>
      </c>
      <c r="N29" s="70">
        <f>SUM(K29:M29)</f>
        <v>0</v>
      </c>
    </row>
    <row r="30" spans="1:14" s="61" customFormat="1" ht="12">
      <c r="A30" s="95">
        <v>23</v>
      </c>
      <c r="H30" s="69"/>
      <c r="I30" s="93"/>
      <c r="J30" s="69" t="s">
        <v>140</v>
      </c>
      <c r="K30" s="70">
        <v>0</v>
      </c>
      <c r="L30" s="70">
        <v>0</v>
      </c>
      <c r="M30" s="70">
        <v>0</v>
      </c>
      <c r="N30" s="70">
        <f>SUM(K30:M30)</f>
        <v>0</v>
      </c>
    </row>
    <row r="31" spans="1:14" s="61" customFormat="1" ht="12">
      <c r="A31" s="95">
        <v>24</v>
      </c>
      <c r="H31" s="91" t="s">
        <v>100</v>
      </c>
      <c r="I31" s="81"/>
      <c r="J31" s="81" t="s">
        <v>102</v>
      </c>
      <c r="K31" s="83">
        <v>0</v>
      </c>
      <c r="L31" s="83">
        <v>0</v>
      </c>
      <c r="M31" s="83">
        <v>0</v>
      </c>
      <c r="N31" s="83">
        <v>0</v>
      </c>
    </row>
    <row r="32" spans="1:14" s="61" customFormat="1" ht="12">
      <c r="A32" s="95">
        <v>25</v>
      </c>
      <c r="H32" s="91" t="s">
        <v>101</v>
      </c>
      <c r="I32" s="91"/>
      <c r="J32" s="81" t="s">
        <v>151</v>
      </c>
      <c r="K32" s="83">
        <v>0</v>
      </c>
      <c r="L32" s="83">
        <v>0</v>
      </c>
      <c r="M32" s="83">
        <v>0</v>
      </c>
      <c r="N32" s="83">
        <v>0</v>
      </c>
    </row>
    <row r="33" spans="1:14" s="60" customFormat="1" ht="12">
      <c r="A33" s="95">
        <v>26</v>
      </c>
      <c r="H33" s="74" t="s">
        <v>103</v>
      </c>
      <c r="I33" s="75"/>
      <c r="J33" s="76"/>
      <c r="K33" s="68">
        <f>SUM(K34:K36)</f>
        <v>0</v>
      </c>
      <c r="L33" s="68">
        <f>SUM(L34:L36)</f>
        <v>0</v>
      </c>
      <c r="M33" s="68">
        <f>SUM(M34:M36)</f>
        <v>80</v>
      </c>
      <c r="N33" s="68">
        <f>SUM(N34:N36)</f>
        <v>80</v>
      </c>
    </row>
    <row r="34" spans="1:14" s="84" customFormat="1" ht="12">
      <c r="A34" s="97">
        <v>27</v>
      </c>
      <c r="H34" s="91" t="s">
        <v>94</v>
      </c>
      <c r="I34" s="81"/>
      <c r="J34" s="81" t="s">
        <v>160</v>
      </c>
      <c r="K34" s="83">
        <v>0</v>
      </c>
      <c r="L34" s="83">
        <v>0</v>
      </c>
      <c r="M34" s="83">
        <v>80</v>
      </c>
      <c r="N34" s="83">
        <f>SUM(K34:M34)</f>
        <v>80</v>
      </c>
    </row>
    <row r="35" spans="1:14" s="84" customFormat="1" ht="12">
      <c r="A35" s="97">
        <v>28</v>
      </c>
      <c r="H35" s="91" t="s">
        <v>96</v>
      </c>
      <c r="I35" s="81"/>
      <c r="J35" s="81" t="s">
        <v>161</v>
      </c>
      <c r="K35" s="83">
        <v>0</v>
      </c>
      <c r="L35" s="83">
        <v>0</v>
      </c>
      <c r="M35" s="83">
        <v>0</v>
      </c>
      <c r="N35" s="83">
        <f>SUM(K35:M35)</f>
        <v>0</v>
      </c>
    </row>
    <row r="36" spans="1:14" s="84" customFormat="1" ht="12">
      <c r="A36" s="97">
        <v>29</v>
      </c>
      <c r="H36" s="91" t="s">
        <v>98</v>
      </c>
      <c r="I36" s="81"/>
      <c r="J36" s="81" t="s">
        <v>162</v>
      </c>
      <c r="K36" s="83">
        <v>0</v>
      </c>
      <c r="L36" s="83">
        <v>0</v>
      </c>
      <c r="M36" s="83">
        <v>0</v>
      </c>
      <c r="N36" s="83">
        <f>SUM(K36:M36)</f>
        <v>0</v>
      </c>
    </row>
    <row r="37" spans="1:14" s="62" customFormat="1" ht="15">
      <c r="A37" s="95">
        <v>30</v>
      </c>
      <c r="H37" s="187" t="s">
        <v>173</v>
      </c>
      <c r="I37" s="188"/>
      <c r="J37" s="195"/>
      <c r="K37" s="71">
        <f>SUM(K8,K33,)</f>
        <v>0</v>
      </c>
      <c r="L37" s="71">
        <f>SUM(L8,L33,)</f>
        <v>0</v>
      </c>
      <c r="M37" s="71">
        <f>SUM(M8,M33,)</f>
        <v>61292</v>
      </c>
      <c r="N37" s="71">
        <f>SUM(N8,N33,)</f>
        <v>61292</v>
      </c>
    </row>
    <row r="38" spans="1:14" s="62" customFormat="1" ht="15">
      <c r="A38" s="95">
        <v>31</v>
      </c>
      <c r="H38" s="74" t="s">
        <v>170</v>
      </c>
      <c r="I38" s="75"/>
      <c r="J38" s="76"/>
      <c r="K38" s="71"/>
      <c r="L38" s="71"/>
      <c r="M38" s="71"/>
      <c r="N38" s="71"/>
    </row>
    <row r="39" spans="1:14" s="88" customFormat="1" ht="14.25">
      <c r="A39" s="97">
        <v>32</v>
      </c>
      <c r="H39" s="100" t="s">
        <v>94</v>
      </c>
      <c r="I39" s="86"/>
      <c r="J39" s="87" t="s">
        <v>171</v>
      </c>
      <c r="K39" s="89">
        <v>0</v>
      </c>
      <c r="L39" s="89">
        <v>0</v>
      </c>
      <c r="M39" s="89">
        <v>0</v>
      </c>
      <c r="N39" s="89">
        <f>SUM(K39:M39)</f>
        <v>0</v>
      </c>
    </row>
    <row r="40" spans="1:14" s="62" customFormat="1" ht="15">
      <c r="A40" s="95">
        <v>33</v>
      </c>
      <c r="H40" s="187" t="s">
        <v>174</v>
      </c>
      <c r="I40" s="188"/>
      <c r="J40" s="189"/>
      <c r="K40" s="71">
        <v>0</v>
      </c>
      <c r="L40" s="71">
        <v>0</v>
      </c>
      <c r="M40" s="71">
        <v>0</v>
      </c>
      <c r="N40" s="71">
        <v>0</v>
      </c>
    </row>
    <row r="41" spans="1:14" s="62" customFormat="1" ht="16.5">
      <c r="A41" s="95">
        <v>34</v>
      </c>
      <c r="H41" s="190" t="s">
        <v>175</v>
      </c>
      <c r="I41" s="191"/>
      <c r="J41" s="189"/>
      <c r="K41" s="71">
        <f>SUM(K37+K40)</f>
        <v>0</v>
      </c>
      <c r="L41" s="71">
        <f>SUM(L37+L40)</f>
        <v>0</v>
      </c>
      <c r="M41" s="71">
        <f>SUM(M37+M40)</f>
        <v>61292</v>
      </c>
      <c r="N41" s="71">
        <f>SUM(N37+N40)</f>
        <v>61292</v>
      </c>
    </row>
    <row r="42" ht="16.5">
      <c r="R42" s="59"/>
    </row>
  </sheetData>
  <sheetProtection/>
  <mergeCells count="12">
    <mergeCell ref="A5:A6"/>
    <mergeCell ref="H5:J6"/>
    <mergeCell ref="K5:N5"/>
    <mergeCell ref="H7:J7"/>
    <mergeCell ref="H8:J8"/>
    <mergeCell ref="H37:J37"/>
    <mergeCell ref="H40:J40"/>
    <mergeCell ref="H41:J41"/>
    <mergeCell ref="H1:N1"/>
    <mergeCell ref="H2:N2"/>
    <mergeCell ref="H3:N3"/>
    <mergeCell ref="M4:N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7" sqref="D17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</cols>
  <sheetData>
    <row r="1" ht="19.5" customHeight="1">
      <c r="A1" s="58"/>
    </row>
    <row r="2" ht="38.25" customHeight="1"/>
    <row r="3" spans="1:4" s="103" customFormat="1" ht="74.25" customHeight="1">
      <c r="A3" s="219" t="s">
        <v>277</v>
      </c>
      <c r="B3" s="219"/>
      <c r="C3" s="219"/>
      <c r="D3" s="220"/>
    </row>
    <row r="4" spans="2:4" ht="21" customHeight="1">
      <c r="B4" s="105"/>
      <c r="C4" s="116" t="s">
        <v>33</v>
      </c>
      <c r="D4" s="117" t="s">
        <v>225</v>
      </c>
    </row>
    <row r="5" spans="1:4" s="103" customFormat="1" ht="48.75" customHeight="1">
      <c r="A5" s="167" t="s">
        <v>172</v>
      </c>
      <c r="B5" s="106" t="s">
        <v>213</v>
      </c>
      <c r="C5" s="221" t="s">
        <v>278</v>
      </c>
      <c r="D5" s="222"/>
    </row>
    <row r="6" spans="1:4" ht="15" customHeight="1">
      <c r="A6" s="107"/>
      <c r="B6" s="109" t="s">
        <v>6</v>
      </c>
      <c r="C6" s="221" t="s">
        <v>7</v>
      </c>
      <c r="D6" s="223"/>
    </row>
    <row r="7" spans="1:4" s="58" customFormat="1" ht="15" customHeight="1">
      <c r="A7" s="114">
        <v>1</v>
      </c>
      <c r="B7" s="108" t="s">
        <v>213</v>
      </c>
      <c r="C7" s="224">
        <v>3000</v>
      </c>
      <c r="D7" s="225"/>
    </row>
    <row r="8" spans="1:4" s="58" customFormat="1" ht="15" customHeight="1">
      <c r="A8" s="115">
        <v>2</v>
      </c>
      <c r="B8" s="71" t="s">
        <v>214</v>
      </c>
      <c r="C8" s="217">
        <f>SUM(C7)</f>
        <v>3000</v>
      </c>
      <c r="D8" s="216"/>
    </row>
    <row r="9" spans="1:4" s="58" customFormat="1" ht="15" customHeight="1">
      <c r="A9" s="114">
        <v>3</v>
      </c>
      <c r="B9" s="110" t="s">
        <v>262</v>
      </c>
      <c r="C9" s="214">
        <v>7000</v>
      </c>
      <c r="D9" s="216"/>
    </row>
    <row r="10" spans="1:4" s="58" customFormat="1" ht="15" customHeight="1">
      <c r="A10" s="114">
        <v>4</v>
      </c>
      <c r="B10" s="110" t="s">
        <v>279</v>
      </c>
      <c r="C10" s="214">
        <v>248</v>
      </c>
      <c r="D10" s="215"/>
    </row>
    <row r="11" spans="1:4" s="58" customFormat="1" ht="15" customHeight="1">
      <c r="A11" s="114">
        <v>5</v>
      </c>
      <c r="B11" s="110" t="s">
        <v>280</v>
      </c>
      <c r="C11" s="214">
        <v>9999</v>
      </c>
      <c r="D11" s="215"/>
    </row>
    <row r="12" spans="1:4" s="58" customFormat="1" ht="15" customHeight="1">
      <c r="A12" s="114">
        <v>6</v>
      </c>
      <c r="B12" s="110" t="s">
        <v>215</v>
      </c>
      <c r="C12" s="214">
        <v>16658</v>
      </c>
      <c r="D12" s="216"/>
    </row>
    <row r="13" spans="1:4" ht="15" customHeight="1">
      <c r="A13" s="114">
        <v>7</v>
      </c>
      <c r="B13" s="112" t="s">
        <v>216</v>
      </c>
      <c r="C13" s="217">
        <f>SUM(C9:C12)</f>
        <v>33905</v>
      </c>
      <c r="D13" s="215"/>
    </row>
    <row r="14" spans="1:4" s="113" customFormat="1" ht="15" customHeight="1">
      <c r="A14" s="115">
        <v>8</v>
      </c>
      <c r="B14" s="111" t="s">
        <v>217</v>
      </c>
      <c r="C14" s="217">
        <f>SUM(C8+C13)</f>
        <v>36905</v>
      </c>
      <c r="D14" s="218"/>
    </row>
    <row r="16" ht="15">
      <c r="D16" s="104"/>
    </row>
  </sheetData>
  <sheetProtection/>
  <mergeCells count="11">
    <mergeCell ref="A3:D3"/>
    <mergeCell ref="C5:D5"/>
    <mergeCell ref="C6:D6"/>
    <mergeCell ref="C7:D7"/>
    <mergeCell ref="C8:D8"/>
    <mergeCell ref="C10:D10"/>
    <mergeCell ref="C11:D11"/>
    <mergeCell ref="C9:D9"/>
    <mergeCell ref="C12:D12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B28" sqref="B28"/>
    </sheetView>
  </sheetViews>
  <sheetFormatPr defaultColWidth="9.140625" defaultRowHeight="15"/>
  <cols>
    <col min="1" max="1" width="16.8515625" style="118" customWidth="1"/>
    <col min="2" max="2" width="54.8515625" style="119" customWidth="1"/>
    <col min="3" max="3" width="39.7109375" style="118" customWidth="1"/>
    <col min="4" max="5" width="11.00390625" style="118" customWidth="1"/>
    <col min="6" max="6" width="11.8515625" style="118" customWidth="1"/>
    <col min="7" max="16384" width="9.140625" style="118" customWidth="1"/>
  </cols>
  <sheetData>
    <row r="1" spans="3:4" ht="15">
      <c r="C1" s="226" t="s">
        <v>228</v>
      </c>
      <c r="D1" s="226"/>
    </row>
    <row r="3" spans="1:3" ht="20.25" customHeight="1">
      <c r="A3" s="227" t="s">
        <v>281</v>
      </c>
      <c r="B3" s="228"/>
      <c r="C3" s="228"/>
    </row>
    <row r="5" spans="1:4" ht="26.25" customHeight="1" thickBot="1">
      <c r="A5" s="119"/>
      <c r="B5" s="120"/>
      <c r="C5" s="139" t="s">
        <v>33</v>
      </c>
      <c r="D5" s="119"/>
    </row>
    <row r="6" spans="1:3" s="124" customFormat="1" ht="49.5" customHeight="1" thickBot="1">
      <c r="A6" s="121" t="s">
        <v>172</v>
      </c>
      <c r="B6" s="122" t="s">
        <v>221</v>
      </c>
      <c r="C6" s="123" t="s">
        <v>282</v>
      </c>
    </row>
    <row r="7" spans="1:4" s="127" customFormat="1" ht="18" customHeight="1" thickBot="1">
      <c r="A7" s="141"/>
      <c r="B7" s="122" t="s">
        <v>6</v>
      </c>
      <c r="C7" s="126" t="s">
        <v>7</v>
      </c>
      <c r="D7" s="120"/>
    </row>
    <row r="8" spans="1:4" s="127" customFormat="1" ht="18" customHeight="1">
      <c r="A8" s="229" t="s">
        <v>263</v>
      </c>
      <c r="B8" s="230"/>
      <c r="C8" s="181">
        <f>SUM(C9+C11+C22+C29)</f>
        <v>32204</v>
      </c>
      <c r="D8" s="120"/>
    </row>
    <row r="9" spans="1:4" s="127" customFormat="1" ht="18" customHeight="1">
      <c r="A9" s="184">
        <v>1</v>
      </c>
      <c r="B9" s="128" t="s">
        <v>283</v>
      </c>
      <c r="C9" s="182">
        <f>SUM(C10)</f>
        <v>1500</v>
      </c>
      <c r="D9" s="120"/>
    </row>
    <row r="10" spans="1:4" s="127" customFormat="1" ht="18" customHeight="1">
      <c r="A10" s="184">
        <v>2</v>
      </c>
      <c r="B10" s="131" t="s">
        <v>284</v>
      </c>
      <c r="C10" s="183">
        <v>1500</v>
      </c>
      <c r="D10" s="120"/>
    </row>
    <row r="11" spans="1:4" ht="15.75" customHeight="1">
      <c r="A11" s="133">
        <v>3</v>
      </c>
      <c r="B11" s="128" t="s">
        <v>218</v>
      </c>
      <c r="C11" s="134">
        <f>SUM(C12:C21)</f>
        <v>24933</v>
      </c>
      <c r="D11" s="119"/>
    </row>
    <row r="12" spans="1:4" ht="15.75" customHeight="1">
      <c r="A12" s="133">
        <v>4</v>
      </c>
      <c r="B12" s="131" t="s">
        <v>285</v>
      </c>
      <c r="C12" s="132">
        <v>2351</v>
      </c>
      <c r="D12" s="119"/>
    </row>
    <row r="13" spans="1:4" ht="15.75" customHeight="1">
      <c r="A13" s="133">
        <v>5</v>
      </c>
      <c r="B13" s="131" t="s">
        <v>286</v>
      </c>
      <c r="C13" s="132">
        <v>4000</v>
      </c>
      <c r="D13" s="119"/>
    </row>
    <row r="14" spans="1:4" ht="15.75" customHeight="1">
      <c r="A14" s="133">
        <v>6</v>
      </c>
      <c r="B14" s="131" t="s">
        <v>287</v>
      </c>
      <c r="C14" s="132">
        <v>3000</v>
      </c>
      <c r="D14" s="119"/>
    </row>
    <row r="15" spans="1:4" ht="15.75" customHeight="1">
      <c r="A15" s="133">
        <v>7</v>
      </c>
      <c r="B15" s="131" t="s">
        <v>288</v>
      </c>
      <c r="C15" s="132">
        <v>2000</v>
      </c>
      <c r="D15" s="119"/>
    </row>
    <row r="16" spans="1:4" ht="15.75" customHeight="1">
      <c r="A16" s="133">
        <v>8</v>
      </c>
      <c r="B16" s="131" t="s">
        <v>289</v>
      </c>
      <c r="C16" s="132">
        <v>2000</v>
      </c>
      <c r="D16" s="119"/>
    </row>
    <row r="17" spans="1:4" ht="15.75" customHeight="1">
      <c r="A17" s="133">
        <v>9</v>
      </c>
      <c r="B17" s="131" t="s">
        <v>290</v>
      </c>
      <c r="C17" s="132">
        <v>1000</v>
      </c>
      <c r="D17" s="119"/>
    </row>
    <row r="18" spans="1:4" ht="15.75" customHeight="1">
      <c r="A18" s="133">
        <v>10</v>
      </c>
      <c r="B18" s="131" t="s">
        <v>291</v>
      </c>
      <c r="C18" s="132">
        <v>3937</v>
      </c>
      <c r="D18" s="119"/>
    </row>
    <row r="19" spans="1:4" ht="15.75" customHeight="1">
      <c r="A19" s="133">
        <v>11</v>
      </c>
      <c r="B19" s="131" t="s">
        <v>292</v>
      </c>
      <c r="C19" s="132">
        <v>1575</v>
      </c>
      <c r="D19" s="119"/>
    </row>
    <row r="20" spans="1:4" ht="15.75" customHeight="1">
      <c r="A20" s="133">
        <v>12</v>
      </c>
      <c r="B20" s="131" t="s">
        <v>293</v>
      </c>
      <c r="C20" s="132">
        <v>3600</v>
      </c>
      <c r="D20" s="119"/>
    </row>
    <row r="21" spans="1:4" ht="15.75" customHeight="1">
      <c r="A21" s="133">
        <v>13</v>
      </c>
      <c r="B21" s="131" t="s">
        <v>294</v>
      </c>
      <c r="C21" s="132">
        <v>1470</v>
      </c>
      <c r="D21" s="119"/>
    </row>
    <row r="22" spans="1:4" ht="15.75" customHeight="1">
      <c r="A22" s="133">
        <v>14</v>
      </c>
      <c r="B22" s="128" t="s">
        <v>219</v>
      </c>
      <c r="C22" s="134">
        <f>SUM(C23:C28)</f>
        <v>1475</v>
      </c>
      <c r="D22" s="119"/>
    </row>
    <row r="23" spans="1:4" ht="15.75" customHeight="1">
      <c r="A23" s="130">
        <v>15</v>
      </c>
      <c r="B23" s="131" t="s">
        <v>295</v>
      </c>
      <c r="C23" s="132">
        <v>94</v>
      </c>
      <c r="D23" s="119"/>
    </row>
    <row r="24" spans="1:4" ht="15.75" customHeight="1">
      <c r="A24" s="133">
        <v>16</v>
      </c>
      <c r="B24" s="131" t="s">
        <v>296</v>
      </c>
      <c r="C24" s="132">
        <v>13</v>
      </c>
      <c r="D24" s="119"/>
    </row>
    <row r="25" spans="1:4" ht="15.75" customHeight="1">
      <c r="A25" s="130">
        <v>17</v>
      </c>
      <c r="B25" s="131" t="s">
        <v>297</v>
      </c>
      <c r="C25" s="132">
        <v>155</v>
      </c>
      <c r="D25" s="119"/>
    </row>
    <row r="26" spans="1:4" ht="15.75" customHeight="1">
      <c r="A26" s="133">
        <v>18</v>
      </c>
      <c r="B26" s="131" t="s">
        <v>298</v>
      </c>
      <c r="C26" s="132">
        <v>155</v>
      </c>
      <c r="D26" s="119"/>
    </row>
    <row r="27" spans="1:4" ht="15.75" customHeight="1">
      <c r="A27" s="130">
        <v>19</v>
      </c>
      <c r="B27" s="131" t="s">
        <v>299</v>
      </c>
      <c r="C27" s="132">
        <v>995</v>
      </c>
      <c r="D27" s="119"/>
    </row>
    <row r="28" spans="1:4" ht="15.75" customHeight="1">
      <c r="A28" s="133">
        <v>20</v>
      </c>
      <c r="B28" s="131" t="s">
        <v>302</v>
      </c>
      <c r="C28" s="132">
        <v>63</v>
      </c>
      <c r="D28" s="119"/>
    </row>
    <row r="29" spans="1:4" ht="15.75" customHeight="1">
      <c r="A29" s="133">
        <v>21</v>
      </c>
      <c r="B29" s="128" t="s">
        <v>220</v>
      </c>
      <c r="C29" s="140">
        <f>SUM(C30:C30)</f>
        <v>4296</v>
      </c>
      <c r="D29" s="119"/>
    </row>
    <row r="30" spans="1:4" ht="15.75" customHeight="1" thickBot="1">
      <c r="A30" s="133">
        <v>22</v>
      </c>
      <c r="B30" s="131" t="s">
        <v>300</v>
      </c>
      <c r="C30" s="132">
        <v>4296</v>
      </c>
      <c r="D30" s="119"/>
    </row>
    <row r="31" spans="1:4" ht="15.75" customHeight="1">
      <c r="A31" s="231" t="s">
        <v>264</v>
      </c>
      <c r="B31" s="232"/>
      <c r="C31" s="180">
        <f>SUM(C32+C34)</f>
        <v>80</v>
      </c>
      <c r="D31" s="119"/>
    </row>
    <row r="32" spans="1:4" ht="15.75" customHeight="1">
      <c r="A32" s="179">
        <v>23</v>
      </c>
      <c r="B32" s="174" t="s">
        <v>265</v>
      </c>
      <c r="C32" s="140">
        <f>SUM(C33:C33)</f>
        <v>64</v>
      </c>
      <c r="D32" s="119"/>
    </row>
    <row r="33" spans="1:4" s="176" customFormat="1" ht="15.75" customHeight="1">
      <c r="A33" s="178">
        <v>24</v>
      </c>
      <c r="B33" s="177" t="s">
        <v>301</v>
      </c>
      <c r="C33" s="132">
        <v>64</v>
      </c>
      <c r="D33" s="175"/>
    </row>
    <row r="34" spans="1:4" ht="15.75" customHeight="1">
      <c r="A34" s="133">
        <v>25</v>
      </c>
      <c r="B34" s="128" t="s">
        <v>220</v>
      </c>
      <c r="C34" s="140">
        <f>SUM(C35)</f>
        <v>16</v>
      </c>
      <c r="D34" s="119"/>
    </row>
    <row r="35" spans="1:4" ht="15.75" customHeight="1" thickBot="1">
      <c r="A35" s="133">
        <v>26</v>
      </c>
      <c r="B35" s="131" t="s">
        <v>300</v>
      </c>
      <c r="C35" s="132">
        <v>16</v>
      </c>
      <c r="D35" s="119"/>
    </row>
    <row r="36" spans="1:4" s="138" customFormat="1" ht="18" customHeight="1" thickBot="1">
      <c r="A36" s="135">
        <v>27</v>
      </c>
      <c r="B36" s="136" t="s">
        <v>222</v>
      </c>
      <c r="C36" s="137">
        <f>SUM(C8+C31)</f>
        <v>32284</v>
      </c>
      <c r="D36" s="124"/>
    </row>
  </sheetData>
  <sheetProtection/>
  <mergeCells count="4">
    <mergeCell ref="C1:D1"/>
    <mergeCell ref="A3:C3"/>
    <mergeCell ref="A8:B8"/>
    <mergeCell ref="A31:B3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2017-02-28T08:07:05Z</dcterms:modified>
  <cp:category/>
  <cp:version/>
  <cp:contentType/>
  <cp:contentStatus/>
</cp:coreProperties>
</file>