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195" windowWidth="12120" windowHeight="9030" tabRatio="599" activeTab="4"/>
  </bookViews>
  <sheets>
    <sheet name="1.Bev-kiad. " sheetId="1" r:id="rId1"/>
    <sheet name="2.Működés  " sheetId="22" r:id="rId2"/>
    <sheet name="3.Felh." sheetId="3" r:id="rId3"/>
    <sheet name="4. Átadott pénzeszk." sheetId="17" r:id="rId4"/>
    <sheet name="5.Bev.össz." sheetId="46" r:id="rId5"/>
    <sheet name="6.Kiad.össz." sheetId="47" r:id="rId6"/>
    <sheet name="6.1.jogalkotás" sheetId="35" r:id="rId7"/>
    <sheet name="6.2.közs.gazd." sheetId="36" r:id="rId8"/>
    <sheet name="6.3.szoc ell.könyvtár, közműv." sheetId="38" r:id="rId9"/>
    <sheet name="7-8.Többéves,adósság" sheetId="48" r:id="rId10"/>
    <sheet name="9.Likviditás" sheetId="49" r:id="rId11"/>
    <sheet name="10.Eu projekt" sheetId="50" r:id="rId12"/>
    <sheet name="11.gördülő" sheetId="51" r:id="rId13"/>
  </sheets>
  <externalReferences>
    <externalReference r:id="rId14"/>
    <externalReference r:id="rId15"/>
  </externalReferences>
  <definedNames>
    <definedName name="_xlnm._FilterDatabase" localSheetId="0" hidden="1">'1.Bev-kiad. '!$A$1:$A$38</definedName>
    <definedName name="_xlnm._FilterDatabase" localSheetId="12" hidden="1">'11.gördülő'!$A$1:$A$38</definedName>
    <definedName name="_xlnm._FilterDatabase" localSheetId="1" hidden="1">'2.Működés  '!$A$1:$A$75</definedName>
    <definedName name="beruh" localSheetId="11">'[1]4.1. táj.'!#REF!</definedName>
    <definedName name="beruh" localSheetId="12">'[1]4.1. táj.'!#REF!</definedName>
    <definedName name="beruh">'[1]4.1. táj.'!#REF!</definedName>
    <definedName name="intézmények" localSheetId="11">'[2]4.1. táj.'!#REF!</definedName>
    <definedName name="intézmények" localSheetId="12">'[2]4.1. táj.'!#REF!</definedName>
    <definedName name="intézmények" localSheetId="4">'[2]4.1. táj.'!#REF!</definedName>
    <definedName name="intézmények">'[2]4.1. táj.'!#REF!</definedName>
    <definedName name="_xlnm.Print_Titles" localSheetId="4">'5.Bev.össz.'!$A:$A,'5.Bev.össz.'!$2:$5</definedName>
    <definedName name="_xlnm.Print_Titles" localSheetId="5">'6.Kiad.össz.'!$A:$A,'6.Kiad.össz.'!$1:$8</definedName>
    <definedName name="_xlnm.Print_Area" localSheetId="0">'1.Bev-kiad. '!$A$1:$C$56</definedName>
    <definedName name="_xlnm.Print_Area" localSheetId="11">'10.Eu projekt'!$A$1:$K$13</definedName>
    <definedName name="_xlnm.Print_Area" localSheetId="12">'11.gördülő'!$A$1:$E$56</definedName>
    <definedName name="_xlnm.Print_Area" localSheetId="1">'2.Működés  '!$A$1:$C$76</definedName>
    <definedName name="_xlnm.Print_Area" localSheetId="2">'3.Felh.'!$A$1:$B$38</definedName>
    <definedName name="_xlnm.Print_Area" localSheetId="3">'4. Átadott pénzeszk.'!$A$1:$D$49</definedName>
    <definedName name="_xlnm.Print_Area" localSheetId="4">'5.Bev.össz.'!$A$1:$M$16</definedName>
    <definedName name="_xlnm.Print_Area" localSheetId="6">'6.1.jogalkotás'!$A$1:$J$42</definedName>
    <definedName name="_xlnm.Print_Area" localSheetId="7">'6.2.közs.gazd.'!$A$1:$D$60</definedName>
    <definedName name="_xlnm.Print_Area" localSheetId="8">'6.3.szoc ell.könyvtár, közműv.'!$A$1:$F$66</definedName>
    <definedName name="_xlnm.Print_Area" localSheetId="5">'6.Kiad.össz.'!$A$1:$P$14</definedName>
    <definedName name="_xlnm.Print_Area" localSheetId="9">'7-8.Többéves,adósság'!$A$1:$H$29</definedName>
    <definedName name="_xlnm.Print_Area" localSheetId="10">'9.Likviditás'!$A$1:$N$24</definedName>
    <definedName name="Z_ABF21C5C_6078_4D03_96DF_78390D4F8F84_.wvu.Cols" localSheetId="3" hidden="1">'4. Átadott pénzeszk.'!#REF!,'4. Átadott pénzeszk.'!$HQ:$IV</definedName>
    <definedName name="Z_ABF21C5C_6078_4D03_96DF_78390D4F8F84_.wvu.FilterData" localSheetId="0" hidden="1">'1.Bev-kiad. '!$A$1:$A$38</definedName>
    <definedName name="Z_ABF21C5C_6078_4D03_96DF_78390D4F8F84_.wvu.FilterData" localSheetId="12" hidden="1">'11.gördülő'!$A$1:$A$38</definedName>
    <definedName name="Z_ABF21C5C_6078_4D03_96DF_78390D4F8F84_.wvu.FilterData" localSheetId="1" hidden="1">'2.Működés  '!$A$1:$A$75</definedName>
    <definedName name="Z_ABF21C5C_6078_4D03_96DF_78390D4F8F84_.wvu.PrintArea" localSheetId="0" hidden="1">'1.Bev-kiad. '!$A$1:$A$56</definedName>
    <definedName name="Z_ABF21C5C_6078_4D03_96DF_78390D4F8F84_.wvu.PrintArea" localSheetId="12" hidden="1">'11.gördülő'!$A$1:$A$56</definedName>
    <definedName name="Z_ABF21C5C_6078_4D03_96DF_78390D4F8F84_.wvu.PrintArea" localSheetId="1" hidden="1">'2.Működés  '!$A$1:$A$76</definedName>
    <definedName name="Z_ABF21C5C_6078_4D03_96DF_78390D4F8F84_.wvu.PrintArea" localSheetId="2" hidden="1">'3.Felh.'!$A$1:$A$38</definedName>
    <definedName name="Z_ABF21C5C_6078_4D03_96DF_78390D4F8F84_.wvu.PrintArea" localSheetId="3" hidden="1">'4. Átadott pénzeszk.'!$A$1:$B$35</definedName>
    <definedName name="Z_ABF21C5C_6078_4D03_96DF_78390D4F8F84_.wvu.Rows" localSheetId="0" hidden="1">'1.Bev-kiad. '!#REF!</definedName>
    <definedName name="Z_ABF21C5C_6078_4D03_96DF_78390D4F8F84_.wvu.Rows" localSheetId="12" hidden="1">'11.gördülő'!#REF!</definedName>
    <definedName name="Z_ABF21C5C_6078_4D03_96DF_78390D4F8F84_.wvu.Rows" localSheetId="1" hidden="1">'2.Működés  '!$2:$2,'2.Működés  '!$14:$16,'2.Működés  '!#REF!,'2.Működés  '!#REF!,'2.Működés  '!#REF!,'2.Működés  '!$47:$48,'2.Működés  '!#REF!,'2.Működés  '!#REF!,'2.Működés  '!$78:$78</definedName>
    <definedName name="Z_ABF21C5C_6078_4D03_96DF_78390D4F8F84_.wvu.Rows" localSheetId="2" hidden="1">'3.Felh.'!#REF!,'3.Felh.'!#REF!,'3.Felh.'!#REF!,'3.Felh.'!#REF!</definedName>
    <definedName name="Z_ABF21C5C_6078_4D03_96DF_78390D4F8F84_.wvu.Rows" localSheetId="3" hidden="1">'4. Átadott pénzeszk.'!#REF!,'4. Átadott pénzeszk.'!#REF!,'4. Átadott pénzeszk.'!#REF!,'4. Átadott pénzeszk.'!#REF!,'4. Átadott pénzeszk.'!#REF!</definedName>
  </definedNames>
  <calcPr calcId="125725" fullCalcOnLoad="1"/>
  <customWorkbookViews>
    <customWorkbookView name="Belovics Emilné - Egyéni látvány" guid="{ABF21C5C-6078-4D03-96DF-78390D4F8F84}" mergeInterval="0" personalView="1" maximized="1" windowWidth="1020" windowHeight="625" activeSheetId="1" showStatusbar="0"/>
  </customWorkbookViews>
</workbook>
</file>

<file path=xl/calcChain.xml><?xml version="1.0" encoding="utf-8"?>
<calcChain xmlns="http://schemas.openxmlformats.org/spreadsheetml/2006/main">
  <c r="J10" i="47"/>
  <c r="G10"/>
  <c r="G12" i="46"/>
  <c r="E12"/>
  <c r="D12"/>
  <c r="C12"/>
  <c r="D9" i="51"/>
  <c r="C9"/>
  <c r="C7"/>
  <c r="E9"/>
  <c r="E7"/>
  <c r="C18"/>
  <c r="C14" s="1"/>
  <c r="C13" s="1"/>
  <c r="C6" s="1"/>
  <c r="C31" s="1"/>
  <c r="D18"/>
  <c r="D14"/>
  <c r="D13"/>
  <c r="E18"/>
  <c r="E14" s="1"/>
  <c r="E13" s="1"/>
  <c r="E6" s="1"/>
  <c r="E31" s="1"/>
  <c r="E25"/>
  <c r="C25"/>
  <c r="D25"/>
  <c r="C29"/>
  <c r="D29"/>
  <c r="E29"/>
  <c r="E39"/>
  <c r="E38"/>
  <c r="C39"/>
  <c r="C38"/>
  <c r="D39"/>
  <c r="C43"/>
  <c r="D43"/>
  <c r="C46"/>
  <c r="C45"/>
  <c r="D46"/>
  <c r="D45"/>
  <c r="E46"/>
  <c r="E45"/>
  <c r="B47"/>
  <c r="B46"/>
  <c r="B45"/>
  <c r="B43"/>
  <c r="B41"/>
  <c r="B42"/>
  <c r="B30"/>
  <c r="B29"/>
  <c r="B26"/>
  <c r="B25"/>
  <c r="B18"/>
  <c r="B17"/>
  <c r="B16"/>
  <c r="B15"/>
  <c r="B11"/>
  <c r="B10"/>
  <c r="B9" s="1"/>
  <c r="B7" s="1"/>
  <c r="B6" s="1"/>
  <c r="B31" s="1"/>
  <c r="B8"/>
  <c r="B47" i="1"/>
  <c r="B46" s="1"/>
  <c r="B45" s="1"/>
  <c r="B43"/>
  <c r="B41" s="1"/>
  <c r="B42"/>
  <c r="B30"/>
  <c r="B29" s="1"/>
  <c r="B26"/>
  <c r="B25" s="1"/>
  <c r="B18"/>
  <c r="B17"/>
  <c r="B16"/>
  <c r="B15"/>
  <c r="B14"/>
  <c r="B13" s="1"/>
  <c r="B11"/>
  <c r="B10"/>
  <c r="B9" s="1"/>
  <c r="B7" s="1"/>
  <c r="B8"/>
  <c r="C64" i="22"/>
  <c r="B10" i="47" s="1"/>
  <c r="C66" i="22"/>
  <c r="D10" i="47" s="1"/>
  <c r="D9" s="1"/>
  <c r="C65" i="22"/>
  <c r="C10" i="47" s="1"/>
  <c r="C9" s="1"/>
  <c r="F10" i="38"/>
  <c r="C68" i="22"/>
  <c r="F10" i="47" s="1"/>
  <c r="F9" s="1"/>
  <c r="D9" i="36"/>
  <c r="J11" i="50"/>
  <c r="I11"/>
  <c r="H11"/>
  <c r="G11"/>
  <c r="F11"/>
  <c r="E11"/>
  <c r="C11"/>
  <c r="M18" i="49"/>
  <c r="L18"/>
  <c r="K18"/>
  <c r="J18"/>
  <c r="I18"/>
  <c r="H18"/>
  <c r="G18"/>
  <c r="F18"/>
  <c r="E18"/>
  <c r="D18"/>
  <c r="C18"/>
  <c r="B18"/>
  <c r="N18"/>
  <c r="N17"/>
  <c r="N16"/>
  <c r="N15"/>
  <c r="M13"/>
  <c r="M19"/>
  <c r="L13"/>
  <c r="K13"/>
  <c r="K19"/>
  <c r="J13"/>
  <c r="I13"/>
  <c r="I19"/>
  <c r="H13"/>
  <c r="G13"/>
  <c r="G19"/>
  <c r="F13"/>
  <c r="E13"/>
  <c r="E19"/>
  <c r="D13"/>
  <c r="C13"/>
  <c r="C19"/>
  <c r="B13"/>
  <c r="N12"/>
  <c r="N11"/>
  <c r="N10"/>
  <c r="N9"/>
  <c r="N8"/>
  <c r="N7"/>
  <c r="N13"/>
  <c r="H23" i="48"/>
  <c r="F23"/>
  <c r="D23"/>
  <c r="F13"/>
  <c r="D13"/>
  <c r="C13"/>
  <c r="B13"/>
  <c r="M11" i="47"/>
  <c r="N11"/>
  <c r="M10"/>
  <c r="O9"/>
  <c r="L9"/>
  <c r="K9"/>
  <c r="J9"/>
  <c r="M9"/>
  <c r="M13"/>
  <c r="I9"/>
  <c r="G9"/>
  <c r="L12" i="46"/>
  <c r="L11"/>
  <c r="K11"/>
  <c r="J11"/>
  <c r="I11"/>
  <c r="G11"/>
  <c r="F11"/>
  <c r="E11"/>
  <c r="D11"/>
  <c r="C11"/>
  <c r="D8" i="17"/>
  <c r="C52" i="22"/>
  <c r="B19" i="3"/>
  <c r="B38"/>
  <c r="B25"/>
  <c r="B28"/>
  <c r="C56" i="22"/>
  <c r="C69"/>
  <c r="C35" i="17"/>
  <c r="B8"/>
  <c r="B7"/>
  <c r="B35" i="36"/>
  <c r="D7" i="17"/>
  <c r="D35"/>
  <c r="F55" i="38"/>
  <c r="F65"/>
  <c r="F66"/>
  <c r="F49"/>
  <c r="F43"/>
  <c r="F36"/>
  <c r="F34"/>
  <c r="F29"/>
  <c r="F30"/>
  <c r="F16"/>
  <c r="B59" i="36"/>
  <c r="C60"/>
  <c r="D59"/>
  <c r="D49"/>
  <c r="D47"/>
  <c r="D35"/>
  <c r="D26"/>
  <c r="D6"/>
  <c r="I39" i="35"/>
  <c r="C67" i="22"/>
  <c r="E10" i="47" s="1"/>
  <c r="E9" s="1"/>
  <c r="I37" i="35"/>
  <c r="D41" i="36"/>
  <c r="I14" i="35"/>
  <c r="I12"/>
  <c r="C40" i="22"/>
  <c r="C34"/>
  <c r="C33"/>
  <c r="C32"/>
  <c r="C13"/>
  <c r="C25"/>
  <c r="C24"/>
  <c r="B20" i="17"/>
  <c r="B19"/>
  <c r="B35"/>
  <c r="B10" i="38"/>
  <c r="C10"/>
  <c r="D10"/>
  <c r="B16"/>
  <c r="C16"/>
  <c r="D16"/>
  <c r="B29"/>
  <c r="C29"/>
  <c r="B30"/>
  <c r="C30"/>
  <c r="B34"/>
  <c r="C34"/>
  <c r="B36"/>
  <c r="C36"/>
  <c r="C43"/>
  <c r="C44"/>
  <c r="E45"/>
  <c r="B49"/>
  <c r="C49"/>
  <c r="B55"/>
  <c r="C55"/>
  <c r="B6" i="36"/>
  <c r="B9"/>
  <c r="B41"/>
  <c r="B47"/>
  <c r="B49"/>
  <c r="H7" i="35"/>
  <c r="H8"/>
  <c r="B12"/>
  <c r="B14"/>
  <c r="B37"/>
  <c r="C37"/>
  <c r="C40"/>
  <c r="B39"/>
  <c r="D40"/>
  <c r="B9" i="22"/>
  <c r="B13"/>
  <c r="B8"/>
  <c r="B7"/>
  <c r="B58"/>
  <c r="B17"/>
  <c r="B25"/>
  <c r="B24"/>
  <c r="B52"/>
  <c r="B56"/>
  <c r="B69"/>
  <c r="B74"/>
  <c r="D27" i="36"/>
  <c r="B63" i="22"/>
  <c r="B62"/>
  <c r="D60" i="36"/>
  <c r="F44" i="38"/>
  <c r="B44"/>
  <c r="B60" i="36"/>
  <c r="B27"/>
  <c r="C8" i="22"/>
  <c r="C7"/>
  <c r="C58"/>
  <c r="B76"/>
  <c r="B73"/>
  <c r="B60"/>
  <c r="B61"/>
  <c r="B40" i="35"/>
  <c r="I40"/>
  <c r="N19" i="49"/>
  <c r="N20"/>
  <c r="B19"/>
  <c r="B20"/>
  <c r="C20"/>
  <c r="D20"/>
  <c r="E20"/>
  <c r="F20"/>
  <c r="G20"/>
  <c r="H20"/>
  <c r="I20"/>
  <c r="J20"/>
  <c r="K20"/>
  <c r="L20"/>
  <c r="M20"/>
  <c r="D19"/>
  <c r="F19"/>
  <c r="H19"/>
  <c r="J19"/>
  <c r="L19"/>
  <c r="D38" i="51"/>
  <c r="D51"/>
  <c r="D7"/>
  <c r="D6"/>
  <c r="D31"/>
  <c r="E51"/>
  <c r="C51"/>
  <c r="B14"/>
  <c r="B13"/>
  <c r="C63" i="22"/>
  <c r="B40" i="51" s="1"/>
  <c r="B39" s="1"/>
  <c r="B38" s="1"/>
  <c r="B51" s="1"/>
  <c r="C62" i="22"/>
  <c r="C73"/>
  <c r="C60"/>
  <c r="C61"/>
  <c r="E56" i="51"/>
  <c r="C56"/>
  <c r="D36"/>
  <c r="D37"/>
  <c r="D56"/>
  <c r="C76" i="22"/>
  <c r="B36" i="51" l="1"/>
  <c r="B56"/>
  <c r="B9" i="47"/>
  <c r="H10"/>
  <c r="B12" i="46"/>
  <c r="B6" i="1"/>
  <c r="B31" s="1"/>
  <c r="E36" i="51"/>
  <c r="E37"/>
  <c r="C36"/>
  <c r="C37"/>
  <c r="B37"/>
  <c r="B40" i="1"/>
  <c r="B39" s="1"/>
  <c r="B38" s="1"/>
  <c r="B51" s="1"/>
  <c r="B56" l="1"/>
  <c r="B36"/>
  <c r="H12" i="46"/>
  <c r="B11"/>
  <c r="N10" i="47"/>
  <c r="H9"/>
  <c r="B37" i="1"/>
  <c r="H13" i="47" l="1"/>
  <c r="N9"/>
  <c r="N13" s="1"/>
  <c r="M12" i="46"/>
  <c r="M11" s="1"/>
  <c r="H11"/>
  <c r="C8" i="17"/>
  <c r="C15"/>
</calcChain>
</file>

<file path=xl/sharedStrings.xml><?xml version="1.0" encoding="utf-8"?>
<sst xmlns="http://schemas.openxmlformats.org/spreadsheetml/2006/main" count="590" uniqueCount="428">
  <si>
    <t xml:space="preserve">                                                                                              </t>
  </si>
  <si>
    <t>ezer Ft-ban</t>
  </si>
  <si>
    <t xml:space="preserve">      1. Intézményi működési bevételek</t>
  </si>
  <si>
    <t xml:space="preserve">      2. Önkormányzat sajátos működési bevételei</t>
  </si>
  <si>
    <t xml:space="preserve">           2.1. Helyi adók</t>
  </si>
  <si>
    <t>II. Támogatások</t>
  </si>
  <si>
    <t>III. Felhalmozási és tőke jellegű bevételek</t>
  </si>
  <si>
    <t xml:space="preserve">       1. Tárgyi eszközök, immateriális javak értékesítése</t>
  </si>
  <si>
    <t xml:space="preserve">       2. Önkormányzatok sajátos felhalmozási és tőkebevételei</t>
  </si>
  <si>
    <t xml:space="preserve">       3. Pénzügyi befektetések bevételei</t>
  </si>
  <si>
    <t xml:space="preserve">       1. Működési célú pénzeszköz átvétel</t>
  </si>
  <si>
    <t xml:space="preserve">       2. Felhalmozási célú pénzeszköz átvétel</t>
  </si>
  <si>
    <t>F i n a n s z í r o z á s i  b e v é t e l e k</t>
  </si>
  <si>
    <t xml:space="preserve">       2. Felhalmozási célú hitel</t>
  </si>
  <si>
    <t>Bevételek mindösszesen</t>
  </si>
  <si>
    <t xml:space="preserve">       I. Működési kiadások </t>
  </si>
  <si>
    <t xml:space="preserve">       III. Tartalékok</t>
  </si>
  <si>
    <t xml:space="preserve">       IV. Év végi tervezett pénzmaradvány</t>
  </si>
  <si>
    <t xml:space="preserve">F i n a n s z í r o z á s i   k i a d á s o k </t>
  </si>
  <si>
    <t xml:space="preserve">     1. Helyi adók</t>
  </si>
  <si>
    <t xml:space="preserve">           Építményadó</t>
  </si>
  <si>
    <t xml:space="preserve">           Telekadó</t>
  </si>
  <si>
    <t xml:space="preserve">           Iparűzési adó</t>
  </si>
  <si>
    <t xml:space="preserve">           Kommunális adó</t>
  </si>
  <si>
    <t>Önkormányzat
mindösszesen</t>
  </si>
  <si>
    <t>Dologi kiadások</t>
  </si>
  <si>
    <t>Dologi kiadások összesen</t>
  </si>
  <si>
    <t xml:space="preserve">     Villamos áram</t>
  </si>
  <si>
    <t xml:space="preserve">     Áfa</t>
  </si>
  <si>
    <t>Személyi jellegű kiadások összesen</t>
  </si>
  <si>
    <t xml:space="preserve">     Áramdíj</t>
  </si>
  <si>
    <t xml:space="preserve">     Telefon</t>
  </si>
  <si>
    <t xml:space="preserve">     Víz- és csatornadíj</t>
  </si>
  <si>
    <t xml:space="preserve">            2. Felújítások</t>
  </si>
  <si>
    <t xml:space="preserve">       3. Egyéb finanszírozás bevételei</t>
  </si>
  <si>
    <t xml:space="preserve"> P é n z f o r g a l m i  k i a d á s o k</t>
  </si>
  <si>
    <t>P é n z f o r g a l m i  b e v é t e l e k</t>
  </si>
  <si>
    <t xml:space="preserve"> P é n z f o r g a l om  n é l k ü l i  k i a d á s o k</t>
  </si>
  <si>
    <t>Felhalmozási célú bevételek mindösszesen</t>
  </si>
  <si>
    <t>Felhalmozási célú kiadások mindösszesen</t>
  </si>
  <si>
    <t>Létszám</t>
  </si>
  <si>
    <t xml:space="preserve">     Egyéb üzemeltetés, fenntartás</t>
  </si>
  <si>
    <t xml:space="preserve">        Felhalmozási célú pénzmaradvány</t>
  </si>
  <si>
    <t xml:space="preserve"> P é n z f o r g a l om  n é l k ü l i  b e v é t e l e k</t>
  </si>
  <si>
    <t>Önkormányzat</t>
  </si>
  <si>
    <t xml:space="preserve"> </t>
  </si>
  <si>
    <t xml:space="preserve">3. melléklet </t>
  </si>
  <si>
    <t xml:space="preserve">      2. Pótlék, bírság</t>
  </si>
  <si>
    <t xml:space="preserve">I. Önkormányzat működési kiadásai  </t>
  </si>
  <si>
    <t>I. Általános tartalék</t>
  </si>
  <si>
    <t xml:space="preserve">1. sz. melléklet </t>
  </si>
  <si>
    <t>Önkormányzati bevételek - kiadások</t>
  </si>
  <si>
    <t xml:space="preserve">             1. Általános tartalék</t>
  </si>
  <si>
    <t xml:space="preserve">             2. Céltartalék</t>
  </si>
  <si>
    <t xml:space="preserve">     1. Önkormányzatok sajátos felhalmozási és tőkebevételei </t>
  </si>
  <si>
    <t xml:space="preserve">     3. Fejlesztési célú támogatások</t>
  </si>
  <si>
    <t xml:space="preserve">     4. Pénzügyi befektetések bevétele</t>
  </si>
  <si>
    <t>Működési célú bevételek - kiadások</t>
  </si>
  <si>
    <t>Felhalmozási célú bevételek - kiadások</t>
  </si>
  <si>
    <t xml:space="preserve">2. sz. melléklet </t>
  </si>
  <si>
    <t>II. Önkormányzat sajátos működési bevételei</t>
  </si>
  <si>
    <t xml:space="preserve">           1.1. Állami feladatfinanaszírozás</t>
  </si>
  <si>
    <t xml:space="preserve">           1.2. Átengedett bevételek (gépjárműadó 40%-a)</t>
  </si>
  <si>
    <t xml:space="preserve">           1.3. Egyéb bevételek </t>
  </si>
  <si>
    <t xml:space="preserve">           2.2. Bírságok, pótlékok, egyéb sajátos bevételek</t>
  </si>
  <si>
    <t xml:space="preserve">           2.3. Egyéb sajátos működési bevételek</t>
  </si>
  <si>
    <t xml:space="preserve">      1. Központi alrendszer kapcsolataiból származó bevételek</t>
  </si>
  <si>
    <t>II. Működési célú céltartalék</t>
  </si>
  <si>
    <t>I. Európai Uniós források</t>
  </si>
  <si>
    <t>II. Hazai források</t>
  </si>
  <si>
    <t>2013. évi eredeti előirányzat</t>
  </si>
  <si>
    <t>II. Felújítások</t>
  </si>
  <si>
    <t xml:space="preserve">      2. Hazai támogatásból, saját forrásból megvalósuló felújítások</t>
  </si>
  <si>
    <t xml:space="preserve">     1. Európai Uniós támogatásból megvalósuló felújítások</t>
  </si>
  <si>
    <t>IV. Felhalmozási célú céltartalék</t>
  </si>
  <si>
    <t xml:space="preserve">    1. Többcélú kistérségi társulásnak és költségvetési szerveinek</t>
  </si>
  <si>
    <t xml:space="preserve">    1. Vállalkozásoknak</t>
  </si>
  <si>
    <t xml:space="preserve">    2. Háztartartásoknak </t>
  </si>
  <si>
    <t xml:space="preserve">     2. Felhalmozási célú pénzeszközátvétel</t>
  </si>
  <si>
    <t>I. Beruházások</t>
  </si>
  <si>
    <t xml:space="preserve">      1. Európai Uniós támogatásból megvalósuló beruházások</t>
  </si>
  <si>
    <t xml:space="preserve">      2. Hazai támogatásból, saját forrásból megvalósuló beruházások</t>
  </si>
  <si>
    <t>I. Intézményi működési bevételek</t>
  </si>
  <si>
    <t xml:space="preserve">           Igazgatási szolgáltatások bevétele     </t>
  </si>
  <si>
    <t xml:space="preserve">           Felügyeleti jellegű tevékenység díjbevételel            </t>
  </si>
  <si>
    <t xml:space="preserve">           Bírságból származó bevételek        </t>
  </si>
  <si>
    <t xml:space="preserve">    1. Hatósági jogkörhöz köthető működési bevétel</t>
  </si>
  <si>
    <t xml:space="preserve">     2. Intézményi működéshez kapcsolódó egyéb bevételek</t>
  </si>
  <si>
    <t xml:space="preserve">     3. Intézmények egyéb sajátos bevételei</t>
  </si>
  <si>
    <t xml:space="preserve">            Kötbér, egyéb kártérítés bevételei</t>
  </si>
  <si>
    <t xml:space="preserve">            Egyéb sajátos bevételek</t>
  </si>
  <si>
    <t xml:space="preserve">     4. Továbbszámlázott szolgáltatások bevételei</t>
  </si>
  <si>
    <t xml:space="preserve">     5. Kamatbevételek</t>
  </si>
  <si>
    <t xml:space="preserve">     6. Áfa bevételek, visszatérülések</t>
  </si>
  <si>
    <t xml:space="preserve">           Áru- és készletértékesítés bevétele</t>
  </si>
  <si>
    <t xml:space="preserve">           Szolgáltatások bevétele</t>
  </si>
  <si>
    <t xml:space="preserve">            Bérleti és lízingdíj bevételek                                                           </t>
  </si>
  <si>
    <r>
      <t xml:space="preserve">           Egyéb sajátos bevételek </t>
    </r>
    <r>
      <rPr>
        <sz val="8"/>
        <rFont val="Times New Roman"/>
        <family val="1"/>
        <charset val="238"/>
      </rPr>
      <t>(intézményi ellátási díj, közterület használat)</t>
    </r>
  </si>
  <si>
    <t xml:space="preserve">      3. Egyéb sajátos működési bevételek</t>
  </si>
  <si>
    <t xml:space="preserve">           1.5. Helyi önkormányzatok kiegészítő támogatásai</t>
  </si>
  <si>
    <t>Felhalmozási célú hitel törlesztés</t>
  </si>
  <si>
    <t>Személyi juttatás</t>
  </si>
  <si>
    <t>Beruházás</t>
  </si>
  <si>
    <t>Felújítás</t>
  </si>
  <si>
    <t>Feladat
finanszírozás</t>
  </si>
  <si>
    <t xml:space="preserve">   1. Személyi jellegű kiadások</t>
  </si>
  <si>
    <t xml:space="preserve">   2. Munkáltatót terhelő kiadások</t>
  </si>
  <si>
    <t xml:space="preserve">   3. Dologi kiadások</t>
  </si>
  <si>
    <t xml:space="preserve">            1. Beruházások</t>
  </si>
  <si>
    <t>5. sz. melléklet</t>
  </si>
  <si>
    <t xml:space="preserve">     Megbízási díj</t>
  </si>
  <si>
    <t>III. Év végi tervezett működési célú pénzmaradvány</t>
  </si>
  <si>
    <r>
      <t xml:space="preserve">            </t>
    </r>
    <r>
      <rPr>
        <sz val="10"/>
        <rFont val="Times New Roman"/>
        <family val="1"/>
        <charset val="238"/>
      </rPr>
      <t>1. Önkormányzat működési kiadásai</t>
    </r>
  </si>
  <si>
    <t xml:space="preserve">     Könyv, folyóirat</t>
  </si>
  <si>
    <t xml:space="preserve">     Gáz</t>
  </si>
  <si>
    <t xml:space="preserve">     Áram</t>
  </si>
  <si>
    <t xml:space="preserve">     Postaköltség</t>
  </si>
  <si>
    <t xml:space="preserve">     Szemétszállítás</t>
  </si>
  <si>
    <t xml:space="preserve">     Bankköltség</t>
  </si>
  <si>
    <t xml:space="preserve">     Lomtalanítás</t>
  </si>
  <si>
    <t xml:space="preserve">     Víz- és csatorna díj</t>
  </si>
  <si>
    <t>Temető fenntartás összesen</t>
  </si>
  <si>
    <t>Közvilágítás összesen</t>
  </si>
  <si>
    <t xml:space="preserve">     Karbantartás</t>
  </si>
  <si>
    <t xml:space="preserve">       II. Felhalmozási kiadások </t>
  </si>
  <si>
    <t>2012. évi előirányzat</t>
  </si>
  <si>
    <t xml:space="preserve">     Polgármester illetménye</t>
  </si>
  <si>
    <t xml:space="preserve">     Alpolgármester tiszteletdíja</t>
  </si>
  <si>
    <t>Munkaadót terhelő járulék</t>
  </si>
  <si>
    <t xml:space="preserve">     Irodaszer</t>
  </si>
  <si>
    <t xml:space="preserve">     Munkaruha, védőruha</t>
  </si>
  <si>
    <t xml:space="preserve">     Tisztítószerek </t>
  </si>
  <si>
    <t xml:space="preserve">     Internet szolgáltatás, kábeltévé</t>
  </si>
  <si>
    <t xml:space="preserve">     Kéményseprés</t>
  </si>
  <si>
    <t xml:space="preserve">     Honlap üzemeltetés</t>
  </si>
  <si>
    <t xml:space="preserve">     Áfa </t>
  </si>
  <si>
    <t xml:space="preserve">     Továbbszámlázott kiadások </t>
  </si>
  <si>
    <t xml:space="preserve">     Reprezentáció</t>
  </si>
  <si>
    <t xml:space="preserve">     Biztosítási díj</t>
  </si>
  <si>
    <t xml:space="preserve">     Reklám- és propaganda</t>
  </si>
  <si>
    <t xml:space="preserve">     Egyéb különféle dologi kiadások</t>
  </si>
  <si>
    <t xml:space="preserve">     Felsőfokú okt.-ban részesülők támogatása</t>
  </si>
  <si>
    <t>Dologi összesen</t>
  </si>
  <si>
    <t xml:space="preserve">     Közalkalmazottak illetménye (3 fő)</t>
  </si>
  <si>
    <t xml:space="preserve">     Étkezési hozzájárulás (5000 Ft/hó)</t>
  </si>
  <si>
    <t xml:space="preserve">     Kenő- és hajtóanyag</t>
  </si>
  <si>
    <t xml:space="preserve">     Vegyszer</t>
  </si>
  <si>
    <t xml:space="preserve">     Egyéb anyag</t>
  </si>
  <si>
    <t xml:space="preserve">     Tisztítószer</t>
  </si>
  <si>
    <t xml:space="preserve">     Gázdíj, áramdíj</t>
  </si>
  <si>
    <t xml:space="preserve">     Karbantartás, kisjavitás</t>
  </si>
  <si>
    <t xml:space="preserve">     Hóeltakarítás</t>
  </si>
  <si>
    <t xml:space="preserve">     Adók, díjak, kártérítés</t>
  </si>
  <si>
    <t xml:space="preserve">     Egyéb dologi kiadások</t>
  </si>
  <si>
    <t xml:space="preserve">     Villamos energia</t>
  </si>
  <si>
    <t xml:space="preserve">     Falugondnok illetménye</t>
  </si>
  <si>
    <t xml:space="preserve">     Étkezési hozzájárulás</t>
  </si>
  <si>
    <t xml:space="preserve">     Munkaruha</t>
  </si>
  <si>
    <t xml:space="preserve">     Gyógyszer</t>
  </si>
  <si>
    <t xml:space="preserve">     Hajtó- és kenőanyagok</t>
  </si>
  <si>
    <t xml:space="preserve">     Egyéb üzemeltetés, fenntartás </t>
  </si>
  <si>
    <t xml:space="preserve">     Oktatás, továbbképzés</t>
  </si>
  <si>
    <t xml:space="preserve">     Biztosítási díjak</t>
  </si>
  <si>
    <t xml:space="preserve"> Falugondnoki szolgálat összesen</t>
  </si>
  <si>
    <t>Eseti szociális ellátás összesen</t>
  </si>
  <si>
    <t xml:space="preserve">    Szociális étkeztetés költsége (vásárolt élelmezés)</t>
  </si>
  <si>
    <t xml:space="preserve">Működési kiadások összesen: </t>
  </si>
  <si>
    <t xml:space="preserve">     Könyv beszerzés</t>
  </si>
  <si>
    <t xml:space="preserve">     Egyéb készletek</t>
  </si>
  <si>
    <t>Művelődési ház, könyvtár</t>
  </si>
  <si>
    <t>2012. évi     előirányzat</t>
  </si>
  <si>
    <t xml:space="preserve">     Szállítás</t>
  </si>
  <si>
    <t xml:space="preserve">     Falunap, gyermeknap, öregek napja, szüreti bál </t>
  </si>
  <si>
    <t xml:space="preserve">     Kereki hagyományteremtő várjátékok</t>
  </si>
  <si>
    <t>Művelődési Ház összesen</t>
  </si>
  <si>
    <t xml:space="preserve">                   Egyéb kötelező feladatok támogatása</t>
  </si>
  <si>
    <t>Ellátottak pénzbeni juttatásai</t>
  </si>
  <si>
    <t>Egyéb működési célú kiadások</t>
  </si>
  <si>
    <t>Működési célú kiadások</t>
  </si>
  <si>
    <t>Felhalmozási célú kiadások</t>
  </si>
  <si>
    <t>Egyéb felhalmozási célú kiadás</t>
  </si>
  <si>
    <t>III. Egyéb felhalmozási célú kiadások</t>
  </si>
  <si>
    <t xml:space="preserve">   4. Ellátottak pénzbeli juttatásai</t>
  </si>
  <si>
    <t xml:space="preserve">   5. Egyéb működési célú kiadások</t>
  </si>
  <si>
    <t>Működési célú kiadások, pénzeszközátadások</t>
  </si>
  <si>
    <t>I. Működési célú támogatások</t>
  </si>
  <si>
    <t xml:space="preserve">II. Működési célú pénzeszközátadások </t>
  </si>
  <si>
    <t>Működési célú kiadások, pénzeszközátadások összesen</t>
  </si>
  <si>
    <t xml:space="preserve">P é n z f o r g a l o m   n é l k ü l i   b e v é t e l e k </t>
  </si>
  <si>
    <t>P é n z f o r g a l o m   n é l k ü l i   b e v é t e l e k</t>
  </si>
  <si>
    <t>Költségvetési bevételek összesen</t>
  </si>
  <si>
    <t>Költségvetési bevételek mindösszesen</t>
  </si>
  <si>
    <t xml:space="preserve">            3. Egyéb felhalmozási célú kiadások</t>
  </si>
  <si>
    <t xml:space="preserve">           1. Működési célú hitel törlesztés (éven belüli likvid hitel)</t>
  </si>
  <si>
    <t xml:space="preserve">           2. Felhalmozási célú hitel törlesztés</t>
  </si>
  <si>
    <t xml:space="preserve">           3. Egyéb finanszírozás kiadásai</t>
  </si>
  <si>
    <t>Költségvetési kiadások mindösszesen</t>
  </si>
  <si>
    <t>Működési bevételek összesen</t>
  </si>
  <si>
    <t>Működési bevételek mindösszesen</t>
  </si>
  <si>
    <t>Működési kiadások mindösszesen</t>
  </si>
  <si>
    <t xml:space="preserve">     1. Elkülönített állami pénzalap (Fejezeti kezelésű előirányzatból (Munkaügyi központ))</t>
  </si>
  <si>
    <t xml:space="preserve">     2. Társadalombiztosítás pénzügyi alap</t>
  </si>
  <si>
    <t>Működési célú bevételek</t>
  </si>
  <si>
    <t>Központi alrendszerből származó bevételek</t>
  </si>
  <si>
    <t>Egyéb állami támogatás</t>
  </si>
  <si>
    <t>Működési célú bevételek összesen</t>
  </si>
  <si>
    <t>Működési célú pénz
maradvány</t>
  </si>
  <si>
    <t>Felhalmozási célú bevételek</t>
  </si>
  <si>
    <t>Felhalmozási célú bevételek összesen</t>
  </si>
  <si>
    <t xml:space="preserve">        Együtt Kerekiért Egyesület</t>
  </si>
  <si>
    <t xml:space="preserve">        Sportegyesület</t>
  </si>
  <si>
    <t xml:space="preserve">        Falugondnokok Egyesülete</t>
  </si>
  <si>
    <t xml:space="preserve">        Polgárőrség</t>
  </si>
  <si>
    <t xml:space="preserve">        Munka és tűzvédelmi társulás</t>
  </si>
  <si>
    <t>I. Működési célú hitel törlesztés</t>
  </si>
  <si>
    <t xml:space="preserve">     Polgármester költségátalánya</t>
  </si>
  <si>
    <t xml:space="preserve">     Alpolgármester költségátalánya</t>
  </si>
  <si>
    <t xml:space="preserve">     Szociális hozzájárulási adó</t>
  </si>
  <si>
    <t xml:space="preserve">    Szociális hozzájárulási adó</t>
  </si>
  <si>
    <t xml:space="preserve">    Áfa</t>
  </si>
  <si>
    <t xml:space="preserve">      Rendezési terv módosítás</t>
  </si>
  <si>
    <t xml:space="preserve">     Út karbantartás</t>
  </si>
  <si>
    <t>Költségvetési kiadások összesen</t>
  </si>
  <si>
    <t>Működési kiadások összesen</t>
  </si>
  <si>
    <t xml:space="preserve">       1. Működési célú hitel</t>
  </si>
  <si>
    <t xml:space="preserve">        Kistérségi Turisztikai Egyesület tagdíj</t>
  </si>
  <si>
    <t xml:space="preserve">        Dél-Balatoni Vizitársulat tagdíj</t>
  </si>
  <si>
    <r>
      <t xml:space="preserve">     Enerin Kft.</t>
    </r>
    <r>
      <rPr>
        <sz val="8"/>
        <rFont val="Arial CE"/>
        <charset val="238"/>
      </rPr>
      <t xml:space="preserve"> (közvilágítási berendezések havi 61600 Ft díja alapján)</t>
    </r>
  </si>
  <si>
    <t xml:space="preserve">     Munkaadót terhelő járulék</t>
  </si>
  <si>
    <t>Közutak, hidak fenntartása összesen</t>
  </si>
  <si>
    <t>Közfoglalkoztatás összesen</t>
  </si>
  <si>
    <t>Közfoglalkoztatás</t>
  </si>
  <si>
    <t>Ellátottak pénzbeni juttatása</t>
  </si>
  <si>
    <t>VI. Költségvetési hiány (elvárt bevétel, 
működőképesség megőrzését szolgáló kiegészítő támogatás)</t>
  </si>
  <si>
    <t>I. Közhatalmi bevételek</t>
  </si>
  <si>
    <t>2013.évi eredeti előirányzat</t>
  </si>
  <si>
    <t xml:space="preserve">     Egyéb anyag beszerzés</t>
  </si>
  <si>
    <t xml:space="preserve">     Karbantartás, kisjavítás</t>
  </si>
  <si>
    <t>Háziorvosi alapellátás</t>
  </si>
  <si>
    <t xml:space="preserve">     Irodaszer, nyomtatvány</t>
  </si>
  <si>
    <t xml:space="preserve">        Vöröskereszt</t>
  </si>
  <si>
    <t xml:space="preserve">        Mártírok és Hősök Közalapítvány</t>
  </si>
  <si>
    <t xml:space="preserve">         Függő átfutó kiadás</t>
  </si>
  <si>
    <t xml:space="preserve">        Viziközmű Társulat</t>
  </si>
  <si>
    <t xml:space="preserve">     3. Működési támogatás kistérségtől</t>
  </si>
  <si>
    <t>IV. Tartós részesedés, osztalék</t>
  </si>
  <si>
    <t>V. Átvett pénzeszközök</t>
  </si>
  <si>
    <t>VI. Előző évi működési célú pénzmaradvány</t>
  </si>
  <si>
    <t>V. Véglegesen átvett pénzeszközök</t>
  </si>
  <si>
    <t>VI. Támogatási kölcsönök visszatérülése,
értékpapírok értékesítésének bevétele</t>
  </si>
  <si>
    <t>VII. Előző évi pénzmaradvány igénybevétele</t>
  </si>
  <si>
    <r>
      <t xml:space="preserve">                                                                 </t>
    </r>
    <r>
      <rPr>
        <b/>
        <i/>
        <u/>
        <sz val="12"/>
        <rFont val="Times New Roman"/>
        <family val="1"/>
        <charset val="238"/>
      </rPr>
      <t xml:space="preserve">Kereki Község Önkormányzata </t>
    </r>
  </si>
  <si>
    <r>
      <t xml:space="preserve">                                                   </t>
    </r>
    <r>
      <rPr>
        <b/>
        <i/>
        <u/>
        <sz val="14"/>
        <rFont val="Times New Roman"/>
        <family val="1"/>
        <charset val="238"/>
      </rPr>
      <t>2014. évi összevont mérlege</t>
    </r>
  </si>
  <si>
    <t>2014. évi eredeti előirányzat</t>
  </si>
  <si>
    <t>7. sz. melléklet</t>
  </si>
  <si>
    <t xml:space="preserve">                      ezer Ft-ban</t>
  </si>
  <si>
    <t>Többéves kihatással járó feladatok</t>
  </si>
  <si>
    <t>Összes kiadás</t>
  </si>
  <si>
    <t>1. Beruházások</t>
  </si>
  <si>
    <t>-</t>
  </si>
  <si>
    <t>2. Felújítások</t>
  </si>
  <si>
    <t>3. Egyéb felhalmozási kiadások</t>
  </si>
  <si>
    <t>Összesen</t>
  </si>
  <si>
    <t>8. sz. melléklet</t>
  </si>
  <si>
    <t>Felvétel éve</t>
  </si>
  <si>
    <t>Összege</t>
  </si>
  <si>
    <t>Mindösszesen:</t>
  </si>
  <si>
    <t>9. sz. melléklet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</si>
  <si>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</si>
  <si>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</si>
  <si>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</si>
  <si>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</si>
  <si>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</si>
  <si>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</si>
  <si>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</si>
  <si>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</si>
  <si>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</si>
  <si>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</si>
  <si>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</si>
  <si>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</si>
  <si>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</si>
  <si>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1.Bevételek</t>
  </si>
  <si>
    <t xml:space="preserve">   Helyi adók</t>
  </si>
  <si>
    <t xml:space="preserve">   Bevételek összesen</t>
  </si>
  <si>
    <t>2.Kiadások</t>
  </si>
  <si>
    <t xml:space="preserve">    Tartalék felhasználása, tervezett
    maradvány</t>
  </si>
  <si>
    <t xml:space="preserve">   Kiadások összesen</t>
  </si>
  <si>
    <t>Havi egyenleg</t>
  </si>
  <si>
    <t>Göngyölített egyenleg</t>
  </si>
  <si>
    <t>III. Közvetett támogatások</t>
  </si>
  <si>
    <t>Lakosság részére lakásépítéshez, felújításhoz nyújtott kölcsön elengedése</t>
  </si>
  <si>
    <t>Egyéb nyújtott kedvezmény vagy kölcsön elengedésének összege</t>
  </si>
  <si>
    <t xml:space="preserve">      Építményadó (garázs) mentessége</t>
  </si>
  <si>
    <t xml:space="preserve">      Építményadó kedvezmény övezeti besorolás alapján</t>
  </si>
  <si>
    <t xml:space="preserve">      Építményadó törlés méltányosságból</t>
  </si>
  <si>
    <t xml:space="preserve">      Telekadó mentesség, kedvezmény övezeti besorolás alapján</t>
  </si>
  <si>
    <t xml:space="preserve">            Családsegítés, gyermekjóléti feladatok</t>
  </si>
  <si>
    <t xml:space="preserve">            Házi segítségnyújtás</t>
  </si>
  <si>
    <t xml:space="preserve">            Óvodai nevelés </t>
  </si>
  <si>
    <t xml:space="preserve">            Jelzőrendszeres házi segítésnyújtás</t>
  </si>
  <si>
    <t xml:space="preserve">            Háziorvosi ügyeleti ellátás</t>
  </si>
  <si>
    <t xml:space="preserve">            Kistérségi TV</t>
  </si>
  <si>
    <t xml:space="preserve">            Egészségügyi laboratóriumi szolgáltatás</t>
  </si>
  <si>
    <t xml:space="preserve">            Kistérségi Társulás tagdíj (500 Ft/fő)</t>
  </si>
  <si>
    <r>
      <t xml:space="preserve">                                                          </t>
    </r>
    <r>
      <rPr>
        <b/>
        <i/>
        <u/>
        <sz val="12"/>
        <rFont val="Times New Roman"/>
        <family val="1"/>
        <charset val="238"/>
      </rPr>
      <t>2014. évi egyéb működési célú kiadásai</t>
    </r>
  </si>
  <si>
    <r>
      <t xml:space="preserve">                                           </t>
    </r>
    <r>
      <rPr>
        <b/>
        <i/>
        <u/>
        <sz val="12"/>
        <rFont val="Times New Roman"/>
        <family val="1"/>
        <charset val="238"/>
      </rPr>
      <t>Kereki Község Önkormányzat 2014. évi bevétel-kiadási előirányzat-felhasználási ütemterve</t>
    </r>
  </si>
  <si>
    <t xml:space="preserve">                   Zöldterület gazdálkodás</t>
  </si>
  <si>
    <t xml:space="preserve">                   Közutak fenntartása</t>
  </si>
  <si>
    <t xml:space="preserve">                   Köztemető</t>
  </si>
  <si>
    <t xml:space="preserve">           Működés általános támogatása (település üzemeltetés)</t>
  </si>
  <si>
    <t xml:space="preserve">           Szociális feladatok támogatása</t>
  </si>
  <si>
    <r>
      <t xml:space="preserve">     1. Állami feladatfinanszírozás</t>
    </r>
    <r>
      <rPr>
        <sz val="10"/>
        <rFont val="Times New Roman"/>
        <family val="1"/>
        <charset val="238"/>
      </rPr>
      <t xml:space="preserve"> </t>
    </r>
  </si>
  <si>
    <t xml:space="preserve">                   Pénzbeni, szociális ellátások támogatása</t>
  </si>
  <si>
    <t xml:space="preserve">                   Szociális étkeztetés</t>
  </si>
  <si>
    <t xml:space="preserve">                   Falugondnoki szolgálat</t>
  </si>
  <si>
    <t xml:space="preserve">                   Kistelepülések szociális feladatainak támogatása</t>
  </si>
  <si>
    <t xml:space="preserve">                   Közvilágítás </t>
  </si>
  <si>
    <t>VI. Költségvetési működési hiány (elvárt bevétel, 
működőképesség megőrzését szolgáló kiegészítő támogatás (MÜKI)</t>
  </si>
  <si>
    <t>III. Központi alrendszer kapcsolataiból származó bevételek</t>
  </si>
  <si>
    <t xml:space="preserve">Kereki Község Önkormányzatának </t>
  </si>
  <si>
    <t>2014. évi felhalmozási célú bevételei és kiadásai</t>
  </si>
  <si>
    <t>2014. évi működési célú bevételei és kiadásai</t>
  </si>
  <si>
    <t xml:space="preserve">     Adók, díjak, pályázati díj</t>
  </si>
  <si>
    <t xml:space="preserve">     Személyi jellegű kiadások </t>
  </si>
  <si>
    <t xml:space="preserve">    2. Közös hivatal (belső ellenőrzés 2014-től)</t>
  </si>
  <si>
    <t xml:space="preserve">           Szennyvíz bekötések, belső kialakítás önkormányzati tulajdonú ingatlanokon (5 db)</t>
  </si>
  <si>
    <t xml:space="preserve">            Kulturális feladatok támogatása (könyvtár és közművelődési feladatok)</t>
  </si>
  <si>
    <r>
      <t xml:space="preserve">     3. Átengedett bevételek </t>
    </r>
    <r>
      <rPr>
        <sz val="8"/>
        <rFont val="Times New Roman"/>
        <family val="1"/>
        <charset val="238"/>
      </rPr>
      <t xml:space="preserve">(gépjárműadó 40%-a) </t>
    </r>
  </si>
  <si>
    <r>
      <t xml:space="preserve">     4. Egyéb bevételek</t>
    </r>
    <r>
      <rPr>
        <b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(szabálysértési, környezetvédelmi bírság, stb.)</t>
    </r>
  </si>
  <si>
    <t xml:space="preserve">     5. Központosított előirányzat (lakott külterület állami támogatása)</t>
  </si>
  <si>
    <t xml:space="preserve">     6. Helyi önkormányzatok kiegészítő támogatásai</t>
  </si>
  <si>
    <t xml:space="preserve">     2. Szociális ellátások után visszaigényelt állami támogatás</t>
  </si>
  <si>
    <t>2014. évi működési kiadásai kormányzati funkciónként</t>
  </si>
  <si>
    <t>011130 Önkormányzatok és önkormányzati hivatalok 
jogalkotói és általános igazgatási tevékenysége</t>
  </si>
  <si>
    <t>Bevételek feladatok szerinti bontásban</t>
  </si>
  <si>
    <t>2014. évi eredeti előirányzat (kiemelt előirányzatok)</t>
  </si>
  <si>
    <t>Saját bevételek</t>
  </si>
  <si>
    <t>Működési célú támogatás államháztartáson belülről</t>
  </si>
  <si>
    <t>Működési célú támogatás államháztartáson kívülről</t>
  </si>
  <si>
    <t>EU-s forrásból érkező bevételek</t>
  </si>
  <si>
    <t>Hazai forrásból érkező bevételek</t>
  </si>
  <si>
    <t>Felhalmozási célú pénz
maradvány</t>
  </si>
  <si>
    <t xml:space="preserve">       Kötelező</t>
  </si>
  <si>
    <t xml:space="preserve">       Nem kötelező</t>
  </si>
  <si>
    <t xml:space="preserve">       Államigazgatási feladatok</t>
  </si>
  <si>
    <t>6. sz. melléklet</t>
  </si>
  <si>
    <t>Kiadások feladatok szerinti bontásban</t>
  </si>
  <si>
    <t>Engedély
ezett
 létszám</t>
  </si>
  <si>
    <t>Működési célú kiadások mind
összesen</t>
  </si>
  <si>
    <t>Munkaadót terhelő járulékok és szociális hozzájárulási adó</t>
  </si>
  <si>
    <t>Működési célú tartalék, tervezett pénzmarad
vány</t>
  </si>
  <si>
    <t>Felhalmozási célú tartalék</t>
  </si>
  <si>
    <t>Felhalmozási célú kiadások összesen</t>
  </si>
  <si>
    <t xml:space="preserve">     Kötelező </t>
  </si>
  <si>
    <t xml:space="preserve">     Nem kötelező</t>
  </si>
  <si>
    <t xml:space="preserve">     Államigazgatási</t>
  </si>
  <si>
    <t>közfoglalkoztatottak létszáma (önkormányzat)</t>
  </si>
  <si>
    <t xml:space="preserve">4. sz. melléklet </t>
  </si>
  <si>
    <t>6.1. sz. melléklet</t>
  </si>
  <si>
    <t>6.2. sz. melléklet</t>
  </si>
  <si>
    <t>6.3. sz. melléklet</t>
  </si>
  <si>
    <r>
      <t xml:space="preserve">                                                </t>
    </r>
    <r>
      <rPr>
        <b/>
        <i/>
        <u/>
        <sz val="12"/>
        <rFont val="Arial CE"/>
        <family val="2"/>
        <charset val="238"/>
      </rPr>
      <t>több éves kihatással járó feladatai</t>
    </r>
  </si>
  <si>
    <t>2014. évi adósságot keletkeztető ügyleteiből eredő fizetési kötelezettségek, várható saját bevételek</t>
  </si>
  <si>
    <t>Adósságot keletkeztető ügylet
(kiadás)
Stabilitási tv. 3.§ (1) bek.</t>
  </si>
  <si>
    <t>Futamidő (fizetési kötelezettség)</t>
  </si>
  <si>
    <t>Adósságot keletkeztető ügyletnél figyelembe veendő bevételek (Stabilitási tv. 45.§ (1) a., 10.§ (3) bek. szerint)</t>
  </si>
  <si>
    <t>Várható saját bevételek</t>
  </si>
  <si>
    <t xml:space="preserve">   Egyéb saját bevételek</t>
  </si>
  <si>
    <r>
      <t xml:space="preserve">   Állami támogatás </t>
    </r>
    <r>
      <rPr>
        <sz val="8"/>
        <rFont val="Arial CE"/>
        <charset val="238"/>
      </rPr>
      <t>(feladatfinanszírozás)</t>
    </r>
  </si>
  <si>
    <r>
      <t xml:space="preserve">   Pályázati támogatás, 
   </t>
    </r>
    <r>
      <rPr>
        <sz val="8"/>
        <rFont val="Arial CE"/>
        <charset val="238"/>
      </rPr>
      <t>egyéb sajátos felhalm.bev.</t>
    </r>
  </si>
  <si>
    <t xml:space="preserve">   Előző évi pénzmaradvány</t>
  </si>
  <si>
    <t xml:space="preserve">   Elvárt működőképességet szolg. bev.</t>
  </si>
  <si>
    <t xml:space="preserve">   Működési célú kiadások</t>
  </si>
  <si>
    <t xml:space="preserve">   Beruházás, fejlesztés</t>
  </si>
  <si>
    <t>10. sz. melléklet</t>
  </si>
  <si>
    <t>2014. évi Európai Uniós forrásból finanszírozott támogatással megvalósuló projektek kiadásai, 
projekt megvalósításhoz történő önkormányzati hozzájárulásai</t>
  </si>
  <si>
    <t>EU-s projekt, program megnevezése</t>
  </si>
  <si>
    <t>Projekt azonosító</t>
  </si>
  <si>
    <t>Igényelt támogatás összege</t>
  </si>
  <si>
    <t>Tám.-i intenzitás
%</t>
  </si>
  <si>
    <t>Megítélt támogatás összege</t>
  </si>
  <si>
    <t>Projekthez kapcsolódó kiadások</t>
  </si>
  <si>
    <t>Önkormányzati önerő összege</t>
  </si>
  <si>
    <t>Önkormányzati önerő
 %</t>
  </si>
  <si>
    <t>Projekt megvalósítás során felmerült költségek</t>
  </si>
  <si>
    <t>Projekt megvalósításhoz kapcsolódó egyéb költségek</t>
  </si>
  <si>
    <t>Projekt összköltség összesen</t>
  </si>
  <si>
    <t>Elszámolható</t>
  </si>
  <si>
    <t>Nem elszámolható</t>
  </si>
  <si>
    <r>
      <t xml:space="preserve">                                                </t>
    </r>
    <r>
      <rPr>
        <b/>
        <i/>
        <u/>
        <sz val="12"/>
        <rFont val="Arial CE"/>
        <charset val="238"/>
      </rPr>
      <t xml:space="preserve">Kereki Község </t>
    </r>
    <r>
      <rPr>
        <b/>
        <i/>
        <u/>
        <sz val="12"/>
        <rFont val="Arial CE"/>
        <family val="2"/>
        <charset val="238"/>
      </rPr>
      <t xml:space="preserve">Önkormányzatának </t>
    </r>
  </si>
  <si>
    <r>
      <t xml:space="preserve">                                               </t>
    </r>
    <r>
      <rPr>
        <b/>
        <i/>
        <u/>
        <sz val="12"/>
        <rFont val="Arial CE"/>
        <charset val="238"/>
      </rPr>
      <t xml:space="preserve">Kereki Község </t>
    </r>
    <r>
      <rPr>
        <b/>
        <i/>
        <u/>
        <sz val="12"/>
        <rFont val="Arial CE"/>
        <family val="2"/>
        <charset val="238"/>
      </rPr>
      <t xml:space="preserve">Önkormányzatának </t>
    </r>
  </si>
  <si>
    <r>
      <t>Kereki Község</t>
    </r>
    <r>
      <rPr>
        <b/>
        <i/>
        <u/>
        <sz val="12"/>
        <rFont val="Arial CE"/>
        <family val="2"/>
        <charset val="238"/>
      </rPr>
      <t xml:space="preserve">Önkormányzatának </t>
    </r>
  </si>
  <si>
    <t xml:space="preserve">     Képviselők, alpolgármester tiszteletdíja</t>
  </si>
  <si>
    <t xml:space="preserve">     Vízkárelhárítási terv</t>
  </si>
  <si>
    <t>066020 Város-, községgazdálkodási egyéb szolgáltatások</t>
  </si>
  <si>
    <t xml:space="preserve">     Készlet</t>
  </si>
  <si>
    <t xml:space="preserve">     Munkáltatót terhelő szja</t>
  </si>
  <si>
    <t>013320 Köztemető fenntartás</t>
  </si>
  <si>
    <t>064010 Közvilágítás</t>
  </si>
  <si>
    <t>107055 Falugondoki, tanyagondnoki szolgáltatás</t>
  </si>
  <si>
    <t xml:space="preserve">  Aktív korúak támogatása</t>
  </si>
  <si>
    <t xml:space="preserve">  Ápolási díj méltányossági alapon</t>
  </si>
  <si>
    <t xml:space="preserve">  Köztemetés</t>
  </si>
  <si>
    <t xml:space="preserve">  Lakásfenntartási támogatás</t>
  </si>
  <si>
    <t>107060 Egyéb pénzbeni és szociális ellátások</t>
  </si>
  <si>
    <t>107051 Szociális étkeztetés</t>
  </si>
  <si>
    <t xml:space="preserve">082044 Könyvtári szolgáltatások  </t>
  </si>
  <si>
    <t xml:space="preserve">Közművelődési intézmények működtetése </t>
  </si>
  <si>
    <t xml:space="preserve">     Dologi kiadások (munkaruha,védőruha)</t>
  </si>
  <si>
    <t>045160 Közutak, hidak, alagutak üzemeltetése, fenntartása</t>
  </si>
  <si>
    <t xml:space="preserve">            Pénzügyi Gondnokság működtetés</t>
  </si>
  <si>
    <t xml:space="preserve">        Fogorvosi alapellátás</t>
  </si>
  <si>
    <t xml:space="preserve">        Ifjusági egészségügyi , gyermekorvos</t>
  </si>
  <si>
    <t xml:space="preserve">    3. Civil szervezeteknek, egyéb pénzeszközátadások</t>
  </si>
  <si>
    <t>Ellátottak térítési díjának méltányossági alapon elengedett összege</t>
  </si>
  <si>
    <t>Építményadó mentesség helyi lakosok számára</t>
  </si>
  <si>
    <t>Építményadó törlés méltányosságból</t>
  </si>
  <si>
    <t>Telekadó mentesség, kedvezmény m2 alapján</t>
  </si>
  <si>
    <t xml:space="preserve">  Önkormányzati segély</t>
  </si>
  <si>
    <t xml:space="preserve">           1.4. Központosított előirányzat (lakott külterület)</t>
  </si>
  <si>
    <r>
      <t xml:space="preserve">                                              </t>
    </r>
    <r>
      <rPr>
        <b/>
        <i/>
        <u/>
        <sz val="14"/>
        <rFont val="Times New Roman"/>
        <family val="1"/>
        <charset val="238"/>
      </rPr>
      <t xml:space="preserve">Kereki Község Önkormányzatának </t>
    </r>
  </si>
  <si>
    <t>Kereki Község Önkormányzatának 2014. évi bevételei kiemelt előirányzatonként, feladatonként</t>
  </si>
  <si>
    <t>Kereki Község Önkormányzatának 2014. évi kiadásai intézményenként, kiemelt előirányzatonként, 
feladatonkénti bontásban</t>
  </si>
  <si>
    <t>2015. évi eredeti előirányzat</t>
  </si>
  <si>
    <t>2016. évi eredeti előirányzat</t>
  </si>
  <si>
    <t>2017. évi eredeti előirányzat</t>
  </si>
  <si>
    <t>2014-2017. évi gördülő tervezése</t>
  </si>
  <si>
    <t xml:space="preserve">11. sz. melléklet 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</si>
</sst>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55">
    <font>
      <sz val="10"/>
      <name val="Arial CE"/>
      <charset val="238"/>
    </font>
    <font>
      <sz val="10"/>
      <name val="Arial CE"/>
      <charset val="238"/>
    </font>
    <font>
      <u/>
      <sz val="9"/>
      <color indexed="36"/>
      <name val="Arial CE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i/>
      <sz val="14"/>
      <name val="Times New Roman"/>
      <family val="1"/>
      <charset val="238"/>
    </font>
    <font>
      <sz val="14"/>
      <name val="Arial CE"/>
      <charset val="238"/>
    </font>
    <font>
      <sz val="9"/>
      <name val="Times New Roman"/>
      <family val="1"/>
    </font>
    <font>
      <sz val="10"/>
      <name val="Arial CE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i/>
      <sz val="12"/>
      <name val="Arial CE"/>
      <family val="2"/>
      <charset val="238"/>
    </font>
    <font>
      <b/>
      <i/>
      <sz val="8"/>
      <name val="Arial CE"/>
      <family val="2"/>
      <charset val="238"/>
    </font>
    <font>
      <b/>
      <i/>
      <sz val="10"/>
      <name val="Arial CE"/>
      <charset val="238"/>
    </font>
    <font>
      <sz val="10"/>
      <name val="Arial Black"/>
      <family val="2"/>
      <charset val="238"/>
    </font>
    <font>
      <sz val="12"/>
      <name val="Times New Roman"/>
      <family val="1"/>
      <charset val="238"/>
    </font>
    <font>
      <sz val="9"/>
      <name val="Arial CE"/>
      <family val="2"/>
      <charset val="238"/>
    </font>
    <font>
      <b/>
      <i/>
      <u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2"/>
      <name val="Times New Roman"/>
      <family val="1"/>
      <charset val="238"/>
    </font>
    <font>
      <sz val="10"/>
      <color indexed="10"/>
      <name val="Arial CE"/>
      <family val="2"/>
      <charset val="238"/>
    </font>
    <font>
      <i/>
      <sz val="11"/>
      <name val="Times New Roman"/>
      <family val="1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6"/>
      <name val="Times New Roman"/>
      <family val="1"/>
      <charset val="238"/>
    </font>
    <font>
      <sz val="6"/>
      <name val="Times New Roman"/>
      <family val="1"/>
      <charset val="238"/>
    </font>
    <font>
      <sz val="7"/>
      <name val="Times New Roman"/>
      <family val="1"/>
    </font>
    <font>
      <b/>
      <i/>
      <u/>
      <sz val="12"/>
      <name val="Arial CE"/>
      <charset val="238"/>
    </font>
    <font>
      <b/>
      <sz val="8"/>
      <name val="Arial CE"/>
      <charset val="238"/>
    </font>
    <font>
      <b/>
      <i/>
      <sz val="9"/>
      <name val="Arial CE"/>
      <family val="2"/>
      <charset val="238"/>
    </font>
    <font>
      <b/>
      <i/>
      <sz val="12"/>
      <name val="Arial"/>
      <family val="2"/>
      <charset val="238"/>
    </font>
    <font>
      <b/>
      <i/>
      <sz val="11"/>
      <name val="Arial CE"/>
      <charset val="238"/>
    </font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0" fontId="54" fillId="0" borderId="0"/>
    <xf numFmtId="0" fontId="13" fillId="0" borderId="0"/>
  </cellStyleXfs>
  <cellXfs count="441">
    <xf numFmtId="0" fontId="0" fillId="0" borderId="0" xfId="0"/>
    <xf numFmtId="0" fontId="3" fillId="2" borderId="0" xfId="0" applyFont="1" applyFill="1"/>
    <xf numFmtId="0" fontId="3" fillId="0" borderId="0" xfId="0" applyFont="1"/>
    <xf numFmtId="0" fontId="0" fillId="0" borderId="1" xfId="0" applyBorder="1"/>
    <xf numFmtId="0" fontId="1" fillId="0" borderId="0" xfId="0" applyFont="1"/>
    <xf numFmtId="0" fontId="6" fillId="0" borderId="0" xfId="0" applyFont="1"/>
    <xf numFmtId="0" fontId="8" fillId="0" borderId="0" xfId="0" applyFont="1"/>
    <xf numFmtId="0" fontId="3" fillId="0" borderId="0" xfId="0" applyFont="1" applyBorder="1"/>
    <xf numFmtId="0" fontId="0" fillId="0" borderId="0" xfId="0" applyBorder="1"/>
    <xf numFmtId="0" fontId="0" fillId="2" borderId="0" xfId="0" applyFill="1"/>
    <xf numFmtId="0" fontId="7" fillId="0" borderId="0" xfId="0" applyFont="1"/>
    <xf numFmtId="0" fontId="9" fillId="0" borderId="0" xfId="0" applyFont="1"/>
    <xf numFmtId="0" fontId="11" fillId="0" borderId="0" xfId="0" applyFont="1"/>
    <xf numFmtId="3" fontId="3" fillId="0" borderId="0" xfId="0" applyNumberFormat="1" applyFont="1"/>
    <xf numFmtId="0" fontId="0" fillId="0" borderId="0" xfId="0" applyFill="1" applyBorder="1"/>
    <xf numFmtId="0" fontId="9" fillId="0" borderId="0" xfId="0" applyFont="1" applyFill="1" applyBorder="1"/>
    <xf numFmtId="0" fontId="3" fillId="0" borderId="1" xfId="0" applyFont="1" applyBorder="1"/>
    <xf numFmtId="0" fontId="0" fillId="5" borderId="0" xfId="0" applyFill="1"/>
    <xf numFmtId="0" fontId="12" fillId="5" borderId="0" xfId="0" applyFont="1" applyFill="1" applyAlignment="1">
      <alignment horizontal="right"/>
    </xf>
    <xf numFmtId="0" fontId="3" fillId="5" borderId="0" xfId="0" applyFont="1" applyFill="1"/>
    <xf numFmtId="0" fontId="3" fillId="5" borderId="0" xfId="0" applyFont="1" applyFill="1" applyAlignment="1">
      <alignment horizontal="right"/>
    </xf>
    <xf numFmtId="0" fontId="17" fillId="5" borderId="0" xfId="0" applyFont="1" applyFill="1"/>
    <xf numFmtId="0" fontId="18" fillId="5" borderId="0" xfId="0" applyFont="1" applyFill="1" applyAlignment="1">
      <alignment horizontal="right"/>
    </xf>
    <xf numFmtId="3" fontId="3" fillId="0" borderId="1" xfId="0" applyNumberFormat="1" applyFont="1" applyBorder="1"/>
    <xf numFmtId="0" fontId="10" fillId="6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6" fillId="0" borderId="1" xfId="0" applyFont="1" applyBorder="1"/>
    <xf numFmtId="3" fontId="3" fillId="0" borderId="1" xfId="0" applyNumberFormat="1" applyFont="1" applyFill="1" applyBorder="1"/>
    <xf numFmtId="0" fontId="3" fillId="2" borderId="0" xfId="0" applyFont="1" applyFill="1" applyBorder="1"/>
    <xf numFmtId="0" fontId="23" fillId="2" borderId="0" xfId="0" applyFont="1" applyFill="1" applyBorder="1"/>
    <xf numFmtId="0" fontId="10" fillId="6" borderId="2" xfId="0" applyFont="1" applyFill="1" applyBorder="1" applyAlignment="1">
      <alignment horizontal="center" wrapText="1"/>
    </xf>
    <xf numFmtId="0" fontId="3" fillId="5" borderId="0" xfId="0" applyFont="1" applyFill="1" applyAlignment="1">
      <alignment horizontal="center"/>
    </xf>
    <xf numFmtId="0" fontId="4" fillId="5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24" fillId="0" borderId="1" xfId="0" applyFont="1" applyBorder="1"/>
    <xf numFmtId="0" fontId="4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6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3" fontId="27" fillId="0" borderId="0" xfId="0" applyNumberFormat="1" applyFont="1" applyAlignment="1">
      <alignment vertical="center"/>
    </xf>
    <xf numFmtId="3" fontId="26" fillId="3" borderId="1" xfId="0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right" vertical="center"/>
    </xf>
    <xf numFmtId="0" fontId="15" fillId="5" borderId="0" xfId="0" applyFont="1" applyFill="1" applyAlignment="1">
      <alignment vertical="center"/>
    </xf>
    <xf numFmtId="3" fontId="15" fillId="5" borderId="0" xfId="0" applyNumberFormat="1" applyFont="1" applyFill="1" applyAlignment="1">
      <alignment horizontal="center" vertical="center"/>
    </xf>
    <xf numFmtId="3" fontId="16" fillId="5" borderId="0" xfId="0" applyNumberFormat="1" applyFont="1" applyFill="1" applyAlignment="1">
      <alignment horizontal="center" vertical="center"/>
    </xf>
    <xf numFmtId="3" fontId="15" fillId="5" borderId="0" xfId="0" applyNumberFormat="1" applyFont="1" applyFill="1" applyAlignment="1">
      <alignment horizontal="right" vertical="center"/>
    </xf>
    <xf numFmtId="3" fontId="20" fillId="5" borderId="0" xfId="0" applyNumberFormat="1" applyFont="1" applyFill="1" applyBorder="1" applyAlignment="1">
      <alignment vertical="center"/>
    </xf>
    <xf numFmtId="0" fontId="20" fillId="5" borderId="0" xfId="0" applyFont="1" applyFill="1" applyBorder="1" applyAlignment="1">
      <alignment vertical="center"/>
    </xf>
    <xf numFmtId="3" fontId="18" fillId="5" borderId="0" xfId="0" applyNumberFormat="1" applyFont="1" applyFill="1" applyBorder="1" applyAlignment="1">
      <alignment horizontal="right" vertical="center"/>
    </xf>
    <xf numFmtId="0" fontId="8" fillId="0" borderId="1" xfId="0" applyFont="1" applyBorder="1"/>
    <xf numFmtId="3" fontId="6" fillId="6" borderId="4" xfId="0" applyNumberFormat="1" applyFont="1" applyFill="1" applyBorder="1" applyAlignment="1">
      <alignment horizontal="left" vertical="center"/>
    </xf>
    <xf numFmtId="0" fontId="6" fillId="0" borderId="1" xfId="0" applyFont="1" applyFill="1" applyBorder="1"/>
    <xf numFmtId="3" fontId="3" fillId="0" borderId="3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Border="1"/>
    <xf numFmtId="3" fontId="0" fillId="0" borderId="1" xfId="0" applyNumberFormat="1" applyBorder="1"/>
    <xf numFmtId="0" fontId="0" fillId="0" borderId="5" xfId="0" applyBorder="1"/>
    <xf numFmtId="0" fontId="9" fillId="0" borderId="5" xfId="0" applyFont="1" applyBorder="1"/>
    <xf numFmtId="3" fontId="9" fillId="0" borderId="1" xfId="0" applyNumberFormat="1" applyFont="1" applyBorder="1"/>
    <xf numFmtId="0" fontId="30" fillId="2" borderId="2" xfId="0" applyFont="1" applyFill="1" applyBorder="1"/>
    <xf numFmtId="0" fontId="0" fillId="2" borderId="0" xfId="0" applyFill="1" applyBorder="1"/>
    <xf numFmtId="3" fontId="9" fillId="0" borderId="3" xfId="0" applyNumberFormat="1" applyFont="1" applyBorder="1"/>
    <xf numFmtId="0" fontId="30" fillId="0" borderId="2" xfId="0" applyFont="1" applyBorder="1"/>
    <xf numFmtId="3" fontId="30" fillId="0" borderId="6" xfId="0" applyNumberFormat="1" applyFont="1" applyBorder="1"/>
    <xf numFmtId="0" fontId="30" fillId="0" borderId="0" xfId="0" applyFont="1" applyBorder="1"/>
    <xf numFmtId="3" fontId="0" fillId="0" borderId="4" xfId="0" applyNumberFormat="1" applyBorder="1"/>
    <xf numFmtId="49" fontId="0" fillId="2" borderId="0" xfId="0" applyNumberFormat="1" applyFill="1" applyBorder="1" applyAlignment="1">
      <alignment horizontal="left"/>
    </xf>
    <xf numFmtId="0" fontId="4" fillId="2" borderId="0" xfId="0" applyFont="1" applyFill="1"/>
    <xf numFmtId="0" fontId="4" fillId="3" borderId="2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/>
    <xf numFmtId="3" fontId="9" fillId="0" borderId="3" xfId="0" applyNumberFormat="1" applyFont="1" applyFill="1" applyBorder="1"/>
    <xf numFmtId="0" fontId="4" fillId="3" borderId="2" xfId="0" applyFont="1" applyFill="1" applyBorder="1" applyAlignment="1">
      <alignment horizontal="center" vertical="center"/>
    </xf>
    <xf numFmtId="3" fontId="9" fillId="2" borderId="1" xfId="0" applyNumberFormat="1" applyFont="1" applyFill="1" applyBorder="1"/>
    <xf numFmtId="3" fontId="9" fillId="0" borderId="6" xfId="0" applyNumberFormat="1" applyFont="1" applyBorder="1"/>
    <xf numFmtId="0" fontId="9" fillId="0" borderId="1" xfId="0" applyFont="1" applyBorder="1"/>
    <xf numFmtId="0" fontId="14" fillId="2" borderId="0" xfId="0" applyFont="1" applyFill="1"/>
    <xf numFmtId="0" fontId="14" fillId="0" borderId="0" xfId="0" applyFont="1"/>
    <xf numFmtId="3" fontId="0" fillId="0" borderId="1" xfId="0" applyNumberFormat="1" applyBorder="1" applyAlignment="1">
      <alignment horizontal="right"/>
    </xf>
    <xf numFmtId="0" fontId="6" fillId="0" borderId="3" xfId="0" applyFont="1" applyFill="1" applyBorder="1" applyAlignment="1">
      <alignment horizontal="left" vertical="center"/>
    </xf>
    <xf numFmtId="3" fontId="6" fillId="0" borderId="3" xfId="0" applyNumberFormat="1" applyFont="1" applyFill="1" applyBorder="1" applyAlignment="1">
      <alignment horizontal="right" vertical="center" wrapText="1"/>
    </xf>
    <xf numFmtId="3" fontId="6" fillId="6" borderId="1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3" fontId="0" fillId="0" borderId="3" xfId="0" applyNumberFormat="1" applyBorder="1"/>
    <xf numFmtId="0" fontId="14" fillId="5" borderId="0" xfId="0" applyFont="1" applyFill="1"/>
    <xf numFmtId="49" fontId="0" fillId="5" borderId="0" xfId="0" applyNumberFormat="1" applyFill="1" applyAlignment="1">
      <alignment horizontal="center"/>
    </xf>
    <xf numFmtId="0" fontId="14" fillId="5" borderId="0" xfId="0" applyFont="1" applyFill="1" applyAlignment="1">
      <alignment horizontal="right"/>
    </xf>
    <xf numFmtId="0" fontId="3" fillId="0" borderId="1" xfId="0" applyFont="1" applyFill="1" applyBorder="1"/>
    <xf numFmtId="0" fontId="7" fillId="0" borderId="1" xfId="0" applyFont="1" applyBorder="1"/>
    <xf numFmtId="3" fontId="0" fillId="0" borderId="0" xfId="0" applyNumberFormat="1"/>
    <xf numFmtId="0" fontId="0" fillId="0" borderId="1" xfId="0" applyFill="1" applyBorder="1"/>
    <xf numFmtId="0" fontId="0" fillId="0" borderId="3" xfId="0" applyBorder="1"/>
    <xf numFmtId="0" fontId="14" fillId="0" borderId="3" xfId="0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0" fillId="0" borderId="1" xfId="0" applyFont="1" applyBorder="1"/>
    <xf numFmtId="0" fontId="14" fillId="0" borderId="1" xfId="0" applyFont="1" applyBorder="1"/>
    <xf numFmtId="0" fontId="0" fillId="0" borderId="4" xfId="0" applyBorder="1" applyAlignment="1">
      <alignment wrapText="1"/>
    </xf>
    <xf numFmtId="49" fontId="0" fillId="5" borderId="0" xfId="0" applyNumberForma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8" fillId="0" borderId="3" xfId="0" applyFont="1" applyBorder="1"/>
    <xf numFmtId="0" fontId="3" fillId="5" borderId="0" xfId="0" applyFont="1" applyFill="1" applyBorder="1" applyAlignment="1">
      <alignment vertical="center"/>
    </xf>
    <xf numFmtId="0" fontId="33" fillId="0" borderId="0" xfId="0" applyFont="1"/>
    <xf numFmtId="3" fontId="5" fillId="0" borderId="1" xfId="0" applyNumberFormat="1" applyFont="1" applyBorder="1" applyAlignment="1"/>
    <xf numFmtId="3" fontId="6" fillId="0" borderId="1" xfId="0" applyNumberFormat="1" applyFont="1" applyBorder="1" applyAlignment="1"/>
    <xf numFmtId="3" fontId="4" fillId="0" borderId="1" xfId="0" applyNumberFormat="1" applyFont="1" applyBorder="1"/>
    <xf numFmtId="3" fontId="6" fillId="0" borderId="1" xfId="0" applyNumberFormat="1" applyFont="1" applyBorder="1"/>
    <xf numFmtId="0" fontId="14" fillId="0" borderId="0" xfId="0" applyFont="1" applyBorder="1"/>
    <xf numFmtId="3" fontId="5" fillId="0" borderId="4" xfId="0" applyNumberFormat="1" applyFont="1" applyFill="1" applyBorder="1" applyAlignment="1">
      <alignment horizontal="right" vertical="center"/>
    </xf>
    <xf numFmtId="0" fontId="0" fillId="5" borderId="1" xfId="0" applyFill="1" applyBorder="1"/>
    <xf numFmtId="0" fontId="24" fillId="0" borderId="1" xfId="0" applyFont="1" applyBorder="1" applyAlignment="1">
      <alignment horizontal="left" vertical="top" wrapText="1"/>
    </xf>
    <xf numFmtId="3" fontId="6" fillId="5" borderId="1" xfId="0" applyNumberFormat="1" applyFont="1" applyFill="1" applyBorder="1"/>
    <xf numFmtId="3" fontId="0" fillId="5" borderId="1" xfId="0" applyNumberFormat="1" applyFill="1" applyBorder="1"/>
    <xf numFmtId="0" fontId="0" fillId="5" borderId="1" xfId="0" applyFont="1" applyFill="1" applyBorder="1"/>
    <xf numFmtId="0" fontId="8" fillId="5" borderId="1" xfId="0" applyFont="1" applyFill="1" applyBorder="1"/>
    <xf numFmtId="3" fontId="24" fillId="5" borderId="1" xfId="0" applyNumberFormat="1" applyFont="1" applyFill="1" applyBorder="1" applyAlignment="1">
      <alignment horizontal="right"/>
    </xf>
    <xf numFmtId="3" fontId="6" fillId="5" borderId="1" xfId="0" applyNumberFormat="1" applyFont="1" applyFill="1" applyBorder="1" applyAlignment="1">
      <alignment horizontal="right"/>
    </xf>
    <xf numFmtId="3" fontId="8" fillId="5" borderId="1" xfId="0" applyNumberFormat="1" applyFont="1" applyFill="1" applyBorder="1"/>
    <xf numFmtId="0" fontId="4" fillId="3" borderId="7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3" fontId="24" fillId="5" borderId="1" xfId="0" applyNumberFormat="1" applyFont="1" applyFill="1" applyBorder="1" applyAlignment="1"/>
    <xf numFmtId="3" fontId="4" fillId="0" borderId="4" xfId="0" applyNumberFormat="1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horizontal="right"/>
    </xf>
    <xf numFmtId="0" fontId="34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0" fillId="0" borderId="7" xfId="0" applyBorder="1"/>
    <xf numFmtId="3" fontId="0" fillId="0" borderId="4" xfId="0" applyNumberFormat="1" applyBorder="1" applyAlignment="1">
      <alignment horizontal="right"/>
    </xf>
    <xf numFmtId="0" fontId="14" fillId="0" borderId="4" xfId="0" applyFont="1" applyBorder="1"/>
    <xf numFmtId="0" fontId="4" fillId="7" borderId="2" xfId="0" applyFont="1" applyFill="1" applyBorder="1"/>
    <xf numFmtId="0" fontId="3" fillId="0" borderId="4" xfId="0" applyFont="1" applyBorder="1"/>
    <xf numFmtId="3" fontId="4" fillId="0" borderId="4" xfId="0" applyNumberFormat="1" applyFont="1" applyFill="1" applyBorder="1" applyAlignment="1">
      <alignment horizontal="right" vertical="center" wrapText="1"/>
    </xf>
    <xf numFmtId="3" fontId="10" fillId="6" borderId="6" xfId="0" applyNumberFormat="1" applyFont="1" applyFill="1" applyBorder="1" applyAlignment="1">
      <alignment horizontal="center" vertical="center"/>
    </xf>
    <xf numFmtId="3" fontId="10" fillId="6" borderId="6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/>
    <xf numFmtId="3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Border="1"/>
    <xf numFmtId="3" fontId="0" fillId="0" borderId="0" xfId="0" applyNumberFormat="1" applyBorder="1"/>
    <xf numFmtId="3" fontId="9" fillId="5" borderId="1" xfId="0" applyNumberFormat="1" applyFont="1" applyFill="1" applyBorder="1"/>
    <xf numFmtId="3" fontId="9" fillId="0" borderId="0" xfId="0" applyNumberFormat="1" applyFont="1" applyBorder="1"/>
    <xf numFmtId="0" fontId="7" fillId="2" borderId="0" xfId="0" applyFont="1" applyFill="1"/>
    <xf numFmtId="0" fontId="35" fillId="2" borderId="0" xfId="0" applyFont="1" applyFill="1"/>
    <xf numFmtId="0" fontId="18" fillId="2" borderId="0" xfId="0" applyFont="1" applyFill="1"/>
    <xf numFmtId="0" fontId="35" fillId="2" borderId="0" xfId="0" applyFont="1" applyFill="1" applyAlignment="1">
      <alignment horizontal="right"/>
    </xf>
    <xf numFmtId="0" fontId="30" fillId="2" borderId="0" xfId="0" applyFont="1" applyFill="1"/>
    <xf numFmtId="0" fontId="18" fillId="2" borderId="0" xfId="0" applyFont="1" applyFill="1" applyBorder="1"/>
    <xf numFmtId="0" fontId="18" fillId="0" borderId="0" xfId="0" applyFont="1" applyFill="1" applyBorder="1"/>
    <xf numFmtId="0" fontId="18" fillId="0" borderId="0" xfId="0" applyFont="1" applyFill="1" applyAlignment="1">
      <alignment horizontal="right"/>
    </xf>
    <xf numFmtId="0" fontId="37" fillId="3" borderId="2" xfId="0" applyFont="1" applyFill="1" applyBorder="1" applyAlignment="1">
      <alignment horizontal="center" vertical="center" wrapText="1"/>
    </xf>
    <xf numFmtId="3" fontId="37" fillId="3" borderId="7" xfId="0" applyNumberFormat="1" applyFont="1" applyFill="1" applyBorder="1" applyAlignment="1">
      <alignment horizontal="center" vertical="center" wrapText="1"/>
    </xf>
    <xf numFmtId="3" fontId="37" fillId="3" borderId="6" xfId="0" applyNumberFormat="1" applyFont="1" applyFill="1" applyBorder="1" applyAlignment="1">
      <alignment horizontal="center" vertical="center" wrapText="1"/>
    </xf>
    <xf numFmtId="3" fontId="37" fillId="0" borderId="0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/>
    <xf numFmtId="0" fontId="7" fillId="0" borderId="4" xfId="0" applyFont="1" applyBorder="1"/>
    <xf numFmtId="0" fontId="7" fillId="0" borderId="0" xfId="0" applyFont="1" applyFill="1" applyBorder="1"/>
    <xf numFmtId="3" fontId="7" fillId="0" borderId="1" xfId="0" applyNumberFormat="1" applyFont="1" applyBorder="1"/>
    <xf numFmtId="0" fontId="7" fillId="2" borderId="1" xfId="0" applyFont="1" applyFill="1" applyBorder="1"/>
    <xf numFmtId="3" fontId="7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9" fillId="0" borderId="2" xfId="0" applyFont="1" applyBorder="1"/>
    <xf numFmtId="3" fontId="9" fillId="0" borderId="7" xfId="0" applyNumberFormat="1" applyFont="1" applyBorder="1"/>
    <xf numFmtId="3" fontId="0" fillId="2" borderId="0" xfId="0" applyNumberFormat="1" applyFill="1"/>
    <xf numFmtId="0" fontId="35" fillId="2" borderId="0" xfId="0" applyFont="1" applyFill="1" applyBorder="1"/>
    <xf numFmtId="0" fontId="9" fillId="0" borderId="1" xfId="0" applyFont="1" applyBorder="1" applyAlignment="1">
      <alignment horizontal="center" vertical="center"/>
    </xf>
    <xf numFmtId="49" fontId="0" fillId="0" borderId="1" xfId="0" applyNumberFormat="1" applyBorder="1"/>
    <xf numFmtId="0" fontId="9" fillId="2" borderId="1" xfId="0" applyFont="1" applyFill="1" applyBorder="1"/>
    <xf numFmtId="3" fontId="35" fillId="0" borderId="0" xfId="0" applyNumberFormat="1" applyFont="1"/>
    <xf numFmtId="0" fontId="35" fillId="0" borderId="0" xfId="0" applyFont="1"/>
    <xf numFmtId="0" fontId="39" fillId="2" borderId="0" xfId="0" applyFont="1" applyFill="1"/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9" fillId="0" borderId="8" xfId="0" applyFont="1" applyBorder="1"/>
    <xf numFmtId="0" fontId="9" fillId="0" borderId="9" xfId="0" applyFont="1" applyBorder="1"/>
    <xf numFmtId="3" fontId="9" fillId="0" borderId="10" xfId="0" applyNumberFormat="1" applyFont="1" applyBorder="1"/>
    <xf numFmtId="0" fontId="14" fillId="0" borderId="5" xfId="0" applyFont="1" applyBorder="1" applyAlignment="1">
      <alignment wrapText="1"/>
    </xf>
    <xf numFmtId="0" fontId="9" fillId="0" borderId="11" xfId="0" applyFont="1" applyBorder="1"/>
    <xf numFmtId="3" fontId="9" fillId="2" borderId="12" xfId="0" applyNumberFormat="1" applyFont="1" applyFill="1" applyBorder="1"/>
    <xf numFmtId="3" fontId="9" fillId="2" borderId="13" xfId="0" applyNumberFormat="1" applyFont="1" applyFill="1" applyBorder="1"/>
    <xf numFmtId="0" fontId="9" fillId="2" borderId="0" xfId="0" applyFont="1" applyFill="1" applyBorder="1"/>
    <xf numFmtId="0" fontId="40" fillId="2" borderId="0" xfId="0" applyFont="1" applyFill="1" applyBorder="1"/>
    <xf numFmtId="0" fontId="0" fillId="8" borderId="1" xfId="0" applyFill="1" applyBorder="1"/>
    <xf numFmtId="3" fontId="14" fillId="5" borderId="1" xfId="0" applyNumberFormat="1" applyFont="1" applyFill="1" applyBorder="1" applyAlignment="1">
      <alignment horizontal="right" vertical="top"/>
    </xf>
    <xf numFmtId="3" fontId="14" fillId="5" borderId="1" xfId="0" applyNumberFormat="1" applyFont="1" applyFill="1" applyBorder="1" applyAlignment="1">
      <alignment horizontal="right"/>
    </xf>
    <xf numFmtId="3" fontId="14" fillId="5" borderId="1" xfId="0" applyNumberFormat="1" applyFont="1" applyFill="1" applyBorder="1"/>
    <xf numFmtId="0" fontId="23" fillId="0" borderId="1" xfId="0" applyFont="1" applyBorder="1"/>
    <xf numFmtId="3" fontId="10" fillId="6" borderId="6" xfId="0" applyNumberFormat="1" applyFont="1" applyFill="1" applyBorder="1" applyAlignment="1">
      <alignment horizontal="center" wrapText="1"/>
    </xf>
    <xf numFmtId="3" fontId="41" fillId="0" borderId="1" xfId="0" applyNumberFormat="1" applyFont="1" applyFill="1" applyBorder="1" applyAlignment="1">
      <alignment horizontal="right" vertical="center"/>
    </xf>
    <xf numFmtId="0" fontId="0" fillId="0" borderId="3" xfId="0" applyFont="1" applyBorder="1"/>
    <xf numFmtId="0" fontId="4" fillId="0" borderId="3" xfId="0" applyFont="1" applyBorder="1"/>
    <xf numFmtId="0" fontId="6" fillId="2" borderId="3" xfId="0" applyFont="1" applyFill="1" applyBorder="1"/>
    <xf numFmtId="3" fontId="24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24" fillId="0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4" fillId="0" borderId="1" xfId="0" applyNumberFormat="1" applyFont="1" applyBorder="1" applyAlignment="1"/>
    <xf numFmtId="3" fontId="0" fillId="8" borderId="1" xfId="0" applyNumberFormat="1" applyFill="1" applyBorder="1"/>
    <xf numFmtId="0" fontId="14" fillId="0" borderId="1" xfId="0" applyFont="1" applyBorder="1" applyAlignment="1">
      <alignment horizontal="right"/>
    </xf>
    <xf numFmtId="0" fontId="9" fillId="0" borderId="3" xfId="0" applyFont="1" applyBorder="1"/>
    <xf numFmtId="0" fontId="8" fillId="0" borderId="4" xfId="0" applyFont="1" applyBorder="1"/>
    <xf numFmtId="3" fontId="30" fillId="0" borderId="7" xfId="0" applyNumberFormat="1" applyFont="1" applyFill="1" applyBorder="1"/>
    <xf numFmtId="3" fontId="30" fillId="5" borderId="6" xfId="0" applyNumberFormat="1" applyFont="1" applyFill="1" applyBorder="1"/>
    <xf numFmtId="0" fontId="14" fillId="0" borderId="3" xfId="0" applyFont="1" applyBorder="1"/>
    <xf numFmtId="3" fontId="0" fillId="0" borderId="4" xfId="0" applyNumberFormat="1" applyBorder="1" applyAlignment="1">
      <alignment wrapText="1"/>
    </xf>
    <xf numFmtId="0" fontId="0" fillId="2" borderId="4" xfId="0" applyFill="1" applyBorder="1"/>
    <xf numFmtId="3" fontId="31" fillId="0" borderId="7" xfId="0" applyNumberFormat="1" applyFont="1" applyBorder="1"/>
    <xf numFmtId="3" fontId="30" fillId="0" borderId="7" xfId="0" applyNumberFormat="1" applyFont="1" applyBorder="1"/>
    <xf numFmtId="0" fontId="34" fillId="0" borderId="7" xfId="0" applyFont="1" applyBorder="1"/>
    <xf numFmtId="0" fontId="4" fillId="0" borderId="2" xfId="0" applyFont="1" applyBorder="1"/>
    <xf numFmtId="3" fontId="4" fillId="0" borderId="7" xfId="0" applyNumberFormat="1" applyFont="1" applyBorder="1"/>
    <xf numFmtId="0" fontId="42" fillId="0" borderId="2" xfId="0" applyFont="1" applyFill="1" applyBorder="1"/>
    <xf numFmtId="0" fontId="4" fillId="7" borderId="2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3" fontId="0" fillId="0" borderId="1" xfId="0" applyNumberFormat="1" applyFill="1" applyBorder="1"/>
    <xf numFmtId="0" fontId="0" fillId="5" borderId="3" xfId="0" applyFill="1" applyBorder="1"/>
    <xf numFmtId="0" fontId="7" fillId="0" borderId="3" xfId="0" applyFont="1" applyFill="1" applyBorder="1"/>
    <xf numFmtId="0" fontId="22" fillId="0" borderId="3" xfId="0" applyFont="1" applyFill="1" applyBorder="1" applyAlignment="1">
      <alignment horizontal="right" vertical="center" wrapText="1"/>
    </xf>
    <xf numFmtId="0" fontId="0" fillId="0" borderId="3" xfId="0" applyFill="1" applyBorder="1"/>
    <xf numFmtId="0" fontId="14" fillId="0" borderId="3" xfId="0" applyFont="1" applyFill="1" applyBorder="1"/>
    <xf numFmtId="3" fontId="8" fillId="0" borderId="3" xfId="0" applyNumberFormat="1" applyFont="1" applyBorder="1"/>
    <xf numFmtId="3" fontId="0" fillId="0" borderId="4" xfId="0" applyNumberFormat="1" applyFill="1" applyBorder="1"/>
    <xf numFmtId="0" fontId="14" fillId="0" borderId="4" xfId="0" applyFont="1" applyBorder="1" applyAlignment="1">
      <alignment horizontal="right"/>
    </xf>
    <xf numFmtId="3" fontId="0" fillId="5" borderId="4" xfId="0" applyNumberFormat="1" applyFill="1" applyBorder="1"/>
    <xf numFmtId="0" fontId="7" fillId="0" borderId="4" xfId="0" applyFont="1" applyFill="1" applyBorder="1"/>
    <xf numFmtId="3" fontId="42" fillId="0" borderId="7" xfId="0" applyNumberFormat="1" applyFont="1" applyFill="1" applyBorder="1"/>
    <xf numFmtId="0" fontId="43" fillId="0" borderId="7" xfId="0" applyFont="1" applyBorder="1"/>
    <xf numFmtId="3" fontId="42" fillId="5" borderId="6" xfId="0" applyNumberFormat="1" applyFont="1" applyFill="1" applyBorder="1"/>
    <xf numFmtId="0" fontId="42" fillId="0" borderId="6" xfId="0" applyFont="1" applyBorder="1"/>
    <xf numFmtId="0" fontId="42" fillId="0" borderId="2" xfId="0" applyFont="1" applyBorder="1"/>
    <xf numFmtId="3" fontId="44" fillId="0" borderId="6" xfId="0" applyNumberFormat="1" applyFont="1" applyFill="1" applyBorder="1" applyAlignment="1">
      <alignment horizontal="right" vertical="center" wrapText="1"/>
    </xf>
    <xf numFmtId="3" fontId="44" fillId="0" borderId="4" xfId="0" applyNumberFormat="1" applyFont="1" applyFill="1" applyBorder="1" applyAlignment="1">
      <alignment horizontal="right" vertical="center" wrapText="1"/>
    </xf>
    <xf numFmtId="3" fontId="45" fillId="0" borderId="1" xfId="0" applyNumberFormat="1" applyFont="1" applyFill="1" applyBorder="1" applyAlignment="1">
      <alignment horizontal="right" vertical="center" wrapText="1"/>
    </xf>
    <xf numFmtId="3" fontId="45" fillId="5" borderId="1" xfId="0" applyNumberFormat="1" applyFont="1" applyFill="1" applyBorder="1"/>
    <xf numFmtId="0" fontId="45" fillId="5" borderId="1" xfId="0" applyFont="1" applyFill="1" applyBorder="1"/>
    <xf numFmtId="3" fontId="45" fillId="0" borderId="3" xfId="0" applyNumberFormat="1" applyFont="1" applyFill="1" applyBorder="1" applyAlignment="1">
      <alignment horizontal="right" vertical="center" wrapText="1"/>
    </xf>
    <xf numFmtId="3" fontId="44" fillId="0" borderId="3" xfId="0" applyNumberFormat="1" applyFont="1" applyFill="1" applyBorder="1" applyAlignment="1">
      <alignment horizontal="right" vertical="center" wrapText="1"/>
    </xf>
    <xf numFmtId="3" fontId="44" fillId="5" borderId="1" xfId="0" applyNumberFormat="1" applyFont="1" applyFill="1" applyBorder="1"/>
    <xf numFmtId="3" fontId="44" fillId="5" borderId="4" xfId="0" applyNumberFormat="1" applyFont="1" applyFill="1" applyBorder="1" applyAlignment="1">
      <alignment horizontal="right" vertical="center" wrapText="1"/>
    </xf>
    <xf numFmtId="3" fontId="44" fillId="0" borderId="1" xfId="0" applyNumberFormat="1" applyFont="1" applyFill="1" applyBorder="1" applyAlignment="1">
      <alignment horizontal="right" vertical="center" wrapText="1"/>
    </xf>
    <xf numFmtId="3" fontId="45" fillId="0" borderId="3" xfId="0" applyNumberFormat="1" applyFont="1" applyBorder="1" applyAlignment="1">
      <alignment horizontal="right"/>
    </xf>
    <xf numFmtId="0" fontId="45" fillId="5" borderId="3" xfId="0" applyFont="1" applyFill="1" applyBorder="1"/>
    <xf numFmtId="0" fontId="45" fillId="0" borderId="14" xfId="0" applyFont="1" applyBorder="1"/>
    <xf numFmtId="0" fontId="45" fillId="0" borderId="0" xfId="0" applyFont="1"/>
    <xf numFmtId="3" fontId="44" fillId="8" borderId="6" xfId="0" applyNumberFormat="1" applyFont="1" applyFill="1" applyBorder="1" applyAlignment="1">
      <alignment horizontal="right" vertical="center" wrapText="1"/>
    </xf>
    <xf numFmtId="3" fontId="4" fillId="0" borderId="4" xfId="0" applyNumberFormat="1" applyFont="1" applyFill="1" applyBorder="1" applyAlignment="1">
      <alignment horizontal="right" vertical="center"/>
    </xf>
    <xf numFmtId="3" fontId="4" fillId="5" borderId="4" xfId="0" applyNumberFormat="1" applyFont="1" applyFill="1" applyBorder="1" applyAlignment="1">
      <alignment horizontal="right" vertical="center"/>
    </xf>
    <xf numFmtId="3" fontId="32" fillId="0" borderId="4" xfId="0" applyNumberFormat="1" applyFont="1" applyBorder="1" applyAlignment="1">
      <alignment vertical="center"/>
    </xf>
    <xf numFmtId="3" fontId="8" fillId="0" borderId="1" xfId="0" applyNumberFormat="1" applyFont="1" applyBorder="1"/>
    <xf numFmtId="3" fontId="7" fillId="0" borderId="3" xfId="0" applyNumberFormat="1" applyFont="1" applyBorder="1"/>
    <xf numFmtId="3" fontId="0" fillId="5" borderId="1" xfId="0" applyNumberFormat="1" applyFont="1" applyFill="1" applyBorder="1"/>
    <xf numFmtId="0" fontId="24" fillId="0" borderId="3" xfId="0" applyFont="1" applyFill="1" applyBorder="1" applyAlignment="1">
      <alignment horizontal="left" vertical="center" wrapText="1"/>
    </xf>
    <xf numFmtId="3" fontId="6" fillId="5" borderId="3" xfId="0" applyNumberFormat="1" applyFont="1" applyFill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/>
    </xf>
    <xf numFmtId="0" fontId="3" fillId="0" borderId="3" xfId="0" applyFont="1" applyFill="1" applyBorder="1"/>
    <xf numFmtId="3" fontId="3" fillId="0" borderId="3" xfId="0" applyNumberFormat="1" applyFont="1" applyBorder="1"/>
    <xf numFmtId="3" fontId="6" fillId="0" borderId="4" xfId="0" applyNumberFormat="1" applyFont="1" applyFill="1" applyBorder="1" applyAlignment="1">
      <alignment horizontal="right" vertical="center" wrapText="1"/>
    </xf>
    <xf numFmtId="0" fontId="10" fillId="7" borderId="2" xfId="0" applyFont="1" applyFill="1" applyBorder="1" applyAlignment="1">
      <alignment horizontal="center" wrapText="1"/>
    </xf>
    <xf numFmtId="3" fontId="10" fillId="7" borderId="7" xfId="0" applyNumberFormat="1" applyFont="1" applyFill="1" applyBorder="1" applyAlignment="1">
      <alignment horizontal="center" vertical="center" wrapText="1"/>
    </xf>
    <xf numFmtId="3" fontId="10" fillId="7" borderId="6" xfId="0" applyNumberFormat="1" applyFont="1" applyFill="1" applyBorder="1" applyAlignment="1">
      <alignment horizontal="center" vertical="center" wrapText="1"/>
    </xf>
    <xf numFmtId="3" fontId="10" fillId="7" borderId="7" xfId="0" applyNumberFormat="1" applyFont="1" applyFill="1" applyBorder="1" applyAlignment="1">
      <alignment horizontal="center" wrapText="1"/>
    </xf>
    <xf numFmtId="3" fontId="10" fillId="7" borderId="6" xfId="0" applyNumberFormat="1" applyFont="1" applyFill="1" applyBorder="1" applyAlignment="1">
      <alignment horizontal="center" wrapText="1"/>
    </xf>
    <xf numFmtId="3" fontId="10" fillId="6" borderId="7" xfId="0" applyNumberFormat="1" applyFont="1" applyFill="1" applyBorder="1" applyAlignment="1">
      <alignment horizontal="center" wrapText="1"/>
    </xf>
    <xf numFmtId="0" fontId="5" fillId="8" borderId="3" xfId="0" applyFont="1" applyFill="1" applyBorder="1" applyAlignment="1">
      <alignment wrapText="1"/>
    </xf>
    <xf numFmtId="3" fontId="24" fillId="8" borderId="3" xfId="0" applyNumberFormat="1" applyFont="1" applyFill="1" applyBorder="1"/>
    <xf numFmtId="0" fontId="4" fillId="7" borderId="2" xfId="0" applyFont="1" applyFill="1" applyBorder="1" applyAlignment="1">
      <alignment horizontal="center" vertical="center" wrapText="1"/>
    </xf>
    <xf numFmtId="3" fontId="3" fillId="5" borderId="0" xfId="0" applyNumberFormat="1" applyFont="1" applyFill="1" applyBorder="1" applyAlignment="1">
      <alignment vertical="center"/>
    </xf>
    <xf numFmtId="3" fontId="6" fillId="5" borderId="0" xfId="0" applyNumberFormat="1" applyFont="1" applyFill="1" applyBorder="1" applyAlignment="1">
      <alignment vertical="center"/>
    </xf>
    <xf numFmtId="3" fontId="15" fillId="5" borderId="0" xfId="0" applyNumberFormat="1" applyFont="1" applyFill="1" applyBorder="1" applyAlignment="1">
      <alignment vertical="center"/>
    </xf>
    <xf numFmtId="3" fontId="22" fillId="3" borderId="1" xfId="0" applyNumberFormat="1" applyFont="1" applyFill="1" applyBorder="1" applyAlignment="1">
      <alignment horizontal="center" vertical="center" wrapText="1"/>
    </xf>
    <xf numFmtId="3" fontId="22" fillId="3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left" vertical="center"/>
    </xf>
    <xf numFmtId="3" fontId="6" fillId="0" borderId="3" xfId="0" applyNumberFormat="1" applyFont="1" applyFill="1" applyBorder="1" applyAlignment="1">
      <alignment vertical="center"/>
    </xf>
    <xf numFmtId="3" fontId="23" fillId="6" borderId="2" xfId="0" applyNumberFormat="1" applyFont="1" applyFill="1" applyBorder="1" applyAlignment="1">
      <alignment horizontal="left" vertical="center" wrapText="1"/>
    </xf>
    <xf numFmtId="3" fontId="23" fillId="6" borderId="7" xfId="0" applyNumberFormat="1" applyFont="1" applyFill="1" applyBorder="1" applyAlignment="1">
      <alignment vertical="center"/>
    </xf>
    <xf numFmtId="3" fontId="23" fillId="6" borderId="6" xfId="0" applyNumberFormat="1" applyFont="1" applyFill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7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horizontal="center" vertical="center"/>
    </xf>
    <xf numFmtId="3" fontId="22" fillId="2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right" vertical="center"/>
    </xf>
    <xf numFmtId="3" fontId="27" fillId="2" borderId="0" xfId="0" applyNumberFormat="1" applyFont="1" applyFill="1" applyBorder="1" applyAlignment="1">
      <alignment vertical="center"/>
    </xf>
    <xf numFmtId="0" fontId="27" fillId="2" borderId="0" xfId="0" applyFont="1" applyFill="1" applyAlignment="1">
      <alignment vertical="center"/>
    </xf>
    <xf numFmtId="3" fontId="12" fillId="2" borderId="0" xfId="0" applyNumberFormat="1" applyFont="1" applyFill="1" applyBorder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3" fontId="28" fillId="3" borderId="1" xfId="0" applyNumberFormat="1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/>
    </xf>
    <xf numFmtId="3" fontId="28" fillId="3" borderId="3" xfId="0" applyNumberFormat="1" applyFont="1" applyFill="1" applyBorder="1" applyAlignment="1">
      <alignment vertical="center"/>
    </xf>
    <xf numFmtId="3" fontId="6" fillId="6" borderId="2" xfId="0" applyNumberFormat="1" applyFont="1" applyFill="1" applyBorder="1" applyAlignment="1">
      <alignment horizontal="left" vertical="center"/>
    </xf>
    <xf numFmtId="3" fontId="26" fillId="6" borderId="7" xfId="1" applyNumberFormat="1" applyFont="1" applyFill="1" applyBorder="1" applyAlignment="1">
      <alignment horizontal="right" vertical="center"/>
    </xf>
    <xf numFmtId="3" fontId="26" fillId="6" borderId="6" xfId="1" applyNumberFormat="1" applyFont="1" applyFill="1" applyBorder="1" applyAlignment="1">
      <alignment horizontal="right" vertical="center"/>
    </xf>
    <xf numFmtId="3" fontId="26" fillId="3" borderId="15" xfId="0" applyNumberFormat="1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3" fontId="3" fillId="0" borderId="4" xfId="0" applyNumberFormat="1" applyFont="1" applyFill="1" applyBorder="1" applyAlignment="1">
      <alignment horizontal="left" vertical="center"/>
    </xf>
    <xf numFmtId="3" fontId="3" fillId="0" borderId="4" xfId="1" applyNumberFormat="1" applyFont="1" applyFill="1" applyBorder="1" applyAlignment="1">
      <alignment horizontal="right" vertical="center"/>
    </xf>
    <xf numFmtId="3" fontId="6" fillId="0" borderId="4" xfId="1" applyNumberFormat="1" applyFont="1" applyFill="1" applyBorder="1" applyAlignment="1">
      <alignment horizontal="right" vertical="center"/>
    </xf>
    <xf numFmtId="3" fontId="26" fillId="3" borderId="0" xfId="0" applyNumberFormat="1" applyFont="1" applyFill="1" applyBorder="1" applyAlignment="1">
      <alignment vertical="center"/>
    </xf>
    <xf numFmtId="3" fontId="48" fillId="0" borderId="1" xfId="0" applyNumberFormat="1" applyFont="1" applyBorder="1" applyAlignment="1">
      <alignment vertical="center"/>
    </xf>
    <xf numFmtId="3" fontId="6" fillId="0" borderId="1" xfId="1" applyNumberFormat="1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left" vertical="center"/>
    </xf>
    <xf numFmtId="3" fontId="23" fillId="0" borderId="2" xfId="0" applyNumberFormat="1" applyFont="1" applyFill="1" applyBorder="1" applyAlignment="1">
      <alignment horizontal="left" vertical="center" wrapText="1"/>
    </xf>
    <xf numFmtId="3" fontId="23" fillId="0" borderId="7" xfId="1" applyNumberFormat="1" applyFont="1" applyFill="1" applyBorder="1" applyAlignment="1">
      <alignment horizontal="right" vertical="center"/>
    </xf>
    <xf numFmtId="3" fontId="23" fillId="0" borderId="6" xfId="1" applyNumberFormat="1" applyFont="1" applyFill="1" applyBorder="1" applyAlignment="1">
      <alignment horizontal="right" vertical="center"/>
    </xf>
    <xf numFmtId="3" fontId="6" fillId="4" borderId="16" xfId="0" applyNumberFormat="1" applyFont="1" applyFill="1" applyBorder="1" applyAlignment="1">
      <alignment vertical="center"/>
    </xf>
    <xf numFmtId="3" fontId="27" fillId="0" borderId="17" xfId="0" applyNumberFormat="1" applyFont="1" applyBorder="1" applyAlignment="1">
      <alignment vertical="center"/>
    </xf>
    <xf numFmtId="0" fontId="0" fillId="5" borderId="0" xfId="0" applyFill="1" applyBorder="1"/>
    <xf numFmtId="0" fontId="7" fillId="6" borderId="4" xfId="0" applyFont="1" applyFill="1" applyBorder="1"/>
    <xf numFmtId="3" fontId="7" fillId="6" borderId="1" xfId="0" applyNumberFormat="1" applyFont="1" applyFill="1" applyBorder="1"/>
    <xf numFmtId="0" fontId="0" fillId="6" borderId="1" xfId="0" applyFill="1" applyBorder="1"/>
    <xf numFmtId="3" fontId="9" fillId="6" borderId="7" xfId="0" applyNumberFormat="1" applyFont="1" applyFill="1" applyBorder="1"/>
    <xf numFmtId="3" fontId="9" fillId="0" borderId="18" xfId="0" applyNumberFormat="1" applyFont="1" applyBorder="1"/>
    <xf numFmtId="0" fontId="9" fillId="7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7" fillId="7" borderId="1" xfId="0" applyNumberFormat="1" applyFont="1" applyFill="1" applyBorder="1"/>
    <xf numFmtId="3" fontId="7" fillId="0" borderId="1" xfId="0" applyNumberFormat="1" applyFont="1" applyFill="1" applyBorder="1"/>
    <xf numFmtId="0" fontId="0" fillId="7" borderId="1" xfId="0" applyFill="1" applyBorder="1"/>
    <xf numFmtId="3" fontId="0" fillId="7" borderId="1" xfId="0" applyNumberFormat="1" applyFill="1" applyBorder="1"/>
    <xf numFmtId="3" fontId="14" fillId="0" borderId="1" xfId="0" applyNumberFormat="1" applyFont="1" applyBorder="1"/>
    <xf numFmtId="0" fontId="0" fillId="0" borderId="5" xfId="0" applyBorder="1" applyAlignment="1">
      <alignment wrapText="1"/>
    </xf>
    <xf numFmtId="3" fontId="50" fillId="0" borderId="1" xfId="0" applyNumberFormat="1" applyFont="1" applyBorder="1"/>
    <xf numFmtId="3" fontId="0" fillId="0" borderId="19" xfId="0" applyNumberFormat="1" applyFill="1" applyBorder="1"/>
    <xf numFmtId="0" fontId="35" fillId="5" borderId="0" xfId="0" applyFont="1" applyFill="1"/>
    <xf numFmtId="0" fontId="30" fillId="2" borderId="0" xfId="0" applyFont="1" applyFill="1" applyAlignment="1"/>
    <xf numFmtId="0" fontId="38" fillId="3" borderId="3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49" fontId="3" fillId="0" borderId="3" xfId="0" applyNumberFormat="1" applyFont="1" applyBorder="1" applyAlignment="1">
      <alignment horizontal="right"/>
    </xf>
    <xf numFmtId="4" fontId="3" fillId="0" borderId="1" xfId="0" applyNumberFormat="1" applyFont="1" applyBorder="1"/>
    <xf numFmtId="0" fontId="24" fillId="2" borderId="2" xfId="0" applyFont="1" applyFill="1" applyBorder="1"/>
    <xf numFmtId="0" fontId="24" fillId="2" borderId="7" xfId="0" applyFont="1" applyFill="1" applyBorder="1"/>
    <xf numFmtId="3" fontId="24" fillId="2" borderId="7" xfId="0" applyNumberFormat="1" applyFont="1" applyFill="1" applyBorder="1"/>
    <xf numFmtId="3" fontId="24" fillId="2" borderId="6" xfId="0" applyNumberFormat="1" applyFont="1" applyFill="1" applyBorder="1"/>
    <xf numFmtId="3" fontId="14" fillId="0" borderId="0" xfId="0" applyNumberFormat="1" applyFont="1"/>
    <xf numFmtId="3" fontId="8" fillId="5" borderId="3" xfId="0" applyNumberFormat="1" applyFont="1" applyFill="1" applyBorder="1"/>
    <xf numFmtId="3" fontId="4" fillId="3" borderId="2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Border="1"/>
    <xf numFmtId="0" fontId="0" fillId="0" borderId="3" xfId="0" applyBorder="1" applyAlignment="1">
      <alignment horizontal="right"/>
    </xf>
    <xf numFmtId="0" fontId="8" fillId="0" borderId="4" xfId="0" applyFont="1" applyFill="1" applyBorder="1"/>
    <xf numFmtId="0" fontId="50" fillId="0" borderId="4" xfId="0" applyFont="1" applyFill="1" applyBorder="1"/>
    <xf numFmtId="0" fontId="8" fillId="0" borderId="1" xfId="0" applyFont="1" applyFill="1" applyBorder="1"/>
    <xf numFmtId="0" fontId="50" fillId="0" borderId="1" xfId="0" applyFont="1" applyFill="1" applyBorder="1"/>
    <xf numFmtId="3" fontId="8" fillId="0" borderId="4" xfId="0" applyNumberFormat="1" applyFont="1" applyFill="1" applyBorder="1"/>
    <xf numFmtId="3" fontId="30" fillId="0" borderId="6" xfId="0" applyNumberFormat="1" applyFont="1" applyFill="1" applyBorder="1"/>
    <xf numFmtId="3" fontId="45" fillId="5" borderId="3" xfId="0" applyNumberFormat="1" applyFont="1" applyFill="1" applyBorder="1" applyAlignment="1">
      <alignment vertical="center"/>
    </xf>
    <xf numFmtId="0" fontId="4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4" fillId="0" borderId="2" xfId="0" applyFont="1" applyFill="1" applyBorder="1" applyAlignment="1">
      <alignment horizontal="left" vertical="center"/>
    </xf>
    <xf numFmtId="3" fontId="52" fillId="7" borderId="7" xfId="0" applyNumberFormat="1" applyFont="1" applyFill="1" applyBorder="1" applyAlignment="1">
      <alignment horizontal="right"/>
    </xf>
    <xf numFmtId="0" fontId="53" fillId="7" borderId="1" xfId="0" applyFont="1" applyFill="1" applyBorder="1"/>
    <xf numFmtId="3" fontId="4" fillId="7" borderId="6" xfId="0" applyNumberFormat="1" applyFont="1" applyFill="1" applyBorder="1" applyAlignment="1">
      <alignment horizontal="right"/>
    </xf>
    <xf numFmtId="3" fontId="4" fillId="0" borderId="3" xfId="0" applyNumberFormat="1" applyFont="1" applyBorder="1"/>
    <xf numFmtId="0" fontId="4" fillId="8" borderId="3" xfId="0" applyFont="1" applyFill="1" applyBorder="1" applyAlignment="1">
      <alignment wrapText="1"/>
    </xf>
    <xf numFmtId="3" fontId="4" fillId="8" borderId="3" xfId="0" applyNumberFormat="1" applyFont="1" applyFill="1" applyBorder="1"/>
    <xf numFmtId="3" fontId="10" fillId="6" borderId="7" xfId="0" applyNumberFormat="1" applyFont="1" applyFill="1" applyBorder="1" applyAlignment="1">
      <alignment horizontal="center"/>
    </xf>
    <xf numFmtId="3" fontId="10" fillId="6" borderId="7" xfId="0" applyNumberFormat="1" applyFont="1" applyFill="1" applyBorder="1" applyAlignment="1">
      <alignment horizontal="center" vertical="center"/>
    </xf>
    <xf numFmtId="0" fontId="10" fillId="5" borderId="0" xfId="0" applyFont="1" applyFill="1" applyBorder="1" applyAlignment="1"/>
    <xf numFmtId="0" fontId="10" fillId="5" borderId="0" xfId="0" applyFont="1" applyFill="1" applyAlignment="1"/>
    <xf numFmtId="0" fontId="25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3" fontId="6" fillId="3" borderId="1" xfId="0" applyNumberFormat="1" applyFont="1" applyFill="1" applyBorder="1" applyAlignment="1">
      <alignment horizontal="center" vertical="center" wrapText="1"/>
    </xf>
    <xf numFmtId="3" fontId="22" fillId="3" borderId="1" xfId="0" applyNumberFormat="1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right" vertical="center"/>
    </xf>
    <xf numFmtId="0" fontId="25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3" fontId="26" fillId="3" borderId="20" xfId="0" applyNumberFormat="1" applyFont="1" applyFill="1" applyBorder="1" applyAlignment="1">
      <alignment horizontal="center" vertical="center"/>
    </xf>
    <xf numFmtId="3" fontId="26" fillId="3" borderId="21" xfId="0" applyNumberFormat="1" applyFont="1" applyFill="1" applyBorder="1" applyAlignment="1">
      <alignment horizontal="center" vertical="center"/>
    </xf>
    <xf numFmtId="3" fontId="26" fillId="3" borderId="22" xfId="0" applyNumberFormat="1" applyFont="1" applyFill="1" applyBorder="1" applyAlignment="1">
      <alignment horizontal="center" vertical="center"/>
    </xf>
    <xf numFmtId="3" fontId="24" fillId="3" borderId="1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 wrapText="1"/>
    </xf>
    <xf numFmtId="3" fontId="26" fillId="3" borderId="1" xfId="0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  <xf numFmtId="3" fontId="26" fillId="3" borderId="1" xfId="0" applyNumberFormat="1" applyFont="1" applyFill="1" applyBorder="1" applyAlignment="1">
      <alignment horizontal="center" vertical="center" wrapText="1"/>
    </xf>
    <xf numFmtId="3" fontId="26" fillId="3" borderId="3" xfId="0" applyNumberFormat="1" applyFont="1" applyFill="1" applyBorder="1" applyAlignment="1">
      <alignment horizontal="center" vertical="center" wrapText="1"/>
    </xf>
    <xf numFmtId="0" fontId="37" fillId="3" borderId="24" xfId="0" applyFont="1" applyFill="1" applyBorder="1" applyAlignment="1">
      <alignment horizontal="center" vertical="center" wrapText="1"/>
    </xf>
    <xf numFmtId="0" fontId="37" fillId="3" borderId="25" xfId="0" applyFont="1" applyFill="1" applyBorder="1" applyAlignment="1">
      <alignment horizontal="center" vertical="center" wrapText="1"/>
    </xf>
    <xf numFmtId="0" fontId="37" fillId="3" borderId="26" xfId="0" applyFont="1" applyFill="1" applyBorder="1" applyAlignment="1">
      <alignment horizontal="center" vertical="center" wrapText="1"/>
    </xf>
    <xf numFmtId="0" fontId="37" fillId="3" borderId="19" xfId="0" applyFont="1" applyFill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center" vertical="center" wrapText="1"/>
    </xf>
    <xf numFmtId="0" fontId="37" fillId="3" borderId="27" xfId="0" applyFont="1" applyFill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center" vertical="center" wrapText="1"/>
    </xf>
    <xf numFmtId="0" fontId="37" fillId="3" borderId="15" xfId="0" applyFont="1" applyFill="1" applyBorder="1" applyAlignment="1">
      <alignment horizontal="center" vertical="center" wrapText="1"/>
    </xf>
    <xf numFmtId="0" fontId="37" fillId="3" borderId="29" xfId="0" applyFont="1" applyFill="1" applyBorder="1" applyAlignment="1">
      <alignment horizontal="center" vertical="center" wrapText="1"/>
    </xf>
    <xf numFmtId="3" fontId="37" fillId="7" borderId="21" xfId="0" applyNumberFormat="1" applyFont="1" applyFill="1" applyBorder="1" applyAlignment="1">
      <alignment horizontal="center" vertical="center" wrapText="1"/>
    </xf>
    <xf numFmtId="3" fontId="37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6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7" fillId="3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51" fillId="3" borderId="3" xfId="0" applyFont="1" applyFill="1" applyBorder="1" applyAlignment="1">
      <alignment horizontal="center" vertical="center" wrapText="1"/>
    </xf>
    <xf numFmtId="0" fontId="51" fillId="3" borderId="17" xfId="0" applyFont="1" applyFill="1" applyBorder="1" applyAlignment="1">
      <alignment horizontal="center" vertical="center" wrapText="1"/>
    </xf>
    <xf numFmtId="0" fontId="51" fillId="3" borderId="4" xfId="0" applyFont="1" applyFill="1" applyBorder="1" applyAlignment="1">
      <alignment horizontal="center" vertical="center" wrapText="1"/>
    </xf>
    <xf numFmtId="0" fontId="38" fillId="3" borderId="3" xfId="0" applyFont="1" applyFill="1" applyBorder="1" applyAlignment="1">
      <alignment horizontal="center" vertical="center" wrapText="1"/>
    </xf>
    <xf numFmtId="0" fontId="38" fillId="3" borderId="17" xfId="0" applyFont="1" applyFill="1" applyBorder="1" applyAlignment="1">
      <alignment horizontal="center" vertical="center" wrapText="1"/>
    </xf>
    <xf numFmtId="0" fontId="38" fillId="3" borderId="4" xfId="0" applyFont="1" applyFill="1" applyBorder="1" applyAlignment="1">
      <alignment horizontal="center" vertical="center" wrapText="1"/>
    </xf>
    <xf numFmtId="0" fontId="38" fillId="3" borderId="20" xfId="0" applyFont="1" applyFill="1" applyBorder="1" applyAlignment="1">
      <alignment horizontal="center" vertical="center" wrapText="1"/>
    </xf>
    <xf numFmtId="0" fontId="38" fillId="3" borderId="21" xfId="0" applyFont="1" applyFill="1" applyBorder="1" applyAlignment="1">
      <alignment horizontal="center" vertical="center" wrapText="1"/>
    </xf>
    <xf numFmtId="0" fontId="38" fillId="3" borderId="22" xfId="0" applyFont="1" applyFill="1" applyBorder="1" applyAlignment="1">
      <alignment horizontal="center" vertical="center" wrapText="1"/>
    </xf>
    <xf numFmtId="0" fontId="38" fillId="3" borderId="28" xfId="0" applyFont="1" applyFill="1" applyBorder="1" applyAlignment="1">
      <alignment horizontal="center" vertical="center" wrapText="1"/>
    </xf>
    <xf numFmtId="0" fontId="38" fillId="3" borderId="29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wrapText="1"/>
    </xf>
    <xf numFmtId="0" fontId="25" fillId="5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</cellXfs>
  <cellStyles count="5">
    <cellStyle name="Ezres 2" xfId="1"/>
    <cellStyle name="Normál" xfId="0" builtinId="0"/>
    <cellStyle name="Normál 2" xfId="2"/>
    <cellStyle name="Normál 3" xfId="3"/>
    <cellStyle name="Normal_KARSZJ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1619250</xdr:colOff>
      <xdr:row>27</xdr:row>
      <xdr:rowOff>219075</xdr:rowOff>
    </xdr:from>
    <xdr:to>
      <xdr:col>0</xdr:col>
      <xdr:colOff>1695450</xdr:colOff>
      <xdr:row>28</xdr:row>
      <xdr:rowOff>200025</xdr:rowOff>
    </xdr:to>
    <xdr:sp macro="" textlink="">
      <xdr:nvSpPr>
        <xdr:cNvPr id="9261" name="Text Box 1"/>
        <xdr:cNvSpPr txBox="1">
          <a:spLocks noChangeArrowheads="1"/>
        </xdr:cNvSpPr>
      </xdr:nvSpPr>
      <xdr:spPr bwMode="auto">
        <a:xfrm>
          <a:off x="1619250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1214"/>
  <dimension ref="A1:AT720"/>
  <sheetViews>
    <sheetView topLeftCell="A36" zoomScaleNormal="100" workbookViewId="0">
      <selection activeCell="A39" sqref="A39"/>
    </sheetView>
  </sheetViews>
  <sheetFormatPr defaultRowHeight="12.75"/>
  <cols>
    <col min="1" max="1" width="77.7109375" customWidth="1"/>
    <col min="2" max="2" width="18.7109375" customWidth="1"/>
    <col min="3" max="3" width="8.140625" customWidth="1"/>
  </cols>
  <sheetData>
    <row r="1" spans="1:46" ht="18.75">
      <c r="A1" s="21"/>
      <c r="B1" s="22" t="s">
        <v>50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19.5">
      <c r="A2" s="386" t="s">
        <v>420</v>
      </c>
      <c r="B2" s="386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ht="19.5">
      <c r="A3" s="387" t="s">
        <v>252</v>
      </c>
      <c r="B3" s="387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6" ht="13.5" thickBot="1">
      <c r="A4" s="19"/>
      <c r="B4" s="2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48.75" customHeight="1" thickBot="1">
      <c r="A5" s="92" t="s">
        <v>51</v>
      </c>
      <c r="B5" s="142" t="s">
        <v>253</v>
      </c>
      <c r="C5" s="147"/>
      <c r="D5" s="2"/>
      <c r="E5" s="1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ht="20.25" customHeight="1">
      <c r="A6" s="70" t="s">
        <v>36</v>
      </c>
      <c r="B6" s="144">
        <f>SUM(B7+B13+B25)</f>
        <v>41481</v>
      </c>
      <c r="C6" s="1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 ht="18" customHeight="1">
      <c r="A7" s="66" t="s">
        <v>234</v>
      </c>
      <c r="B7" s="126">
        <f>SUM(B8+B9)</f>
        <v>21400</v>
      </c>
      <c r="C7" s="1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ht="13.5" customHeight="1">
      <c r="A8" s="26" t="s">
        <v>2</v>
      </c>
      <c r="B8" s="129">
        <f>SUM('2.Működés  '!C8)</f>
        <v>1900</v>
      </c>
      <c r="C8" s="1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ht="13.5" customHeight="1">
      <c r="A9" s="26" t="s">
        <v>3</v>
      </c>
      <c r="B9" s="127">
        <f>SUM(B10:B11)</f>
        <v>19500</v>
      </c>
      <c r="C9" s="1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ht="13.5" customHeight="1">
      <c r="A10" s="16" t="s">
        <v>4</v>
      </c>
      <c r="B10" s="23">
        <f>SUM('2.Működés  '!C25)</f>
        <v>19400</v>
      </c>
      <c r="C10" s="1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ht="13.5" customHeight="1">
      <c r="A11" s="16" t="s">
        <v>64</v>
      </c>
      <c r="B11" s="16">
        <f>SUM('2.Működés  '!C30)</f>
        <v>100</v>
      </c>
      <c r="C11" s="1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ht="13.5" customHeight="1">
      <c r="A12" s="16" t="s">
        <v>65</v>
      </c>
      <c r="B12" s="16"/>
      <c r="C12" s="1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ht="18" customHeight="1">
      <c r="A13" s="66" t="s">
        <v>5</v>
      </c>
      <c r="B13" s="126">
        <f>SUM(B14)</f>
        <v>18581</v>
      </c>
      <c r="C13" s="1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 ht="15.75" customHeight="1">
      <c r="A14" s="26" t="s">
        <v>66</v>
      </c>
      <c r="B14" s="127">
        <f>SUM(B15:B19)</f>
        <v>18581</v>
      </c>
      <c r="C14" s="1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 ht="13.5" customHeight="1">
      <c r="A15" s="16" t="s">
        <v>61</v>
      </c>
      <c r="B15" s="23">
        <f>SUM('2.Működés  '!C33)</f>
        <v>12660</v>
      </c>
      <c r="C15" s="1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 ht="13.5" customHeight="1">
      <c r="A16" s="16" t="s">
        <v>62</v>
      </c>
      <c r="B16" s="23">
        <f>SUM('2.Működés  '!C47)</f>
        <v>1400</v>
      </c>
      <c r="C16" s="1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1:46" ht="13.5" customHeight="1">
      <c r="A17" s="16" t="s">
        <v>63</v>
      </c>
      <c r="B17" s="23">
        <f>SUM('2.Működés  '!C46)</f>
        <v>4500</v>
      </c>
      <c r="C17" s="1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1:46" ht="13.5" customHeight="1">
      <c r="A18" s="16" t="s">
        <v>419</v>
      </c>
      <c r="B18" s="23">
        <f>SUM('2.Működés  '!C49)</f>
        <v>21</v>
      </c>
      <c r="C18" s="1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1:46" ht="13.5" customHeight="1">
      <c r="A19" s="16" t="s">
        <v>99</v>
      </c>
      <c r="B19" s="16"/>
      <c r="C19" s="1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1:46" ht="18" customHeight="1">
      <c r="A20" s="39" t="s">
        <v>6</v>
      </c>
      <c r="B20" s="16"/>
      <c r="C20" s="1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1:46" s="4" customFormat="1" ht="13.5" customHeight="1">
      <c r="A21" s="16" t="s">
        <v>7</v>
      </c>
      <c r="B21" s="16"/>
      <c r="C21" s="1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46" s="4" customFormat="1" ht="13.5" customHeight="1">
      <c r="A22" s="16" t="s">
        <v>8</v>
      </c>
      <c r="B22" s="16"/>
      <c r="C22" s="1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46" s="4" customFormat="1" ht="13.5" customHeight="1">
      <c r="A23" s="16" t="s">
        <v>9</v>
      </c>
      <c r="B23" s="16"/>
      <c r="C23" s="1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:46" s="4" customFormat="1" ht="18" customHeight="1">
      <c r="A24" s="39" t="s">
        <v>245</v>
      </c>
      <c r="B24" s="26"/>
      <c r="C24" s="1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1:46" ht="18" customHeight="1">
      <c r="A25" s="39" t="s">
        <v>248</v>
      </c>
      <c r="B25" s="157">
        <f>SUM(B26)</f>
        <v>1500</v>
      </c>
      <c r="C25" s="1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1:46" s="4" customFormat="1" ht="13.5" customHeight="1">
      <c r="A26" s="16" t="s">
        <v>10</v>
      </c>
      <c r="B26" s="23">
        <f>SUM('2.Működés  '!C53)</f>
        <v>1500</v>
      </c>
      <c r="C26" s="1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1:46" s="4" customFormat="1" ht="13.5" customHeight="1">
      <c r="A27" s="16" t="s">
        <v>11</v>
      </c>
      <c r="B27" s="16"/>
      <c r="C27" s="1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46" ht="29.25" customHeight="1">
      <c r="A28" s="67" t="s">
        <v>249</v>
      </c>
      <c r="B28" s="16"/>
      <c r="C28" s="1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1:46" ht="29.25" customHeight="1">
      <c r="A29" s="65" t="s">
        <v>189</v>
      </c>
      <c r="B29" s="128">
        <f>SUM(B30)</f>
        <v>5000</v>
      </c>
      <c r="C29" s="1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1:46" ht="18" customHeight="1" thickBot="1">
      <c r="A30" s="39" t="s">
        <v>250</v>
      </c>
      <c r="B30" s="128">
        <f>SUM('2.Működés  '!C57)</f>
        <v>5000</v>
      </c>
      <c r="C30" s="1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1:46" ht="21.75" customHeight="1" thickBot="1">
      <c r="A31" s="24" t="s">
        <v>190</v>
      </c>
      <c r="B31" s="155">
        <f>SUM(B6+B29)</f>
        <v>46481</v>
      </c>
      <c r="C31" s="1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1:46" ht="20.25" customHeight="1">
      <c r="A32" s="70" t="s">
        <v>12</v>
      </c>
      <c r="B32" s="153"/>
      <c r="C32" s="1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1:46" s="4" customFormat="1" ht="13.5" customHeight="1">
      <c r="A33" s="110" t="s">
        <v>224</v>
      </c>
      <c r="B33" s="16"/>
      <c r="C33" s="1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s="4" customFormat="1" ht="13.5" customHeight="1">
      <c r="A34" s="16" t="s">
        <v>13</v>
      </c>
      <c r="B34" s="16"/>
      <c r="C34" s="1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1:46" s="4" customFormat="1" ht="13.5" customHeight="1">
      <c r="A35" s="16" t="s">
        <v>34</v>
      </c>
      <c r="B35" s="16"/>
      <c r="C35" s="1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1:46" s="4" customFormat="1" ht="34.5" customHeight="1" thickBot="1">
      <c r="A36" s="382" t="s">
        <v>233</v>
      </c>
      <c r="B36" s="383">
        <f>SUM(B51-B31)</f>
        <v>4255</v>
      </c>
      <c r="C36" s="1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1:46" ht="21.75" customHeight="1" thickBot="1">
      <c r="A37" s="24" t="s">
        <v>191</v>
      </c>
      <c r="B37" s="156">
        <f>SUM(B31+B36)</f>
        <v>50736</v>
      </c>
      <c r="C37" s="1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1:46" ht="16.5" customHeight="1">
      <c r="A38" s="71" t="s">
        <v>35</v>
      </c>
      <c r="B38" s="154">
        <f>SUM(B39+B41)</f>
        <v>50436</v>
      </c>
      <c r="C38" s="1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1:46" ht="13.5" customHeight="1">
      <c r="A39" s="63" t="s">
        <v>15</v>
      </c>
      <c r="B39" s="145">
        <f>SUM(B40)</f>
        <v>48436</v>
      </c>
      <c r="C39" s="1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1:46">
      <c r="A40" s="26" t="s">
        <v>112</v>
      </c>
      <c r="B40" s="23">
        <f>SUM('2.Működés  '!C63)</f>
        <v>48436</v>
      </c>
      <c r="C40" s="1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1:46" ht="13.5" customHeight="1">
      <c r="A41" s="26" t="s">
        <v>124</v>
      </c>
      <c r="B41" s="129">
        <f>SUM(B43)</f>
        <v>2000</v>
      </c>
      <c r="C41" s="1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1:46" s="4" customFormat="1" ht="13.5" customHeight="1">
      <c r="A42" s="16" t="s">
        <v>108</v>
      </c>
      <c r="B42" s="23">
        <f>SUM('3.Felh.'!B20)</f>
        <v>0</v>
      </c>
      <c r="C42" s="1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1:46" s="4" customFormat="1" ht="13.5" customHeight="1">
      <c r="A43" s="16" t="s">
        <v>33</v>
      </c>
      <c r="B43" s="23">
        <f>SUM('3.Felh.'!B25)</f>
        <v>2000</v>
      </c>
      <c r="C43" s="1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1:46" s="4" customFormat="1" ht="13.5" customHeight="1">
      <c r="A44" s="16" t="s">
        <v>192</v>
      </c>
      <c r="B44" s="16"/>
      <c r="C44" s="1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1:46" s="4" customFormat="1" ht="15.75">
      <c r="A45" s="68" t="s">
        <v>37</v>
      </c>
      <c r="B45" s="129">
        <f>SUM(B46)</f>
        <v>300</v>
      </c>
      <c r="C45" s="1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1:46" s="6" customFormat="1" ht="13.5" customHeight="1">
      <c r="A46" s="69" t="s">
        <v>16</v>
      </c>
      <c r="B46" s="129">
        <f>SUM(B47:B48)</f>
        <v>300</v>
      </c>
      <c r="C46" s="1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1:46" ht="13.5" customHeight="1">
      <c r="A47" s="40" t="s">
        <v>52</v>
      </c>
      <c r="B47" s="23">
        <f>SUM('2.Működés  '!C69)</f>
        <v>300</v>
      </c>
      <c r="C47" s="1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1:46" ht="13.5" customHeight="1">
      <c r="A48" s="40" t="s">
        <v>53</v>
      </c>
      <c r="B48" s="16"/>
      <c r="C48" s="1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1:46" ht="13.5" customHeight="1">
      <c r="A49" s="69" t="s">
        <v>17</v>
      </c>
      <c r="B49" s="16"/>
      <c r="C49" s="1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1:46" ht="13.5" customHeight="1" thickBot="1">
      <c r="A50" s="213" t="s">
        <v>242</v>
      </c>
      <c r="B50" s="25"/>
      <c r="C50" s="1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1:46" ht="21.75" customHeight="1" thickBot="1">
      <c r="A51" s="24" t="s">
        <v>222</v>
      </c>
      <c r="B51" s="155">
        <f>SUM(B38+B45)</f>
        <v>50736</v>
      </c>
      <c r="C51" s="1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1:46" ht="20.25" customHeight="1">
      <c r="A52" s="70" t="s">
        <v>18</v>
      </c>
      <c r="B52" s="153"/>
      <c r="C52" s="1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1:46" ht="13.5" customHeight="1">
      <c r="A53" s="16" t="s">
        <v>193</v>
      </c>
      <c r="B53" s="16"/>
      <c r="C53" s="1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1:46">
      <c r="A54" s="16" t="s">
        <v>194</v>
      </c>
      <c r="B54" s="3"/>
      <c r="C54" s="13"/>
    </row>
    <row r="55" spans="1:46" ht="13.5" thickBot="1">
      <c r="A55" s="25" t="s">
        <v>195</v>
      </c>
      <c r="B55" s="114"/>
      <c r="C55" s="13"/>
    </row>
    <row r="56" spans="1:46" s="8" customFormat="1" ht="21.75" customHeight="1" thickBot="1">
      <c r="A56" s="24" t="s">
        <v>196</v>
      </c>
      <c r="B56" s="156">
        <f>SUM(B51)</f>
        <v>50736</v>
      </c>
      <c r="C56" s="13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</row>
    <row r="57" spans="1:4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1:4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1:4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1:4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1:4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1:4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1:4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1:4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1:4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1:4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1:4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1:4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1:4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1:4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1:4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1:4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1:4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1:4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1:4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1:4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1:4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1:4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1:4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1:4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1:4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1:4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1:4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1:4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1:4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1:4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1:4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1:4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1:4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1:4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1:4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1:4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1:4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1:4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1:4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1:4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1:4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1:4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1:4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1:4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1:4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1:4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1:4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1:4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1:4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1:4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1:4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1:4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1:4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1:4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1:4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1:4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1:4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1:4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1:4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1:4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1:4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1:4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1:4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1:4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1:4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1:4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1:4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1:4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1:4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1:4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spans="1:4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</row>
    <row r="129" spans="1:4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</row>
    <row r="130" spans="1:4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spans="1:4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spans="1:4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spans="1:4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1:4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spans="1:4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spans="1:4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1:4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spans="1:4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spans="1:4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spans="1:4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spans="1:4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spans="1:4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spans="1:4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spans="1:4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spans="1:4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1: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1:4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1:4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1:4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1:4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1:4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spans="1:4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spans="1:4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spans="1:4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1:4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1:4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1:4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spans="1:4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spans="1:4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spans="1:4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spans="1:4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spans="1:4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</row>
    <row r="163" spans="1:4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spans="1:4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spans="1:4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spans="1:4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spans="1:4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spans="1:4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spans="1:4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spans="1:4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spans="1:4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spans="1:4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</row>
    <row r="173" spans="1:4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</row>
    <row r="174" spans="1:4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</row>
    <row r="175" spans="1:4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</row>
    <row r="176" spans="1:4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</row>
    <row r="177" spans="1:4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</row>
    <row r="178" spans="1:4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</row>
    <row r="179" spans="1:4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</row>
    <row r="180" spans="1:4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</row>
    <row r="181" spans="1:4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</row>
    <row r="182" spans="1:4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</row>
    <row r="183" spans="1:4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</row>
    <row r="184" spans="1:4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1:4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1:4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1:4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</row>
    <row r="188" spans="1:4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</row>
    <row r="189" spans="1:4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</row>
    <row r="190" spans="1:4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</row>
    <row r="191" spans="1:4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</row>
    <row r="192" spans="1:4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</row>
    <row r="193" spans="1:4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</row>
    <row r="194" spans="1:4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</row>
    <row r="195" spans="1:4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</row>
    <row r="196" spans="1:4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</row>
    <row r="197" spans="1:4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</row>
    <row r="198" spans="1:4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</row>
    <row r="199" spans="1:4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</row>
    <row r="200" spans="1:4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</row>
    <row r="201" spans="1:4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</row>
    <row r="202" spans="1:4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</row>
    <row r="203" spans="1:4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</row>
    <row r="204" spans="1:4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</row>
    <row r="205" spans="1:4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</row>
    <row r="206" spans="1:4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</row>
    <row r="207" spans="1:4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</row>
    <row r="208" spans="1:4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</row>
    <row r="209" spans="1:4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</row>
    <row r="210" spans="1:4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1:4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</row>
    <row r="212" spans="1:4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</row>
    <row r="213" spans="1:4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</row>
    <row r="214" spans="1:4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</row>
    <row r="215" spans="1:4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</row>
    <row r="216" spans="1:4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</row>
    <row r="217" spans="1:4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</row>
    <row r="218" spans="1:4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</row>
    <row r="219" spans="1:4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spans="1:4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1:4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1:4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1:4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</row>
    <row r="224" spans="1:4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</row>
    <row r="225" spans="1:4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</row>
    <row r="226" spans="1:4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</row>
    <row r="227" spans="1:4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</row>
    <row r="228" spans="1:4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</row>
    <row r="229" spans="1:4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</row>
    <row r="230" spans="1:4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</row>
    <row r="231" spans="1:4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</row>
    <row r="232" spans="1:4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</row>
    <row r="233" spans="1:4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</row>
    <row r="234" spans="1:4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</row>
    <row r="235" spans="1:4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</row>
    <row r="236" spans="1:4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</row>
    <row r="237" spans="1:4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</row>
    <row r="238" spans="1:4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</row>
    <row r="239" spans="1:4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</row>
    <row r="240" spans="1:4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</row>
    <row r="241" spans="1:4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</row>
    <row r="242" spans="1:4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</row>
    <row r="243" spans="1:4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</row>
    <row r="244" spans="1:4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</row>
    <row r="245" spans="1:4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</row>
    <row r="246" spans="1: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</row>
    <row r="247" spans="1:4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</row>
    <row r="248" spans="1:4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</row>
    <row r="249" spans="1:4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</row>
    <row r="250" spans="1:4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</row>
    <row r="251" spans="1:4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</row>
    <row r="252" spans="1:4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</row>
    <row r="253" spans="1:4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</row>
    <row r="254" spans="1:4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</row>
    <row r="255" spans="1:4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</row>
    <row r="256" spans="1:4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</row>
    <row r="257" spans="1:4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</row>
    <row r="258" spans="1:4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</row>
    <row r="259" spans="1:4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</row>
    <row r="260" spans="1:4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</row>
    <row r="261" spans="1:4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</row>
    <row r="262" spans="1:4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</row>
    <row r="263" spans="1:4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</row>
    <row r="264" spans="1:4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</row>
    <row r="265" spans="1:4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</row>
    <row r="266" spans="1:4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</row>
    <row r="267" spans="1:4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</row>
    <row r="268" spans="1:4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</row>
    <row r="269" spans="1:4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</row>
    <row r="270" spans="1:4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</row>
    <row r="271" spans="1:4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</row>
    <row r="272" spans="1:4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</row>
    <row r="273" spans="1:4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</row>
    <row r="274" spans="1:4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</row>
    <row r="275" spans="1:4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</row>
    <row r="276" spans="1:4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</row>
    <row r="277" spans="1:4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</row>
    <row r="278" spans="1:4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</row>
    <row r="279" spans="1:4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</row>
    <row r="280" spans="1:4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</row>
    <row r="281" spans="1:4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</row>
    <row r="282" spans="1:4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</row>
    <row r="283" spans="1:4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</row>
    <row r="284" spans="1:4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</row>
    <row r="285" spans="1:4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</row>
    <row r="286" spans="1:4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</row>
    <row r="287" spans="1:4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</row>
    <row r="288" spans="1:4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</row>
    <row r="289" spans="1:4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</row>
    <row r="290" spans="1:4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</row>
    <row r="291" spans="1:4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</row>
    <row r="292" spans="1:4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</row>
    <row r="293" spans="1:4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</row>
    <row r="294" spans="1:4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</row>
    <row r="295" spans="1:4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</row>
    <row r="296" spans="1:4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</row>
    <row r="297" spans="1:4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</row>
    <row r="298" spans="1:4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</row>
    <row r="299" spans="1:4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</row>
    <row r="300" spans="1:4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</row>
    <row r="301" spans="1:4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</row>
    <row r="302" spans="1:4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</row>
    <row r="303" spans="1:4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</row>
    <row r="304" spans="1:4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</row>
    <row r="305" spans="1:4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</row>
    <row r="306" spans="1:4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</row>
    <row r="307" spans="1:4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</row>
    <row r="308" spans="1:4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</row>
    <row r="309" spans="1:4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</row>
    <row r="310" spans="1:4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</row>
    <row r="311" spans="1:4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</row>
    <row r="312" spans="1:4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</row>
    <row r="313" spans="1:4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</row>
    <row r="314" spans="1:4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</row>
    <row r="315" spans="1:4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</row>
    <row r="316" spans="1:4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</row>
    <row r="317" spans="1:4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</row>
    <row r="318" spans="1:4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</row>
    <row r="319" spans="1:4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</row>
    <row r="320" spans="1:4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</row>
    <row r="321" spans="1:4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</row>
    <row r="322" spans="1:4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</row>
    <row r="323" spans="1:4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</row>
    <row r="324" spans="1:4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</row>
    <row r="325" spans="1:4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</row>
    <row r="326" spans="1:4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</row>
    <row r="327" spans="1:4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</row>
    <row r="328" spans="1:4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</row>
    <row r="329" spans="1:4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</row>
    <row r="330" spans="1:4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</row>
    <row r="331" spans="1:4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</row>
    <row r="332" spans="1:4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</row>
    <row r="333" spans="1:4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</row>
    <row r="334" spans="1:4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</row>
    <row r="335" spans="1:4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</row>
    <row r="336" spans="1:4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</row>
    <row r="337" spans="1:4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</row>
    <row r="338" spans="1:4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</row>
    <row r="339" spans="1:4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</row>
    <row r="340" spans="1:4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</row>
    <row r="341" spans="1:4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</row>
    <row r="342" spans="1:4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</row>
    <row r="343" spans="1:4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</row>
    <row r="344" spans="1:4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</row>
    <row r="345" spans="1:4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</row>
    <row r="346" spans="1: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</row>
    <row r="347" spans="1:4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</row>
    <row r="348" spans="1:4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</row>
    <row r="349" spans="1:4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</row>
    <row r="350" spans="1:4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</row>
    <row r="351" spans="1:4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</row>
    <row r="352" spans="1:4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</row>
    <row r="353" spans="1:4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</row>
    <row r="354" spans="1:4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</row>
    <row r="355" spans="1:4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</row>
    <row r="356" spans="1:4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</row>
    <row r="357" spans="1:4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</row>
    <row r="358" spans="1:4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</row>
    <row r="359" spans="1:4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</row>
    <row r="360" spans="1:4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</row>
    <row r="361" spans="1:4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</row>
    <row r="362" spans="1:4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</row>
    <row r="363" spans="1:4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</row>
    <row r="364" spans="1:4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</row>
    <row r="365" spans="1:4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</row>
    <row r="366" spans="1:4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</row>
    <row r="367" spans="1:4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</row>
    <row r="368" spans="1:4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</row>
    <row r="369" spans="1:4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</row>
    <row r="370" spans="1:4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</row>
    <row r="371" spans="1:4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</row>
    <row r="372" spans="1:4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</row>
    <row r="373" spans="1:4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</row>
    <row r="374" spans="1:4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</row>
    <row r="375" spans="1:4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</row>
    <row r="376" spans="1:4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</row>
    <row r="377" spans="1:4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</row>
    <row r="378" spans="1:4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</row>
    <row r="379" spans="1:4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</row>
    <row r="380" spans="1:4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</row>
    <row r="381" spans="1:4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</row>
    <row r="382" spans="1:4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</row>
    <row r="383" spans="1:4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</row>
    <row r="384" spans="1:4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</row>
    <row r="385" spans="1:4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</row>
    <row r="386" spans="1:4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</row>
    <row r="387" spans="1:4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</row>
    <row r="388" spans="1:4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</row>
    <row r="389" spans="1:4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</row>
    <row r="390" spans="1:4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</row>
    <row r="391" spans="1:4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</row>
    <row r="392" spans="1:4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</row>
    <row r="393" spans="1:4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</row>
    <row r="394" spans="1:4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</row>
    <row r="395" spans="1:4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</row>
    <row r="396" spans="1:4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</row>
    <row r="397" spans="1:4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</row>
    <row r="398" spans="1:4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</row>
    <row r="399" spans="1:4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</row>
    <row r="400" spans="1:4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</row>
    <row r="401" spans="1:4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</row>
    <row r="402" spans="1:4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</row>
    <row r="403" spans="1:4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</row>
    <row r="404" spans="1:4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</row>
    <row r="405" spans="1:4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</row>
    <row r="406" spans="1:4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</row>
    <row r="407" spans="1:4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</row>
    <row r="408" spans="1:4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</row>
    <row r="409" spans="1:4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</row>
    <row r="410" spans="1:4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</row>
    <row r="411" spans="1:4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</row>
    <row r="412" spans="1:4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</row>
    <row r="413" spans="1:4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</row>
    <row r="414" spans="1:4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</row>
    <row r="415" spans="1:4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</row>
    <row r="416" spans="1:4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</row>
    <row r="417" spans="1:4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</row>
    <row r="418" spans="1:4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</row>
    <row r="419" spans="1:4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</row>
    <row r="420" spans="1:4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</row>
    <row r="421" spans="1:4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</row>
    <row r="422" spans="1:4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</row>
    <row r="423" spans="1:4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</row>
    <row r="424" spans="1:4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</row>
    <row r="425" spans="1:4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</row>
    <row r="426" spans="1:4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</row>
    <row r="427" spans="1:4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</row>
    <row r="428" spans="1:4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</row>
    <row r="429" spans="1:4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</row>
    <row r="430" spans="1:4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</row>
    <row r="431" spans="1:4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</row>
    <row r="432" spans="1:4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</row>
    <row r="433" spans="1:4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</row>
    <row r="434" spans="1:4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</row>
    <row r="435" spans="1:4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</row>
    <row r="436" spans="1:4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</row>
    <row r="437" spans="1:4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</row>
    <row r="438" spans="1:4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</row>
    <row r="439" spans="1:4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</row>
    <row r="440" spans="1:4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</row>
    <row r="441" spans="1:4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</row>
    <row r="442" spans="1:4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</row>
    <row r="443" spans="1:4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</row>
    <row r="444" spans="1:4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</row>
    <row r="445" spans="1:4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</row>
    <row r="446" spans="1: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</row>
    <row r="447" spans="1:4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</row>
    <row r="448" spans="1:4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</row>
    <row r="449" spans="1:4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</row>
    <row r="450" spans="1:4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</row>
    <row r="451" spans="1:4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</row>
    <row r="452" spans="1:4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</row>
    <row r="453" spans="1:4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</row>
    <row r="454" spans="1:4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</row>
    <row r="455" spans="1:4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</row>
    <row r="456" spans="1:4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</row>
    <row r="457" spans="1:4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</row>
    <row r="458" spans="1:4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</row>
    <row r="459" spans="1:4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</row>
    <row r="460" spans="1:4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</row>
    <row r="461" spans="1:4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</row>
    <row r="462" spans="1:4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</row>
    <row r="463" spans="1:4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</row>
    <row r="464" spans="1:4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</row>
    <row r="465" spans="1:4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</row>
    <row r="466" spans="1:4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</row>
    <row r="467" spans="1:4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</row>
    <row r="468" spans="1:4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</row>
    <row r="469" spans="1:4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</row>
    <row r="470" spans="1:4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</row>
    <row r="471" spans="1:4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</row>
    <row r="472" spans="1:4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</row>
    <row r="473" spans="1:4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</row>
    <row r="474" spans="1:4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</row>
    <row r="475" spans="1:4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</row>
    <row r="476" spans="1:4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</row>
    <row r="477" spans="1:4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</row>
    <row r="478" spans="1:4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</row>
    <row r="479" spans="1:4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</row>
    <row r="480" spans="1:4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</row>
    <row r="481" spans="1:4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</row>
    <row r="482" spans="1:4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</row>
    <row r="483" spans="1:4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</row>
    <row r="484" spans="1:4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</row>
    <row r="485" spans="1:4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</row>
    <row r="486" spans="1:4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</row>
    <row r="487" spans="1:4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</row>
    <row r="488" spans="1:4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</row>
    <row r="489" spans="1:4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</row>
    <row r="490" spans="1:4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</row>
    <row r="491" spans="1:4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</row>
    <row r="492" spans="1:4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</row>
    <row r="493" spans="1:4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</row>
    <row r="494" spans="1:4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</row>
    <row r="495" spans="1:4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</row>
    <row r="496" spans="1:4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</row>
    <row r="497" spans="1:4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</row>
    <row r="498" spans="1:4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</row>
    <row r="499" spans="1:4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</row>
    <row r="500" spans="1:4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</row>
    <row r="501" spans="1:4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</row>
    <row r="502" spans="1:4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</row>
    <row r="503" spans="1:4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</row>
    <row r="504" spans="1:4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</row>
    <row r="505" spans="1:4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</row>
    <row r="506" spans="1:4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</row>
    <row r="507" spans="1:4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</row>
    <row r="508" spans="1:4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</row>
    <row r="509" spans="1:4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</row>
    <row r="510" spans="1:4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</row>
    <row r="511" spans="1:4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</row>
    <row r="512" spans="1:4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</row>
    <row r="513" spans="1:4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</row>
    <row r="514" spans="1:4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</row>
    <row r="515" spans="1:4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</row>
    <row r="516" spans="1:4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</row>
    <row r="517" spans="1:4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</row>
    <row r="518" spans="1:4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</row>
    <row r="519" spans="1:4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</row>
    <row r="520" spans="1:4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</row>
    <row r="521" spans="1:4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</row>
    <row r="522" spans="1:4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</row>
    <row r="523" spans="1:4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</row>
    <row r="524" spans="1:4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</row>
    <row r="525" spans="1:4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</row>
    <row r="526" spans="1:4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</row>
    <row r="527" spans="1:4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</row>
    <row r="528" spans="1:4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</row>
    <row r="529" spans="1:4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</row>
    <row r="530" spans="1:4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</row>
    <row r="531" spans="1:4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</row>
    <row r="532" spans="1:4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</row>
    <row r="533" spans="1:4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</row>
    <row r="534" spans="1:4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</row>
    <row r="535" spans="1:4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</row>
    <row r="536" spans="1:4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</row>
    <row r="537" spans="1:4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</row>
    <row r="538" spans="1:4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</row>
    <row r="539" spans="1:4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</row>
    <row r="540" spans="1:4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</row>
    <row r="541" spans="1:4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</row>
    <row r="542" spans="1:4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</row>
    <row r="543" spans="1:4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</row>
    <row r="544" spans="1:4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</row>
    <row r="545" spans="1:4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</row>
    <row r="546" spans="1: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</row>
    <row r="547" spans="1:4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</row>
    <row r="548" spans="1:4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</row>
    <row r="549" spans="1:4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</row>
    <row r="550" spans="1:4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</row>
    <row r="551" spans="1:4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</row>
    <row r="552" spans="1:4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</row>
    <row r="553" spans="1:4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</row>
    <row r="554" spans="1:4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</row>
    <row r="555" spans="1:4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</row>
    <row r="556" spans="1:4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</row>
    <row r="557" spans="1:4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</row>
    <row r="558" spans="1:4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</row>
    <row r="559" spans="1:4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</row>
    <row r="560" spans="1:4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</row>
    <row r="561" spans="1:4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</row>
    <row r="562" spans="1:4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</row>
    <row r="563" spans="1:4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</row>
    <row r="564" spans="1:4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</row>
    <row r="565" spans="1:4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</row>
    <row r="566" spans="1:4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</row>
    <row r="567" spans="1:4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</row>
    <row r="568" spans="1:4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</row>
    <row r="569" spans="1:4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</row>
    <row r="570" spans="1:4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</row>
    <row r="571" spans="1:4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</row>
    <row r="572" spans="1:4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</row>
    <row r="573" spans="1:4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</row>
    <row r="574" spans="1:4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</row>
    <row r="575" spans="1:4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</row>
    <row r="576" spans="1:4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</row>
    <row r="577" spans="1:4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</row>
    <row r="578" spans="1:4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</row>
    <row r="579" spans="1:4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</row>
    <row r="580" spans="1:4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</row>
    <row r="581" spans="1:4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</row>
    <row r="582" spans="1:4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</row>
    <row r="583" spans="1:4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</row>
    <row r="584" spans="1:4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</row>
    <row r="585" spans="1:4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</row>
    <row r="586" spans="1:4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</row>
    <row r="587" spans="1:4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</row>
    <row r="588" spans="1:4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</row>
    <row r="589" spans="1:4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</row>
    <row r="590" spans="1:4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</row>
    <row r="591" spans="1:4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</row>
    <row r="592" spans="1:4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</row>
    <row r="593" spans="1:4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</row>
    <row r="594" spans="1:4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</row>
    <row r="595" spans="1:4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</row>
    <row r="596" spans="1:4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</row>
    <row r="597" spans="1:4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</row>
    <row r="598" spans="1:4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</row>
    <row r="599" spans="1:4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</row>
    <row r="600" spans="1:4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</row>
    <row r="601" spans="1:4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</row>
    <row r="602" spans="1:4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</row>
    <row r="603" spans="1:4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</row>
    <row r="604" spans="1:4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</row>
    <row r="605" spans="1:4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</row>
    <row r="606" spans="1:4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</row>
    <row r="607" spans="1:4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</row>
    <row r="608" spans="1:4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</row>
    <row r="609" spans="1:4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</row>
    <row r="610" spans="1:4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</row>
    <row r="611" spans="1:4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</row>
    <row r="612" spans="1:4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</row>
    <row r="613" spans="1:4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</row>
    <row r="614" spans="1:4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</row>
    <row r="615" spans="1:4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</row>
    <row r="616" spans="1:4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</row>
    <row r="617" spans="1:46" ht="15.75" customHeight="1"/>
    <row r="618" spans="1:46" ht="15.75" customHeight="1"/>
    <row r="619" spans="1:46" ht="15.75" customHeight="1"/>
    <row r="620" spans="1:46" ht="15.75" customHeight="1"/>
    <row r="621" spans="1:46" ht="15.75" customHeight="1"/>
    <row r="622" spans="1:46" ht="15.75" customHeight="1"/>
    <row r="623" spans="1:46" ht="15.75" customHeight="1"/>
    <row r="624" spans="1:46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</sheetData>
  <customSheetViews>
    <customSheetView guid="{ABF21C5C-6078-4D03-96DF-78390D4F8F84}" hiddenRows="1" showRuler="0">
      <selection activeCell="A12" sqref="A12"/>
      <pageMargins left="0.4" right="0.3" top="0.18" bottom="0.17" header="0.16" footer="0.17"/>
      <pageSetup paperSize="9" scale="90" orientation="portrait" horizontalDpi="300" verticalDpi="300" r:id="rId1"/>
      <headerFooter alignWithMargins="0"/>
    </customSheetView>
  </customSheetViews>
  <mergeCells count="2">
    <mergeCell ref="A2:B2"/>
    <mergeCell ref="A3:B3"/>
  </mergeCells>
  <phoneticPr fontId="0" type="noConversion"/>
  <pageMargins left="1.04" right="0.31496062992125984" top="0.19685039370078741" bottom="0.15748031496062992" header="0.15748031496062992" footer="0.15748031496062992"/>
  <pageSetup paperSize="9" scale="85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Z81"/>
  <sheetViews>
    <sheetView zoomScaleNormal="100" workbookViewId="0">
      <selection activeCell="G27" sqref="G27"/>
    </sheetView>
  </sheetViews>
  <sheetFormatPr defaultRowHeight="12.75"/>
  <cols>
    <col min="1" max="1" width="38.7109375" customWidth="1"/>
    <col min="2" max="2" width="12.7109375" customWidth="1"/>
    <col min="3" max="3" width="12.7109375" style="190" customWidth="1"/>
    <col min="4" max="11" width="12.7109375" customWidth="1"/>
    <col min="12" max="12" width="10.28515625" customWidth="1"/>
  </cols>
  <sheetData>
    <row r="1" spans="1:26" ht="13.5" customHeight="1">
      <c r="A1" s="9"/>
      <c r="B1" s="9"/>
      <c r="C1" s="9"/>
      <c r="D1" s="9"/>
      <c r="E1" s="9"/>
      <c r="F1" s="22" t="s">
        <v>254</v>
      </c>
      <c r="G1" s="22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163"/>
      <c r="B2" s="9"/>
      <c r="C2" s="164"/>
      <c r="D2" s="9"/>
      <c r="E2" s="9"/>
      <c r="F2" s="165"/>
      <c r="G2" s="165"/>
      <c r="H2" s="9"/>
      <c r="I2" s="9"/>
      <c r="J2" s="9"/>
      <c r="K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8" customFormat="1" ht="13.5" customHeight="1">
      <c r="A3" s="167" t="s">
        <v>389</v>
      </c>
      <c r="B3" s="9"/>
      <c r="C3" s="164"/>
      <c r="D3" s="336"/>
      <c r="E3" s="336"/>
      <c r="F3" s="168"/>
      <c r="G3" s="169"/>
      <c r="H3" s="336"/>
      <c r="I3" s="336"/>
      <c r="J3" s="336"/>
      <c r="K3" s="336"/>
      <c r="L3" s="9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6"/>
    </row>
    <row r="4" spans="1:26" s="8" customFormat="1" ht="13.5" customHeight="1">
      <c r="A4" s="167" t="s">
        <v>361</v>
      </c>
      <c r="B4" s="9"/>
      <c r="C4" s="164"/>
      <c r="D4" s="336"/>
      <c r="E4" s="336"/>
      <c r="F4" s="168"/>
      <c r="G4" s="169"/>
      <c r="H4" s="336"/>
      <c r="I4" s="336"/>
      <c r="J4" s="336"/>
      <c r="K4" s="9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</row>
    <row r="5" spans="1:26" s="8" customFormat="1" ht="13.5" customHeight="1" thickBot="1">
      <c r="A5" s="9"/>
      <c r="B5" s="9"/>
      <c r="C5" s="164"/>
      <c r="F5" s="22" t="s">
        <v>255</v>
      </c>
      <c r="G5" s="170"/>
      <c r="H5" s="336"/>
      <c r="I5" s="336"/>
      <c r="J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</row>
    <row r="6" spans="1:26" s="8" customFormat="1" ht="44.25" customHeight="1" thickBot="1">
      <c r="A6" s="171" t="s">
        <v>256</v>
      </c>
      <c r="B6" s="172" t="s">
        <v>257</v>
      </c>
      <c r="C6" s="172">
        <v>2014</v>
      </c>
      <c r="D6" s="172">
        <v>2015</v>
      </c>
      <c r="E6" s="172">
        <v>2016</v>
      </c>
      <c r="F6" s="173">
        <v>2017</v>
      </c>
      <c r="G6" s="174"/>
    </row>
    <row r="7" spans="1:26" s="8" customFormat="1" ht="13.5" customHeight="1">
      <c r="A7" s="175" t="s">
        <v>258</v>
      </c>
      <c r="B7" s="176"/>
      <c r="C7" s="337"/>
      <c r="D7" s="176"/>
      <c r="E7" s="176"/>
      <c r="F7" s="176"/>
      <c r="G7" s="177"/>
    </row>
    <row r="8" spans="1:26" s="8" customFormat="1" ht="13.5" customHeight="1">
      <c r="A8" s="111" t="s">
        <v>259</v>
      </c>
      <c r="B8" s="178"/>
      <c r="C8" s="338"/>
      <c r="D8" s="111"/>
      <c r="E8" s="111"/>
      <c r="F8" s="111"/>
      <c r="G8" s="177"/>
    </row>
    <row r="9" spans="1:26" s="8" customFormat="1" ht="13.5" customHeight="1">
      <c r="A9" s="179" t="s">
        <v>260</v>
      </c>
      <c r="B9" s="180"/>
      <c r="C9" s="338"/>
      <c r="D9" s="111"/>
      <c r="E9" s="111"/>
      <c r="F9" s="111"/>
      <c r="G9" s="177"/>
    </row>
    <row r="10" spans="1:26" s="8" customFormat="1" ht="13.5" customHeight="1">
      <c r="A10" s="179" t="s">
        <v>259</v>
      </c>
      <c r="B10" s="3"/>
      <c r="C10" s="339"/>
      <c r="D10" s="3"/>
      <c r="E10" s="3"/>
      <c r="F10" s="111"/>
      <c r="G10" s="177"/>
    </row>
    <row r="11" spans="1:26" s="8" customFormat="1" ht="13.5" customHeight="1">
      <c r="A11" s="111" t="s">
        <v>261</v>
      </c>
      <c r="B11" s="178"/>
      <c r="C11" s="338"/>
      <c r="D11" s="111"/>
      <c r="E11" s="111"/>
      <c r="F11" s="111"/>
      <c r="G11" s="177"/>
    </row>
    <row r="12" spans="1:26" s="8" customFormat="1" ht="13.5" customHeight="1" thickBot="1">
      <c r="A12" s="181" t="s">
        <v>259</v>
      </c>
      <c r="B12" s="178"/>
      <c r="C12" s="338"/>
      <c r="D12" s="111"/>
      <c r="E12" s="111"/>
      <c r="F12" s="111"/>
      <c r="G12" s="159"/>
    </row>
    <row r="13" spans="1:26" s="8" customFormat="1" ht="13.5" customHeight="1" thickBot="1">
      <c r="A13" s="182" t="s">
        <v>262</v>
      </c>
      <c r="B13" s="183">
        <f>SUM(B8:B12)</f>
        <v>0</v>
      </c>
      <c r="C13" s="340">
        <f>SUM(C8:C12)</f>
        <v>0</v>
      </c>
      <c r="D13" s="183">
        <f>SUM(D8:D12)</f>
        <v>0</v>
      </c>
      <c r="E13" s="341"/>
      <c r="F13" s="97">
        <f>SUM(F8:F12)</f>
        <v>0</v>
      </c>
      <c r="G13" s="162"/>
    </row>
    <row r="14" spans="1:26" s="8" customFormat="1" ht="13.5" customHeight="1">
      <c r="A14" s="9"/>
      <c r="B14" s="9"/>
      <c r="C14" s="9"/>
      <c r="D14" s="336"/>
      <c r="E14" s="336"/>
      <c r="F14" s="336"/>
      <c r="G14" s="336"/>
      <c r="H14" s="336"/>
      <c r="I14" s="336"/>
      <c r="J14" s="336"/>
      <c r="K14" s="336"/>
    </row>
    <row r="15" spans="1:26" ht="12.95" customHeight="1">
      <c r="A15" s="17"/>
      <c r="B15" s="17"/>
      <c r="C15" s="17"/>
      <c r="D15" s="17"/>
      <c r="E15" s="17"/>
      <c r="F15" s="17"/>
      <c r="G15" s="17"/>
      <c r="H15" s="17"/>
    </row>
    <row r="16" spans="1:26" ht="16.5" customHeight="1">
      <c r="A16" s="167" t="s">
        <v>390</v>
      </c>
      <c r="B16" s="9"/>
      <c r="C16" s="164"/>
      <c r="D16" s="184"/>
      <c r="E16" s="184"/>
      <c r="F16" s="9"/>
      <c r="G16" s="9"/>
      <c r="H16" s="22" t="s">
        <v>263</v>
      </c>
    </row>
    <row r="17" spans="1:12" ht="12.95" customHeight="1">
      <c r="A17" s="422" t="s">
        <v>362</v>
      </c>
      <c r="B17" s="423"/>
      <c r="C17" s="423"/>
      <c r="D17" s="423"/>
      <c r="E17" s="423"/>
      <c r="F17" s="423"/>
      <c r="G17" s="423"/>
      <c r="H17" s="423"/>
    </row>
    <row r="18" spans="1:12" ht="12.95" customHeight="1">
      <c r="A18" s="9"/>
      <c r="B18" s="9"/>
      <c r="C18" s="185"/>
      <c r="D18" s="166"/>
      <c r="E18" s="166"/>
      <c r="F18" s="166"/>
      <c r="G18" s="166"/>
      <c r="H18" s="22" t="s">
        <v>1</v>
      </c>
    </row>
    <row r="19" spans="1:12" ht="17.25" customHeight="1">
      <c r="A19" s="424" t="s">
        <v>363</v>
      </c>
      <c r="B19" s="424" t="s">
        <v>264</v>
      </c>
      <c r="C19" s="424" t="s">
        <v>265</v>
      </c>
      <c r="D19" s="419" t="s">
        <v>364</v>
      </c>
      <c r="E19" s="419"/>
      <c r="F19" s="419"/>
      <c r="G19" s="419"/>
      <c r="H19" s="420" t="s">
        <v>262</v>
      </c>
    </row>
    <row r="20" spans="1:12" ht="30" customHeight="1">
      <c r="A20" s="425"/>
      <c r="B20" s="425"/>
      <c r="C20" s="425"/>
      <c r="D20" s="342">
        <v>2014</v>
      </c>
      <c r="E20" s="343">
        <v>2015</v>
      </c>
      <c r="F20" s="186">
        <v>2016</v>
      </c>
      <c r="G20" s="186">
        <v>2017</v>
      </c>
      <c r="H20" s="421"/>
    </row>
    <row r="21" spans="1:12" ht="12.95" customHeight="1">
      <c r="A21" s="187" t="s">
        <v>259</v>
      </c>
      <c r="B21" s="111" t="s">
        <v>259</v>
      </c>
      <c r="C21" s="178" t="s">
        <v>259</v>
      </c>
      <c r="D21" s="344">
        <v>0</v>
      </c>
      <c r="E21" s="345">
        <v>0</v>
      </c>
      <c r="F21" s="178">
        <v>0</v>
      </c>
      <c r="G21" s="178">
        <v>0</v>
      </c>
      <c r="H21" s="178"/>
    </row>
    <row r="22" spans="1:12" ht="12.95" customHeight="1">
      <c r="A22" s="79"/>
      <c r="B22" s="3"/>
      <c r="C22" s="3"/>
      <c r="D22" s="346"/>
      <c r="E22" s="113"/>
      <c r="F22" s="3"/>
      <c r="G22" s="3"/>
      <c r="H22" s="178"/>
    </row>
    <row r="23" spans="1:12" ht="12.95" customHeight="1">
      <c r="A23" s="188" t="s">
        <v>262</v>
      </c>
      <c r="B23" s="132"/>
      <c r="C23" s="135"/>
      <c r="D23" s="347">
        <f>SUM(D21:D22)</f>
        <v>0</v>
      </c>
      <c r="E23" s="238"/>
      <c r="F23" s="135">
        <f>SUM(F21:F22)</f>
        <v>0</v>
      </c>
      <c r="G23" s="135">
        <v>0</v>
      </c>
      <c r="H23" s="135">
        <f>SUM(H21:H22)</f>
        <v>0</v>
      </c>
    </row>
    <row r="24" spans="1:12" ht="22.5" customHeight="1">
      <c r="A24" s="410" t="s">
        <v>365</v>
      </c>
      <c r="B24" s="411"/>
      <c r="C24" s="412"/>
      <c r="D24" s="419" t="s">
        <v>366</v>
      </c>
      <c r="E24" s="419"/>
      <c r="F24" s="419"/>
      <c r="G24" s="419"/>
      <c r="H24" s="420" t="s">
        <v>262</v>
      </c>
      <c r="I24" s="8"/>
      <c r="J24" s="8"/>
      <c r="K24" s="8"/>
      <c r="L24" s="8"/>
    </row>
    <row r="25" spans="1:12" ht="27" customHeight="1">
      <c r="A25" s="413"/>
      <c r="B25" s="414"/>
      <c r="C25" s="415"/>
      <c r="D25" s="342">
        <v>2014</v>
      </c>
      <c r="E25" s="343">
        <v>2015</v>
      </c>
      <c r="F25" s="186">
        <v>2016</v>
      </c>
      <c r="G25" s="186">
        <v>2017</v>
      </c>
      <c r="H25" s="421"/>
      <c r="I25" s="8"/>
      <c r="J25" s="8"/>
      <c r="K25" s="8"/>
      <c r="L25" s="8"/>
    </row>
    <row r="26" spans="1:12" ht="12.95" customHeight="1">
      <c r="A26" s="416"/>
      <c r="B26" s="417"/>
      <c r="C26" s="418"/>
      <c r="D26" s="344">
        <v>10700</v>
      </c>
      <c r="E26" s="345">
        <v>10700</v>
      </c>
      <c r="F26" s="345">
        <v>10700</v>
      </c>
      <c r="G26" s="345">
        <v>10700</v>
      </c>
      <c r="H26" s="178"/>
      <c r="I26" s="8"/>
      <c r="J26" s="8"/>
      <c r="K26" s="8"/>
      <c r="L26" s="8"/>
    </row>
    <row r="27" spans="1:12" ht="12.95" customHeight="1">
      <c r="B27" s="112"/>
      <c r="C27" s="189"/>
      <c r="D27" s="8"/>
      <c r="E27" s="8"/>
      <c r="F27" s="8"/>
      <c r="G27" s="8"/>
      <c r="H27" s="8"/>
      <c r="I27" s="8"/>
      <c r="J27" s="8"/>
      <c r="K27" s="8"/>
      <c r="L27" s="8"/>
    </row>
    <row r="28" spans="1:12" ht="12.95" customHeight="1">
      <c r="B28" s="112"/>
      <c r="C28" s="189"/>
      <c r="D28" s="8"/>
      <c r="E28" s="8"/>
      <c r="F28" s="8"/>
      <c r="G28" s="8"/>
      <c r="H28" s="8"/>
      <c r="I28" s="8"/>
      <c r="J28" s="8"/>
      <c r="K28" s="8"/>
      <c r="L28" s="8"/>
    </row>
    <row r="29" spans="1:12" ht="12.95" customHeight="1">
      <c r="B29" s="112"/>
      <c r="C29" s="189"/>
      <c r="D29" s="8"/>
      <c r="E29" s="8"/>
      <c r="F29" s="8"/>
      <c r="G29" s="8"/>
      <c r="H29" s="8"/>
      <c r="I29" s="8"/>
      <c r="J29" s="8"/>
      <c r="K29" s="8"/>
      <c r="L29" s="8"/>
    </row>
    <row r="30" spans="1:12" ht="12.95" customHeight="1">
      <c r="B30" s="112"/>
      <c r="C30" s="189"/>
      <c r="D30" s="8"/>
      <c r="E30" s="8"/>
      <c r="F30" s="8"/>
      <c r="G30" s="8"/>
      <c r="H30" s="8"/>
      <c r="I30" s="8"/>
      <c r="J30" s="8"/>
      <c r="K30" s="8"/>
      <c r="L30" s="8"/>
    </row>
    <row r="31" spans="1:12" ht="12.95" customHeight="1">
      <c r="B31" s="112"/>
      <c r="C31" s="189"/>
      <c r="D31" s="8"/>
      <c r="E31" s="8"/>
      <c r="F31" s="8"/>
      <c r="G31" s="8"/>
      <c r="H31" s="8"/>
      <c r="I31" s="8"/>
      <c r="J31" s="8"/>
      <c r="K31" s="8"/>
      <c r="L31" s="8"/>
    </row>
    <row r="32" spans="1:12" ht="12.95" customHeight="1">
      <c r="B32" s="112"/>
      <c r="C32" s="189"/>
      <c r="D32" s="8"/>
      <c r="E32" s="8"/>
      <c r="F32" s="8"/>
      <c r="G32" s="8"/>
      <c r="H32" s="8"/>
      <c r="I32" s="8"/>
      <c r="J32" s="8"/>
      <c r="K32" s="8"/>
      <c r="L32" s="8"/>
    </row>
    <row r="33" spans="2:12" ht="12.95" customHeight="1">
      <c r="B33" s="112"/>
      <c r="C33" s="189"/>
      <c r="D33" s="8"/>
      <c r="E33" s="8"/>
      <c r="F33" s="8"/>
      <c r="G33" s="8"/>
      <c r="H33" s="8"/>
      <c r="I33" s="8"/>
      <c r="J33" s="8"/>
      <c r="K33" s="8"/>
      <c r="L33" s="8"/>
    </row>
    <row r="34" spans="2:12" ht="12.95" customHeight="1">
      <c r="B34" s="112"/>
      <c r="C34" s="189"/>
      <c r="D34" s="8"/>
      <c r="E34" s="8"/>
      <c r="F34" s="8"/>
      <c r="G34" s="8"/>
      <c r="H34" s="8"/>
      <c r="I34" s="8"/>
      <c r="J34" s="8"/>
      <c r="K34" s="8"/>
      <c r="L34" s="8"/>
    </row>
    <row r="35" spans="2:12" ht="12.95" customHeight="1">
      <c r="B35" s="112"/>
      <c r="C35" s="189"/>
      <c r="D35" s="8"/>
      <c r="E35" s="8"/>
      <c r="F35" s="8"/>
      <c r="G35" s="8"/>
      <c r="H35" s="8"/>
      <c r="I35" s="8"/>
      <c r="J35" s="8"/>
      <c r="K35" s="8"/>
      <c r="L35" s="8"/>
    </row>
    <row r="36" spans="2:12" ht="12.95" customHeight="1">
      <c r="B36" s="112"/>
      <c r="C36" s="189"/>
      <c r="D36" s="8"/>
      <c r="E36" s="8"/>
      <c r="F36" s="8"/>
      <c r="G36" s="8"/>
      <c r="H36" s="8"/>
      <c r="I36" s="8"/>
      <c r="J36" s="8"/>
      <c r="K36" s="8"/>
      <c r="L36" s="8"/>
    </row>
    <row r="37" spans="2:12" ht="12.95" customHeight="1">
      <c r="B37" s="112"/>
      <c r="C37" s="189"/>
      <c r="D37" s="8"/>
      <c r="E37" s="8"/>
      <c r="F37" s="8"/>
      <c r="G37" s="8"/>
      <c r="H37" s="8"/>
      <c r="I37" s="8"/>
      <c r="J37" s="8"/>
      <c r="K37" s="8"/>
      <c r="L37" s="8"/>
    </row>
    <row r="38" spans="2:12" ht="12.95" customHeight="1">
      <c r="B38" s="112"/>
      <c r="C38" s="189"/>
      <c r="D38" s="8"/>
      <c r="E38" s="8"/>
      <c r="F38" s="8"/>
      <c r="G38" s="8"/>
      <c r="H38" s="8"/>
      <c r="I38" s="8"/>
      <c r="J38" s="8"/>
      <c r="K38" s="8"/>
      <c r="L38" s="8"/>
    </row>
    <row r="39" spans="2:12" ht="12.95" customHeight="1">
      <c r="B39" s="112"/>
      <c r="C39" s="189"/>
      <c r="D39" s="8"/>
      <c r="E39" s="8"/>
      <c r="F39" s="8"/>
      <c r="G39" s="8"/>
      <c r="H39" s="8"/>
      <c r="I39" s="8"/>
      <c r="J39" s="8"/>
      <c r="K39" s="8"/>
      <c r="L39" s="8"/>
    </row>
    <row r="40" spans="2:12" ht="12.95" customHeight="1">
      <c r="B40" s="112"/>
      <c r="C40" s="189"/>
      <c r="D40" s="8"/>
      <c r="E40" s="8"/>
      <c r="F40" s="8"/>
      <c r="G40" s="8"/>
      <c r="H40" s="8"/>
      <c r="I40" s="8"/>
      <c r="J40" s="8"/>
      <c r="K40" s="8"/>
      <c r="L40" s="8"/>
    </row>
    <row r="41" spans="2:12" ht="12.95" customHeight="1">
      <c r="B41" s="112"/>
      <c r="C41" s="189"/>
      <c r="D41" s="8"/>
      <c r="E41" s="8"/>
      <c r="F41" s="8"/>
      <c r="G41" s="8"/>
      <c r="H41" s="8"/>
      <c r="I41" s="8"/>
      <c r="J41" s="8"/>
      <c r="K41" s="8"/>
      <c r="L41" s="8"/>
    </row>
    <row r="42" spans="2:12" ht="12.95" customHeight="1">
      <c r="B42" s="112"/>
      <c r="C42" s="189"/>
      <c r="D42" s="8"/>
      <c r="E42" s="8"/>
      <c r="F42" s="8"/>
      <c r="G42" s="8"/>
      <c r="H42" s="8"/>
      <c r="I42" s="8"/>
      <c r="J42" s="8"/>
      <c r="K42" s="8"/>
      <c r="L42" s="8"/>
    </row>
    <row r="43" spans="2:12" ht="12.95" customHeight="1">
      <c r="B43" s="112"/>
      <c r="C43" s="189"/>
      <c r="D43" s="8"/>
      <c r="E43" s="8"/>
      <c r="F43" s="8"/>
      <c r="G43" s="8"/>
      <c r="H43" s="8"/>
      <c r="I43" s="8"/>
      <c r="J43" s="8"/>
      <c r="K43" s="8"/>
      <c r="L43" s="8"/>
    </row>
    <row r="44" spans="2:12" ht="12.95" customHeight="1">
      <c r="B44" s="112"/>
      <c r="C44" s="189"/>
      <c r="D44" s="8"/>
      <c r="E44" s="8"/>
      <c r="F44" s="8"/>
      <c r="G44" s="8"/>
      <c r="H44" s="8"/>
      <c r="I44" s="8"/>
      <c r="J44" s="8"/>
      <c r="K44" s="8"/>
      <c r="L44" s="8"/>
    </row>
    <row r="45" spans="2:12" ht="12.95" customHeight="1">
      <c r="B45" s="112"/>
      <c r="C45" s="189"/>
      <c r="D45" s="8"/>
      <c r="E45" s="8"/>
      <c r="F45" s="8"/>
      <c r="G45" s="8"/>
      <c r="H45" s="8"/>
      <c r="I45" s="8"/>
      <c r="J45" s="8"/>
      <c r="K45" s="8"/>
      <c r="L45" s="8"/>
    </row>
    <row r="46" spans="2:12" ht="12.95" customHeight="1">
      <c r="B46" s="112"/>
      <c r="C46" s="189"/>
      <c r="D46" s="8"/>
      <c r="E46" s="8"/>
      <c r="F46" s="8"/>
      <c r="G46" s="8"/>
      <c r="H46" s="8"/>
      <c r="I46" s="8"/>
      <c r="J46" s="8"/>
      <c r="K46" s="8"/>
      <c r="L46" s="8"/>
    </row>
    <row r="47" spans="2:12" ht="12.95" customHeight="1">
      <c r="B47" s="112"/>
      <c r="C47" s="189"/>
      <c r="D47" s="8"/>
      <c r="E47" s="8"/>
      <c r="F47" s="8"/>
      <c r="G47" s="8"/>
      <c r="H47" s="8"/>
      <c r="I47" s="8"/>
      <c r="J47" s="8"/>
      <c r="K47" s="8"/>
      <c r="L47" s="8"/>
    </row>
    <row r="48" spans="2:12" ht="12.95" customHeight="1">
      <c r="B48" s="112"/>
      <c r="C48" s="189"/>
      <c r="D48" s="8"/>
      <c r="E48" s="8"/>
      <c r="F48" s="8"/>
      <c r="G48" s="8"/>
      <c r="H48" s="8"/>
      <c r="I48" s="8"/>
      <c r="J48" s="8"/>
      <c r="K48" s="8"/>
      <c r="L48" s="8"/>
    </row>
    <row r="49" spans="2:12" ht="12.95" customHeight="1">
      <c r="B49" s="112"/>
      <c r="C49" s="189"/>
      <c r="D49" s="8"/>
      <c r="E49" s="8"/>
      <c r="F49" s="8"/>
      <c r="G49" s="8"/>
      <c r="H49" s="8"/>
      <c r="I49" s="8"/>
      <c r="J49" s="8"/>
      <c r="K49" s="8"/>
      <c r="L49" s="8"/>
    </row>
    <row r="50" spans="2:12" ht="12.95" customHeight="1">
      <c r="B50" s="112"/>
      <c r="C50" s="189"/>
      <c r="D50" s="8"/>
      <c r="E50" s="8"/>
      <c r="F50" s="8"/>
      <c r="G50" s="8"/>
      <c r="H50" s="8"/>
      <c r="I50" s="8"/>
      <c r="J50" s="8"/>
      <c r="K50" s="8"/>
      <c r="L50" s="8"/>
    </row>
    <row r="51" spans="2:12" ht="12.95" customHeight="1">
      <c r="B51" s="112"/>
      <c r="C51" s="189"/>
      <c r="D51" s="8"/>
      <c r="E51" s="8"/>
      <c r="F51" s="8"/>
      <c r="G51" s="8"/>
      <c r="H51" s="8"/>
      <c r="I51" s="8"/>
      <c r="J51" s="8"/>
      <c r="K51" s="8"/>
      <c r="L51" s="8"/>
    </row>
    <row r="52" spans="2:12" ht="12.95" customHeight="1">
      <c r="B52" s="112"/>
      <c r="C52" s="189"/>
      <c r="D52" s="8"/>
      <c r="E52" s="8"/>
      <c r="F52" s="8"/>
      <c r="G52" s="8"/>
      <c r="H52" s="8"/>
      <c r="I52" s="8"/>
      <c r="J52" s="8"/>
      <c r="K52" s="8"/>
      <c r="L52" s="8"/>
    </row>
    <row r="53" spans="2:12" ht="12.95" customHeight="1">
      <c r="B53" s="112"/>
      <c r="C53" s="189"/>
      <c r="D53" s="8"/>
      <c r="E53" s="8"/>
      <c r="F53" s="8"/>
      <c r="G53" s="8"/>
      <c r="H53" s="8"/>
      <c r="I53" s="8"/>
      <c r="J53" s="8"/>
      <c r="K53" s="8"/>
      <c r="L53" s="8"/>
    </row>
    <row r="54" spans="2:12" ht="12.95" customHeight="1">
      <c r="B54" s="112"/>
      <c r="C54" s="189"/>
      <c r="D54" s="8"/>
      <c r="E54" s="8"/>
      <c r="F54" s="8"/>
      <c r="G54" s="8"/>
      <c r="H54" s="8"/>
      <c r="I54" s="8"/>
      <c r="J54" s="8"/>
      <c r="K54" s="8"/>
      <c r="L54" s="8"/>
    </row>
    <row r="55" spans="2:12" ht="12.95" customHeight="1">
      <c r="B55" s="112"/>
      <c r="C55" s="189"/>
    </row>
    <row r="56" spans="2:12" ht="12.95" customHeight="1">
      <c r="B56" s="112"/>
      <c r="C56" s="189"/>
    </row>
    <row r="57" spans="2:12" ht="12.95" customHeight="1">
      <c r="B57" s="112"/>
      <c r="C57" s="189"/>
    </row>
    <row r="58" spans="2:12" ht="12.95" customHeight="1">
      <c r="B58" s="112"/>
      <c r="C58" s="189"/>
    </row>
    <row r="59" spans="2:12" ht="12.95" customHeight="1">
      <c r="B59" s="112"/>
      <c r="C59" s="189"/>
    </row>
    <row r="60" spans="2:12" ht="12.95" customHeight="1">
      <c r="B60" s="112"/>
      <c r="C60" s="189"/>
    </row>
    <row r="61" spans="2:12" ht="12.95" customHeight="1">
      <c r="B61" s="112"/>
      <c r="C61" s="189"/>
    </row>
    <row r="62" spans="2:12" ht="12.95" customHeight="1">
      <c r="B62" s="112"/>
      <c r="C62" s="189"/>
    </row>
    <row r="63" spans="2:12" ht="12.95" customHeight="1">
      <c r="B63" s="112"/>
      <c r="C63" s="189"/>
    </row>
    <row r="64" spans="2:12">
      <c r="B64" s="112"/>
      <c r="C64" s="189"/>
    </row>
    <row r="65" spans="2:3">
      <c r="B65" s="112"/>
      <c r="C65" s="189"/>
    </row>
    <row r="66" spans="2:3">
      <c r="B66" s="112"/>
      <c r="C66" s="189"/>
    </row>
    <row r="67" spans="2:3">
      <c r="B67" s="112"/>
      <c r="C67" s="189"/>
    </row>
    <row r="68" spans="2:3">
      <c r="B68" s="112"/>
      <c r="C68" s="189"/>
    </row>
    <row r="69" spans="2:3">
      <c r="B69" s="112"/>
      <c r="C69" s="189"/>
    </row>
    <row r="70" spans="2:3">
      <c r="B70" s="112"/>
      <c r="C70" s="189"/>
    </row>
    <row r="71" spans="2:3">
      <c r="B71" s="112"/>
      <c r="C71" s="189"/>
    </row>
    <row r="72" spans="2:3">
      <c r="B72" s="112"/>
      <c r="C72" s="189"/>
    </row>
    <row r="73" spans="2:3">
      <c r="B73" s="112"/>
      <c r="C73" s="189"/>
    </row>
    <row r="74" spans="2:3">
      <c r="B74" s="112"/>
      <c r="C74" s="189"/>
    </row>
    <row r="75" spans="2:3">
      <c r="B75" s="112"/>
      <c r="C75" s="189"/>
    </row>
    <row r="76" spans="2:3">
      <c r="B76" s="112"/>
      <c r="C76" s="189"/>
    </row>
    <row r="77" spans="2:3">
      <c r="B77" s="112"/>
      <c r="C77" s="189"/>
    </row>
    <row r="78" spans="2:3">
      <c r="B78" s="112"/>
      <c r="C78" s="189"/>
    </row>
    <row r="79" spans="2:3">
      <c r="B79" s="112"/>
      <c r="C79" s="189"/>
    </row>
    <row r="80" spans="2:3">
      <c r="B80" s="112"/>
      <c r="C80" s="189"/>
    </row>
    <row r="81" spans="2:3">
      <c r="B81" s="112"/>
      <c r="C81" s="189"/>
    </row>
  </sheetData>
  <mergeCells count="9">
    <mergeCell ref="A24:C26"/>
    <mergeCell ref="D24:G24"/>
    <mergeCell ref="H24:H25"/>
    <mergeCell ref="A17:H17"/>
    <mergeCell ref="A19:A20"/>
    <mergeCell ref="B19:B20"/>
    <mergeCell ref="C19:C20"/>
    <mergeCell ref="D19:G19"/>
    <mergeCell ref="H19:H20"/>
  </mergeCells>
  <pageMargins left="0.62992125984251968" right="0.19685039370078741" top="0.31496062992125984" bottom="0.98425196850393704" header="0.19685039370078741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32"/>
  <sheetViews>
    <sheetView zoomScaleNormal="100" workbookViewId="0">
      <selection activeCell="J20" sqref="J20"/>
    </sheetView>
  </sheetViews>
  <sheetFormatPr defaultRowHeight="12.75"/>
  <cols>
    <col min="1" max="1" width="32.5703125" customWidth="1"/>
    <col min="2" max="3" width="8.28515625" customWidth="1"/>
    <col min="4" max="4" width="8.85546875" customWidth="1"/>
    <col min="5" max="11" width="8.28515625" customWidth="1"/>
    <col min="12" max="12" width="8.42578125" customWidth="1"/>
    <col min="13" max="13" width="8.5703125" customWidth="1"/>
    <col min="14" max="14" width="10.85546875" customWidth="1"/>
  </cols>
  <sheetData>
    <row r="1" spans="1:1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M1" s="9"/>
      <c r="N1" s="22" t="s">
        <v>267</v>
      </c>
    </row>
    <row r="2" spans="1:15" ht="15.75">
      <c r="A2" s="191" t="s">
        <v>305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22"/>
    </row>
    <row r="3" spans="1: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2"/>
    </row>
    <row r="4" spans="1:15" ht="13.5" thickBo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22" t="s">
        <v>1</v>
      </c>
    </row>
    <row r="5" spans="1:15" ht="21.75" customHeight="1" thickBot="1">
      <c r="A5" s="192" t="s">
        <v>268</v>
      </c>
      <c r="B5" s="193" t="s">
        <v>269</v>
      </c>
      <c r="C5" s="193" t="s">
        <v>270</v>
      </c>
      <c r="D5" s="193" t="s">
        <v>271</v>
      </c>
      <c r="E5" s="193" t="s">
        <v>272</v>
      </c>
      <c r="F5" s="193" t="s">
        <v>273</v>
      </c>
      <c r="G5" s="193" t="s">
        <v>274</v>
      </c>
      <c r="H5" s="193" t="s">
        <v>275</v>
      </c>
      <c r="I5" s="193" t="s">
        <v>276</v>
      </c>
      <c r="J5" s="193" t="s">
        <v>277</v>
      </c>
      <c r="K5" s="193" t="s">
        <v>278</v>
      </c>
      <c r="L5" s="193" t="s">
        <v>279</v>
      </c>
      <c r="M5" s="193" t="s">
        <v>280</v>
      </c>
      <c r="N5" s="194" t="s">
        <v>262</v>
      </c>
    </row>
    <row r="6" spans="1:15" ht="15.95" customHeight="1">
      <c r="A6" s="195" t="s">
        <v>281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96"/>
    </row>
    <row r="7" spans="1:15" ht="15.95" customHeight="1">
      <c r="A7" s="80" t="s">
        <v>282</v>
      </c>
      <c r="B7" s="348"/>
      <c r="C7" s="348"/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197">
        <f t="shared" ref="N7:N12" si="0">SUM(B7:M7)</f>
        <v>0</v>
      </c>
    </row>
    <row r="8" spans="1:15" ht="15.95" customHeight="1">
      <c r="A8" s="80" t="s">
        <v>367</v>
      </c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197">
        <f t="shared" si="0"/>
        <v>0</v>
      </c>
    </row>
    <row r="9" spans="1:15" ht="15.95" customHeight="1">
      <c r="A9" s="80" t="s">
        <v>368</v>
      </c>
      <c r="B9" s="348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197">
        <f t="shared" si="0"/>
        <v>0</v>
      </c>
    </row>
    <row r="10" spans="1:15" ht="25.5" customHeight="1">
      <c r="A10" s="349" t="s">
        <v>369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197">
        <f t="shared" si="0"/>
        <v>0</v>
      </c>
    </row>
    <row r="11" spans="1:15" ht="15.95" customHeight="1">
      <c r="A11" s="80" t="s">
        <v>370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197">
        <f t="shared" si="0"/>
        <v>0</v>
      </c>
    </row>
    <row r="12" spans="1:15" ht="15.95" customHeight="1">
      <c r="A12" s="80" t="s">
        <v>371</v>
      </c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N12" s="197">
        <f t="shared" si="0"/>
        <v>0</v>
      </c>
    </row>
    <row r="13" spans="1:15" ht="15.95" customHeight="1">
      <c r="A13" s="81" t="s">
        <v>283</v>
      </c>
      <c r="B13" s="350">
        <f t="shared" ref="B13:L13" si="1">SUM(B7:B11)</f>
        <v>0</v>
      </c>
      <c r="C13" s="350">
        <f t="shared" si="1"/>
        <v>0</v>
      </c>
      <c r="D13" s="350">
        <f t="shared" si="1"/>
        <v>0</v>
      </c>
      <c r="E13" s="350">
        <f t="shared" si="1"/>
        <v>0</v>
      </c>
      <c r="F13" s="350">
        <f t="shared" si="1"/>
        <v>0</v>
      </c>
      <c r="G13" s="350">
        <f t="shared" si="1"/>
        <v>0</v>
      </c>
      <c r="H13" s="350">
        <f t="shared" si="1"/>
        <v>0</v>
      </c>
      <c r="I13" s="350">
        <f t="shared" si="1"/>
        <v>0</v>
      </c>
      <c r="J13" s="350">
        <f t="shared" si="1"/>
        <v>0</v>
      </c>
      <c r="K13" s="350">
        <f t="shared" si="1"/>
        <v>0</v>
      </c>
      <c r="L13" s="350">
        <f t="shared" si="1"/>
        <v>0</v>
      </c>
      <c r="M13" s="350">
        <f>SUM(M7:M12)</f>
        <v>0</v>
      </c>
      <c r="N13" s="197">
        <f>SUM(N7:N12)</f>
        <v>0</v>
      </c>
    </row>
    <row r="14" spans="1:15" ht="16.5" customHeight="1">
      <c r="A14" s="81" t="s">
        <v>284</v>
      </c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N14" s="197"/>
    </row>
    <row r="15" spans="1:15" ht="15.95" customHeight="1">
      <c r="A15" s="80" t="s">
        <v>372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N15" s="197">
        <f>SUM(B15:M15)</f>
        <v>0</v>
      </c>
      <c r="O15" s="351"/>
    </row>
    <row r="16" spans="1:15" ht="15.95" customHeight="1">
      <c r="A16" s="80" t="s">
        <v>373</v>
      </c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N16" s="197">
        <f>SUM(B16:M16)</f>
        <v>0</v>
      </c>
    </row>
    <row r="17" spans="1:15" ht="26.25" customHeight="1">
      <c r="A17" s="198" t="s">
        <v>285</v>
      </c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N17" s="197">
        <f>SUM(B17:M17)</f>
        <v>0</v>
      </c>
    </row>
    <row r="18" spans="1:15" ht="15.95" customHeight="1">
      <c r="A18" s="81" t="s">
        <v>286</v>
      </c>
      <c r="B18" s="82">
        <f t="shared" ref="B18:M18" si="2">SUM(B15:B17)</f>
        <v>0</v>
      </c>
      <c r="C18" s="82">
        <f t="shared" si="2"/>
        <v>0</v>
      </c>
      <c r="D18" s="82">
        <f t="shared" si="2"/>
        <v>0</v>
      </c>
      <c r="E18" s="82">
        <f t="shared" si="2"/>
        <v>0</v>
      </c>
      <c r="F18" s="82">
        <f t="shared" si="2"/>
        <v>0</v>
      </c>
      <c r="G18" s="82">
        <f t="shared" si="2"/>
        <v>0</v>
      </c>
      <c r="H18" s="82">
        <f t="shared" si="2"/>
        <v>0</v>
      </c>
      <c r="I18" s="82">
        <f t="shared" si="2"/>
        <v>0</v>
      </c>
      <c r="J18" s="82">
        <f t="shared" si="2"/>
        <v>0</v>
      </c>
      <c r="K18" s="82">
        <f t="shared" si="2"/>
        <v>0</v>
      </c>
      <c r="L18" s="82">
        <f t="shared" si="2"/>
        <v>0</v>
      </c>
      <c r="M18" s="82">
        <f t="shared" si="2"/>
        <v>0</v>
      </c>
      <c r="N18" s="197">
        <f>SUM(B18:M18)</f>
        <v>0</v>
      </c>
      <c r="O18" s="112"/>
    </row>
    <row r="19" spans="1:15" ht="15.95" customHeight="1">
      <c r="A19" s="81" t="s">
        <v>287</v>
      </c>
      <c r="B19" s="82">
        <f t="shared" ref="B19:N19" si="3">SUM(B13-B18)</f>
        <v>0</v>
      </c>
      <c r="C19" s="82">
        <f t="shared" si="3"/>
        <v>0</v>
      </c>
      <c r="D19" s="82">
        <f t="shared" si="3"/>
        <v>0</v>
      </c>
      <c r="E19" s="82">
        <f t="shared" si="3"/>
        <v>0</v>
      </c>
      <c r="F19" s="82">
        <f t="shared" si="3"/>
        <v>0</v>
      </c>
      <c r="G19" s="82">
        <f t="shared" si="3"/>
        <v>0</v>
      </c>
      <c r="H19" s="82">
        <f t="shared" si="3"/>
        <v>0</v>
      </c>
      <c r="I19" s="82">
        <f t="shared" si="3"/>
        <v>0</v>
      </c>
      <c r="J19" s="82">
        <f t="shared" si="3"/>
        <v>0</v>
      </c>
      <c r="K19" s="82">
        <f t="shared" si="3"/>
        <v>0</v>
      </c>
      <c r="L19" s="82">
        <f t="shared" si="3"/>
        <v>0</v>
      </c>
      <c r="M19" s="82">
        <f t="shared" si="3"/>
        <v>0</v>
      </c>
      <c r="N19" s="197">
        <f t="shared" si="3"/>
        <v>0</v>
      </c>
    </row>
    <row r="20" spans="1:15" ht="15.95" customHeight="1" thickBot="1">
      <c r="A20" s="199" t="s">
        <v>288</v>
      </c>
      <c r="B20" s="200">
        <f>SUM(B19)</f>
        <v>0</v>
      </c>
      <c r="C20" s="200">
        <f t="shared" ref="C20:M20" si="4">B20+C13-C18</f>
        <v>0</v>
      </c>
      <c r="D20" s="200">
        <f t="shared" si="4"/>
        <v>0</v>
      </c>
      <c r="E20" s="200">
        <f t="shared" si="4"/>
        <v>0</v>
      </c>
      <c r="F20" s="200">
        <f t="shared" si="4"/>
        <v>0</v>
      </c>
      <c r="G20" s="200">
        <f t="shared" si="4"/>
        <v>0</v>
      </c>
      <c r="H20" s="200">
        <f t="shared" si="4"/>
        <v>0</v>
      </c>
      <c r="I20" s="200">
        <f t="shared" si="4"/>
        <v>0</v>
      </c>
      <c r="J20" s="200">
        <f t="shared" si="4"/>
        <v>0</v>
      </c>
      <c r="K20" s="200">
        <f t="shared" si="4"/>
        <v>0</v>
      </c>
      <c r="L20" s="200">
        <f t="shared" si="4"/>
        <v>0</v>
      </c>
      <c r="M20" s="200">
        <f t="shared" si="4"/>
        <v>0</v>
      </c>
      <c r="N20" s="201">
        <f>SUM(N19)</f>
        <v>0</v>
      </c>
    </row>
    <row r="21" spans="1:15" ht="18" customHeight="1">
      <c r="A21" s="336"/>
      <c r="B21" s="336"/>
      <c r="C21" s="336"/>
      <c r="D21" s="336"/>
      <c r="E21" s="336"/>
      <c r="F21" s="336"/>
      <c r="G21" s="336"/>
      <c r="H21" s="336"/>
      <c r="I21" s="336"/>
      <c r="J21" s="336"/>
      <c r="K21" s="336"/>
      <c r="L21" s="336"/>
      <c r="M21" s="336"/>
      <c r="N21" s="202"/>
    </row>
    <row r="22" spans="1:15" ht="18" customHeight="1">
      <c r="A22" s="336"/>
      <c r="B22" s="336"/>
      <c r="C22" s="336"/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202"/>
    </row>
    <row r="23" spans="1:15" ht="15.95" customHeight="1">
      <c r="A23" s="336"/>
      <c r="B23" s="336"/>
      <c r="C23" s="336"/>
      <c r="D23" s="336"/>
      <c r="E23" s="336"/>
      <c r="F23" s="336"/>
      <c r="G23" s="203"/>
      <c r="H23" s="336"/>
      <c r="I23" s="336"/>
      <c r="J23" s="336"/>
      <c r="K23" s="336"/>
      <c r="L23" s="336"/>
      <c r="M23" s="336"/>
      <c r="N23" s="202"/>
    </row>
    <row r="24" spans="1:15" ht="15.95" customHeight="1">
      <c r="A24" s="336"/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202"/>
    </row>
    <row r="25" spans="1:15" ht="15.95" customHeight="1">
      <c r="A25" s="336"/>
      <c r="B25" s="336"/>
      <c r="C25" s="336"/>
      <c r="D25" s="336"/>
      <c r="E25" s="336"/>
      <c r="F25" s="336"/>
      <c r="G25" s="336"/>
      <c r="H25" s="336"/>
      <c r="I25" s="336"/>
      <c r="J25" s="336"/>
      <c r="K25" s="336"/>
      <c r="L25" s="336"/>
      <c r="M25" s="336"/>
      <c r="N25" s="202"/>
    </row>
    <row r="26" spans="1:15" ht="15.95" customHeight="1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N26" s="202"/>
    </row>
    <row r="27" spans="1:15" ht="15.95" customHeight="1">
      <c r="A27" s="336"/>
      <c r="B27" s="336"/>
      <c r="C27" s="336"/>
      <c r="D27" s="336"/>
      <c r="E27" s="336"/>
      <c r="F27" s="336"/>
      <c r="G27" s="336"/>
      <c r="H27" s="336"/>
      <c r="I27" s="336"/>
      <c r="J27" s="336"/>
      <c r="K27" s="336"/>
      <c r="L27" s="336"/>
      <c r="M27" s="336"/>
      <c r="N27" s="202"/>
    </row>
    <row r="28" spans="1:15" ht="15" customHeight="1">
      <c r="A28" s="336"/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</row>
    <row r="29" spans="1:15" ht="14.1" customHeight="1">
      <c r="A29" s="336"/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</row>
    <row r="30" spans="1:15" ht="14.1" customHeight="1">
      <c r="A30" s="336"/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</row>
    <row r="31" spans="1:15" ht="14.1" customHeight="1"/>
    <row r="32" spans="1:15" ht="14.1" customHeight="1"/>
  </sheetData>
  <pageMargins left="0.51181102362204722" right="0.19685039370078741" top="0.74803149606299213" bottom="0.98425196850393704" header="0.51181102362204722" footer="0.51181102362204722"/>
  <pageSetup paperSize="9" scale="9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71"/>
  <sheetViews>
    <sheetView zoomScaleNormal="100" workbookViewId="0">
      <selection activeCell="E31" sqref="E31"/>
    </sheetView>
  </sheetViews>
  <sheetFormatPr defaultRowHeight="12.75"/>
  <cols>
    <col min="1" max="1" width="35.28515625" customWidth="1"/>
    <col min="2" max="2" width="14.42578125" customWidth="1"/>
    <col min="3" max="3" width="10.5703125" customWidth="1"/>
    <col min="4" max="4" width="9.140625" customWidth="1"/>
    <col min="5" max="5" width="10.7109375" customWidth="1"/>
    <col min="6" max="6" width="13.28515625" customWidth="1"/>
    <col min="7" max="7" width="16.42578125" customWidth="1"/>
    <col min="8" max="9" width="16.28515625" style="190" customWidth="1"/>
    <col min="10" max="11" width="14.7109375" style="190" customWidth="1"/>
    <col min="12" max="14" width="12.7109375" customWidth="1"/>
    <col min="15" max="15" width="10.28515625" customWidth="1"/>
  </cols>
  <sheetData>
    <row r="1" spans="1:15">
      <c r="A1" s="17"/>
      <c r="B1" s="17"/>
      <c r="C1" s="17"/>
      <c r="D1" s="17"/>
      <c r="E1" s="17"/>
      <c r="F1" s="17"/>
      <c r="G1" s="17"/>
      <c r="H1" s="352"/>
      <c r="I1" s="352"/>
      <c r="J1" s="352"/>
      <c r="K1" s="352"/>
    </row>
    <row r="2" spans="1:15">
      <c r="A2" s="17"/>
      <c r="B2" s="17"/>
      <c r="C2" s="17"/>
      <c r="D2" s="17"/>
      <c r="E2" s="17"/>
      <c r="F2" s="17"/>
      <c r="G2" s="17"/>
      <c r="H2" s="352"/>
      <c r="I2" s="352"/>
      <c r="J2" s="352"/>
      <c r="K2" s="22" t="s">
        <v>374</v>
      </c>
    </row>
    <row r="3" spans="1:15" ht="16.5" customHeight="1">
      <c r="A3" s="437" t="s">
        <v>391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</row>
    <row r="4" spans="1:15" ht="34.5" customHeight="1">
      <c r="A4" s="438" t="s">
        <v>375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353"/>
    </row>
    <row r="5" spans="1:15" ht="12" customHeight="1">
      <c r="A5" s="422"/>
      <c r="B5" s="422"/>
      <c r="C5" s="422"/>
      <c r="D5" s="422"/>
      <c r="E5" s="422"/>
      <c r="F5" s="422"/>
      <c r="G5" s="422"/>
      <c r="H5" s="422"/>
      <c r="I5" s="422"/>
      <c r="J5" s="422"/>
      <c r="K5" s="422"/>
    </row>
    <row r="6" spans="1:15" ht="12.95" customHeight="1">
      <c r="A6" s="9"/>
      <c r="B6" s="9"/>
      <c r="C6" s="9"/>
      <c r="D6" s="9"/>
      <c r="E6" s="9"/>
      <c r="F6" s="9"/>
      <c r="G6" s="9"/>
      <c r="H6" s="185"/>
      <c r="I6" s="185"/>
      <c r="J6" s="185"/>
      <c r="K6" s="22" t="s">
        <v>1</v>
      </c>
    </row>
    <row r="7" spans="1:15" ht="43.5" customHeight="1">
      <c r="A7" s="429" t="s">
        <v>376</v>
      </c>
      <c r="B7" s="429" t="s">
        <v>377</v>
      </c>
      <c r="C7" s="429" t="s">
        <v>378</v>
      </c>
      <c r="D7" s="426" t="s">
        <v>379</v>
      </c>
      <c r="E7" s="429" t="s">
        <v>380</v>
      </c>
      <c r="F7" s="432" t="s">
        <v>381</v>
      </c>
      <c r="G7" s="433"/>
      <c r="H7" s="433"/>
      <c r="I7" s="434"/>
      <c r="J7" s="429" t="s">
        <v>382</v>
      </c>
      <c r="K7" s="429" t="s">
        <v>383</v>
      </c>
    </row>
    <row r="8" spans="1:15" ht="51" customHeight="1">
      <c r="A8" s="430"/>
      <c r="B8" s="430"/>
      <c r="C8" s="430"/>
      <c r="D8" s="427"/>
      <c r="E8" s="430"/>
      <c r="F8" s="435" t="s">
        <v>384</v>
      </c>
      <c r="G8" s="436"/>
      <c r="H8" s="430" t="s">
        <v>385</v>
      </c>
      <c r="I8" s="430" t="s">
        <v>386</v>
      </c>
      <c r="J8" s="430"/>
      <c r="K8" s="430"/>
    </row>
    <row r="9" spans="1:15" ht="26.25" customHeight="1">
      <c r="A9" s="431"/>
      <c r="B9" s="431"/>
      <c r="C9" s="431"/>
      <c r="D9" s="428"/>
      <c r="E9" s="431"/>
      <c r="F9" s="355" t="s">
        <v>387</v>
      </c>
      <c r="G9" s="354" t="s">
        <v>388</v>
      </c>
      <c r="H9" s="431"/>
      <c r="I9" s="431"/>
      <c r="J9" s="431"/>
      <c r="K9" s="431"/>
    </row>
    <row r="10" spans="1:15" ht="12.95" customHeight="1" thickBot="1">
      <c r="A10" s="279" t="s">
        <v>259</v>
      </c>
      <c r="B10" s="356"/>
      <c r="C10" s="279"/>
      <c r="D10" s="357"/>
      <c r="E10" s="279"/>
      <c r="F10" s="279"/>
      <c r="G10" s="25"/>
      <c r="H10" s="279"/>
      <c r="I10" s="279"/>
      <c r="J10" s="279"/>
      <c r="K10" s="358"/>
    </row>
    <row r="11" spans="1:15" ht="19.5" customHeight="1" thickBot="1">
      <c r="A11" s="359" t="s">
        <v>266</v>
      </c>
      <c r="B11" s="360"/>
      <c r="C11" s="361">
        <f>SUM(C10:C10)</f>
        <v>0</v>
      </c>
      <c r="D11" s="360"/>
      <c r="E11" s="361">
        <f t="shared" ref="E11:J11" si="0">SUM(E10:E10)</f>
        <v>0</v>
      </c>
      <c r="F11" s="361">
        <f t="shared" si="0"/>
        <v>0</v>
      </c>
      <c r="G11" s="361">
        <f t="shared" si="0"/>
        <v>0</v>
      </c>
      <c r="H11" s="361">
        <f t="shared" si="0"/>
        <v>0</v>
      </c>
      <c r="I11" s="361">
        <f t="shared" si="0"/>
        <v>0</v>
      </c>
      <c r="J11" s="361">
        <f t="shared" si="0"/>
        <v>0</v>
      </c>
      <c r="K11" s="362"/>
    </row>
    <row r="12" spans="1:15" ht="12.95" customHeight="1">
      <c r="H12"/>
      <c r="I12" s="363"/>
      <c r="J12"/>
      <c r="K12"/>
      <c r="L12" s="8"/>
      <c r="M12" s="8"/>
      <c r="N12" s="8"/>
      <c r="O12" s="8"/>
    </row>
    <row r="13" spans="1:15" ht="12.95" customHeight="1">
      <c r="B13" s="112"/>
      <c r="C13" s="112"/>
      <c r="D13" s="112"/>
      <c r="E13" s="112"/>
      <c r="F13" s="112"/>
      <c r="G13" s="112"/>
      <c r="H13" s="189"/>
      <c r="I13" s="189"/>
      <c r="J13" s="189"/>
      <c r="K13" s="189"/>
      <c r="L13" s="8"/>
      <c r="M13" s="8"/>
      <c r="N13" s="8"/>
      <c r="O13" s="8"/>
    </row>
    <row r="14" spans="1:15" ht="12.95" customHeight="1">
      <c r="B14" s="112"/>
      <c r="C14" s="112"/>
      <c r="D14" s="112"/>
      <c r="E14" s="112"/>
      <c r="F14" s="112"/>
      <c r="G14" s="112"/>
      <c r="H14" s="189"/>
      <c r="I14" s="189"/>
      <c r="J14" s="189"/>
      <c r="K14" s="189"/>
      <c r="L14" s="8"/>
      <c r="M14" s="8"/>
      <c r="N14" s="8"/>
      <c r="O14" s="8"/>
    </row>
    <row r="15" spans="1:15" ht="12.95" customHeight="1">
      <c r="B15" s="112"/>
      <c r="C15" s="112"/>
      <c r="D15" s="112"/>
      <c r="E15" s="112"/>
      <c r="F15" s="112"/>
      <c r="G15" s="112"/>
      <c r="H15" s="189"/>
      <c r="I15" s="189"/>
      <c r="J15" s="189"/>
      <c r="K15" s="189"/>
      <c r="L15" s="8"/>
      <c r="M15" s="8"/>
      <c r="N15" s="8"/>
      <c r="O15" s="8"/>
    </row>
    <row r="16" spans="1:15" ht="12.95" customHeight="1">
      <c r="B16" s="112"/>
      <c r="C16" s="112"/>
      <c r="D16" s="112"/>
      <c r="E16" s="112"/>
      <c r="F16" s="112"/>
      <c r="G16" s="112"/>
      <c r="H16" s="189"/>
      <c r="I16" s="189"/>
      <c r="J16" s="189"/>
      <c r="K16" s="189"/>
      <c r="L16" s="8"/>
      <c r="M16" s="8"/>
      <c r="N16" s="8"/>
      <c r="O16" s="8"/>
    </row>
    <row r="17" spans="2:15" ht="12.95" customHeight="1">
      <c r="B17" s="112"/>
      <c r="C17" s="112"/>
      <c r="D17" s="112"/>
      <c r="E17" s="112"/>
      <c r="F17" s="112"/>
      <c r="G17" s="112"/>
      <c r="H17" s="189"/>
      <c r="I17" s="189"/>
      <c r="J17" s="189"/>
      <c r="K17" s="189"/>
      <c r="L17" s="8"/>
      <c r="M17" s="8"/>
      <c r="N17" s="8"/>
      <c r="O17" s="8"/>
    </row>
    <row r="18" spans="2:15" ht="12.95" customHeight="1">
      <c r="B18" s="112"/>
      <c r="C18" s="112"/>
      <c r="D18" s="112"/>
      <c r="E18" s="112"/>
      <c r="F18" s="112"/>
      <c r="G18" s="112"/>
      <c r="H18" s="189"/>
      <c r="I18" s="189"/>
      <c r="J18" s="189"/>
      <c r="K18" s="189"/>
      <c r="L18" s="8"/>
      <c r="M18" s="8"/>
      <c r="N18" s="8"/>
      <c r="O18" s="8"/>
    </row>
    <row r="19" spans="2:15" ht="12.95" customHeight="1">
      <c r="B19" s="112"/>
      <c r="C19" s="112"/>
      <c r="D19" s="112"/>
      <c r="E19" s="112"/>
      <c r="F19" s="112"/>
      <c r="G19" s="112"/>
      <c r="H19" s="189"/>
      <c r="I19" s="189"/>
      <c r="J19" s="189"/>
      <c r="K19" s="189"/>
      <c r="L19" s="8"/>
      <c r="M19" s="8"/>
      <c r="N19" s="8"/>
      <c r="O19" s="8"/>
    </row>
    <row r="20" spans="2:15" ht="12.95" customHeight="1">
      <c r="B20" s="112"/>
      <c r="C20" s="112"/>
      <c r="D20" s="112"/>
      <c r="E20" s="112"/>
      <c r="F20" s="112"/>
      <c r="G20" s="112"/>
      <c r="H20" s="189"/>
      <c r="I20" s="189"/>
      <c r="J20" s="189"/>
      <c r="K20" s="189"/>
      <c r="L20" s="8"/>
      <c r="M20" s="8"/>
      <c r="N20" s="8"/>
      <c r="O20" s="8"/>
    </row>
    <row r="21" spans="2:15" ht="12.95" customHeight="1">
      <c r="B21" s="112"/>
      <c r="C21" s="112"/>
      <c r="D21" s="112"/>
      <c r="E21" s="112"/>
      <c r="F21" s="112"/>
      <c r="G21" s="112"/>
      <c r="H21" s="189"/>
      <c r="I21" s="189"/>
      <c r="J21" s="189"/>
      <c r="K21" s="189"/>
      <c r="L21" s="8"/>
      <c r="M21" s="8"/>
      <c r="N21" s="8"/>
      <c r="O21" s="8"/>
    </row>
    <row r="22" spans="2:15" ht="12.95" customHeight="1">
      <c r="B22" s="112"/>
      <c r="C22" s="112"/>
      <c r="D22" s="112"/>
      <c r="E22" s="112"/>
      <c r="F22" s="112"/>
      <c r="G22" s="112"/>
      <c r="H22" s="189"/>
      <c r="I22" s="189"/>
      <c r="J22" s="189"/>
      <c r="K22" s="189"/>
      <c r="L22" s="8"/>
      <c r="M22" s="8"/>
      <c r="N22" s="8"/>
      <c r="O22" s="8"/>
    </row>
    <row r="23" spans="2:15" ht="12.95" customHeight="1">
      <c r="B23" s="112"/>
      <c r="C23" s="112"/>
      <c r="D23" s="112"/>
      <c r="E23" s="112"/>
      <c r="F23" s="112"/>
      <c r="G23" s="112"/>
      <c r="H23" s="189"/>
      <c r="I23" s="189"/>
      <c r="J23" s="189"/>
      <c r="K23" s="189"/>
      <c r="L23" s="8"/>
      <c r="M23" s="8"/>
      <c r="N23" s="8"/>
      <c r="O23" s="8"/>
    </row>
    <row r="24" spans="2:15" ht="12.95" customHeight="1">
      <c r="B24" s="112"/>
      <c r="C24" s="112"/>
      <c r="D24" s="112"/>
      <c r="E24" s="112"/>
      <c r="F24" s="112"/>
      <c r="G24" s="112"/>
      <c r="H24" s="189"/>
      <c r="I24" s="189"/>
      <c r="J24" s="189"/>
      <c r="K24" s="189"/>
      <c r="L24" s="8"/>
      <c r="M24" s="8"/>
      <c r="N24" s="8"/>
      <c r="O24" s="8"/>
    </row>
    <row r="25" spans="2:15" ht="12.95" customHeight="1">
      <c r="B25" s="112"/>
      <c r="C25" s="112"/>
      <c r="D25" s="112"/>
      <c r="E25" s="112"/>
      <c r="F25" s="112"/>
      <c r="G25" s="112"/>
      <c r="H25" s="189"/>
      <c r="I25" s="189"/>
      <c r="J25" s="189"/>
      <c r="K25" s="189"/>
      <c r="L25" s="8"/>
      <c r="M25" s="8"/>
      <c r="N25" s="8"/>
      <c r="O25" s="8"/>
    </row>
    <row r="26" spans="2:15" ht="12.95" customHeight="1">
      <c r="B26" s="112"/>
      <c r="C26" s="112"/>
      <c r="D26" s="112"/>
      <c r="E26" s="112"/>
      <c r="F26" s="112"/>
      <c r="G26" s="112"/>
      <c r="H26" s="189"/>
      <c r="I26" s="189"/>
      <c r="J26" s="189"/>
      <c r="K26" s="189"/>
      <c r="L26" s="8"/>
      <c r="M26" s="8"/>
      <c r="N26" s="8"/>
      <c r="O26" s="8"/>
    </row>
    <row r="27" spans="2:15" ht="12.95" customHeight="1">
      <c r="B27" s="112"/>
      <c r="C27" s="112"/>
      <c r="D27" s="112"/>
      <c r="E27" s="112"/>
      <c r="F27" s="112"/>
      <c r="G27" s="112"/>
      <c r="H27" s="189"/>
      <c r="I27" s="189"/>
      <c r="J27" s="189"/>
      <c r="K27" s="189"/>
      <c r="L27" s="8"/>
      <c r="M27" s="8"/>
      <c r="N27" s="8"/>
      <c r="O27" s="8"/>
    </row>
    <row r="28" spans="2:15" ht="12.95" customHeight="1">
      <c r="B28" s="112"/>
      <c r="C28" s="112"/>
      <c r="D28" s="112"/>
      <c r="E28" s="112"/>
      <c r="F28" s="112"/>
      <c r="G28" s="112"/>
      <c r="H28" s="189"/>
      <c r="I28" s="189"/>
      <c r="J28" s="189"/>
      <c r="K28" s="189"/>
      <c r="L28" s="8"/>
      <c r="M28" s="8"/>
      <c r="N28" s="8"/>
      <c r="O28" s="8"/>
    </row>
    <row r="29" spans="2:15" ht="12.95" customHeight="1">
      <c r="B29" s="112"/>
      <c r="C29" s="112"/>
      <c r="D29" s="112"/>
      <c r="E29" s="112"/>
      <c r="F29" s="112"/>
      <c r="G29" s="112"/>
      <c r="H29" s="189"/>
      <c r="I29" s="189"/>
      <c r="J29" s="189"/>
      <c r="K29" s="189"/>
      <c r="L29" s="8"/>
      <c r="M29" s="8"/>
      <c r="N29" s="8"/>
      <c r="O29" s="8"/>
    </row>
    <row r="30" spans="2:15" ht="12.95" customHeight="1">
      <c r="B30" s="112"/>
      <c r="C30" s="112"/>
      <c r="D30" s="112"/>
      <c r="E30" s="112"/>
      <c r="F30" s="112"/>
      <c r="G30" s="112"/>
      <c r="H30" s="189"/>
      <c r="I30" s="189"/>
      <c r="J30" s="189"/>
      <c r="K30" s="189"/>
      <c r="L30" s="8"/>
      <c r="M30" s="8"/>
      <c r="N30" s="8"/>
      <c r="O30" s="8"/>
    </row>
    <row r="31" spans="2:15" ht="12.95" customHeight="1">
      <c r="B31" s="112"/>
      <c r="C31" s="112"/>
      <c r="D31" s="112"/>
      <c r="E31" s="112"/>
      <c r="F31" s="112"/>
      <c r="G31" s="112"/>
      <c r="H31" s="189"/>
      <c r="I31" s="189"/>
      <c r="J31" s="189"/>
      <c r="K31" s="189"/>
      <c r="L31" s="8"/>
      <c r="M31" s="8"/>
      <c r="N31" s="8"/>
      <c r="O31" s="8"/>
    </row>
    <row r="32" spans="2:15" ht="12.95" customHeight="1">
      <c r="B32" s="112"/>
      <c r="C32" s="112"/>
      <c r="D32" s="112"/>
      <c r="E32" s="112"/>
      <c r="F32" s="112"/>
      <c r="G32" s="112"/>
      <c r="H32" s="189"/>
      <c r="I32" s="189"/>
      <c r="J32" s="189"/>
      <c r="K32" s="189"/>
      <c r="L32" s="8"/>
      <c r="M32" s="8"/>
      <c r="N32" s="8"/>
      <c r="O32" s="8"/>
    </row>
    <row r="33" spans="2:15" ht="12.95" customHeight="1">
      <c r="B33" s="112"/>
      <c r="C33" s="112"/>
      <c r="D33" s="112"/>
      <c r="E33" s="112"/>
      <c r="F33" s="112"/>
      <c r="G33" s="112"/>
      <c r="H33" s="189"/>
      <c r="I33" s="189"/>
      <c r="J33" s="189"/>
      <c r="K33" s="189"/>
      <c r="L33" s="8"/>
      <c r="M33" s="8"/>
      <c r="N33" s="8"/>
      <c r="O33" s="8"/>
    </row>
    <row r="34" spans="2:15" ht="12.95" customHeight="1">
      <c r="B34" s="112"/>
      <c r="C34" s="112"/>
      <c r="D34" s="112"/>
      <c r="E34" s="112"/>
      <c r="F34" s="112"/>
      <c r="G34" s="112"/>
      <c r="H34" s="189"/>
      <c r="I34" s="189"/>
      <c r="J34" s="189"/>
      <c r="K34" s="189"/>
      <c r="L34" s="8"/>
      <c r="M34" s="8"/>
      <c r="N34" s="8"/>
      <c r="O34" s="8"/>
    </row>
    <row r="35" spans="2:15" ht="12.95" customHeight="1">
      <c r="B35" s="112"/>
      <c r="C35" s="112"/>
      <c r="D35" s="112"/>
      <c r="E35" s="112"/>
      <c r="F35" s="112"/>
      <c r="G35" s="112"/>
      <c r="H35" s="189"/>
      <c r="I35" s="189"/>
      <c r="J35" s="189"/>
      <c r="K35" s="189"/>
      <c r="L35" s="8"/>
      <c r="M35" s="8"/>
      <c r="N35" s="8"/>
      <c r="O35" s="8"/>
    </row>
    <row r="36" spans="2:15" ht="12.95" customHeight="1">
      <c r="B36" s="112"/>
      <c r="C36" s="112"/>
      <c r="D36" s="112"/>
      <c r="E36" s="112"/>
      <c r="F36" s="112"/>
      <c r="G36" s="112"/>
      <c r="H36" s="189"/>
      <c r="I36" s="189"/>
      <c r="J36" s="189"/>
      <c r="K36" s="189"/>
      <c r="L36" s="8"/>
      <c r="M36" s="8"/>
      <c r="N36" s="8"/>
      <c r="O36" s="8"/>
    </row>
    <row r="37" spans="2:15" ht="12.95" customHeight="1">
      <c r="B37" s="112"/>
      <c r="C37" s="112"/>
      <c r="D37" s="112"/>
      <c r="E37" s="112"/>
      <c r="F37" s="112"/>
      <c r="G37" s="112"/>
      <c r="H37" s="189"/>
      <c r="I37" s="189"/>
      <c r="J37" s="189"/>
      <c r="K37" s="189"/>
      <c r="L37" s="8"/>
      <c r="M37" s="8"/>
      <c r="N37" s="8"/>
      <c r="O37" s="8"/>
    </row>
    <row r="38" spans="2:15" ht="12.95" customHeight="1">
      <c r="B38" s="112"/>
      <c r="C38" s="112"/>
      <c r="D38" s="112"/>
      <c r="E38" s="112"/>
      <c r="F38" s="112"/>
      <c r="G38" s="112"/>
      <c r="H38" s="189"/>
      <c r="I38" s="189"/>
      <c r="J38" s="189"/>
      <c r="K38" s="189"/>
      <c r="L38" s="8"/>
      <c r="M38" s="8"/>
      <c r="N38" s="8"/>
      <c r="O38" s="8"/>
    </row>
    <row r="39" spans="2:15" ht="12.95" customHeight="1">
      <c r="B39" s="112"/>
      <c r="C39" s="112"/>
      <c r="D39" s="112"/>
      <c r="E39" s="112"/>
      <c r="F39" s="112"/>
      <c r="G39" s="112"/>
      <c r="H39" s="189"/>
      <c r="I39" s="189"/>
      <c r="J39" s="189"/>
      <c r="K39" s="189"/>
      <c r="L39" s="8"/>
      <c r="M39" s="8"/>
      <c r="N39" s="8"/>
      <c r="O39" s="8"/>
    </row>
    <row r="40" spans="2:15" ht="12.95" customHeight="1">
      <c r="B40" s="112"/>
      <c r="C40" s="112"/>
      <c r="D40" s="112"/>
      <c r="E40" s="112"/>
      <c r="F40" s="112"/>
      <c r="G40" s="112"/>
      <c r="H40" s="189"/>
      <c r="I40" s="189"/>
      <c r="J40" s="189"/>
      <c r="K40" s="189"/>
      <c r="L40" s="8"/>
      <c r="M40" s="8"/>
      <c r="N40" s="8"/>
      <c r="O40" s="8"/>
    </row>
    <row r="41" spans="2:15" ht="12.95" customHeight="1">
      <c r="B41" s="112"/>
      <c r="C41" s="112"/>
      <c r="D41" s="112"/>
      <c r="E41" s="112"/>
      <c r="F41" s="112"/>
      <c r="G41" s="112"/>
      <c r="H41" s="189"/>
      <c r="I41" s="189"/>
      <c r="J41" s="189"/>
      <c r="K41" s="189"/>
      <c r="L41" s="8"/>
      <c r="M41" s="8"/>
      <c r="N41" s="8"/>
      <c r="O41" s="8"/>
    </row>
    <row r="42" spans="2:15" ht="12.95" customHeight="1">
      <c r="B42" s="112"/>
      <c r="C42" s="112"/>
      <c r="D42" s="112"/>
      <c r="E42" s="112"/>
      <c r="F42" s="112"/>
      <c r="G42" s="112"/>
      <c r="H42" s="189"/>
      <c r="I42" s="189"/>
      <c r="J42" s="189"/>
      <c r="K42" s="189"/>
      <c r="L42" s="8"/>
      <c r="M42" s="8"/>
      <c r="N42" s="8"/>
      <c r="O42" s="8"/>
    </row>
    <row r="43" spans="2:15" ht="12.95" customHeight="1">
      <c r="B43" s="112"/>
      <c r="C43" s="112"/>
      <c r="D43" s="112"/>
      <c r="E43" s="112"/>
      <c r="F43" s="112"/>
      <c r="G43" s="112"/>
      <c r="H43" s="189"/>
      <c r="I43" s="189"/>
      <c r="J43" s="189"/>
      <c r="K43" s="189"/>
      <c r="L43" s="8"/>
      <c r="M43" s="8"/>
      <c r="N43" s="8"/>
      <c r="O43" s="8"/>
    </row>
    <row r="44" spans="2:15" ht="12.95" customHeight="1">
      <c r="B44" s="112"/>
      <c r="C44" s="112"/>
      <c r="D44" s="112"/>
      <c r="E44" s="112"/>
      <c r="F44" s="112"/>
      <c r="G44" s="112"/>
      <c r="H44" s="189"/>
      <c r="I44" s="189"/>
      <c r="J44" s="189"/>
      <c r="K44" s="189"/>
    </row>
    <row r="45" spans="2:15" ht="12.95" customHeight="1">
      <c r="B45" s="112"/>
      <c r="C45" s="112"/>
      <c r="D45" s="112"/>
      <c r="E45" s="112"/>
      <c r="F45" s="112"/>
      <c r="G45" s="112"/>
      <c r="H45" s="189"/>
      <c r="I45" s="189"/>
      <c r="J45" s="189"/>
      <c r="K45" s="189"/>
    </row>
    <row r="46" spans="2:15" ht="12.95" customHeight="1">
      <c r="B46" s="112"/>
      <c r="C46" s="112"/>
      <c r="D46" s="112"/>
      <c r="E46" s="112"/>
      <c r="F46" s="112"/>
      <c r="G46" s="112"/>
      <c r="H46" s="189"/>
      <c r="I46" s="189"/>
      <c r="J46" s="189"/>
      <c r="K46" s="189"/>
    </row>
    <row r="47" spans="2:15" ht="12.95" customHeight="1">
      <c r="B47" s="112"/>
      <c r="C47" s="112"/>
      <c r="D47" s="112"/>
      <c r="E47" s="112"/>
      <c r="F47" s="112"/>
      <c r="G47" s="112"/>
      <c r="H47" s="189"/>
      <c r="I47" s="189"/>
      <c r="J47" s="189"/>
      <c r="K47" s="189"/>
    </row>
    <row r="48" spans="2:15" ht="12.95" customHeight="1">
      <c r="B48" s="112"/>
      <c r="C48" s="112"/>
      <c r="D48" s="112"/>
      <c r="E48" s="112"/>
      <c r="F48" s="112"/>
      <c r="G48" s="112"/>
      <c r="H48" s="189"/>
      <c r="I48" s="189"/>
      <c r="J48" s="189"/>
      <c r="K48" s="189"/>
    </row>
    <row r="49" spans="2:11" ht="12.95" customHeight="1">
      <c r="B49" s="112"/>
      <c r="C49" s="112"/>
      <c r="D49" s="112"/>
      <c r="E49" s="112"/>
      <c r="F49" s="112"/>
      <c r="G49" s="112"/>
      <c r="H49" s="189"/>
      <c r="I49" s="189"/>
      <c r="J49" s="189"/>
      <c r="K49" s="189"/>
    </row>
    <row r="50" spans="2:11" ht="12.95" customHeight="1">
      <c r="B50" s="112"/>
      <c r="C50" s="112"/>
      <c r="D50" s="112"/>
      <c r="E50" s="112"/>
      <c r="F50" s="112"/>
      <c r="G50" s="112"/>
      <c r="H50" s="189"/>
      <c r="I50" s="189"/>
      <c r="J50" s="189"/>
      <c r="K50" s="189"/>
    </row>
    <row r="51" spans="2:11" ht="12.95" customHeight="1">
      <c r="B51" s="112"/>
      <c r="C51" s="112"/>
      <c r="D51" s="112"/>
      <c r="E51" s="112"/>
      <c r="F51" s="112"/>
      <c r="G51" s="112"/>
      <c r="H51" s="189"/>
      <c r="I51" s="189"/>
      <c r="J51" s="189"/>
      <c r="K51" s="189"/>
    </row>
    <row r="52" spans="2:11" ht="12.95" customHeight="1">
      <c r="B52" s="112"/>
      <c r="C52" s="112"/>
      <c r="D52" s="112"/>
      <c r="E52" s="112"/>
      <c r="F52" s="112"/>
      <c r="G52" s="112"/>
      <c r="H52" s="189"/>
      <c r="I52" s="189"/>
      <c r="J52" s="189"/>
      <c r="K52" s="189"/>
    </row>
    <row r="53" spans="2:11">
      <c r="B53" s="112"/>
      <c r="C53" s="112"/>
      <c r="D53" s="112"/>
      <c r="E53" s="112"/>
      <c r="F53" s="112"/>
      <c r="G53" s="112"/>
      <c r="H53" s="189"/>
      <c r="I53" s="189"/>
      <c r="J53" s="189"/>
      <c r="K53" s="189"/>
    </row>
    <row r="54" spans="2:11">
      <c r="B54" s="112"/>
      <c r="C54" s="112"/>
      <c r="D54" s="112"/>
      <c r="E54" s="112"/>
      <c r="F54" s="112"/>
      <c r="G54" s="112"/>
      <c r="H54" s="189"/>
      <c r="I54" s="189"/>
      <c r="J54" s="189"/>
      <c r="K54" s="189"/>
    </row>
    <row r="55" spans="2:11">
      <c r="B55" s="112"/>
      <c r="C55" s="112"/>
      <c r="D55" s="112"/>
      <c r="E55" s="112"/>
      <c r="F55" s="112"/>
      <c r="G55" s="112"/>
      <c r="H55" s="189"/>
      <c r="I55" s="189"/>
      <c r="J55" s="189"/>
      <c r="K55" s="189"/>
    </row>
    <row r="56" spans="2:11">
      <c r="B56" s="112"/>
      <c r="C56" s="112"/>
      <c r="D56" s="112"/>
      <c r="E56" s="112"/>
      <c r="F56" s="112"/>
      <c r="G56" s="112"/>
      <c r="H56" s="189"/>
      <c r="I56" s="189"/>
      <c r="J56" s="189"/>
      <c r="K56" s="189"/>
    </row>
    <row r="57" spans="2:11">
      <c r="B57" s="112"/>
      <c r="C57" s="112"/>
      <c r="D57" s="112"/>
      <c r="E57" s="112"/>
      <c r="F57" s="112"/>
      <c r="G57" s="112"/>
      <c r="H57" s="189"/>
      <c r="I57" s="189"/>
      <c r="J57" s="189"/>
      <c r="K57" s="189"/>
    </row>
    <row r="58" spans="2:11">
      <c r="B58" s="112"/>
      <c r="C58" s="112"/>
      <c r="D58" s="112"/>
      <c r="E58" s="112"/>
      <c r="F58" s="112"/>
      <c r="G58" s="112"/>
      <c r="H58" s="189"/>
      <c r="I58" s="189"/>
      <c r="J58" s="189"/>
      <c r="K58" s="189"/>
    </row>
    <row r="59" spans="2:11">
      <c r="B59" s="112"/>
      <c r="C59" s="112"/>
      <c r="D59" s="112"/>
      <c r="E59" s="112"/>
      <c r="F59" s="112"/>
      <c r="G59" s="112"/>
      <c r="H59" s="189"/>
      <c r="I59" s="189"/>
      <c r="J59" s="189"/>
      <c r="K59" s="189"/>
    </row>
    <row r="60" spans="2:11">
      <c r="B60" s="112"/>
      <c r="C60" s="112"/>
      <c r="D60" s="112"/>
      <c r="E60" s="112"/>
      <c r="F60" s="112"/>
      <c r="G60" s="112"/>
      <c r="H60" s="189"/>
      <c r="I60" s="189"/>
      <c r="J60" s="189"/>
      <c r="K60" s="189"/>
    </row>
    <row r="61" spans="2:11">
      <c r="B61" s="112"/>
      <c r="C61" s="112"/>
      <c r="D61" s="112"/>
      <c r="E61" s="112"/>
      <c r="F61" s="112"/>
      <c r="G61" s="112"/>
      <c r="H61" s="189"/>
      <c r="I61" s="189"/>
      <c r="J61" s="189"/>
      <c r="K61" s="189"/>
    </row>
    <row r="62" spans="2:11">
      <c r="B62" s="112"/>
      <c r="C62" s="112"/>
      <c r="D62" s="112"/>
      <c r="E62" s="112"/>
      <c r="F62" s="112"/>
      <c r="G62" s="112"/>
      <c r="H62" s="189"/>
      <c r="I62" s="189"/>
      <c r="J62" s="189"/>
      <c r="K62" s="189"/>
    </row>
    <row r="63" spans="2:11">
      <c r="B63" s="112"/>
      <c r="C63" s="112"/>
      <c r="D63" s="112"/>
      <c r="E63" s="112"/>
      <c r="F63" s="112"/>
      <c r="G63" s="112"/>
      <c r="H63" s="189"/>
      <c r="I63" s="189"/>
      <c r="J63" s="189"/>
      <c r="K63" s="189"/>
    </row>
    <row r="64" spans="2:11">
      <c r="B64" s="112"/>
      <c r="C64" s="112"/>
      <c r="D64" s="112"/>
      <c r="E64" s="112"/>
      <c r="F64" s="112"/>
      <c r="G64" s="112"/>
      <c r="H64" s="189"/>
      <c r="I64" s="189"/>
      <c r="J64" s="189"/>
      <c r="K64" s="189"/>
    </row>
    <row r="65" spans="2:11">
      <c r="B65" s="112"/>
      <c r="C65" s="112"/>
      <c r="D65" s="112"/>
      <c r="E65" s="112"/>
      <c r="F65" s="112"/>
      <c r="G65" s="112"/>
      <c r="H65" s="189"/>
      <c r="I65" s="189"/>
      <c r="J65" s="189"/>
      <c r="K65" s="189"/>
    </row>
    <row r="66" spans="2:11">
      <c r="B66" s="112"/>
      <c r="C66" s="112"/>
      <c r="D66" s="112"/>
      <c r="E66" s="112"/>
      <c r="F66" s="112"/>
      <c r="G66" s="112"/>
      <c r="H66" s="189"/>
      <c r="I66" s="189"/>
      <c r="J66" s="189"/>
      <c r="K66" s="189"/>
    </row>
    <row r="67" spans="2:11">
      <c r="B67" s="112"/>
      <c r="C67" s="112"/>
      <c r="D67" s="112"/>
      <c r="E67" s="112"/>
      <c r="F67" s="112"/>
      <c r="G67" s="112"/>
      <c r="H67" s="189"/>
      <c r="I67" s="189"/>
      <c r="J67" s="189"/>
      <c r="K67" s="189"/>
    </row>
    <row r="68" spans="2:11">
      <c r="B68" s="112"/>
      <c r="C68" s="112"/>
      <c r="D68" s="112"/>
      <c r="E68" s="112"/>
      <c r="F68" s="112"/>
      <c r="G68" s="112"/>
      <c r="H68" s="189"/>
      <c r="I68" s="189"/>
      <c r="J68" s="189"/>
      <c r="K68" s="189"/>
    </row>
    <row r="69" spans="2:11">
      <c r="B69" s="112"/>
      <c r="C69" s="112"/>
      <c r="D69" s="112"/>
      <c r="E69" s="112"/>
      <c r="F69" s="112"/>
      <c r="G69" s="112"/>
      <c r="H69" s="189"/>
      <c r="I69" s="189"/>
      <c r="J69" s="189"/>
      <c r="K69" s="189"/>
    </row>
    <row r="70" spans="2:11">
      <c r="B70" s="112"/>
      <c r="C70" s="112"/>
      <c r="D70" s="112"/>
      <c r="E70" s="112"/>
      <c r="F70" s="112"/>
      <c r="G70" s="112"/>
      <c r="H70" s="189"/>
      <c r="I70" s="189"/>
      <c r="J70" s="189"/>
      <c r="K70" s="189"/>
    </row>
    <row r="71" spans="2:11">
      <c r="G71" s="112"/>
    </row>
  </sheetData>
  <mergeCells count="14">
    <mergeCell ref="A3:K3"/>
    <mergeCell ref="A4:K4"/>
    <mergeCell ref="A5:K5"/>
    <mergeCell ref="A7:A9"/>
    <mergeCell ref="B7:B9"/>
    <mergeCell ref="C7:C9"/>
    <mergeCell ref="D7:D9"/>
    <mergeCell ref="E7:E9"/>
    <mergeCell ref="F7:I7"/>
    <mergeCell ref="J7:J9"/>
    <mergeCell ref="K7:K9"/>
    <mergeCell ref="F8:G8"/>
    <mergeCell ref="H8:H9"/>
    <mergeCell ref="I8:I9"/>
  </mergeCells>
  <pageMargins left="0.35" right="0.16" top="0.31" bottom="1" header="0.19" footer="0.5"/>
  <pageSetup paperSize="9" scale="8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W720"/>
  <sheetViews>
    <sheetView zoomScaleNormal="100" workbookViewId="0">
      <selection activeCell="D48" sqref="D48"/>
    </sheetView>
  </sheetViews>
  <sheetFormatPr defaultRowHeight="12.75"/>
  <cols>
    <col min="1" max="1" width="67" customWidth="1"/>
    <col min="2" max="5" width="15.140625" customWidth="1"/>
    <col min="6" max="6" width="8.140625" customWidth="1"/>
  </cols>
  <sheetData>
    <row r="1" spans="1:49" ht="18.75">
      <c r="A1" s="21"/>
      <c r="C1" s="22"/>
      <c r="D1" s="22"/>
      <c r="E1" s="22" t="s">
        <v>427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ht="19.5">
      <c r="A2" s="439" t="s">
        <v>319</v>
      </c>
      <c r="B2" s="440"/>
      <c r="C2" s="440"/>
      <c r="D2" s="440"/>
      <c r="E2" s="44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19.5">
      <c r="A3" s="388" t="s">
        <v>426</v>
      </c>
      <c r="B3" s="389"/>
      <c r="C3" s="389"/>
      <c r="D3" s="389"/>
      <c r="E3" s="38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ht="13.5" thickBot="1">
      <c r="A4" s="19"/>
      <c r="C4" s="22"/>
      <c r="D4" s="22"/>
      <c r="E4" s="22" t="s">
        <v>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1:49" ht="48.75" customHeight="1" thickBot="1">
      <c r="A5" s="92" t="s">
        <v>51</v>
      </c>
      <c r="B5" s="236" t="s">
        <v>253</v>
      </c>
      <c r="C5" s="236" t="s">
        <v>423</v>
      </c>
      <c r="D5" s="236" t="s">
        <v>424</v>
      </c>
      <c r="E5" s="142" t="s">
        <v>425</v>
      </c>
      <c r="F5" s="147"/>
      <c r="G5" s="2"/>
      <c r="H5" s="1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spans="1:49" ht="20.25" customHeight="1">
      <c r="A6" s="70" t="s">
        <v>36</v>
      </c>
      <c r="B6" s="144">
        <f>SUM(B7+B13+B25)</f>
        <v>41481</v>
      </c>
      <c r="C6" s="144">
        <f>SUM(C7+C13+C25)</f>
        <v>42300</v>
      </c>
      <c r="D6" s="144">
        <f>SUM(D7+D13+D25)</f>
        <v>43900</v>
      </c>
      <c r="E6" s="144">
        <f>SUM(E7+E13+E25)</f>
        <v>44900</v>
      </c>
      <c r="F6" s="1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ht="18" customHeight="1">
      <c r="A7" s="66" t="s">
        <v>234</v>
      </c>
      <c r="B7" s="126">
        <f>SUM(B8+B9)</f>
        <v>21400</v>
      </c>
      <c r="C7" s="126">
        <f>SUM(C8+C9)</f>
        <v>21400</v>
      </c>
      <c r="D7" s="126">
        <f>SUM(D8+D9)</f>
        <v>21400</v>
      </c>
      <c r="E7" s="126">
        <f>SUM(E8+E9)</f>
        <v>21400</v>
      </c>
      <c r="F7" s="13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ht="13.5" customHeight="1">
      <c r="A8" s="26" t="s">
        <v>2</v>
      </c>
      <c r="B8" s="129">
        <f>SUM('2.Működés  '!C8)</f>
        <v>1900</v>
      </c>
      <c r="C8" s="129">
        <v>1900</v>
      </c>
      <c r="D8" s="129">
        <v>1900</v>
      </c>
      <c r="E8" s="129">
        <v>1900</v>
      </c>
      <c r="F8" s="13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ht="13.5" customHeight="1">
      <c r="A9" s="26" t="s">
        <v>3</v>
      </c>
      <c r="B9" s="127">
        <f>SUM(B10:B11)</f>
        <v>19500</v>
      </c>
      <c r="C9" s="127">
        <f>SUM(C10:C11)</f>
        <v>19500</v>
      </c>
      <c r="D9" s="127">
        <f>SUM(D10:D11)</f>
        <v>19500</v>
      </c>
      <c r="E9" s="127">
        <f>SUM(E10:E11)</f>
        <v>19500</v>
      </c>
      <c r="F9" s="1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ht="13.5" customHeight="1">
      <c r="A10" s="16" t="s">
        <v>4</v>
      </c>
      <c r="B10" s="23">
        <f>SUM('2.Működés  '!C25)</f>
        <v>19400</v>
      </c>
      <c r="C10" s="23">
        <v>19400</v>
      </c>
      <c r="D10" s="23">
        <v>19400</v>
      </c>
      <c r="E10" s="23">
        <v>19400</v>
      </c>
      <c r="F10" s="1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ht="13.5" customHeight="1">
      <c r="A11" s="16" t="s">
        <v>64</v>
      </c>
      <c r="B11" s="16">
        <f>SUM('2.Működés  '!C30)</f>
        <v>100</v>
      </c>
      <c r="C11" s="16">
        <v>100</v>
      </c>
      <c r="D11" s="16">
        <v>100</v>
      </c>
      <c r="E11" s="16">
        <v>100</v>
      </c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ht="13.5" customHeight="1">
      <c r="A12" s="16" t="s">
        <v>65</v>
      </c>
      <c r="B12" s="16"/>
      <c r="C12" s="16"/>
      <c r="D12" s="16"/>
      <c r="E12" s="16"/>
      <c r="F12" s="1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ht="18" customHeight="1">
      <c r="A13" s="66" t="s">
        <v>5</v>
      </c>
      <c r="B13" s="126">
        <f>SUM(B14)</f>
        <v>18581</v>
      </c>
      <c r="C13" s="126">
        <f>SUM(C14)</f>
        <v>18900</v>
      </c>
      <c r="D13" s="126">
        <f>SUM(D14)</f>
        <v>20500</v>
      </c>
      <c r="E13" s="126">
        <f>SUM(E14)</f>
        <v>21500</v>
      </c>
      <c r="F13" s="1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ht="15.75" customHeight="1">
      <c r="A14" s="26" t="s">
        <v>66</v>
      </c>
      <c r="B14" s="127">
        <f>SUM(B15:B19)</f>
        <v>18581</v>
      </c>
      <c r="C14" s="127">
        <f>SUM(C15:C19)</f>
        <v>18900</v>
      </c>
      <c r="D14" s="127">
        <f>SUM(D15:D19)</f>
        <v>20500</v>
      </c>
      <c r="E14" s="127">
        <f>SUM(E15:E19)</f>
        <v>21500</v>
      </c>
      <c r="F14" s="1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ht="13.5" customHeight="1">
      <c r="A15" s="16" t="s">
        <v>61</v>
      </c>
      <c r="B15" s="23">
        <f>SUM('2.Működés  '!C33)</f>
        <v>12660</v>
      </c>
      <c r="C15" s="23">
        <v>13000</v>
      </c>
      <c r="D15" s="23">
        <v>14000</v>
      </c>
      <c r="E15" s="23">
        <v>15000</v>
      </c>
      <c r="F15" s="1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ht="13.5" customHeight="1">
      <c r="A16" s="16" t="s">
        <v>62</v>
      </c>
      <c r="B16" s="23">
        <f>SUM('2.Működés  '!C47)</f>
        <v>1400</v>
      </c>
      <c r="C16" s="23">
        <v>1400</v>
      </c>
      <c r="D16" s="23">
        <v>1500</v>
      </c>
      <c r="E16" s="23">
        <v>1500</v>
      </c>
      <c r="F16" s="1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ht="13.5" customHeight="1">
      <c r="A17" s="16" t="s">
        <v>63</v>
      </c>
      <c r="B17" s="23">
        <f>SUM('2.Működés  '!C46)</f>
        <v>4500</v>
      </c>
      <c r="C17" s="23">
        <v>4500</v>
      </c>
      <c r="D17" s="23">
        <v>5000</v>
      </c>
      <c r="E17" s="23">
        <v>5000</v>
      </c>
      <c r="F17" s="1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ht="13.5" customHeight="1">
      <c r="A18" s="16" t="s">
        <v>419</v>
      </c>
      <c r="B18" s="23">
        <f>SUM('2.Működés  '!C49)</f>
        <v>21</v>
      </c>
      <c r="C18" s="23">
        <f>SUM('2.Működés  '!D49)</f>
        <v>0</v>
      </c>
      <c r="D18" s="23">
        <f>SUM('2.Működés  '!E49)</f>
        <v>0</v>
      </c>
      <c r="E18" s="23">
        <f>SUM('2.Működés  '!F49)</f>
        <v>0</v>
      </c>
      <c r="F18" s="1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 ht="13.5" customHeight="1">
      <c r="A19" s="16" t="s">
        <v>99</v>
      </c>
      <c r="B19" s="16"/>
      <c r="C19" s="16"/>
      <c r="D19" s="16"/>
      <c r="E19" s="16"/>
      <c r="F19" s="1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 ht="18" customHeight="1">
      <c r="A20" s="39" t="s">
        <v>6</v>
      </c>
      <c r="B20" s="16"/>
      <c r="C20" s="16"/>
      <c r="D20" s="16"/>
      <c r="E20" s="16"/>
      <c r="F20" s="1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s="4" customFormat="1" ht="13.5" customHeight="1">
      <c r="A21" s="16" t="s">
        <v>7</v>
      </c>
      <c r="B21" s="16"/>
      <c r="C21" s="16"/>
      <c r="D21" s="16"/>
      <c r="E21" s="16"/>
      <c r="F21" s="1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s="4" customFormat="1" ht="13.5" customHeight="1">
      <c r="A22" s="16" t="s">
        <v>8</v>
      </c>
      <c r="B22" s="16"/>
      <c r="C22" s="16"/>
      <c r="D22" s="16"/>
      <c r="E22" s="16"/>
      <c r="F22" s="1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 s="4" customFormat="1" ht="13.5" customHeight="1">
      <c r="A23" s="16" t="s">
        <v>9</v>
      </c>
      <c r="B23" s="16"/>
      <c r="C23" s="16"/>
      <c r="D23" s="16"/>
      <c r="E23" s="16"/>
      <c r="F23" s="1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 s="4" customFormat="1" ht="18" customHeight="1">
      <c r="A24" s="39" t="s">
        <v>245</v>
      </c>
      <c r="B24" s="26"/>
      <c r="C24" s="26"/>
      <c r="D24" s="26"/>
      <c r="E24" s="26"/>
      <c r="F24" s="1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 ht="18" customHeight="1">
      <c r="A25" s="39" t="s">
        <v>248</v>
      </c>
      <c r="B25" s="157">
        <f>SUM(B26)</f>
        <v>1500</v>
      </c>
      <c r="C25" s="157">
        <f>SUM(C26)</f>
        <v>2000</v>
      </c>
      <c r="D25" s="157">
        <f>SUM(D26)</f>
        <v>2000</v>
      </c>
      <c r="E25" s="157">
        <f>SUM(E26)</f>
        <v>2000</v>
      </c>
      <c r="F25" s="1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49" s="4" customFormat="1" ht="13.5" customHeight="1">
      <c r="A26" s="16" t="s">
        <v>10</v>
      </c>
      <c r="B26" s="23">
        <f>SUM('2.Működés  '!C53)</f>
        <v>1500</v>
      </c>
      <c r="C26" s="23">
        <v>2000</v>
      </c>
      <c r="D26" s="23">
        <v>2000</v>
      </c>
      <c r="E26" s="23">
        <v>2000</v>
      </c>
      <c r="F26" s="1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s="4" customFormat="1" ht="13.5" customHeight="1">
      <c r="A27" s="16" t="s">
        <v>11</v>
      </c>
      <c r="B27" s="16"/>
      <c r="C27" s="16"/>
      <c r="D27" s="16"/>
      <c r="E27" s="16"/>
      <c r="F27" s="1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ht="29.25" customHeight="1">
      <c r="A28" s="67" t="s">
        <v>249</v>
      </c>
      <c r="B28" s="16"/>
      <c r="C28" s="16"/>
      <c r="D28" s="16"/>
      <c r="E28" s="16"/>
      <c r="F28" s="1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 ht="29.25" customHeight="1">
      <c r="A29" s="65" t="s">
        <v>189</v>
      </c>
      <c r="B29" s="128">
        <f>SUM(B30)</f>
        <v>5000</v>
      </c>
      <c r="C29" s="128">
        <f>SUM(C30)</f>
        <v>5000</v>
      </c>
      <c r="D29" s="128">
        <f>SUM(D30)</f>
        <v>5000</v>
      </c>
      <c r="E29" s="128">
        <f>SUM(E30)</f>
        <v>5000</v>
      </c>
      <c r="F29" s="1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 ht="18" customHeight="1" thickBot="1">
      <c r="A30" s="212" t="s">
        <v>250</v>
      </c>
      <c r="B30" s="381">
        <f>SUM('2.Működés  '!C57)</f>
        <v>5000</v>
      </c>
      <c r="C30" s="381">
        <v>5000</v>
      </c>
      <c r="D30" s="381">
        <v>5000</v>
      </c>
      <c r="E30" s="381">
        <v>5000</v>
      </c>
      <c r="F30" s="1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ht="21.75" customHeight="1" thickBot="1">
      <c r="A31" s="24" t="s">
        <v>190</v>
      </c>
      <c r="B31" s="385">
        <f>SUM(B6+B29)</f>
        <v>46481</v>
      </c>
      <c r="C31" s="385">
        <f>SUM(C6+C29)</f>
        <v>47300</v>
      </c>
      <c r="D31" s="385">
        <f>SUM(D6+D29)</f>
        <v>48900</v>
      </c>
      <c r="E31" s="155">
        <f>SUM(E6+E29)</f>
        <v>49900</v>
      </c>
      <c r="F31" s="1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ht="20.25" customHeight="1">
      <c r="A32" s="70" t="s">
        <v>12</v>
      </c>
      <c r="B32" s="153"/>
      <c r="C32" s="153"/>
      <c r="D32" s="153"/>
      <c r="E32" s="153"/>
      <c r="F32" s="1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4" customFormat="1" ht="13.5" customHeight="1">
      <c r="A33" s="110" t="s">
        <v>224</v>
      </c>
      <c r="B33" s="16"/>
      <c r="C33" s="16"/>
      <c r="D33" s="16"/>
      <c r="E33" s="16"/>
      <c r="F33" s="1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s="4" customFormat="1" ht="13.5" customHeight="1">
      <c r="A34" s="16" t="s">
        <v>13</v>
      </c>
      <c r="B34" s="16"/>
      <c r="C34" s="16"/>
      <c r="D34" s="16"/>
      <c r="E34" s="16"/>
      <c r="F34" s="1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s="4" customFormat="1" ht="13.5" customHeight="1">
      <c r="A35" s="16" t="s">
        <v>34</v>
      </c>
      <c r="B35" s="16"/>
      <c r="C35" s="16"/>
      <c r="D35" s="16"/>
      <c r="E35" s="16"/>
      <c r="F35" s="1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s="4" customFormat="1" ht="34.5" customHeight="1" thickBot="1">
      <c r="A36" s="382" t="s">
        <v>233</v>
      </c>
      <c r="B36" s="383">
        <f>SUM(B51-B31)</f>
        <v>4255</v>
      </c>
      <c r="C36" s="383">
        <f>SUM(C51-C31)</f>
        <v>4000</v>
      </c>
      <c r="D36" s="383">
        <f>SUM(D51-D31)</f>
        <v>3900</v>
      </c>
      <c r="E36" s="383">
        <f>SUM(E51-E31)</f>
        <v>3400</v>
      </c>
      <c r="F36" s="1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ht="21.75" customHeight="1" thickBot="1">
      <c r="A37" s="24" t="s">
        <v>191</v>
      </c>
      <c r="B37" s="384">
        <f>SUM(B31+B36)</f>
        <v>50736</v>
      </c>
      <c r="C37" s="384">
        <f>SUM(C31+C36)</f>
        <v>51300</v>
      </c>
      <c r="D37" s="384">
        <f>SUM(D31+D36)</f>
        <v>52800</v>
      </c>
      <c r="E37" s="156">
        <f>SUM(E31+E36)</f>
        <v>53300</v>
      </c>
      <c r="F37" s="1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ht="16.5" customHeight="1">
      <c r="A38" s="71" t="s">
        <v>35</v>
      </c>
      <c r="B38" s="154">
        <f>SUM(B39+B41)</f>
        <v>50436</v>
      </c>
      <c r="C38" s="154">
        <f>SUM(C39+C41)</f>
        <v>51000</v>
      </c>
      <c r="D38" s="154">
        <f>SUM(D39+D41)</f>
        <v>52500</v>
      </c>
      <c r="E38" s="154">
        <f>SUM(E39+E41)</f>
        <v>53000</v>
      </c>
      <c r="F38" s="1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1:49" ht="13.5" customHeight="1">
      <c r="A39" s="63" t="s">
        <v>15</v>
      </c>
      <c r="B39" s="145">
        <f>SUM(B40)</f>
        <v>48436</v>
      </c>
      <c r="C39" s="145">
        <f>SUM(C40)</f>
        <v>49000</v>
      </c>
      <c r="D39" s="145">
        <f>SUM(D40)</f>
        <v>50000</v>
      </c>
      <c r="E39" s="145">
        <f>SUM(E40)</f>
        <v>50000</v>
      </c>
      <c r="F39" s="1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1:49">
      <c r="A40" s="26" t="s">
        <v>112</v>
      </c>
      <c r="B40" s="23">
        <f>SUM('2.Működés  '!C63)</f>
        <v>48436</v>
      </c>
      <c r="C40" s="23">
        <v>49000</v>
      </c>
      <c r="D40" s="23">
        <v>50000</v>
      </c>
      <c r="E40" s="23">
        <v>50000</v>
      </c>
      <c r="F40" s="1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 ht="13.5" customHeight="1">
      <c r="A41" s="26" t="s">
        <v>124</v>
      </c>
      <c r="B41" s="129">
        <f>SUM(B43)</f>
        <v>2000</v>
      </c>
      <c r="C41" s="129">
        <v>2000</v>
      </c>
      <c r="D41" s="129">
        <v>2500</v>
      </c>
      <c r="E41" s="129">
        <v>3000</v>
      </c>
      <c r="F41" s="1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1:49" s="4" customFormat="1" ht="13.5" customHeight="1">
      <c r="A42" s="16" t="s">
        <v>108</v>
      </c>
      <c r="B42" s="23">
        <f>SUM('3.Felh.'!B20)</f>
        <v>0</v>
      </c>
      <c r="C42" s="23">
        <v>2000</v>
      </c>
      <c r="D42" s="23">
        <v>2500</v>
      </c>
      <c r="E42" s="23">
        <v>3000</v>
      </c>
      <c r="F42" s="1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</row>
    <row r="43" spans="1:49" s="4" customFormat="1" ht="13.5" customHeight="1">
      <c r="A43" s="16" t="s">
        <v>33</v>
      </c>
      <c r="B43" s="23">
        <f>SUM('3.Felh.'!B25)</f>
        <v>2000</v>
      </c>
      <c r="C43" s="23">
        <f>SUM('3.Felh.'!C25)</f>
        <v>0</v>
      </c>
      <c r="D43" s="23">
        <f>SUM('3.Felh.'!D25)</f>
        <v>0</v>
      </c>
      <c r="E43" s="23"/>
      <c r="F43" s="1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spans="1:49" s="4" customFormat="1" ht="13.5" customHeight="1">
      <c r="A44" s="16" t="s">
        <v>192</v>
      </c>
      <c r="B44" s="16"/>
      <c r="C44" s="16"/>
      <c r="D44" s="16"/>
      <c r="E44" s="16"/>
      <c r="F44" s="1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</row>
    <row r="45" spans="1:49" s="4" customFormat="1" ht="15.75">
      <c r="A45" s="68" t="s">
        <v>37</v>
      </c>
      <c r="B45" s="129">
        <f>SUM(B46)</f>
        <v>300</v>
      </c>
      <c r="C45" s="129">
        <f>SUM(C46)</f>
        <v>300</v>
      </c>
      <c r="D45" s="129">
        <f>SUM(D46)</f>
        <v>300</v>
      </c>
      <c r="E45" s="129">
        <f>SUM(E46)</f>
        <v>300</v>
      </c>
      <c r="F45" s="1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</row>
    <row r="46" spans="1:49" s="6" customFormat="1" ht="13.5" customHeight="1">
      <c r="A46" s="69" t="s">
        <v>16</v>
      </c>
      <c r="B46" s="129">
        <f>SUM(B47:B48)</f>
        <v>300</v>
      </c>
      <c r="C46" s="129">
        <f>SUM(C47:C48)</f>
        <v>300</v>
      </c>
      <c r="D46" s="129">
        <f>SUM(D47:D48)</f>
        <v>300</v>
      </c>
      <c r="E46" s="129">
        <f>SUM(E47:E48)</f>
        <v>300</v>
      </c>
      <c r="F46" s="13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</row>
    <row r="47" spans="1:49" ht="13.5" customHeight="1">
      <c r="A47" s="40" t="s">
        <v>52</v>
      </c>
      <c r="B47" s="23">
        <f>SUM('2.Működés  '!C69)</f>
        <v>300</v>
      </c>
      <c r="C47" s="23">
        <v>300</v>
      </c>
      <c r="D47" s="23">
        <v>300</v>
      </c>
      <c r="E47" s="23">
        <v>300</v>
      </c>
      <c r="F47" s="1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</row>
    <row r="48" spans="1:49" ht="13.5" customHeight="1">
      <c r="A48" s="40" t="s">
        <v>53</v>
      </c>
      <c r="B48" s="16"/>
      <c r="C48" s="16"/>
      <c r="D48" s="16"/>
      <c r="E48" s="16"/>
      <c r="F48" s="1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</row>
    <row r="49" spans="1:49" ht="13.5" customHeight="1">
      <c r="A49" s="69" t="s">
        <v>17</v>
      </c>
      <c r="B49" s="16"/>
      <c r="C49" s="16"/>
      <c r="D49" s="16"/>
      <c r="E49" s="16"/>
      <c r="F49" s="1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</row>
    <row r="50" spans="1:49" ht="13.5" customHeight="1" thickBot="1">
      <c r="A50" s="213" t="s">
        <v>242</v>
      </c>
      <c r="B50" s="25"/>
      <c r="C50" s="25"/>
      <c r="D50" s="25"/>
      <c r="E50" s="25"/>
      <c r="F50" s="1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</row>
    <row r="51" spans="1:49" ht="21.75" customHeight="1" thickBot="1">
      <c r="A51" s="24" t="s">
        <v>222</v>
      </c>
      <c r="B51" s="385">
        <f>SUM(B38+B45)</f>
        <v>50736</v>
      </c>
      <c r="C51" s="385">
        <f>SUM(C38+C45)</f>
        <v>51300</v>
      </c>
      <c r="D51" s="385">
        <f>SUM(D38+D45)</f>
        <v>52800</v>
      </c>
      <c r="E51" s="155">
        <f>SUM(E38+E45)</f>
        <v>53300</v>
      </c>
      <c r="F51" s="1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</row>
    <row r="52" spans="1:49" ht="20.25" customHeight="1">
      <c r="A52" s="70" t="s">
        <v>18</v>
      </c>
      <c r="B52" s="153"/>
      <c r="C52" s="153"/>
      <c r="D52" s="153"/>
      <c r="E52" s="153"/>
      <c r="F52" s="1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</row>
    <row r="53" spans="1:49" ht="13.5" customHeight="1">
      <c r="A53" s="16" t="s">
        <v>193</v>
      </c>
      <c r="B53" s="16"/>
      <c r="C53" s="16"/>
      <c r="D53" s="16"/>
      <c r="E53" s="16"/>
      <c r="F53" s="1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</row>
    <row r="54" spans="1:49">
      <c r="A54" s="16" t="s">
        <v>194</v>
      </c>
      <c r="B54" s="3"/>
      <c r="C54" s="3"/>
      <c r="D54" s="3"/>
      <c r="E54" s="3"/>
      <c r="F54" s="13"/>
    </row>
    <row r="55" spans="1:49" ht="13.5" thickBot="1">
      <c r="A55" s="25" t="s">
        <v>195</v>
      </c>
      <c r="B55" s="114"/>
      <c r="C55" s="114"/>
      <c r="D55" s="114"/>
      <c r="E55" s="114"/>
      <c r="F55" s="13"/>
    </row>
    <row r="56" spans="1:49" s="8" customFormat="1" ht="21.75" customHeight="1" thickBot="1">
      <c r="A56" s="24" t="s">
        <v>196</v>
      </c>
      <c r="B56" s="384">
        <f>SUM(B51)</f>
        <v>50736</v>
      </c>
      <c r="C56" s="384">
        <f>SUM(C51)</f>
        <v>51300</v>
      </c>
      <c r="D56" s="384">
        <f>SUM(D51)</f>
        <v>52800</v>
      </c>
      <c r="E56" s="156">
        <f>SUM(E51)</f>
        <v>53300</v>
      </c>
      <c r="F56" s="13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</row>
    <row r="57" spans="1:49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</row>
    <row r="58" spans="1:49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</row>
    <row r="59" spans="1:4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</row>
    <row r="60" spans="1:49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</row>
    <row r="61" spans="1:49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</row>
    <row r="62" spans="1:49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</row>
    <row r="63" spans="1:49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</row>
    <row r="64" spans="1:49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</row>
    <row r="65" spans="1:49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</row>
    <row r="66" spans="1:49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</row>
    <row r="67" spans="1:49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</row>
    <row r="68" spans="1:49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</row>
    <row r="69" spans="1:4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</row>
    <row r="70" spans="1:49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spans="1:49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1:49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1:49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1:49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1:49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1:49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1:49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1:49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1:4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1:49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1:49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1:49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1:49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1:49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1:49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1:49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1:49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1:49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1: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1:49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49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1:49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1:49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1:49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1:49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1:49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1:4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1:49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1:49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1:49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1:49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1:49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1:49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1:49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1:49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1:49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1:4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1:49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1:49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1:49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1:49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1:49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1:49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1:49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1:49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1:49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1:4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1:49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1:49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1:49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1:49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1:49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1:49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1:49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1:49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1:49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1:4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1:49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1:49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2" spans="1:49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</row>
    <row r="193" spans="1:49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</row>
    <row r="194" spans="1:49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</row>
    <row r="195" spans="1:49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</row>
    <row r="196" spans="1:49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</row>
    <row r="197" spans="1:49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</row>
    <row r="198" spans="1:49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</row>
    <row r="199" spans="1:4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</row>
    <row r="200" spans="1:49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</row>
    <row r="201" spans="1:49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</row>
    <row r="202" spans="1:49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</row>
    <row r="203" spans="1:49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</row>
    <row r="204" spans="1:49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</row>
    <row r="205" spans="1:49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</row>
    <row r="206" spans="1:49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</row>
    <row r="207" spans="1:49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</row>
    <row r="208" spans="1:49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</row>
    <row r="209" spans="1:4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</row>
    <row r="210" spans="1:49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</row>
    <row r="211" spans="1:49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</row>
    <row r="212" spans="1:49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</row>
    <row r="213" spans="1:49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</row>
    <row r="214" spans="1:49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</row>
    <row r="215" spans="1:49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</row>
    <row r="216" spans="1:49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</row>
    <row r="217" spans="1:49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</row>
    <row r="218" spans="1:49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</row>
    <row r="219" spans="1:4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</row>
    <row r="220" spans="1:49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</row>
    <row r="221" spans="1:49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</row>
    <row r="222" spans="1:49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</row>
    <row r="223" spans="1:49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</row>
    <row r="224" spans="1:49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</row>
    <row r="225" spans="1:49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</row>
    <row r="226" spans="1:49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</row>
    <row r="227" spans="1:49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</row>
    <row r="228" spans="1:49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</row>
    <row r="229" spans="1:4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</row>
    <row r="230" spans="1:49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</row>
    <row r="231" spans="1:49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</row>
    <row r="232" spans="1:4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</row>
    <row r="233" spans="1:4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</row>
    <row r="234" spans="1:4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</row>
    <row r="235" spans="1:4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</row>
    <row r="236" spans="1:4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</row>
    <row r="237" spans="1:4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</row>
    <row r="238" spans="1:4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</row>
    <row r="239" spans="1:4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</row>
    <row r="240" spans="1:4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</row>
    <row r="241" spans="1:4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</row>
    <row r="242" spans="1:4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</row>
    <row r="243" spans="1:4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</row>
    <row r="244" spans="1:4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</row>
    <row r="245" spans="1:4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</row>
    <row r="246" spans="1:4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</row>
    <row r="247" spans="1:4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</row>
    <row r="248" spans="1:4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</row>
    <row r="249" spans="1: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</row>
    <row r="250" spans="1:49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</row>
    <row r="251" spans="1:49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</row>
    <row r="252" spans="1:49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</row>
    <row r="253" spans="1:49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</row>
    <row r="254" spans="1:49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</row>
    <row r="255" spans="1:49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</row>
    <row r="256" spans="1:49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</row>
    <row r="257" spans="1:49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</row>
    <row r="258" spans="1:49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</row>
    <row r="259" spans="1:4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</row>
    <row r="260" spans="1:49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</row>
    <row r="261" spans="1:49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</row>
    <row r="262" spans="1:49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</row>
    <row r="263" spans="1:49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</row>
    <row r="264" spans="1:49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</row>
    <row r="265" spans="1:49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</row>
    <row r="266" spans="1:49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</row>
    <row r="267" spans="1:49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1:49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1:4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</row>
    <row r="270" spans="1:49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1:49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</row>
    <row r="272" spans="1:49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</row>
    <row r="273" spans="1:49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</row>
    <row r="274" spans="1:49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</row>
    <row r="275" spans="1:49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</row>
    <row r="276" spans="1:49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</row>
    <row r="277" spans="1:49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</row>
    <row r="278" spans="1:49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</row>
    <row r="279" spans="1:4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</row>
    <row r="280" spans="1:49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</row>
    <row r="281" spans="1:49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</row>
    <row r="282" spans="1:49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</row>
    <row r="283" spans="1:49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</row>
    <row r="284" spans="1:49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</row>
    <row r="285" spans="1:49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</row>
    <row r="286" spans="1:49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</row>
    <row r="287" spans="1:49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</row>
    <row r="288" spans="1:49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</row>
    <row r="289" spans="1:4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</row>
    <row r="290" spans="1:49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</row>
    <row r="291" spans="1:49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</row>
    <row r="292" spans="1:49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</row>
    <row r="293" spans="1:49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</row>
    <row r="294" spans="1:49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</row>
    <row r="295" spans="1:49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</row>
    <row r="296" spans="1:49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</row>
    <row r="297" spans="1:49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</row>
    <row r="298" spans="1:49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</row>
    <row r="299" spans="1:4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</row>
    <row r="300" spans="1:49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</row>
    <row r="301" spans="1:49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</row>
    <row r="302" spans="1:49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</row>
    <row r="303" spans="1:49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</row>
    <row r="304" spans="1:49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</row>
    <row r="305" spans="1:49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</row>
    <row r="306" spans="1:49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</row>
    <row r="307" spans="1:49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</row>
    <row r="308" spans="1:49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</row>
    <row r="309" spans="1:4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</row>
    <row r="310" spans="1:49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</row>
    <row r="311" spans="1:49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</row>
    <row r="312" spans="1:49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</row>
    <row r="313" spans="1:49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</row>
    <row r="314" spans="1:49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</row>
    <row r="315" spans="1:49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</row>
    <row r="316" spans="1:49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</row>
    <row r="317" spans="1:49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</row>
    <row r="318" spans="1:49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</row>
    <row r="319" spans="1:4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</row>
    <row r="320" spans="1:49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</row>
    <row r="321" spans="1:49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</row>
    <row r="322" spans="1:49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</row>
    <row r="323" spans="1:49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</row>
    <row r="324" spans="1:49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</row>
    <row r="325" spans="1:49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</row>
    <row r="326" spans="1:49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</row>
    <row r="327" spans="1:49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</row>
    <row r="328" spans="1:49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</row>
    <row r="329" spans="1:4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</row>
    <row r="330" spans="1:49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</row>
    <row r="331" spans="1:49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</row>
    <row r="332" spans="1:49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</row>
    <row r="333" spans="1:49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</row>
    <row r="334" spans="1:49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</row>
    <row r="335" spans="1:49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</row>
    <row r="336" spans="1:49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</row>
    <row r="337" spans="1:49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</row>
    <row r="338" spans="1:49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</row>
    <row r="339" spans="1:4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</row>
    <row r="340" spans="1:49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</row>
    <row r="341" spans="1:49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</row>
    <row r="342" spans="1:49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</row>
    <row r="343" spans="1:49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</row>
    <row r="344" spans="1:49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</row>
    <row r="345" spans="1:49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</row>
    <row r="346" spans="1:49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</row>
    <row r="347" spans="1:49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</row>
    <row r="348" spans="1:49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</row>
    <row r="349" spans="1: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</row>
    <row r="350" spans="1:49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</row>
    <row r="351" spans="1:49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</row>
    <row r="352" spans="1:49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</row>
    <row r="353" spans="1:49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</row>
    <row r="354" spans="1:49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</row>
    <row r="355" spans="1:49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</row>
    <row r="356" spans="1:49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</row>
    <row r="357" spans="1:49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</row>
    <row r="358" spans="1:49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</row>
    <row r="359" spans="1:4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</row>
    <row r="360" spans="1:49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</row>
    <row r="361" spans="1:49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</row>
    <row r="362" spans="1:49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</row>
    <row r="363" spans="1:49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</row>
    <row r="364" spans="1:49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</row>
    <row r="365" spans="1:49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</row>
    <row r="366" spans="1:49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</row>
    <row r="367" spans="1:49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</row>
    <row r="368" spans="1:49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</row>
    <row r="369" spans="1:4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</row>
    <row r="370" spans="1:49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</row>
    <row r="371" spans="1:49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</row>
    <row r="372" spans="1:49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</row>
    <row r="373" spans="1:49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</row>
    <row r="374" spans="1:49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</row>
    <row r="375" spans="1:49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</row>
    <row r="376" spans="1:49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</row>
    <row r="377" spans="1:49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</row>
    <row r="378" spans="1:49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</row>
    <row r="379" spans="1:4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</row>
    <row r="380" spans="1:49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</row>
    <row r="381" spans="1:49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</row>
    <row r="382" spans="1:49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</row>
    <row r="383" spans="1:49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</row>
    <row r="384" spans="1:49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</row>
    <row r="385" spans="1:49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</row>
    <row r="386" spans="1:49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</row>
    <row r="387" spans="1:49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</row>
    <row r="388" spans="1:49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</row>
    <row r="389" spans="1:4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</row>
    <row r="390" spans="1:49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</row>
    <row r="391" spans="1:49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</row>
    <row r="392" spans="1:49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</row>
    <row r="393" spans="1:49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</row>
    <row r="394" spans="1:49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</row>
    <row r="395" spans="1:49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</row>
    <row r="396" spans="1:49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</row>
    <row r="397" spans="1:49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</row>
    <row r="398" spans="1:49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</row>
    <row r="399" spans="1:4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</row>
    <row r="400" spans="1:49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</row>
    <row r="401" spans="1:49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</row>
    <row r="402" spans="1:49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</row>
    <row r="403" spans="1:49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</row>
    <row r="404" spans="1:49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</row>
    <row r="405" spans="1:49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</row>
    <row r="406" spans="1:49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</row>
    <row r="407" spans="1:49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</row>
    <row r="408" spans="1:49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</row>
    <row r="409" spans="1:4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</row>
    <row r="410" spans="1:49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</row>
    <row r="411" spans="1:49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</row>
    <row r="412" spans="1:49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</row>
    <row r="413" spans="1:49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</row>
    <row r="414" spans="1:49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</row>
    <row r="415" spans="1:49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</row>
    <row r="416" spans="1:49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</row>
    <row r="417" spans="1:49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</row>
    <row r="418" spans="1:49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</row>
    <row r="419" spans="1:4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</row>
    <row r="420" spans="1:49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</row>
    <row r="421" spans="1:49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</row>
    <row r="422" spans="1:49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</row>
    <row r="423" spans="1:49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</row>
    <row r="424" spans="1:49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</row>
    <row r="425" spans="1:49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</row>
    <row r="426" spans="1:49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</row>
    <row r="427" spans="1:49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</row>
    <row r="428" spans="1:49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</row>
    <row r="429" spans="1:4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</row>
    <row r="430" spans="1:49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</row>
    <row r="431" spans="1:49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</row>
    <row r="432" spans="1:49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</row>
    <row r="433" spans="1:49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</row>
    <row r="434" spans="1:49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</row>
    <row r="435" spans="1:49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</row>
    <row r="436" spans="1:49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</row>
    <row r="437" spans="1:49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</row>
    <row r="438" spans="1:49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</row>
    <row r="439" spans="1:4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</row>
    <row r="440" spans="1:49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</row>
    <row r="441" spans="1:49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</row>
    <row r="442" spans="1:49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</row>
    <row r="443" spans="1:49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</row>
    <row r="444" spans="1:49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</row>
    <row r="445" spans="1:49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</row>
    <row r="446" spans="1:49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</row>
    <row r="447" spans="1:49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</row>
    <row r="448" spans="1:49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</row>
    <row r="449" spans="1: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</row>
    <row r="450" spans="1:49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</row>
    <row r="451" spans="1:49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</row>
    <row r="452" spans="1:49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</row>
    <row r="453" spans="1:49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</row>
    <row r="454" spans="1:49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</row>
    <row r="455" spans="1:49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</row>
    <row r="456" spans="1:49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</row>
    <row r="457" spans="1:49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</row>
    <row r="458" spans="1:49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</row>
    <row r="459" spans="1:4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</row>
    <row r="460" spans="1:49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</row>
    <row r="461" spans="1:49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</row>
    <row r="462" spans="1:49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</row>
    <row r="463" spans="1:49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</row>
    <row r="464" spans="1:49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</row>
    <row r="465" spans="1:49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</row>
    <row r="466" spans="1:49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</row>
    <row r="467" spans="1:49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</row>
    <row r="468" spans="1:49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</row>
    <row r="469" spans="1:4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</row>
    <row r="470" spans="1:49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</row>
    <row r="471" spans="1:49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</row>
    <row r="472" spans="1:49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</row>
    <row r="473" spans="1:49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</row>
    <row r="474" spans="1:49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</row>
    <row r="475" spans="1:49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</row>
    <row r="476" spans="1:49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</row>
    <row r="477" spans="1:49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</row>
    <row r="478" spans="1:49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</row>
    <row r="479" spans="1:4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</row>
    <row r="480" spans="1:49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</row>
    <row r="481" spans="1:49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</row>
    <row r="482" spans="1:49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</row>
    <row r="483" spans="1:49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</row>
    <row r="484" spans="1:49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</row>
    <row r="485" spans="1:49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</row>
    <row r="486" spans="1:49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</row>
    <row r="487" spans="1:49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</row>
    <row r="488" spans="1:49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</row>
    <row r="489" spans="1:4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</row>
    <row r="490" spans="1:49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</row>
    <row r="491" spans="1:49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</row>
    <row r="492" spans="1:49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</row>
    <row r="493" spans="1:49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</row>
    <row r="494" spans="1:49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</row>
    <row r="495" spans="1:49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</row>
    <row r="496" spans="1:49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</row>
    <row r="497" spans="1:49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</row>
    <row r="498" spans="1:49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</row>
    <row r="499" spans="1:4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</row>
    <row r="500" spans="1:49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</row>
    <row r="501" spans="1:49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</row>
    <row r="502" spans="1:49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</row>
    <row r="503" spans="1:49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</row>
    <row r="504" spans="1:49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</row>
    <row r="505" spans="1:49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</row>
    <row r="506" spans="1:49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</row>
    <row r="507" spans="1:49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</row>
    <row r="508" spans="1:49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</row>
    <row r="509" spans="1:4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</row>
    <row r="510" spans="1:49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</row>
    <row r="511" spans="1:49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</row>
    <row r="512" spans="1:49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</row>
    <row r="513" spans="1:49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</row>
    <row r="514" spans="1:49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</row>
    <row r="515" spans="1:49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</row>
    <row r="516" spans="1:49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</row>
    <row r="517" spans="1:49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</row>
    <row r="518" spans="1:49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</row>
    <row r="519" spans="1:4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</row>
    <row r="520" spans="1:49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</row>
    <row r="521" spans="1:49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</row>
    <row r="522" spans="1:49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</row>
    <row r="523" spans="1:49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</row>
    <row r="524" spans="1:49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</row>
    <row r="525" spans="1:49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</row>
    <row r="526" spans="1:49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</row>
    <row r="527" spans="1:49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</row>
    <row r="528" spans="1:49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</row>
    <row r="529" spans="1:4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</row>
    <row r="530" spans="1:49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</row>
    <row r="531" spans="1:49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</row>
    <row r="532" spans="1:49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</row>
    <row r="533" spans="1:49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</row>
    <row r="534" spans="1:49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</row>
    <row r="535" spans="1:49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</row>
    <row r="536" spans="1:49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</row>
    <row r="537" spans="1:49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</row>
    <row r="538" spans="1:49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</row>
    <row r="539" spans="1:4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</row>
    <row r="540" spans="1:49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</row>
    <row r="541" spans="1:49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</row>
    <row r="542" spans="1:49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</row>
    <row r="543" spans="1:49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</row>
    <row r="544" spans="1:49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</row>
    <row r="545" spans="1:49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</row>
    <row r="546" spans="1:49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</row>
    <row r="547" spans="1:49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</row>
    <row r="548" spans="1:49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</row>
    <row r="549" spans="1: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</row>
    <row r="550" spans="1:49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</row>
    <row r="551" spans="1:49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</row>
    <row r="552" spans="1:49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</row>
    <row r="553" spans="1:49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</row>
    <row r="554" spans="1:49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</row>
    <row r="555" spans="1:49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</row>
    <row r="556" spans="1:49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</row>
    <row r="557" spans="1:49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</row>
    <row r="558" spans="1:49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</row>
    <row r="559" spans="1:4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</row>
    <row r="560" spans="1:49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</row>
    <row r="561" spans="1:49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</row>
    <row r="562" spans="1:49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</row>
    <row r="563" spans="1:49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</row>
    <row r="564" spans="1:49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</row>
    <row r="565" spans="1:49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</row>
    <row r="566" spans="1:49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</row>
    <row r="567" spans="1:49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</row>
    <row r="568" spans="1:49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</row>
    <row r="569" spans="1:4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</row>
    <row r="570" spans="1:49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</row>
    <row r="571" spans="1:49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</row>
    <row r="572" spans="1:49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</row>
    <row r="573" spans="1:49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</row>
    <row r="574" spans="1:49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</row>
    <row r="575" spans="1:49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</row>
    <row r="576" spans="1:49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</row>
    <row r="577" spans="1:49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</row>
    <row r="578" spans="1:49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</row>
    <row r="579" spans="1:4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</row>
    <row r="580" spans="1:49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</row>
    <row r="581" spans="1:49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</row>
    <row r="582" spans="1:49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</row>
    <row r="583" spans="1:49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</row>
    <row r="584" spans="1:49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</row>
    <row r="585" spans="1:49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</row>
    <row r="586" spans="1:49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</row>
    <row r="587" spans="1:49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</row>
    <row r="588" spans="1:49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</row>
    <row r="589" spans="1:4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</row>
    <row r="590" spans="1:49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</row>
    <row r="591" spans="1:49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</row>
    <row r="592" spans="1:49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</row>
    <row r="593" spans="1:49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</row>
    <row r="594" spans="1:49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</row>
    <row r="595" spans="1:49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</row>
    <row r="596" spans="1:49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</row>
    <row r="597" spans="1:49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</row>
    <row r="598" spans="1:49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</row>
    <row r="599" spans="1:4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</row>
    <row r="600" spans="1:49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</row>
    <row r="601" spans="1:49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</row>
    <row r="602" spans="1:49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</row>
    <row r="603" spans="1:49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</row>
    <row r="604" spans="1:49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</row>
    <row r="605" spans="1:49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</row>
    <row r="606" spans="1:49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</row>
    <row r="607" spans="1:49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</row>
    <row r="608" spans="1:49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</row>
    <row r="609" spans="1:4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</row>
    <row r="610" spans="1:49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</row>
    <row r="611" spans="1:49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</row>
    <row r="612" spans="1:49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</row>
    <row r="613" spans="1:49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</row>
    <row r="614" spans="1:49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</row>
    <row r="615" spans="1:49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</row>
    <row r="616" spans="1:49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</row>
    <row r="617" spans="1:49" ht="15.75" customHeight="1"/>
    <row r="618" spans="1:49" ht="15.75" customHeight="1"/>
    <row r="619" spans="1:49" ht="15.75" customHeight="1"/>
    <row r="620" spans="1:49" ht="15.75" customHeight="1"/>
    <row r="621" spans="1:49" ht="15.75" customHeight="1"/>
    <row r="622" spans="1:49" ht="15.75" customHeight="1"/>
    <row r="623" spans="1:49" ht="15.75" customHeight="1"/>
    <row r="624" spans="1:49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</sheetData>
  <mergeCells count="2">
    <mergeCell ref="A2:E2"/>
    <mergeCell ref="A3:E3"/>
  </mergeCells>
  <pageMargins left="0.68" right="0.31496062992125984" top="0.19685039370078741" bottom="0.15748031496062992" header="0.15748031496062992" footer="0.15748031496062992"/>
  <pageSetup paperSize="9" scale="70" orientation="portrait" horizontalDpi="300" verticalDpi="300" r:id="rId1"/>
  <headerFooter alignWithMargins="0"/>
  <colBreaks count="1" manualBreakCount="1">
    <brk id="5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4"/>
  <dimension ref="A1:H104"/>
  <sheetViews>
    <sheetView topLeftCell="A50" zoomScaleNormal="100" workbookViewId="0">
      <selection activeCell="A15" sqref="A15"/>
    </sheetView>
  </sheetViews>
  <sheetFormatPr defaultRowHeight="12.75"/>
  <cols>
    <col min="1" max="1" width="77.7109375" customWidth="1"/>
    <col min="2" max="2" width="15.5703125" hidden="1" customWidth="1"/>
    <col min="3" max="3" width="18.7109375" customWidth="1"/>
  </cols>
  <sheetData>
    <row r="1" spans="1:8">
      <c r="A1" s="17"/>
      <c r="B1" s="17"/>
      <c r="C1" s="18" t="s">
        <v>59</v>
      </c>
    </row>
    <row r="2" spans="1:8" ht="6" hidden="1" customHeight="1">
      <c r="A2" s="17" t="s">
        <v>0</v>
      </c>
      <c r="B2" s="17"/>
      <c r="C2" s="17"/>
    </row>
    <row r="3" spans="1:8" ht="19.5" customHeight="1">
      <c r="A3" s="388" t="s">
        <v>319</v>
      </c>
      <c r="B3" s="389"/>
      <c r="C3" s="389"/>
    </row>
    <row r="4" spans="1:8" ht="19.5" customHeight="1">
      <c r="A4" s="388" t="s">
        <v>321</v>
      </c>
      <c r="B4" s="389"/>
      <c r="C4" s="389"/>
    </row>
    <row r="5" spans="1:8" ht="13.5" thickBot="1">
      <c r="A5" s="19"/>
      <c r="B5" s="17"/>
      <c r="C5" s="20" t="s">
        <v>1</v>
      </c>
    </row>
    <row r="6" spans="1:8" ht="51" customHeight="1" thickBot="1">
      <c r="A6" s="92" t="s">
        <v>57</v>
      </c>
      <c r="B6" s="141" t="s">
        <v>70</v>
      </c>
      <c r="C6" s="142" t="s">
        <v>253</v>
      </c>
    </row>
    <row r="7" spans="1:8" ht="18" customHeight="1">
      <c r="A7" s="70" t="s">
        <v>36</v>
      </c>
      <c r="B7" s="269">
        <f>SUM(B8+B24+B32+B52)</f>
        <v>45249</v>
      </c>
      <c r="C7" s="270">
        <f>SUM(C8+C24+C32+C51+C52)</f>
        <v>41481</v>
      </c>
    </row>
    <row r="8" spans="1:8" ht="15" customHeight="1">
      <c r="A8" s="38" t="s">
        <v>82</v>
      </c>
      <c r="B8" s="214">
        <f>SUM(B9+B13+B17+B21+B22+B23)</f>
        <v>1650</v>
      </c>
      <c r="C8" s="138">
        <f>SUM(C9+C13+C17+C21+C22+C23)</f>
        <v>1900</v>
      </c>
      <c r="D8" s="14"/>
    </row>
    <row r="9" spans="1:8" ht="15" customHeight="1">
      <c r="A9" s="26" t="s">
        <v>86</v>
      </c>
      <c r="B9" s="145">
        <f>SUM(B10:B12)</f>
        <v>0</v>
      </c>
      <c r="C9" s="139"/>
      <c r="D9" s="14"/>
    </row>
    <row r="10" spans="1:8" ht="15" customHeight="1">
      <c r="A10" s="72" t="s">
        <v>83</v>
      </c>
      <c r="B10" s="215"/>
      <c r="C10" s="132"/>
      <c r="D10" s="14"/>
    </row>
    <row r="11" spans="1:8" ht="15.75" customHeight="1">
      <c r="A11" s="72" t="s">
        <v>84</v>
      </c>
      <c r="B11" s="145"/>
      <c r="C11" s="132"/>
      <c r="D11" s="14"/>
    </row>
    <row r="12" spans="1:8" ht="15" customHeight="1">
      <c r="A12" s="72" t="s">
        <v>85</v>
      </c>
      <c r="B12" s="145"/>
      <c r="C12" s="132"/>
      <c r="D12" s="14"/>
    </row>
    <row r="13" spans="1:8">
      <c r="A13" s="26" t="s">
        <v>87</v>
      </c>
      <c r="B13" s="129">
        <f>SUM(B14:B16)</f>
        <v>1400</v>
      </c>
      <c r="C13" s="134">
        <f>SUM(C14:C16)</f>
        <v>1800</v>
      </c>
      <c r="D13" s="14"/>
    </row>
    <row r="14" spans="1:8" ht="15">
      <c r="A14" s="72" t="s">
        <v>94</v>
      </c>
      <c r="B14" s="23"/>
      <c r="C14" s="132"/>
      <c r="D14" s="14"/>
      <c r="H14" s="125"/>
    </row>
    <row r="15" spans="1:8">
      <c r="A15" s="72" t="s">
        <v>95</v>
      </c>
      <c r="B15" s="23"/>
      <c r="C15" s="132"/>
      <c r="D15" s="14"/>
    </row>
    <row r="16" spans="1:8">
      <c r="A16" s="72" t="s">
        <v>97</v>
      </c>
      <c r="B16" s="23">
        <v>1400</v>
      </c>
      <c r="C16" s="135">
        <v>1800</v>
      </c>
      <c r="D16" s="14"/>
    </row>
    <row r="17" spans="1:4">
      <c r="A17" s="73" t="s">
        <v>88</v>
      </c>
      <c r="B17" s="23">
        <f>SUM(B18:B20)</f>
        <v>0</v>
      </c>
      <c r="C17" s="134"/>
      <c r="D17" s="14"/>
    </row>
    <row r="18" spans="1:4" ht="12.6" customHeight="1">
      <c r="A18" s="72" t="s">
        <v>96</v>
      </c>
      <c r="B18" s="23"/>
      <c r="C18" s="113"/>
      <c r="D18" s="14"/>
    </row>
    <row r="19" spans="1:4" ht="12.6" customHeight="1">
      <c r="A19" s="72" t="s">
        <v>89</v>
      </c>
      <c r="B19" s="23"/>
      <c r="C19" s="132"/>
      <c r="D19" s="14"/>
    </row>
    <row r="20" spans="1:4" s="11" customFormat="1" ht="12.6" customHeight="1">
      <c r="A20" s="72" t="s">
        <v>90</v>
      </c>
      <c r="B20" s="129"/>
      <c r="C20" s="136"/>
      <c r="D20" s="15"/>
    </row>
    <row r="21" spans="1:4" ht="13.5" customHeight="1">
      <c r="A21" s="26" t="s">
        <v>91</v>
      </c>
      <c r="B21" s="216">
        <v>150</v>
      </c>
      <c r="C21" s="137"/>
    </row>
    <row r="22" spans="1:4" ht="13.5" customHeight="1">
      <c r="A22" s="26" t="s">
        <v>92</v>
      </c>
      <c r="B22" s="216">
        <v>50</v>
      </c>
      <c r="C22" s="137">
        <v>50</v>
      </c>
    </row>
    <row r="23" spans="1:4">
      <c r="A23" s="26" t="s">
        <v>93</v>
      </c>
      <c r="B23" s="129">
        <v>50</v>
      </c>
      <c r="C23" s="137">
        <v>50</v>
      </c>
    </row>
    <row r="24" spans="1:4" ht="15" customHeight="1">
      <c r="A24" s="38" t="s">
        <v>60</v>
      </c>
      <c r="B24" s="214">
        <f>SUM(B25+B30+B31)</f>
        <v>16500</v>
      </c>
      <c r="C24" s="138">
        <f>SUM(C25+C30+C31)</f>
        <v>19500</v>
      </c>
    </row>
    <row r="25" spans="1:4" ht="13.5" customHeight="1">
      <c r="A25" s="26" t="s">
        <v>19</v>
      </c>
      <c r="B25" s="145">
        <f>SUM(B26:B29)</f>
        <v>16400</v>
      </c>
      <c r="C25" s="139">
        <f>SUM(C26:C29)</f>
        <v>19400</v>
      </c>
    </row>
    <row r="26" spans="1:4" ht="12.6" customHeight="1">
      <c r="A26" s="16" t="s">
        <v>20</v>
      </c>
      <c r="B26" s="215">
        <v>3500</v>
      </c>
      <c r="C26" s="135">
        <v>4000</v>
      </c>
      <c r="D26" s="112"/>
    </row>
    <row r="27" spans="1:4" ht="12.6" customHeight="1">
      <c r="A27" s="16" t="s">
        <v>21</v>
      </c>
      <c r="B27" s="215">
        <v>2000</v>
      </c>
      <c r="C27" s="135">
        <v>2200</v>
      </c>
    </row>
    <row r="28" spans="1:4" ht="12.6" customHeight="1">
      <c r="A28" s="16" t="s">
        <v>23</v>
      </c>
      <c r="B28" s="215">
        <v>1900</v>
      </c>
      <c r="C28" s="135">
        <v>2200</v>
      </c>
    </row>
    <row r="29" spans="1:4" ht="12.6" customHeight="1">
      <c r="A29" s="16" t="s">
        <v>22</v>
      </c>
      <c r="B29" s="215">
        <v>9000</v>
      </c>
      <c r="C29" s="135">
        <v>11000</v>
      </c>
    </row>
    <row r="30" spans="1:4" ht="13.5" customHeight="1">
      <c r="A30" s="26" t="s">
        <v>47</v>
      </c>
      <c r="B30" s="216">
        <v>100</v>
      </c>
      <c r="C30" s="137">
        <v>100</v>
      </c>
    </row>
    <row r="31" spans="1:4" ht="13.5" customHeight="1">
      <c r="A31" s="26" t="s">
        <v>98</v>
      </c>
      <c r="B31" s="216">
        <v>0</v>
      </c>
      <c r="C31" s="137"/>
    </row>
    <row r="32" spans="1:4" ht="13.5" customHeight="1">
      <c r="A32" s="208" t="s">
        <v>318</v>
      </c>
      <c r="B32" s="217">
        <v>27099</v>
      </c>
      <c r="C32" s="138">
        <f>SUM(C33+C46+C47+C48+C49+C50)</f>
        <v>18581</v>
      </c>
    </row>
    <row r="33" spans="1:3" ht="15" customHeight="1">
      <c r="A33" s="26" t="s">
        <v>311</v>
      </c>
      <c r="B33" s="216">
        <v>25478</v>
      </c>
      <c r="C33" s="139">
        <f>SUM(C34+C40+C45)</f>
        <v>12660</v>
      </c>
    </row>
    <row r="34" spans="1:3" ht="12" customHeight="1">
      <c r="A34" s="16" t="s">
        <v>309</v>
      </c>
      <c r="B34" s="23"/>
      <c r="C34" s="135">
        <f>SUM(C35:C39)</f>
        <v>7499</v>
      </c>
    </row>
    <row r="35" spans="1:3" ht="12" customHeight="1">
      <c r="A35" s="16" t="s">
        <v>306</v>
      </c>
      <c r="B35" s="23"/>
      <c r="C35" s="205">
        <v>1466</v>
      </c>
    </row>
    <row r="36" spans="1:3" ht="12" customHeight="1">
      <c r="A36" s="16" t="s">
        <v>316</v>
      </c>
      <c r="B36" s="23"/>
      <c r="C36" s="205">
        <v>2096</v>
      </c>
    </row>
    <row r="37" spans="1:3" ht="12" customHeight="1">
      <c r="A37" s="16" t="s">
        <v>308</v>
      </c>
      <c r="B37" s="23"/>
      <c r="C37" s="205">
        <v>1137</v>
      </c>
    </row>
    <row r="38" spans="1:3" ht="12" customHeight="1">
      <c r="A38" s="16" t="s">
        <v>307</v>
      </c>
      <c r="B38" s="23"/>
      <c r="C38" s="205">
        <v>800</v>
      </c>
    </row>
    <row r="39" spans="1:3" ht="12" customHeight="1">
      <c r="A39" s="16" t="s">
        <v>175</v>
      </c>
      <c r="B39" s="23"/>
      <c r="C39" s="206">
        <v>2000</v>
      </c>
    </row>
    <row r="40" spans="1:3">
      <c r="A40" s="41" t="s">
        <v>310</v>
      </c>
      <c r="B40" s="218"/>
      <c r="C40" s="135">
        <f>SUM(C41:C44)</f>
        <v>4513</v>
      </c>
    </row>
    <row r="41" spans="1:3">
      <c r="A41" s="41" t="s">
        <v>312</v>
      </c>
      <c r="B41" s="218"/>
      <c r="C41" s="207">
        <v>583</v>
      </c>
    </row>
    <row r="42" spans="1:3">
      <c r="A42" s="41" t="s">
        <v>313</v>
      </c>
      <c r="B42" s="218"/>
      <c r="C42" s="207">
        <v>830</v>
      </c>
    </row>
    <row r="43" spans="1:3">
      <c r="A43" s="41" t="s">
        <v>314</v>
      </c>
      <c r="B43" s="218"/>
      <c r="C43" s="207">
        <v>2500</v>
      </c>
    </row>
    <row r="44" spans="1:3">
      <c r="A44" s="41" t="s">
        <v>315</v>
      </c>
      <c r="B44" s="218"/>
      <c r="C44" s="207">
        <v>600</v>
      </c>
    </row>
    <row r="45" spans="1:3">
      <c r="A45" s="41" t="s">
        <v>326</v>
      </c>
      <c r="B45" s="218"/>
      <c r="C45" s="274">
        <v>648</v>
      </c>
    </row>
    <row r="46" spans="1:3">
      <c r="A46" s="74" t="s">
        <v>331</v>
      </c>
      <c r="B46" s="145"/>
      <c r="C46" s="140">
        <v>4500</v>
      </c>
    </row>
    <row r="47" spans="1:3">
      <c r="A47" s="74" t="s">
        <v>327</v>
      </c>
      <c r="B47" s="145">
        <v>1600</v>
      </c>
      <c r="C47" s="140">
        <v>1400</v>
      </c>
    </row>
    <row r="48" spans="1:3" ht="14.25" customHeight="1">
      <c r="A48" s="74" t="s">
        <v>328</v>
      </c>
      <c r="B48" s="129">
        <v>0</v>
      </c>
      <c r="C48" s="140"/>
    </row>
    <row r="49" spans="1:3" ht="14.25" customHeight="1">
      <c r="A49" s="75" t="s">
        <v>329</v>
      </c>
      <c r="B49" s="129">
        <v>21</v>
      </c>
      <c r="C49" s="140">
        <v>21</v>
      </c>
    </row>
    <row r="50" spans="1:3" ht="14.25" customHeight="1">
      <c r="A50" s="75" t="s">
        <v>330</v>
      </c>
      <c r="B50" s="129"/>
      <c r="C50" s="135"/>
    </row>
    <row r="51" spans="1:3" ht="14.25" customHeight="1">
      <c r="A51" s="133" t="s">
        <v>245</v>
      </c>
      <c r="B51" s="129"/>
      <c r="C51" s="140"/>
    </row>
    <row r="52" spans="1:3" ht="15" customHeight="1">
      <c r="A52" s="38" t="s">
        <v>246</v>
      </c>
      <c r="B52" s="219">
        <f>SUM(B53:B54)</f>
        <v>0</v>
      </c>
      <c r="C52" s="143">
        <f>SUM(C53:C55)</f>
        <v>1500</v>
      </c>
    </row>
    <row r="53" spans="1:3" ht="15" customHeight="1">
      <c r="A53" s="63" t="s">
        <v>200</v>
      </c>
      <c r="B53" s="219"/>
      <c r="C53" s="135">
        <v>1500</v>
      </c>
    </row>
    <row r="54" spans="1:3" ht="14.25" customHeight="1">
      <c r="A54" s="63" t="s">
        <v>201</v>
      </c>
      <c r="B54" s="23"/>
      <c r="C54" s="135"/>
    </row>
    <row r="55" spans="1:3" ht="14.25" customHeight="1">
      <c r="A55" s="63" t="s">
        <v>244</v>
      </c>
      <c r="B55" s="23"/>
      <c r="C55" s="135"/>
    </row>
    <row r="56" spans="1:3" ht="18.75" customHeight="1">
      <c r="A56" s="65" t="s">
        <v>188</v>
      </c>
      <c r="B56" s="158">
        <f>SUM(B57)</f>
        <v>4000</v>
      </c>
      <c r="C56" s="158">
        <f>SUM(C57)</f>
        <v>5000</v>
      </c>
    </row>
    <row r="57" spans="1:3" ht="16.5" customHeight="1" thickBot="1">
      <c r="A57" s="275" t="s">
        <v>247</v>
      </c>
      <c r="B57" s="103">
        <v>4000</v>
      </c>
      <c r="C57" s="276">
        <v>5000</v>
      </c>
    </row>
    <row r="58" spans="1:3" ht="22.5" customHeight="1" thickBot="1">
      <c r="A58" s="281" t="s">
        <v>197</v>
      </c>
      <c r="B58" s="282">
        <f>SUM(B7+B56)</f>
        <v>49249</v>
      </c>
      <c r="C58" s="283">
        <f>SUM(C7+C56)</f>
        <v>46481</v>
      </c>
    </row>
    <row r="59" spans="1:3" ht="16.5" customHeight="1">
      <c r="A59" s="70" t="s">
        <v>12</v>
      </c>
      <c r="B59" s="280">
        <v>0</v>
      </c>
      <c r="C59" s="247"/>
    </row>
    <row r="60" spans="1:3" ht="30.75" thickBot="1">
      <c r="A60" s="287" t="s">
        <v>317</v>
      </c>
      <c r="B60" s="288">
        <f>SUM(B73-B58)</f>
        <v>7358</v>
      </c>
      <c r="C60" s="288">
        <f>SUM(C73-C58)</f>
        <v>2255</v>
      </c>
    </row>
    <row r="61" spans="1:3" ht="21.75" customHeight="1" thickBot="1">
      <c r="A61" s="281" t="s">
        <v>198</v>
      </c>
      <c r="B61" s="284">
        <f>SUM(B58+B59+B60)</f>
        <v>56607</v>
      </c>
      <c r="C61" s="285">
        <f>SUM(C58+C59+C60)</f>
        <v>48736</v>
      </c>
    </row>
    <row r="62" spans="1:3" ht="17.25" customHeight="1">
      <c r="A62" s="71" t="s">
        <v>35</v>
      </c>
      <c r="B62" s="154">
        <f>SUM(B63)</f>
        <v>56307</v>
      </c>
      <c r="C62" s="154">
        <f>SUM(C63)</f>
        <v>48436</v>
      </c>
    </row>
    <row r="63" spans="1:3" ht="13.5" customHeight="1">
      <c r="A63" s="74" t="s">
        <v>48</v>
      </c>
      <c r="B63" s="129">
        <f>SUM(B64+B65+B66+B67+B68)</f>
        <v>56307</v>
      </c>
      <c r="C63" s="129">
        <f>SUM(C64+C65+C66+C67+C68)</f>
        <v>48436</v>
      </c>
    </row>
    <row r="64" spans="1:3" ht="13.5" customHeight="1">
      <c r="A64" s="41" t="s">
        <v>105</v>
      </c>
      <c r="B64" s="23">
        <v>11191</v>
      </c>
      <c r="C64" s="135">
        <f>SUM('6.1.jogalkotás'!I12+'6.2.közs.gazd.'!D6+'6.2.közs.gazd.'!D47+'6.3.szoc ell.könyvtár, közműv.'!F52+'6.3.szoc ell.könyvtár, közműv.'!F34)</f>
        <v>12023</v>
      </c>
    </row>
    <row r="65" spans="1:3" ht="13.5" customHeight="1">
      <c r="A65" s="41" t="s">
        <v>106</v>
      </c>
      <c r="B65" s="23">
        <v>2704</v>
      </c>
      <c r="C65" s="135">
        <f>SUM('6.1.jogalkotás'!I14+'6.2.közs.gazd.'!D9+'6.2.közs.gazd.'!D49+'6.3.szoc ell.könyvtár, közműv.'!F53+'6.3.szoc ell.könyvtár, közműv.'!F36)</f>
        <v>3297</v>
      </c>
    </row>
    <row r="66" spans="1:3" ht="13.5" customHeight="1">
      <c r="A66" s="41" t="s">
        <v>107</v>
      </c>
      <c r="B66" s="23">
        <v>19624</v>
      </c>
      <c r="C66" s="135">
        <f>SUM('6.1.jogalkotás'!I37+'6.2.közs.gazd.'!D26+'6.2.közs.gazd.'!D35+'6.2.közs.gazd.'!D41+'6.2.közs.gazd.'!D59+'6.3.szoc ell.könyvtár, közműv.'!F16+'6.3.szoc ell.könyvtár, közműv.'!F30+'6.3.szoc ell.könyvtár, közműv.'!F43+'6.3.szoc ell.könyvtár, közműv.'!F49+'6.3.szoc ell.könyvtár, közműv.'!F54+'6.3.szoc ell.könyvtár, közműv.'!F65)</f>
        <v>21763</v>
      </c>
    </row>
    <row r="67" spans="1:3" ht="13.5" customHeight="1">
      <c r="A67" s="41" t="s">
        <v>182</v>
      </c>
      <c r="B67" s="23">
        <v>5790</v>
      </c>
      <c r="C67" s="135">
        <f>SUM('6.1.jogalkotás'!I39+'6.3.szoc ell.könyvtár, közműv.'!F10)</f>
        <v>5650</v>
      </c>
    </row>
    <row r="68" spans="1:3" ht="13.5" customHeight="1">
      <c r="A68" s="41" t="s">
        <v>183</v>
      </c>
      <c r="B68" s="23">
        <v>16998</v>
      </c>
      <c r="C68" s="135">
        <f>SUM('4. Átadott pénzeszk.'!D35)</f>
        <v>5703</v>
      </c>
    </row>
    <row r="69" spans="1:3" ht="15.75">
      <c r="A69" s="68" t="s">
        <v>37</v>
      </c>
      <c r="B69" s="158">
        <f>SUM(B70:B72)</f>
        <v>300</v>
      </c>
      <c r="C69" s="158">
        <f>SUM(C70:C72)</f>
        <v>300</v>
      </c>
    </row>
    <row r="70" spans="1:3" ht="13.5" customHeight="1">
      <c r="A70" s="16" t="s">
        <v>49</v>
      </c>
      <c r="B70" s="23">
        <v>300</v>
      </c>
      <c r="C70" s="79">
        <v>300</v>
      </c>
    </row>
    <row r="71" spans="1:3" ht="13.5" customHeight="1">
      <c r="A71" s="16" t="s">
        <v>67</v>
      </c>
      <c r="B71" s="218"/>
      <c r="C71" s="79"/>
    </row>
    <row r="72" spans="1:3" ht="13.5" customHeight="1" thickBot="1">
      <c r="A72" s="25" t="s">
        <v>111</v>
      </c>
      <c r="B72" s="277"/>
      <c r="C72" s="106"/>
    </row>
    <row r="73" spans="1:3" ht="21.75" customHeight="1" thickBot="1">
      <c r="A73" s="30" t="s">
        <v>223</v>
      </c>
      <c r="B73" s="286">
        <f>SUM(B62+B69)</f>
        <v>56607</v>
      </c>
      <c r="C73" s="209">
        <f>SUM(C62+C69)</f>
        <v>48736</v>
      </c>
    </row>
    <row r="74" spans="1:3" ht="18.75" customHeight="1">
      <c r="A74" s="70" t="s">
        <v>18</v>
      </c>
      <c r="B74" s="154">
        <f>SUM(B75)</f>
        <v>0</v>
      </c>
      <c r="C74" s="89"/>
    </row>
    <row r="75" spans="1:3" ht="13.5" thickBot="1">
      <c r="A75" s="278" t="s">
        <v>214</v>
      </c>
      <c r="B75" s="279"/>
      <c r="C75" s="106"/>
    </row>
    <row r="76" spans="1:3" ht="21.75" customHeight="1" thickBot="1">
      <c r="A76" s="30" t="s">
        <v>199</v>
      </c>
      <c r="B76" s="286">
        <f>SUM(B62+B69+B74)</f>
        <v>56607</v>
      </c>
      <c r="C76" s="209">
        <f>SUM(C62+C69+C74)</f>
        <v>48736</v>
      </c>
    </row>
    <row r="77" spans="1:3" ht="14.1" customHeight="1">
      <c r="A77" s="2"/>
      <c r="B77" s="13"/>
    </row>
    <row r="78" spans="1:3" ht="14.1" hidden="1" customHeight="1">
      <c r="A78" s="2"/>
      <c r="B78" s="2"/>
    </row>
    <row r="79" spans="1:3" ht="14.1" customHeight="1">
      <c r="A79" s="2"/>
      <c r="B79" s="2"/>
    </row>
    <row r="80" spans="1:3" ht="14.1" customHeight="1">
      <c r="A80" s="2"/>
      <c r="B80" s="2"/>
    </row>
    <row r="81" spans="1:2" ht="14.1" customHeight="1">
      <c r="A81" s="2"/>
      <c r="B81" s="2"/>
    </row>
    <row r="82" spans="1:2" ht="14.1" customHeight="1">
      <c r="A82" s="2"/>
      <c r="B82" s="2"/>
    </row>
    <row r="83" spans="1:2" ht="14.1" customHeight="1">
      <c r="A83" s="2"/>
      <c r="B83" s="2"/>
    </row>
    <row r="84" spans="1:2" ht="14.1" customHeight="1">
      <c r="A84" s="2"/>
      <c r="B84" s="2"/>
    </row>
    <row r="85" spans="1:2" ht="14.1" customHeight="1">
      <c r="A85" s="2"/>
      <c r="B85" s="2"/>
    </row>
    <row r="86" spans="1:2" ht="14.1" customHeight="1">
      <c r="A86" s="2"/>
      <c r="B86" s="2"/>
    </row>
    <row r="87" spans="1:2" ht="14.1" customHeight="1">
      <c r="A87" s="2"/>
      <c r="B87" s="2"/>
    </row>
    <row r="88" spans="1:2" ht="14.1" customHeight="1">
      <c r="A88" s="2"/>
      <c r="B88" s="2"/>
    </row>
    <row r="89" spans="1:2" ht="14.1" customHeight="1">
      <c r="A89" s="2"/>
      <c r="B89" s="2"/>
    </row>
    <row r="90" spans="1:2" ht="14.1" customHeight="1">
      <c r="A90" s="2"/>
      <c r="B90" s="2"/>
    </row>
    <row r="91" spans="1:2" ht="14.1" customHeight="1">
      <c r="A91" s="2"/>
      <c r="B91" s="2"/>
    </row>
    <row r="92" spans="1:2" ht="14.1" customHeight="1">
      <c r="A92" s="2"/>
      <c r="B92" s="2"/>
    </row>
    <row r="93" spans="1:2" ht="14.1" customHeight="1">
      <c r="A93" s="2"/>
      <c r="B93" s="2"/>
    </row>
    <row r="94" spans="1:2" ht="14.1" customHeight="1">
      <c r="A94" s="2"/>
      <c r="B94" s="2"/>
    </row>
    <row r="95" spans="1:2" ht="14.1" customHeight="1">
      <c r="A95" s="2"/>
      <c r="B95" s="2"/>
    </row>
    <row r="96" spans="1:2" ht="14.1" customHeight="1">
      <c r="A96" s="2"/>
      <c r="B96" s="2"/>
    </row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</sheetData>
  <mergeCells count="2">
    <mergeCell ref="A4:C4"/>
    <mergeCell ref="A3:C3"/>
  </mergeCells>
  <phoneticPr fontId="0" type="noConversion"/>
  <pageMargins left="1.52" right="0.15748031496062992" top="0.15748031496062992" bottom="0.15748031496062992" header="7.874015748031496E-2" footer="0.15748031496062992"/>
  <pageSetup paperSize="9" scale="73" orientation="portrait" horizontalDpi="300" verticalDpi="300" r:id="rId1"/>
  <headerFooter alignWithMargins="0"/>
  <colBreaks count="1" manualBreakCount="1">
    <brk id="3" max="69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212"/>
  <dimension ref="A1:B74"/>
  <sheetViews>
    <sheetView topLeftCell="A15" zoomScaleNormal="100" workbookViewId="0">
      <selection activeCell="A43" sqref="A43"/>
    </sheetView>
  </sheetViews>
  <sheetFormatPr defaultRowHeight="12.75"/>
  <cols>
    <col min="1" max="1" width="80.7109375" customWidth="1"/>
    <col min="2" max="2" width="18.7109375" customWidth="1"/>
  </cols>
  <sheetData>
    <row r="1" spans="1:2">
      <c r="A1" s="17"/>
      <c r="B1" s="18" t="s">
        <v>46</v>
      </c>
    </row>
    <row r="2" spans="1:2" ht="16.5" customHeight="1">
      <c r="A2" s="21"/>
      <c r="B2" s="17"/>
    </row>
    <row r="3" spans="1:2" ht="19.5">
      <c r="A3" s="388" t="s">
        <v>319</v>
      </c>
      <c r="B3" s="389"/>
    </row>
    <row r="4" spans="1:2" ht="19.5">
      <c r="A4" s="388" t="s">
        <v>320</v>
      </c>
      <c r="B4" s="388"/>
    </row>
    <row r="5" spans="1:2" ht="13.5" thickBot="1">
      <c r="A5" s="17"/>
      <c r="B5" s="20" t="s">
        <v>1</v>
      </c>
    </row>
    <row r="6" spans="1:2" ht="48.75" customHeight="1" thickBot="1">
      <c r="A6" s="95" t="s">
        <v>58</v>
      </c>
      <c r="B6" s="142" t="s">
        <v>253</v>
      </c>
    </row>
    <row r="7" spans="1:2" ht="16.5" customHeight="1">
      <c r="A7" s="70" t="s">
        <v>36</v>
      </c>
      <c r="B7" s="131"/>
    </row>
    <row r="8" spans="1:2" ht="13.5" customHeight="1">
      <c r="A8" s="69" t="s">
        <v>68</v>
      </c>
      <c r="B8" s="117"/>
    </row>
    <row r="9" spans="1:2" ht="13.5" customHeight="1">
      <c r="A9" s="69"/>
      <c r="B9" s="117"/>
    </row>
    <row r="10" spans="1:2" ht="13.5" customHeight="1">
      <c r="A10" s="76" t="s">
        <v>69</v>
      </c>
      <c r="B10" s="23"/>
    </row>
    <row r="11" spans="1:2" ht="13.5" customHeight="1">
      <c r="A11" s="76" t="s">
        <v>54</v>
      </c>
      <c r="B11" s="117"/>
    </row>
    <row r="12" spans="1:2" ht="13.5" customHeight="1">
      <c r="A12" s="26" t="s">
        <v>78</v>
      </c>
      <c r="B12" s="117"/>
    </row>
    <row r="13" spans="1:2" ht="13.5" customHeight="1">
      <c r="A13" s="26" t="s">
        <v>55</v>
      </c>
      <c r="B13" s="117"/>
    </row>
    <row r="14" spans="1:2" ht="13.5" customHeight="1">
      <c r="A14" s="26" t="s">
        <v>56</v>
      </c>
      <c r="B14" s="117"/>
    </row>
    <row r="15" spans="1:2" ht="16.5" customHeight="1">
      <c r="A15" s="68" t="s">
        <v>43</v>
      </c>
      <c r="B15" s="210"/>
    </row>
    <row r="16" spans="1:2" ht="13.5" customHeight="1">
      <c r="A16" s="26" t="s">
        <v>42</v>
      </c>
      <c r="B16" s="117"/>
    </row>
    <row r="17" spans="1:2" ht="18.75" customHeight="1" thickBot="1">
      <c r="A17" s="77" t="s">
        <v>12</v>
      </c>
      <c r="B17" s="211"/>
    </row>
    <row r="18" spans="1:2" ht="21.75" customHeight="1" thickBot="1">
      <c r="A18" s="30" t="s">
        <v>38</v>
      </c>
      <c r="B18" s="209">
        <v>0</v>
      </c>
    </row>
    <row r="19" spans="1:2" ht="21.75" customHeight="1">
      <c r="A19" s="71" t="s">
        <v>35</v>
      </c>
      <c r="B19" s="271">
        <f>SUM(B20+B25+B31)</f>
        <v>2000</v>
      </c>
    </row>
    <row r="20" spans="1:2" ht="13.5" customHeight="1">
      <c r="A20" s="69" t="s">
        <v>79</v>
      </c>
      <c r="B20" s="79"/>
    </row>
    <row r="21" spans="1:2" ht="13.5" customHeight="1">
      <c r="A21" s="69" t="s">
        <v>80</v>
      </c>
      <c r="B21" s="79"/>
    </row>
    <row r="22" spans="1:2" ht="13.5" customHeight="1">
      <c r="A22" s="69"/>
      <c r="B22" s="79"/>
    </row>
    <row r="23" spans="1:2" ht="13.5" customHeight="1">
      <c r="A23" s="69" t="s">
        <v>81</v>
      </c>
      <c r="B23" s="79"/>
    </row>
    <row r="24" spans="1:2" ht="13.5" customHeight="1">
      <c r="A24" s="16"/>
      <c r="B24" s="79"/>
    </row>
    <row r="25" spans="1:2" ht="13.5" customHeight="1">
      <c r="A25" s="69" t="s">
        <v>71</v>
      </c>
      <c r="B25" s="272">
        <f>SUM(B28+B26)</f>
        <v>2000</v>
      </c>
    </row>
    <row r="26" spans="1:2" ht="13.5" customHeight="1">
      <c r="A26" s="69" t="s">
        <v>73</v>
      </c>
      <c r="B26" s="79"/>
    </row>
    <row r="27" spans="1:2" ht="13.5" customHeight="1">
      <c r="A27" s="40"/>
      <c r="B27" s="79"/>
    </row>
    <row r="28" spans="1:2" ht="13.5" customHeight="1">
      <c r="A28" s="69" t="s">
        <v>72</v>
      </c>
      <c r="B28" s="272">
        <f>SUM(B29)</f>
        <v>2000</v>
      </c>
    </row>
    <row r="29" spans="1:2" ht="13.5" customHeight="1">
      <c r="A29" s="16" t="s">
        <v>325</v>
      </c>
      <c r="B29" s="79">
        <v>2000</v>
      </c>
    </row>
    <row r="30" spans="1:2" ht="13.5" customHeight="1">
      <c r="A30" s="16"/>
      <c r="B30" s="79"/>
    </row>
    <row r="31" spans="1:2" ht="13.5" customHeight="1">
      <c r="A31" s="26" t="s">
        <v>181</v>
      </c>
      <c r="B31" s="79"/>
    </row>
    <row r="32" spans="1:2" ht="13.5" customHeight="1">
      <c r="A32" s="16" t="s">
        <v>220</v>
      </c>
      <c r="B32" s="79"/>
    </row>
    <row r="33" spans="1:2" ht="13.5" customHeight="1">
      <c r="A33" s="68" t="s">
        <v>37</v>
      </c>
      <c r="B33" s="79"/>
    </row>
    <row r="34" spans="1:2" s="10" customFormat="1" ht="13.5" customHeight="1">
      <c r="A34" s="26" t="s">
        <v>74</v>
      </c>
      <c r="B34" s="178"/>
    </row>
    <row r="35" spans="1:2" s="10" customFormat="1" ht="12.75" customHeight="1">
      <c r="A35" s="16"/>
      <c r="B35" s="178"/>
    </row>
    <row r="36" spans="1:2" s="10" customFormat="1" ht="13.5" customHeight="1">
      <c r="A36" s="65" t="s">
        <v>18</v>
      </c>
      <c r="B36" s="178"/>
    </row>
    <row r="37" spans="1:2" s="10" customFormat="1" ht="13.5" thickBot="1">
      <c r="A37" s="25" t="s">
        <v>100</v>
      </c>
      <c r="B37" s="273"/>
    </row>
    <row r="38" spans="1:2" ht="21.75" customHeight="1" thickBot="1">
      <c r="A38" s="30" t="s">
        <v>39</v>
      </c>
      <c r="B38" s="155">
        <f>SUM(B19+B33+B36)</f>
        <v>2000</v>
      </c>
    </row>
    <row r="39" spans="1:2" ht="14.1" customHeight="1">
      <c r="A39" s="28"/>
      <c r="B39" s="112"/>
    </row>
    <row r="40" spans="1:2" ht="14.1" customHeight="1">
      <c r="A40" s="29"/>
      <c r="B40" s="112"/>
    </row>
    <row r="41" spans="1:2" ht="14.1" customHeight="1">
      <c r="A41" s="28"/>
    </row>
    <row r="42" spans="1:2" ht="14.1" customHeight="1">
      <c r="A42" s="28"/>
    </row>
    <row r="43" spans="1:2" ht="14.1" customHeight="1">
      <c r="A43" s="28"/>
    </row>
    <row r="44" spans="1:2" ht="14.1" customHeight="1">
      <c r="A44" s="28"/>
    </row>
    <row r="45" spans="1:2" ht="14.1" customHeight="1">
      <c r="A45" s="28"/>
    </row>
    <row r="46" spans="1:2" ht="14.1" customHeight="1">
      <c r="A46" s="28"/>
    </row>
    <row r="47" spans="1:2" ht="14.1" customHeight="1">
      <c r="A47" s="28"/>
    </row>
    <row r="48" spans="1:2" ht="14.1" customHeight="1">
      <c r="A48" s="28"/>
    </row>
    <row r="49" spans="1:1" ht="14.1" customHeight="1">
      <c r="A49" s="28"/>
    </row>
    <row r="50" spans="1:1" ht="14.1" customHeight="1">
      <c r="A50" s="28"/>
    </row>
    <row r="51" spans="1:1" ht="18.75" customHeight="1">
      <c r="A51" s="28"/>
    </row>
    <row r="52" spans="1:1" ht="14.1" customHeight="1">
      <c r="A52" s="28"/>
    </row>
    <row r="53" spans="1:1" ht="14.1" customHeight="1">
      <c r="A53" s="28"/>
    </row>
    <row r="54" spans="1:1" ht="14.1" customHeight="1">
      <c r="A54" s="28"/>
    </row>
    <row r="55" spans="1:1" ht="14.1" customHeight="1">
      <c r="A55" s="28"/>
    </row>
    <row r="56" spans="1:1" ht="14.1" customHeight="1">
      <c r="A56" s="28"/>
    </row>
    <row r="57" spans="1:1" ht="14.1" customHeight="1">
      <c r="A57" s="28"/>
    </row>
    <row r="58" spans="1:1" ht="14.1" customHeight="1">
      <c r="A58" s="28"/>
    </row>
    <row r="59" spans="1:1" ht="14.1" customHeight="1">
      <c r="A59" s="28"/>
    </row>
    <row r="60" spans="1:1" ht="14.1" customHeight="1">
      <c r="A60" s="1"/>
    </row>
    <row r="61" spans="1:1" ht="14.1" customHeight="1">
      <c r="A61" s="1"/>
    </row>
    <row r="62" spans="1:1" ht="14.1" customHeight="1">
      <c r="A62" s="1"/>
    </row>
    <row r="63" spans="1:1" ht="14.1" customHeight="1">
      <c r="A63" s="1"/>
    </row>
    <row r="64" spans="1:1" ht="14.1" customHeight="1">
      <c r="A64" s="1"/>
    </row>
    <row r="65" spans="1:1" ht="14.1" customHeight="1">
      <c r="A65" s="2"/>
    </row>
    <row r="66" spans="1:1" ht="14.1" customHeight="1">
      <c r="A66" s="2"/>
    </row>
    <row r="67" spans="1:1" ht="14.1" customHeight="1">
      <c r="A67" s="2"/>
    </row>
    <row r="68" spans="1:1" ht="14.1" customHeight="1">
      <c r="A68" s="2"/>
    </row>
    <row r="69" spans="1:1" ht="14.1" customHeight="1">
      <c r="A69" s="2"/>
    </row>
    <row r="70" spans="1:1" ht="14.1" customHeight="1">
      <c r="A70" s="2"/>
    </row>
    <row r="71" spans="1:1" ht="14.1" customHeight="1">
      <c r="A71" s="2"/>
    </row>
    <row r="72" spans="1:1" ht="14.1" customHeight="1">
      <c r="A72" s="2"/>
    </row>
    <row r="73" spans="1:1" ht="14.1" customHeight="1"/>
    <row r="74" spans="1:1" ht="14.1" customHeight="1"/>
  </sheetData>
  <customSheetViews>
    <customSheetView guid="{ABF21C5C-6078-4D03-96DF-78390D4F8F84}" hiddenRows="1" showRuler="0" topLeftCell="A45">
      <selection activeCell="B1" sqref="B1"/>
      <pageMargins left="0.97" right="0.3" top="0.15" bottom="0.15748031496062992" header="0.15748031496062992" footer="0.15748031496062992"/>
      <pageSetup paperSize="9" scale="95" orientation="portrait" horizontalDpi="300" verticalDpi="300" r:id="rId1"/>
      <headerFooter alignWithMargins="0"/>
    </customSheetView>
  </customSheetViews>
  <mergeCells count="2">
    <mergeCell ref="A3:B3"/>
    <mergeCell ref="A4:B4"/>
  </mergeCells>
  <phoneticPr fontId="2" type="noConversion"/>
  <pageMargins left="0.74" right="0.15748031496062992" top="0.15748031496062992" bottom="0.15748031496062992" header="0.15748031496062992" footer="0.15748031496062992"/>
  <pageSetup paperSize="9" scale="90"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8"/>
  <dimension ref="A1:HZ70"/>
  <sheetViews>
    <sheetView zoomScaleNormal="100" workbookViewId="0">
      <selection activeCell="A38" sqref="A38"/>
    </sheetView>
  </sheetViews>
  <sheetFormatPr defaultColWidth="0" defaultRowHeight="12.75"/>
  <cols>
    <col min="1" max="1" width="77.7109375" customWidth="1"/>
    <col min="2" max="2" width="17.140625" hidden="1" customWidth="1"/>
    <col min="3" max="3" width="5" style="100" hidden="1" customWidth="1"/>
    <col min="4" max="4" width="18.7109375" customWidth="1"/>
    <col min="5" max="224" width="9.140625" customWidth="1"/>
    <col min="235" max="16384" width="9.140625" hidden="1"/>
  </cols>
  <sheetData>
    <row r="1" spans="1:4" ht="15.75" customHeight="1">
      <c r="A1" s="31"/>
      <c r="B1" s="17"/>
      <c r="C1" s="107"/>
      <c r="D1" s="22" t="s">
        <v>357</v>
      </c>
    </row>
    <row r="2" spans="1:4" ht="15.75">
      <c r="A2" s="32" t="s">
        <v>251</v>
      </c>
      <c r="B2" s="17"/>
      <c r="C2" s="107"/>
      <c r="D2" s="19" t="s">
        <v>45</v>
      </c>
    </row>
    <row r="3" spans="1:4" ht="15.75">
      <c r="A3" s="33" t="s">
        <v>304</v>
      </c>
      <c r="B3" s="17"/>
      <c r="C3" s="107"/>
      <c r="D3" s="19"/>
    </row>
    <row r="4" spans="1:4">
      <c r="A4" s="31"/>
      <c r="B4" s="17"/>
      <c r="C4" s="107"/>
      <c r="D4" s="19"/>
    </row>
    <row r="5" spans="1:4" ht="13.5" thickBot="1">
      <c r="A5" s="31"/>
      <c r="B5" s="17"/>
      <c r="C5" s="107"/>
      <c r="D5" s="22" t="s">
        <v>1</v>
      </c>
    </row>
    <row r="6" spans="1:4" s="12" customFormat="1" ht="51.75" customHeight="1" thickBot="1">
      <c r="A6" s="95" t="s">
        <v>184</v>
      </c>
      <c r="B6" s="141" t="s">
        <v>70</v>
      </c>
      <c r="C6" s="146"/>
      <c r="D6" s="142" t="s">
        <v>253</v>
      </c>
    </row>
    <row r="7" spans="1:4" s="12" customFormat="1" ht="14.25" customHeight="1" thickBot="1">
      <c r="A7" s="377" t="s">
        <v>185</v>
      </c>
      <c r="B7" s="254">
        <f>SUM(B8+B18)</f>
        <v>15743</v>
      </c>
      <c r="C7" s="266"/>
      <c r="D7" s="254">
        <f>SUM(D8+D18)</f>
        <v>4963</v>
      </c>
    </row>
    <row r="8" spans="1:4" s="12" customFormat="1" ht="14.25" customHeight="1">
      <c r="A8" s="35" t="s">
        <v>75</v>
      </c>
      <c r="B8" s="255">
        <f>SUM(B9:B17)</f>
        <v>4269</v>
      </c>
      <c r="C8" s="255">
        <f ca="1">SUM(C9:C17)</f>
        <v>4784</v>
      </c>
      <c r="D8" s="255">
        <f>SUM(D9:D17)</f>
        <v>4778</v>
      </c>
    </row>
    <row r="9" spans="1:4" s="12" customFormat="1" ht="14.25" customHeight="1">
      <c r="A9" s="34" t="s">
        <v>298</v>
      </c>
      <c r="B9" s="256">
        <v>2203</v>
      </c>
      <c r="C9" s="267">
        <v>-68</v>
      </c>
      <c r="D9" s="257">
        <v>2203</v>
      </c>
    </row>
    <row r="10" spans="1:4" s="12" customFormat="1" ht="14.25" customHeight="1">
      <c r="A10" s="34" t="s">
        <v>296</v>
      </c>
      <c r="B10" s="256">
        <v>246</v>
      </c>
      <c r="C10" s="267">
        <v>-643</v>
      </c>
      <c r="D10" s="258">
        <v>200</v>
      </c>
    </row>
    <row r="11" spans="1:4" s="12" customFormat="1" ht="14.25" customHeight="1">
      <c r="A11" s="34" t="s">
        <v>297</v>
      </c>
      <c r="B11" s="256">
        <v>0</v>
      </c>
      <c r="C11" s="267"/>
      <c r="D11" s="258"/>
    </row>
    <row r="12" spans="1:4" s="12" customFormat="1" ht="14.25" customHeight="1">
      <c r="A12" s="34" t="s">
        <v>299</v>
      </c>
      <c r="B12" s="256">
        <v>79</v>
      </c>
      <c r="C12" s="267"/>
      <c r="D12" s="258"/>
    </row>
    <row r="13" spans="1:4" s="12" customFormat="1" ht="14.25" customHeight="1">
      <c r="A13" s="34" t="s">
        <v>410</v>
      </c>
      <c r="B13" s="256">
        <v>359</v>
      </c>
      <c r="C13" s="267">
        <v>-202</v>
      </c>
      <c r="D13" s="374">
        <v>1021</v>
      </c>
    </row>
    <row r="14" spans="1:4" s="12" customFormat="1" ht="14.25" customHeight="1">
      <c r="A14" s="34" t="s">
        <v>300</v>
      </c>
      <c r="B14" s="256">
        <v>346</v>
      </c>
      <c r="C14" s="267">
        <v>-655</v>
      </c>
      <c r="D14" s="258">
        <v>399</v>
      </c>
    </row>
    <row r="15" spans="1:4" s="12" customFormat="1" ht="14.25" customHeight="1">
      <c r="A15" s="34" t="s">
        <v>301</v>
      </c>
      <c r="B15" s="256">
        <v>120</v>
      </c>
      <c r="C15" s="267">
        <f ca="1">SUM(C8:C14)</f>
        <v>-1556</v>
      </c>
      <c r="D15" s="258">
        <v>120</v>
      </c>
    </row>
    <row r="16" spans="1:4" s="12" customFormat="1" ht="14.25" customHeight="1">
      <c r="A16" s="27" t="s">
        <v>302</v>
      </c>
      <c r="B16" s="256">
        <v>639</v>
      </c>
      <c r="C16" s="267"/>
      <c r="D16" s="258">
        <v>551</v>
      </c>
    </row>
    <row r="17" spans="1:6" s="12" customFormat="1" ht="14.25" customHeight="1">
      <c r="A17" s="34" t="s">
        <v>303</v>
      </c>
      <c r="B17" s="256">
        <v>277</v>
      </c>
      <c r="C17" s="267"/>
      <c r="D17" s="258">
        <v>284</v>
      </c>
    </row>
    <row r="18" spans="1:6" s="12" customFormat="1" ht="14.25" customHeight="1" thickBot="1">
      <c r="A18" s="102" t="s">
        <v>324</v>
      </c>
      <c r="B18" s="260">
        <v>11474</v>
      </c>
      <c r="C18" s="267"/>
      <c r="D18" s="261">
        <v>185</v>
      </c>
    </row>
    <row r="19" spans="1:6" s="12" customFormat="1" ht="14.25" customHeight="1" thickBot="1">
      <c r="A19" s="377" t="s">
        <v>186</v>
      </c>
      <c r="B19" s="254">
        <f>(B20+B23+B24)</f>
        <v>740</v>
      </c>
      <c r="C19" s="266"/>
      <c r="D19" s="268">
        <v>740</v>
      </c>
    </row>
    <row r="20" spans="1:6" s="12" customFormat="1" ht="14.25" customHeight="1">
      <c r="A20" s="35" t="s">
        <v>76</v>
      </c>
      <c r="B20" s="255">
        <f>SUM(B21:B22)</f>
        <v>240</v>
      </c>
      <c r="C20" s="267"/>
      <c r="D20" s="262"/>
    </row>
    <row r="21" spans="1:6" s="12" customFormat="1" ht="14.25" customHeight="1">
      <c r="A21" s="34" t="s">
        <v>411</v>
      </c>
      <c r="B21" s="256">
        <v>100</v>
      </c>
      <c r="C21" s="267"/>
      <c r="D21" s="258"/>
    </row>
    <row r="22" spans="1:6" s="12" customFormat="1" ht="14.25" customHeight="1">
      <c r="A22" s="34" t="s">
        <v>412</v>
      </c>
      <c r="B22" s="256">
        <v>140</v>
      </c>
      <c r="C22" s="267">
        <v>15</v>
      </c>
      <c r="D22" s="258"/>
      <c r="F22" s="12" t="s">
        <v>45</v>
      </c>
    </row>
    <row r="23" spans="1:6" s="12" customFormat="1" ht="14.25" customHeight="1">
      <c r="A23" s="36" t="s">
        <v>77</v>
      </c>
      <c r="B23" s="263">
        <v>0</v>
      </c>
      <c r="C23" s="267"/>
      <c r="D23" s="258"/>
    </row>
    <row r="24" spans="1:6" s="12" customFormat="1" ht="14.25" customHeight="1" thickBot="1">
      <c r="A24" s="36" t="s">
        <v>413</v>
      </c>
      <c r="B24" s="263">
        <v>500</v>
      </c>
      <c r="C24" s="267"/>
      <c r="D24" s="261"/>
    </row>
    <row r="25" spans="1:6" s="12" customFormat="1" ht="14.25" hidden="1" customHeight="1">
      <c r="A25" s="105" t="s">
        <v>209</v>
      </c>
      <c r="B25" s="259"/>
      <c r="C25" s="267"/>
      <c r="D25" s="258"/>
    </row>
    <row r="26" spans="1:6" s="12" customFormat="1" ht="14.25" hidden="1" customHeight="1">
      <c r="A26" s="105" t="s">
        <v>210</v>
      </c>
      <c r="B26" s="259"/>
      <c r="C26" s="267"/>
      <c r="D26" s="258"/>
    </row>
    <row r="27" spans="1:6" s="12" customFormat="1" ht="14.25" hidden="1" customHeight="1">
      <c r="A27" s="105" t="s">
        <v>211</v>
      </c>
      <c r="B27" s="259"/>
      <c r="C27" s="267"/>
      <c r="D27" s="258"/>
    </row>
    <row r="28" spans="1:6" s="12" customFormat="1" ht="14.25" hidden="1" customHeight="1">
      <c r="A28" s="105" t="s">
        <v>226</v>
      </c>
      <c r="B28" s="259"/>
      <c r="C28" s="267"/>
      <c r="D28" s="258"/>
    </row>
    <row r="29" spans="1:6" s="12" customFormat="1" ht="14.25" hidden="1" customHeight="1">
      <c r="A29" s="105" t="s">
        <v>225</v>
      </c>
      <c r="B29" s="259"/>
      <c r="C29" s="267"/>
      <c r="D29" s="258"/>
    </row>
    <row r="30" spans="1:6" s="12" customFormat="1" ht="14.25" hidden="1" customHeight="1">
      <c r="A30" s="105" t="s">
        <v>212</v>
      </c>
      <c r="B30" s="259"/>
      <c r="C30" s="267"/>
      <c r="D30" s="258"/>
    </row>
    <row r="31" spans="1:6" s="12" customFormat="1" ht="14.25" hidden="1" customHeight="1">
      <c r="A31" s="105" t="s">
        <v>240</v>
      </c>
      <c r="B31" s="259"/>
      <c r="C31" s="267"/>
      <c r="D31" s="258"/>
    </row>
    <row r="32" spans="1:6" s="12" customFormat="1" ht="14.25" hidden="1" customHeight="1">
      <c r="A32" s="105" t="s">
        <v>241</v>
      </c>
      <c r="B32" s="259"/>
      <c r="C32" s="267"/>
      <c r="D32" s="258"/>
    </row>
    <row r="33" spans="1:4" hidden="1">
      <c r="A33" s="25" t="s">
        <v>213</v>
      </c>
      <c r="B33" s="264"/>
      <c r="C33" s="267"/>
      <c r="D33" s="258"/>
    </row>
    <row r="34" spans="1:4" ht="13.5" hidden="1" thickBot="1">
      <c r="A34" s="25" t="s">
        <v>243</v>
      </c>
      <c r="B34" s="264"/>
      <c r="C34" s="267"/>
      <c r="D34" s="265"/>
    </row>
    <row r="35" spans="1:4" ht="18" customHeight="1" thickBot="1">
      <c r="A35" s="152" t="s">
        <v>187</v>
      </c>
      <c r="B35" s="378">
        <f>SUM(B7+B19)</f>
        <v>16483</v>
      </c>
      <c r="C35" s="378">
        <f>SUM(C7+C19)</f>
        <v>0</v>
      </c>
      <c r="D35" s="380">
        <f>SUM(D7+D19)</f>
        <v>5703</v>
      </c>
    </row>
    <row r="36" spans="1:4">
      <c r="A36" s="1"/>
      <c r="B36" s="2"/>
    </row>
    <row r="37" spans="1:4" ht="15.75">
      <c r="A37" s="375" t="s">
        <v>289</v>
      </c>
      <c r="B37" s="376"/>
      <c r="C37" s="376"/>
      <c r="D37" s="379">
        <v>0</v>
      </c>
    </row>
    <row r="38" spans="1:4">
      <c r="A38" s="40" t="s">
        <v>414</v>
      </c>
      <c r="B38" s="16"/>
      <c r="C38" s="16">
        <v>0</v>
      </c>
      <c r="D38" s="16"/>
    </row>
    <row r="39" spans="1:4">
      <c r="A39" s="40" t="s">
        <v>290</v>
      </c>
      <c r="B39" s="16"/>
      <c r="C39" s="16">
        <v>0</v>
      </c>
      <c r="D39" s="16"/>
    </row>
    <row r="40" spans="1:4">
      <c r="A40" s="40" t="s">
        <v>415</v>
      </c>
      <c r="B40" s="23"/>
      <c r="C40" s="23">
        <v>0</v>
      </c>
      <c r="D40" s="23"/>
    </row>
    <row r="41" spans="1:4">
      <c r="A41" s="40" t="s">
        <v>416</v>
      </c>
      <c r="B41" s="16"/>
      <c r="C41" s="16">
        <v>0</v>
      </c>
      <c r="D41" s="16"/>
    </row>
    <row r="42" spans="1:4">
      <c r="A42" s="40" t="s">
        <v>417</v>
      </c>
      <c r="B42" s="23"/>
      <c r="C42" s="23">
        <v>0</v>
      </c>
      <c r="D42" s="23"/>
    </row>
    <row r="43" spans="1:4">
      <c r="A43" s="40" t="s">
        <v>291</v>
      </c>
      <c r="B43" s="16"/>
      <c r="C43" s="16">
        <v>0</v>
      </c>
      <c r="D43" s="16"/>
    </row>
    <row r="44" spans="1:4">
      <c r="A44" s="40" t="s">
        <v>292</v>
      </c>
      <c r="B44" s="16"/>
      <c r="C44" s="16"/>
      <c r="D44" s="16"/>
    </row>
    <row r="45" spans="1:4">
      <c r="A45" s="40" t="s">
        <v>293</v>
      </c>
      <c r="B45" s="16"/>
      <c r="C45" s="16"/>
      <c r="D45" s="16"/>
    </row>
    <row r="46" spans="1:4">
      <c r="A46" s="40" t="s">
        <v>294</v>
      </c>
      <c r="B46" s="16"/>
      <c r="C46" s="16"/>
      <c r="D46" s="16"/>
    </row>
    <row r="47" spans="1:4">
      <c r="A47" s="40" t="s">
        <v>295</v>
      </c>
      <c r="B47" s="16"/>
      <c r="C47" s="16"/>
      <c r="D47" s="16"/>
    </row>
    <row r="48" spans="1:4">
      <c r="A48" s="40" t="s">
        <v>291</v>
      </c>
      <c r="B48" s="16"/>
      <c r="C48" s="16"/>
      <c r="D48" s="16"/>
    </row>
    <row r="49" spans="1:2">
      <c r="A49" s="1"/>
      <c r="B49" s="2"/>
    </row>
    <row r="50" spans="1:2">
      <c r="A50" s="1"/>
      <c r="B50" s="2"/>
    </row>
    <row r="51" spans="1:2">
      <c r="A51" s="1"/>
      <c r="B51" s="2"/>
    </row>
    <row r="52" spans="1:2">
      <c r="A52" s="1"/>
      <c r="B52" s="2"/>
    </row>
    <row r="53" spans="1:2">
      <c r="A53" s="1"/>
      <c r="B53" s="2"/>
    </row>
    <row r="54" spans="1:2">
      <c r="A54" s="1"/>
      <c r="B54" s="2"/>
    </row>
    <row r="55" spans="1:2">
      <c r="A55" s="1"/>
      <c r="B55" s="2"/>
    </row>
    <row r="56" spans="1:2">
      <c r="A56" s="1"/>
      <c r="B56" s="2"/>
    </row>
    <row r="57" spans="1:2">
      <c r="A57" s="1"/>
      <c r="B57" s="2"/>
    </row>
    <row r="58" spans="1:2">
      <c r="A58" s="1"/>
      <c r="B58" s="2"/>
    </row>
    <row r="59" spans="1:2">
      <c r="A59" s="1"/>
      <c r="B59" s="2"/>
    </row>
    <row r="60" spans="1:2">
      <c r="A60" s="1"/>
      <c r="B60" s="2"/>
    </row>
    <row r="61" spans="1:2">
      <c r="A61" s="1"/>
      <c r="B61" s="2"/>
    </row>
    <row r="62" spans="1:2">
      <c r="A62" s="1"/>
      <c r="B62" s="2"/>
    </row>
    <row r="63" spans="1:2">
      <c r="A63" s="1"/>
      <c r="B63" s="2"/>
    </row>
    <row r="64" spans="1:2">
      <c r="A64" s="1"/>
      <c r="B64" s="2"/>
    </row>
    <row r="65" spans="1:1">
      <c r="A65" s="9"/>
    </row>
    <row r="66" spans="1:1">
      <c r="A66" s="9"/>
    </row>
    <row r="67" spans="1:1">
      <c r="A67" s="9"/>
    </row>
    <row r="68" spans="1:1">
      <c r="A68" s="9"/>
    </row>
    <row r="69" spans="1:1">
      <c r="A69" s="9"/>
    </row>
    <row r="70" spans="1:1">
      <c r="A70" s="9"/>
    </row>
  </sheetData>
  <customSheetViews>
    <customSheetView guid="{ABF21C5C-6078-4D03-96DF-78390D4F8F84}" printArea="1" hiddenRows="1" hiddenColumns="1" showRuler="0">
      <selection activeCell="H44" sqref="H44"/>
      <pageMargins left="0.52" right="0.15" top="0.68" bottom="1" header="0.31" footer="0.5"/>
      <pageSetup paperSize="9" orientation="portrait" horizontalDpi="300" verticalDpi="300" r:id="rId1"/>
      <headerFooter alignWithMargins="0"/>
    </customSheetView>
  </customSheetViews>
  <phoneticPr fontId="0" type="noConversion"/>
  <pageMargins left="0.6" right="0.15748031496062992" top="0.35433070866141736" bottom="0.39370078740157483" header="0.31496062992125984" footer="0.51181102362204722"/>
  <pageSetup paperSize="9" scale="95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X16"/>
  <sheetViews>
    <sheetView tabSelected="1" zoomScaleNormal="100" workbookViewId="0">
      <selection activeCell="G13" sqref="G13"/>
    </sheetView>
  </sheetViews>
  <sheetFormatPr defaultRowHeight="12.95" customHeight="1"/>
  <cols>
    <col min="1" max="1" width="24.28515625" style="43" customWidth="1"/>
    <col min="2" max="2" width="10" style="44" customWidth="1"/>
    <col min="3" max="3" width="12" style="44" customWidth="1"/>
    <col min="4" max="4" width="10.7109375" style="44" customWidth="1"/>
    <col min="5" max="7" width="10.42578125" style="44" customWidth="1"/>
    <col min="8" max="8" width="10.140625" style="303" customWidth="1"/>
    <col min="9" max="9" width="9.85546875" style="44" customWidth="1"/>
    <col min="10" max="10" width="11.42578125" style="44" customWidth="1"/>
    <col min="11" max="12" width="12.28515625" style="44" customWidth="1"/>
    <col min="13" max="13" width="14" style="44" customWidth="1"/>
    <col min="14" max="16384" width="9.140625" style="43"/>
  </cols>
  <sheetData>
    <row r="1" spans="1:24" ht="12.95" customHeight="1">
      <c r="A1" s="124"/>
      <c r="B1" s="290"/>
      <c r="C1" s="290"/>
      <c r="D1" s="290"/>
      <c r="E1" s="290"/>
      <c r="F1" s="290"/>
      <c r="G1" s="290"/>
      <c r="H1" s="291"/>
      <c r="I1" s="290"/>
      <c r="J1" s="290"/>
      <c r="K1" s="290"/>
      <c r="L1" s="290"/>
      <c r="M1" s="290"/>
    </row>
    <row r="2" spans="1:24" ht="15" customHeight="1">
      <c r="A2" s="392" t="s">
        <v>109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 ht="15" customHeight="1">
      <c r="A3" s="393" t="s">
        <v>421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4" ht="15" customHeight="1">
      <c r="A4" s="54"/>
      <c r="B4" s="55"/>
      <c r="C4" s="55"/>
      <c r="D4" s="55"/>
      <c r="E4" s="56"/>
      <c r="F4" s="56"/>
      <c r="G4" s="56"/>
      <c r="H4" s="56"/>
      <c r="I4" s="57"/>
      <c r="J4" s="57"/>
      <c r="K4" s="58"/>
      <c r="L4" s="58"/>
      <c r="M4" s="58"/>
    </row>
    <row r="5" spans="1:24" ht="12" customHeight="1">
      <c r="A5" s="59"/>
      <c r="B5" s="58"/>
      <c r="C5" s="58"/>
      <c r="D5" s="58"/>
      <c r="E5" s="58"/>
      <c r="F5" s="58"/>
      <c r="G5" s="58"/>
      <c r="H5" s="292"/>
      <c r="I5" s="58"/>
      <c r="J5" s="58"/>
      <c r="K5" s="58"/>
      <c r="L5" s="58"/>
      <c r="M5" s="60" t="s">
        <v>1</v>
      </c>
    </row>
    <row r="6" spans="1:24" ht="18" customHeight="1">
      <c r="A6" s="390" t="s">
        <v>334</v>
      </c>
      <c r="B6" s="395" t="s">
        <v>335</v>
      </c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7"/>
    </row>
    <row r="7" spans="1:24" ht="16.5" customHeight="1">
      <c r="A7" s="390"/>
      <c r="B7" s="390" t="s">
        <v>202</v>
      </c>
      <c r="C7" s="390"/>
      <c r="D7" s="390"/>
      <c r="E7" s="390"/>
      <c r="F7" s="390"/>
      <c r="G7" s="390"/>
      <c r="H7" s="390"/>
      <c r="I7" s="390" t="s">
        <v>207</v>
      </c>
      <c r="J7" s="390"/>
      <c r="K7" s="390"/>
      <c r="L7" s="390"/>
      <c r="M7" s="398" t="s">
        <v>14</v>
      </c>
    </row>
    <row r="8" spans="1:24" ht="51" customHeight="1">
      <c r="A8" s="390"/>
      <c r="B8" s="390" t="s">
        <v>336</v>
      </c>
      <c r="C8" s="390" t="s">
        <v>203</v>
      </c>
      <c r="D8" s="390"/>
      <c r="E8" s="390" t="s">
        <v>337</v>
      </c>
      <c r="F8" s="390" t="s">
        <v>338</v>
      </c>
      <c r="G8" s="390" t="s">
        <v>206</v>
      </c>
      <c r="H8" s="390" t="s">
        <v>205</v>
      </c>
      <c r="I8" s="390" t="s">
        <v>339</v>
      </c>
      <c r="J8" s="390" t="s">
        <v>340</v>
      </c>
      <c r="K8" s="390" t="s">
        <v>341</v>
      </c>
      <c r="L8" s="390" t="s">
        <v>208</v>
      </c>
      <c r="M8" s="398"/>
    </row>
    <row r="9" spans="1:24" ht="36" customHeight="1">
      <c r="A9" s="390"/>
      <c r="B9" s="390"/>
      <c r="C9" s="45" t="s">
        <v>104</v>
      </c>
      <c r="D9" s="45" t="s">
        <v>204</v>
      </c>
      <c r="E9" s="390"/>
      <c r="F9" s="390"/>
      <c r="G9" s="390"/>
      <c r="H9" s="390"/>
      <c r="I9" s="390"/>
      <c r="J9" s="390"/>
      <c r="K9" s="390"/>
      <c r="L9" s="390"/>
      <c r="M9" s="398"/>
    </row>
    <row r="10" spans="1:24" ht="13.5" customHeight="1">
      <c r="A10" s="390"/>
      <c r="B10" s="293"/>
      <c r="C10" s="391"/>
      <c r="D10" s="391"/>
      <c r="E10" s="294"/>
      <c r="F10" s="294"/>
      <c r="G10" s="294"/>
      <c r="H10" s="390"/>
      <c r="I10" s="293"/>
      <c r="J10" s="391"/>
      <c r="K10" s="391"/>
      <c r="L10" s="390"/>
      <c r="M10" s="398"/>
    </row>
    <row r="11" spans="1:24" ht="19.5" customHeight="1">
      <c r="A11" s="62" t="s">
        <v>44</v>
      </c>
      <c r="B11" s="104">
        <f>SUM(B12)</f>
        <v>21400</v>
      </c>
      <c r="C11" s="104">
        <f t="shared" ref="C11:M11" si="0">SUM(C12)</f>
        <v>12660</v>
      </c>
      <c r="D11" s="104">
        <f t="shared" si="0"/>
        <v>5921</v>
      </c>
      <c r="E11" s="104">
        <f t="shared" si="0"/>
        <v>1500</v>
      </c>
      <c r="F11" s="104">
        <f>SUM(F12)</f>
        <v>0</v>
      </c>
      <c r="G11" s="104">
        <f>SUM(G12)</f>
        <v>5000</v>
      </c>
      <c r="H11" s="104">
        <f t="shared" si="0"/>
        <v>46481</v>
      </c>
      <c r="I11" s="104">
        <f t="shared" si="0"/>
        <v>0</v>
      </c>
      <c r="J11" s="104">
        <f t="shared" si="0"/>
        <v>0</v>
      </c>
      <c r="K11" s="104">
        <f t="shared" si="0"/>
        <v>0</v>
      </c>
      <c r="L11" s="104">
        <f t="shared" si="0"/>
        <v>0</v>
      </c>
      <c r="M11" s="104">
        <f t="shared" si="0"/>
        <v>46481</v>
      </c>
    </row>
    <row r="12" spans="1:24" ht="19.5" customHeight="1">
      <c r="A12" s="295" t="s">
        <v>342</v>
      </c>
      <c r="B12" s="47">
        <f>SUM('1.Bev-kiad. '!B7)</f>
        <v>21400</v>
      </c>
      <c r="C12" s="47">
        <f>SUM('2.Működés  '!C33)</f>
        <v>12660</v>
      </c>
      <c r="D12" s="47">
        <f>SUM('2.Működés  '!C46+'2.Működés  '!C47+'2.Működés  '!C49)</f>
        <v>5921</v>
      </c>
      <c r="E12" s="47">
        <f>SUM('2.Működés  '!C52)</f>
        <v>1500</v>
      </c>
      <c r="F12" s="47"/>
      <c r="G12" s="47">
        <f>SUM('2.Működés  '!C56)</f>
        <v>5000</v>
      </c>
      <c r="H12" s="47">
        <f>SUM(B12:G12)</f>
        <v>46481</v>
      </c>
      <c r="I12" s="47"/>
      <c r="J12" s="47"/>
      <c r="K12" s="47"/>
      <c r="L12" s="47">
        <f>SUM(I12:K12)</f>
        <v>0</v>
      </c>
      <c r="M12" s="46">
        <f>SUM(H12+L12)</f>
        <v>46481</v>
      </c>
    </row>
    <row r="13" spans="1:24" ht="19.5" customHeight="1">
      <c r="A13" s="295" t="s">
        <v>343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</row>
    <row r="14" spans="1:24" ht="19.5" customHeight="1" thickBot="1">
      <c r="A14" s="296" t="s">
        <v>344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</row>
    <row r="15" spans="1:24" ht="30" customHeight="1" thickBot="1">
      <c r="A15" s="298" t="s">
        <v>24</v>
      </c>
      <c r="B15" s="299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300"/>
    </row>
    <row r="16" spans="1:24" ht="12.95" customHeight="1">
      <c r="H16" s="301"/>
      <c r="I16" s="302"/>
      <c r="J16" s="302"/>
      <c r="K16" s="302"/>
      <c r="L16" s="302"/>
      <c r="M16" s="302"/>
    </row>
  </sheetData>
  <mergeCells count="19">
    <mergeCell ref="A2:M2"/>
    <mergeCell ref="A3:M3"/>
    <mergeCell ref="A6:A10"/>
    <mergeCell ref="B6:M6"/>
    <mergeCell ref="B7:H7"/>
    <mergeCell ref="I7:L7"/>
    <mergeCell ref="M7:M10"/>
    <mergeCell ref="B8:B9"/>
    <mergeCell ref="C8:D8"/>
    <mergeCell ref="E8:E9"/>
    <mergeCell ref="L8:L10"/>
    <mergeCell ref="C10:D10"/>
    <mergeCell ref="J10:K10"/>
    <mergeCell ref="F8:F9"/>
    <mergeCell ref="G8:G9"/>
    <mergeCell ref="H8:H10"/>
    <mergeCell ref="I8:I9"/>
    <mergeCell ref="J8:J9"/>
    <mergeCell ref="K8:K9"/>
  </mergeCells>
  <printOptions horizontalCentered="1"/>
  <pageMargins left="0.15748031496062992" right="0.15748031496062992" top="0.35433070866141736" bottom="0.15748031496062992" header="0.15748031496062992" footer="0.11811023622047245"/>
  <pageSetup paperSize="9" scale="90" orientation="landscape" horizontalDpi="4294967292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S14"/>
  <sheetViews>
    <sheetView zoomScaleNormal="100" workbookViewId="0">
      <selection activeCell="J10" sqref="J10"/>
    </sheetView>
  </sheetViews>
  <sheetFormatPr defaultRowHeight="12.75"/>
  <cols>
    <col min="1" max="1" width="22" style="335" customWidth="1"/>
    <col min="2" max="2" width="9.85546875" style="51" bestFit="1" customWidth="1"/>
    <col min="3" max="3" width="9.28515625" style="51" bestFit="1" customWidth="1"/>
    <col min="4" max="4" width="9.85546875" style="51" bestFit="1" customWidth="1"/>
    <col min="5" max="6" width="9.28515625" style="51" bestFit="1" customWidth="1"/>
    <col min="7" max="7" width="10.28515625" style="51" customWidth="1"/>
    <col min="8" max="8" width="9.85546875" style="51" customWidth="1"/>
    <col min="9" max="9" width="10" style="51" customWidth="1"/>
    <col min="10" max="11" width="9.28515625" style="51" bestFit="1" customWidth="1"/>
    <col min="12" max="12" width="9.28515625" style="51" customWidth="1"/>
    <col min="13" max="13" width="11.5703125" style="51" customWidth="1"/>
    <col min="14" max="14" width="12.140625" style="51" customWidth="1"/>
    <col min="15" max="15" width="7.85546875" style="49" hidden="1" customWidth="1"/>
    <col min="16" max="16" width="8.28515625" style="49" customWidth="1"/>
    <col min="17" max="16384" width="9.140625" style="49"/>
  </cols>
  <sheetData>
    <row r="1" spans="1:19" ht="15" customHeight="1">
      <c r="A1" s="304"/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5" t="s">
        <v>345</v>
      </c>
      <c r="O1" s="306"/>
      <c r="P1" s="42"/>
      <c r="Q1" s="42"/>
      <c r="R1" s="42"/>
      <c r="S1" s="42"/>
    </row>
    <row r="2" spans="1:19" ht="38.25" customHeight="1">
      <c r="A2" s="399" t="s">
        <v>422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307"/>
      <c r="P2" s="42"/>
      <c r="Q2" s="42"/>
      <c r="R2" s="42"/>
      <c r="S2" s="42"/>
    </row>
    <row r="3" spans="1:19" ht="15" customHeight="1">
      <c r="A3" s="308"/>
      <c r="B3" s="309"/>
      <c r="C3" s="310"/>
      <c r="D3" s="311"/>
      <c r="E3" s="311"/>
      <c r="F3" s="312"/>
      <c r="G3" s="312"/>
      <c r="H3" s="312"/>
      <c r="I3" s="312"/>
      <c r="J3" s="312"/>
      <c r="K3" s="312"/>
      <c r="L3" s="312"/>
      <c r="M3" s="312"/>
      <c r="N3" s="312"/>
      <c r="O3" s="313"/>
      <c r="Q3" s="51"/>
    </row>
    <row r="4" spans="1:19" ht="15" customHeight="1" thickBo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4" t="s">
        <v>1</v>
      </c>
      <c r="O4" s="315"/>
    </row>
    <row r="5" spans="1:19" ht="18" customHeight="1">
      <c r="A5" s="390" t="s">
        <v>346</v>
      </c>
      <c r="B5" s="402" t="s">
        <v>335</v>
      </c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3" t="s">
        <v>40</v>
      </c>
      <c r="P5" s="406" t="s">
        <v>347</v>
      </c>
    </row>
    <row r="6" spans="1:19" ht="23.25" customHeight="1">
      <c r="A6" s="390"/>
      <c r="B6" s="408" t="s">
        <v>178</v>
      </c>
      <c r="C6" s="408"/>
      <c r="D6" s="408"/>
      <c r="E6" s="408"/>
      <c r="F6" s="408"/>
      <c r="G6" s="52"/>
      <c r="H6" s="390" t="s">
        <v>348</v>
      </c>
      <c r="I6" s="408" t="s">
        <v>179</v>
      </c>
      <c r="J6" s="408"/>
      <c r="K6" s="408"/>
      <c r="L6" s="408"/>
      <c r="M6" s="408"/>
      <c r="N6" s="408" t="s">
        <v>222</v>
      </c>
      <c r="O6" s="404"/>
      <c r="P6" s="407"/>
    </row>
    <row r="7" spans="1:19" ht="62.25" customHeight="1">
      <c r="A7" s="390"/>
      <c r="B7" s="52" t="s">
        <v>101</v>
      </c>
      <c r="C7" s="316" t="s">
        <v>349</v>
      </c>
      <c r="D7" s="52" t="s">
        <v>25</v>
      </c>
      <c r="E7" s="52" t="s">
        <v>176</v>
      </c>
      <c r="F7" s="52" t="s">
        <v>177</v>
      </c>
      <c r="G7" s="316" t="s">
        <v>350</v>
      </c>
      <c r="H7" s="390"/>
      <c r="I7" s="45" t="s">
        <v>102</v>
      </c>
      <c r="J7" s="45" t="s">
        <v>103</v>
      </c>
      <c r="K7" s="52" t="s">
        <v>180</v>
      </c>
      <c r="L7" s="52" t="s">
        <v>351</v>
      </c>
      <c r="M7" s="408" t="s">
        <v>352</v>
      </c>
      <c r="N7" s="408"/>
      <c r="O7" s="404"/>
      <c r="P7" s="407"/>
    </row>
    <row r="8" spans="1:19" ht="12.75" customHeight="1" thickBot="1">
      <c r="A8" s="401"/>
      <c r="B8" s="317"/>
      <c r="C8" s="317"/>
      <c r="D8" s="317"/>
      <c r="E8" s="317"/>
      <c r="F8" s="317"/>
      <c r="G8" s="317"/>
      <c r="H8" s="401"/>
      <c r="I8" s="317"/>
      <c r="J8" s="318"/>
      <c r="K8" s="318"/>
      <c r="L8" s="318"/>
      <c r="M8" s="409"/>
      <c r="N8" s="409"/>
      <c r="O8" s="405"/>
      <c r="P8" s="407"/>
    </row>
    <row r="9" spans="1:19" s="50" customFormat="1" ht="25.5" customHeight="1" thickBot="1">
      <c r="A9" s="319" t="s">
        <v>44</v>
      </c>
      <c r="B9" s="320">
        <f t="shared" ref="B9:L9" si="0">SUM(B10:B12)</f>
        <v>12023</v>
      </c>
      <c r="C9" s="320">
        <f t="shared" si="0"/>
        <v>3297</v>
      </c>
      <c r="D9" s="320">
        <f t="shared" si="0"/>
        <v>21763</v>
      </c>
      <c r="E9" s="320">
        <f t="shared" si="0"/>
        <v>5650</v>
      </c>
      <c r="F9" s="320">
        <f t="shared" si="0"/>
        <v>5703</v>
      </c>
      <c r="G9" s="320">
        <f t="shared" si="0"/>
        <v>300</v>
      </c>
      <c r="H9" s="320">
        <f t="shared" si="0"/>
        <v>48736</v>
      </c>
      <c r="I9" s="320">
        <f t="shared" si="0"/>
        <v>0</v>
      </c>
      <c r="J9" s="320">
        <f t="shared" si="0"/>
        <v>2000</v>
      </c>
      <c r="K9" s="320">
        <f t="shared" si="0"/>
        <v>0</v>
      </c>
      <c r="L9" s="320">
        <f t="shared" si="0"/>
        <v>0</v>
      </c>
      <c r="M9" s="320">
        <f>SUM(I9:L9)</f>
        <v>2000</v>
      </c>
      <c r="N9" s="321">
        <f>SUM(H9+M9)</f>
        <v>50736</v>
      </c>
      <c r="O9" s="322" t="e">
        <f>SUM(#REF!)</f>
        <v>#REF!</v>
      </c>
      <c r="P9" s="323"/>
    </row>
    <row r="10" spans="1:19" s="50" customFormat="1" ht="19.5" customHeight="1">
      <c r="A10" s="324" t="s">
        <v>353</v>
      </c>
      <c r="B10" s="325">
        <f>SUM('2.Működés  '!C64)</f>
        <v>12023</v>
      </c>
      <c r="C10" s="325">
        <f>SUM('2.Működés  '!C65)</f>
        <v>3297</v>
      </c>
      <c r="D10" s="325">
        <f>SUM('2.Működés  '!C66)</f>
        <v>21763</v>
      </c>
      <c r="E10" s="325">
        <f>SUM('2.Működés  '!C67)</f>
        <v>5650</v>
      </c>
      <c r="F10" s="325">
        <f>SUM('2.Működés  '!C68)</f>
        <v>5703</v>
      </c>
      <c r="G10" s="325">
        <f>SUM('2.Működés  '!C69)</f>
        <v>300</v>
      </c>
      <c r="H10" s="326">
        <f>SUM(B10:G10)</f>
        <v>48736</v>
      </c>
      <c r="I10" s="325"/>
      <c r="J10" s="325">
        <f>SUM('3.Felh.'!B25)</f>
        <v>2000</v>
      </c>
      <c r="K10" s="325"/>
      <c r="L10" s="325"/>
      <c r="M10" s="326">
        <f>SUM(I10:L10)</f>
        <v>2000</v>
      </c>
      <c r="N10" s="326">
        <f>SUM(H10+M10)</f>
        <v>50736</v>
      </c>
      <c r="O10" s="327"/>
      <c r="P10" s="328">
        <v>3</v>
      </c>
    </row>
    <row r="11" spans="1:19" s="50" customFormat="1" ht="19.5" customHeight="1">
      <c r="A11" s="296" t="s">
        <v>354</v>
      </c>
      <c r="B11" s="53"/>
      <c r="C11" s="53"/>
      <c r="D11" s="53"/>
      <c r="E11" s="53"/>
      <c r="F11" s="53"/>
      <c r="G11" s="53"/>
      <c r="H11" s="329"/>
      <c r="I11" s="53"/>
      <c r="J11" s="53"/>
      <c r="K11" s="53"/>
      <c r="L11" s="53"/>
      <c r="M11" s="329">
        <f>SUM(I11:L11)</f>
        <v>0</v>
      </c>
      <c r="N11" s="329">
        <f>SUM(M11)</f>
        <v>0</v>
      </c>
      <c r="O11" s="327"/>
      <c r="P11" s="328"/>
    </row>
    <row r="12" spans="1:19" s="50" customFormat="1" ht="19.5" customHeight="1" thickBot="1">
      <c r="A12" s="330" t="s">
        <v>355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327"/>
      <c r="P12" s="328"/>
    </row>
    <row r="13" spans="1:19" s="43" customFormat="1" ht="30" customHeight="1" thickBot="1">
      <c r="A13" s="331" t="s">
        <v>24</v>
      </c>
      <c r="B13" s="332"/>
      <c r="C13" s="332"/>
      <c r="D13" s="332"/>
      <c r="E13" s="332"/>
      <c r="F13" s="332"/>
      <c r="G13" s="332"/>
      <c r="H13" s="332">
        <f>SUM(H9)</f>
        <v>48736</v>
      </c>
      <c r="I13" s="332"/>
      <c r="J13" s="332"/>
      <c r="K13" s="332"/>
      <c r="L13" s="332"/>
      <c r="M13" s="332">
        <f>SUM(M9)</f>
        <v>2000</v>
      </c>
      <c r="N13" s="333">
        <f>SUM(N9)</f>
        <v>50736</v>
      </c>
      <c r="O13" s="334"/>
      <c r="P13" s="48">
        <v>3</v>
      </c>
    </row>
    <row r="14" spans="1:19">
      <c r="A14" s="335" t="s">
        <v>356</v>
      </c>
      <c r="P14" s="49">
        <v>4</v>
      </c>
    </row>
  </sheetData>
  <mergeCells count="10">
    <mergeCell ref="A2:N2"/>
    <mergeCell ref="A5:A8"/>
    <mergeCell ref="B5:N5"/>
    <mergeCell ref="O5:O8"/>
    <mergeCell ref="P5:P8"/>
    <mergeCell ref="B6:F6"/>
    <mergeCell ref="H6:H8"/>
    <mergeCell ref="I6:M6"/>
    <mergeCell ref="N6:N8"/>
    <mergeCell ref="M7:M8"/>
  </mergeCells>
  <printOptions horizontalCentered="1"/>
  <pageMargins left="0.15748031496062992" right="0.15748031496062992" top="0.15748031496062992" bottom="0.15748031496062992" header="0.15748031496062992" footer="0.11811023622047245"/>
  <pageSetup paperSize="9" scale="81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2"/>
  <sheetViews>
    <sheetView zoomScaleNormal="100" zoomScaleSheetLayoutView="100" workbookViewId="0">
      <selection activeCell="I30" sqref="I30"/>
    </sheetView>
  </sheetViews>
  <sheetFormatPr defaultRowHeight="12.75"/>
  <cols>
    <col min="1" max="1" width="77.7109375" customWidth="1"/>
    <col min="2" max="2" width="15.5703125" hidden="1" customWidth="1"/>
    <col min="3" max="3" width="9.140625" hidden="1" customWidth="1"/>
    <col min="4" max="4" width="7.140625" hidden="1" customWidth="1"/>
    <col min="5" max="8" width="0" hidden="1" customWidth="1"/>
    <col min="9" max="9" width="18.7109375" customWidth="1"/>
    <col min="10" max="10" width="7.28515625" customWidth="1"/>
  </cols>
  <sheetData>
    <row r="1" spans="1:9">
      <c r="A1" s="90"/>
      <c r="B1" s="17"/>
      <c r="C1" s="17"/>
      <c r="D1" s="17"/>
      <c r="E1" s="17"/>
      <c r="F1" s="17"/>
      <c r="G1" s="17"/>
      <c r="H1" s="17"/>
      <c r="I1" s="109" t="s">
        <v>358</v>
      </c>
    </row>
    <row r="2" spans="1:9">
      <c r="A2" s="9"/>
      <c r="B2" s="17"/>
      <c r="C2" s="17"/>
      <c r="D2" s="17"/>
      <c r="E2" s="17"/>
      <c r="F2" s="17"/>
      <c r="G2" s="17"/>
      <c r="H2" s="17"/>
      <c r="I2" s="99"/>
    </row>
    <row r="3" spans="1:9" ht="19.5">
      <c r="A3" s="388" t="s">
        <v>319</v>
      </c>
      <c r="B3" s="389"/>
      <c r="C3" s="389"/>
      <c r="D3" s="389"/>
      <c r="E3" s="389"/>
      <c r="F3" s="389"/>
      <c r="G3" s="389"/>
      <c r="H3" s="389"/>
      <c r="I3" s="389"/>
    </row>
    <row r="4" spans="1:9" ht="19.5">
      <c r="A4" s="388" t="s">
        <v>332</v>
      </c>
      <c r="B4" s="389"/>
      <c r="C4" s="389"/>
      <c r="D4" s="389"/>
      <c r="E4" s="389"/>
      <c r="F4" s="389"/>
      <c r="G4" s="389"/>
      <c r="H4" s="389"/>
      <c r="I4" s="389"/>
    </row>
    <row r="5" spans="1:9" ht="16.5" thickBot="1">
      <c r="A5" s="91"/>
      <c r="B5" s="17"/>
      <c r="C5" s="17"/>
      <c r="D5" s="17"/>
      <c r="E5" s="17"/>
      <c r="F5" s="17"/>
      <c r="G5" s="17"/>
      <c r="H5" s="17"/>
      <c r="I5" s="109" t="s">
        <v>1</v>
      </c>
    </row>
    <row r="6" spans="1:9" ht="50.25" customHeight="1" thickBot="1">
      <c r="A6" s="289" t="s">
        <v>333</v>
      </c>
      <c r="B6" s="141" t="s">
        <v>70</v>
      </c>
      <c r="C6" s="146"/>
      <c r="D6" s="146"/>
      <c r="E6" s="146"/>
      <c r="F6" s="146"/>
      <c r="G6" s="146"/>
      <c r="H6" s="146"/>
      <c r="I6" s="142" t="s">
        <v>253</v>
      </c>
    </row>
    <row r="7" spans="1:9" ht="12" customHeight="1">
      <c r="A7" s="78" t="s">
        <v>126</v>
      </c>
      <c r="B7" s="89">
        <v>2644</v>
      </c>
      <c r="C7" s="78"/>
      <c r="D7" s="78"/>
      <c r="E7" s="78">
        <v>270600</v>
      </c>
      <c r="F7" s="223">
        <v>1624</v>
      </c>
      <c r="G7" s="78">
        <v>1020</v>
      </c>
      <c r="H7" s="78">
        <f>SUM(F7:G7)</f>
        <v>2644</v>
      </c>
      <c r="I7" s="89">
        <v>2000</v>
      </c>
    </row>
    <row r="8" spans="1:9" ht="12" hidden="1" customHeight="1">
      <c r="A8" s="3" t="s">
        <v>127</v>
      </c>
      <c r="B8" s="79">
        <v>600</v>
      </c>
      <c r="C8" s="3"/>
      <c r="D8" s="3"/>
      <c r="E8" s="3">
        <v>54100</v>
      </c>
      <c r="F8" s="61">
        <v>325</v>
      </c>
      <c r="G8" s="3">
        <v>306</v>
      </c>
      <c r="H8" s="3">
        <f>SUM(F8:G8)</f>
        <v>631</v>
      </c>
      <c r="I8" s="79"/>
    </row>
    <row r="9" spans="1:9" ht="12" customHeight="1">
      <c r="A9" s="3" t="s">
        <v>215</v>
      </c>
      <c r="B9" s="79">
        <v>631</v>
      </c>
      <c r="C9" s="3"/>
      <c r="D9" s="3"/>
      <c r="E9" s="3"/>
      <c r="F9" s="61"/>
      <c r="G9" s="3"/>
      <c r="H9" s="3"/>
      <c r="I9" s="79">
        <v>546</v>
      </c>
    </row>
    <row r="10" spans="1:9" ht="12" hidden="1" customHeight="1">
      <c r="A10" s="3" t="s">
        <v>216</v>
      </c>
      <c r="B10" s="79">
        <v>60</v>
      </c>
      <c r="C10" s="3"/>
      <c r="D10" s="3"/>
      <c r="E10" s="3"/>
      <c r="F10" s="3"/>
      <c r="G10" s="3"/>
      <c r="H10" s="3"/>
      <c r="I10" s="79"/>
    </row>
    <row r="11" spans="1:9" ht="12" customHeight="1">
      <c r="A11" s="3" t="s">
        <v>392</v>
      </c>
      <c r="B11" s="79">
        <v>480</v>
      </c>
      <c r="C11" s="3"/>
      <c r="D11" s="3"/>
      <c r="E11" s="3"/>
      <c r="F11" s="61"/>
      <c r="G11" s="3">
        <v>714</v>
      </c>
      <c r="H11" s="3"/>
      <c r="I11" s="220">
        <v>2000</v>
      </c>
    </row>
    <row r="12" spans="1:9" ht="12" customHeight="1">
      <c r="A12" s="98" t="s">
        <v>29</v>
      </c>
      <c r="B12" s="93">
        <f>SUM(B7:B11)</f>
        <v>4415</v>
      </c>
      <c r="C12" s="3">
        <v>4959</v>
      </c>
      <c r="D12" s="3"/>
      <c r="E12" s="3"/>
      <c r="F12" s="3"/>
      <c r="G12" s="3"/>
      <c r="H12" s="3"/>
      <c r="I12" s="93">
        <f>SUM(I7:I11)</f>
        <v>4546</v>
      </c>
    </row>
    <row r="13" spans="1:9" ht="12" customHeight="1">
      <c r="A13" s="3" t="s">
        <v>217</v>
      </c>
      <c r="B13" s="101">
        <v>976</v>
      </c>
      <c r="C13" s="3"/>
      <c r="D13" s="3"/>
      <c r="E13" s="3"/>
      <c r="F13" s="3"/>
      <c r="G13" s="3"/>
      <c r="H13" s="3"/>
      <c r="I13" s="79">
        <v>1227</v>
      </c>
    </row>
    <row r="14" spans="1:9" ht="12" customHeight="1">
      <c r="A14" s="98" t="s">
        <v>128</v>
      </c>
      <c r="B14" s="93">
        <f>SUM(B13)</f>
        <v>976</v>
      </c>
      <c r="C14" s="3">
        <v>1299</v>
      </c>
      <c r="D14" s="3"/>
      <c r="E14" s="3"/>
      <c r="F14" s="3"/>
      <c r="G14" s="3"/>
      <c r="H14" s="3"/>
      <c r="I14" s="93">
        <f>SUM(I13:I13)</f>
        <v>1227</v>
      </c>
    </row>
    <row r="15" spans="1:9" ht="12" customHeight="1">
      <c r="A15" s="3" t="s">
        <v>129</v>
      </c>
      <c r="B15" s="79">
        <v>100</v>
      </c>
      <c r="C15" s="3">
        <v>109</v>
      </c>
      <c r="D15" s="3"/>
      <c r="E15" s="3"/>
      <c r="F15" s="3"/>
      <c r="G15" s="3"/>
      <c r="H15" s="3"/>
      <c r="I15" s="135">
        <v>50</v>
      </c>
    </row>
    <row r="16" spans="1:9" ht="12" customHeight="1">
      <c r="A16" s="3" t="s">
        <v>113</v>
      </c>
      <c r="B16" s="79">
        <v>20</v>
      </c>
      <c r="C16" s="3">
        <v>51</v>
      </c>
      <c r="D16" s="3"/>
      <c r="E16" s="3"/>
      <c r="F16" s="3"/>
      <c r="G16" s="3"/>
      <c r="H16" s="3"/>
      <c r="I16" s="135">
        <v>20</v>
      </c>
    </row>
    <row r="17" spans="1:9" ht="12" customHeight="1">
      <c r="A17" s="3" t="s">
        <v>131</v>
      </c>
      <c r="B17" s="79">
        <v>150</v>
      </c>
      <c r="C17" s="3">
        <v>71</v>
      </c>
      <c r="D17" s="3">
        <v>50</v>
      </c>
      <c r="E17" s="3"/>
      <c r="F17" s="3"/>
      <c r="G17" s="3"/>
      <c r="H17" s="3"/>
      <c r="I17" s="135">
        <v>300</v>
      </c>
    </row>
    <row r="18" spans="1:9" ht="12" customHeight="1">
      <c r="A18" s="3" t="s">
        <v>31</v>
      </c>
      <c r="B18" s="79">
        <v>250</v>
      </c>
      <c r="C18" s="3">
        <v>275</v>
      </c>
      <c r="D18" s="3"/>
      <c r="E18" s="3"/>
      <c r="F18" s="3"/>
      <c r="G18" s="3"/>
      <c r="H18" s="3"/>
      <c r="I18" s="135">
        <v>250</v>
      </c>
    </row>
    <row r="19" spans="1:9" ht="12" customHeight="1">
      <c r="A19" s="3" t="s">
        <v>132</v>
      </c>
      <c r="B19" s="79">
        <v>50</v>
      </c>
      <c r="C19" s="3">
        <v>39</v>
      </c>
      <c r="D19" s="3"/>
      <c r="E19" s="3"/>
      <c r="F19" s="3"/>
      <c r="G19" s="3"/>
      <c r="H19" s="3"/>
      <c r="I19" s="135">
        <v>120</v>
      </c>
    </row>
    <row r="20" spans="1:9" ht="12" customHeight="1">
      <c r="A20" s="3" t="s">
        <v>171</v>
      </c>
      <c r="B20" s="79"/>
      <c r="C20" s="3"/>
      <c r="D20" s="3"/>
      <c r="E20" s="3"/>
      <c r="F20" s="3"/>
      <c r="G20" s="3"/>
      <c r="H20" s="3"/>
      <c r="I20" s="135">
        <v>30</v>
      </c>
    </row>
    <row r="21" spans="1:9" ht="12" customHeight="1">
      <c r="A21" s="3" t="s">
        <v>114</v>
      </c>
      <c r="B21" s="79">
        <v>650</v>
      </c>
      <c r="C21" s="3">
        <v>618</v>
      </c>
      <c r="D21" s="3"/>
      <c r="E21" s="3"/>
      <c r="F21" s="3"/>
      <c r="G21" s="3"/>
      <c r="H21" s="3"/>
      <c r="I21" s="135">
        <v>200</v>
      </c>
    </row>
    <row r="22" spans="1:9" ht="12" customHeight="1">
      <c r="A22" s="3" t="s">
        <v>115</v>
      </c>
      <c r="B22" s="79">
        <v>1000</v>
      </c>
      <c r="C22" s="3">
        <v>1342</v>
      </c>
      <c r="D22" s="3"/>
      <c r="E22" s="3"/>
      <c r="F22" s="3"/>
      <c r="G22" s="3"/>
      <c r="H22" s="3"/>
      <c r="I22" s="135">
        <v>350</v>
      </c>
    </row>
    <row r="23" spans="1:9" ht="12" customHeight="1">
      <c r="A23" s="3" t="s">
        <v>32</v>
      </c>
      <c r="B23" s="79">
        <v>100</v>
      </c>
      <c r="C23" s="3">
        <v>73</v>
      </c>
      <c r="D23" s="3"/>
      <c r="E23" s="3"/>
      <c r="F23" s="3"/>
      <c r="G23" s="3"/>
      <c r="H23" s="3"/>
      <c r="I23" s="135">
        <v>100</v>
      </c>
    </row>
    <row r="24" spans="1:9" ht="12" customHeight="1">
      <c r="A24" s="3" t="s">
        <v>123</v>
      </c>
      <c r="B24" s="79">
        <v>100</v>
      </c>
      <c r="C24" s="3">
        <v>130</v>
      </c>
      <c r="D24" s="3"/>
      <c r="E24" s="3"/>
      <c r="F24" s="3"/>
      <c r="G24" s="3"/>
      <c r="H24" s="3"/>
      <c r="I24" s="135">
        <v>400</v>
      </c>
    </row>
    <row r="25" spans="1:9" ht="12" customHeight="1">
      <c r="A25" s="3" t="s">
        <v>116</v>
      </c>
      <c r="B25" s="79">
        <v>60</v>
      </c>
      <c r="C25" s="3">
        <v>33</v>
      </c>
      <c r="D25" s="3"/>
      <c r="E25" s="3"/>
      <c r="F25" s="3"/>
      <c r="G25" s="3"/>
      <c r="H25" s="3"/>
      <c r="I25" s="135">
        <v>60</v>
      </c>
    </row>
    <row r="26" spans="1:9" ht="12" customHeight="1">
      <c r="A26" s="3" t="s">
        <v>41</v>
      </c>
      <c r="B26" s="79">
        <v>50</v>
      </c>
      <c r="C26" s="3">
        <v>162</v>
      </c>
      <c r="D26" s="3"/>
      <c r="E26" s="3"/>
      <c r="F26" s="3"/>
      <c r="G26" s="3"/>
      <c r="H26" s="3"/>
      <c r="I26" s="135">
        <v>50</v>
      </c>
    </row>
    <row r="27" spans="1:9" ht="12" customHeight="1">
      <c r="A27" s="3" t="s">
        <v>133</v>
      </c>
      <c r="B27" s="79">
        <v>20</v>
      </c>
      <c r="C27" s="3"/>
      <c r="D27" s="3"/>
      <c r="E27" s="3"/>
      <c r="F27" s="3"/>
      <c r="G27" s="3"/>
      <c r="H27" s="3"/>
      <c r="I27" s="135">
        <v>5</v>
      </c>
    </row>
    <row r="28" spans="1:9" ht="12" customHeight="1">
      <c r="A28" s="3" t="s">
        <v>134</v>
      </c>
      <c r="B28" s="79">
        <v>40</v>
      </c>
      <c r="C28" s="3"/>
      <c r="D28" s="3"/>
      <c r="E28" s="3"/>
      <c r="F28" s="3"/>
      <c r="G28" s="3"/>
      <c r="H28" s="3"/>
      <c r="I28" s="135">
        <v>40</v>
      </c>
    </row>
    <row r="29" spans="1:9" ht="12" customHeight="1">
      <c r="A29" s="3" t="s">
        <v>135</v>
      </c>
      <c r="B29" s="79">
        <v>1100</v>
      </c>
      <c r="C29" s="3">
        <v>1193</v>
      </c>
      <c r="D29" s="3"/>
      <c r="E29" s="3"/>
      <c r="F29" s="3"/>
      <c r="G29" s="3"/>
      <c r="H29" s="3"/>
      <c r="I29" s="135">
        <v>830</v>
      </c>
    </row>
    <row r="30" spans="1:9" ht="12" customHeight="1">
      <c r="A30" s="3" t="s">
        <v>136</v>
      </c>
      <c r="B30" s="79">
        <v>100</v>
      </c>
      <c r="C30" s="3">
        <v>174</v>
      </c>
      <c r="D30" s="3"/>
      <c r="E30" s="3"/>
      <c r="F30" s="3"/>
      <c r="G30" s="3"/>
      <c r="H30" s="3"/>
      <c r="I30" s="135">
        <v>100</v>
      </c>
    </row>
    <row r="31" spans="1:9" ht="12" customHeight="1">
      <c r="A31" s="3" t="s">
        <v>137</v>
      </c>
      <c r="B31" s="79">
        <v>50</v>
      </c>
      <c r="C31" s="3">
        <v>211</v>
      </c>
      <c r="D31" s="3"/>
      <c r="E31" s="3"/>
      <c r="F31" s="3"/>
      <c r="G31" s="3"/>
      <c r="H31" s="3"/>
      <c r="I31" s="135">
        <v>50</v>
      </c>
    </row>
    <row r="32" spans="1:9" ht="12" customHeight="1">
      <c r="A32" s="3" t="s">
        <v>118</v>
      </c>
      <c r="B32" s="79">
        <v>250</v>
      </c>
      <c r="C32" s="3">
        <v>254</v>
      </c>
      <c r="D32" s="3"/>
      <c r="E32" s="3"/>
      <c r="F32" s="3"/>
      <c r="G32" s="3"/>
      <c r="H32" s="3"/>
      <c r="I32" s="135">
        <v>350</v>
      </c>
    </row>
    <row r="33" spans="1:9" ht="12" customHeight="1">
      <c r="A33" s="3" t="s">
        <v>138</v>
      </c>
      <c r="B33" s="79">
        <v>143</v>
      </c>
      <c r="C33" s="3">
        <v>436</v>
      </c>
      <c r="D33" s="3"/>
      <c r="E33" s="3"/>
      <c r="F33" s="3"/>
      <c r="G33" s="3"/>
      <c r="H33" s="3"/>
      <c r="I33" s="238">
        <v>143</v>
      </c>
    </row>
    <row r="34" spans="1:9" ht="12" customHeight="1">
      <c r="A34" s="3" t="s">
        <v>139</v>
      </c>
      <c r="B34" s="79">
        <v>50</v>
      </c>
      <c r="C34" s="3"/>
      <c r="D34" s="3"/>
      <c r="E34" s="3"/>
      <c r="F34" s="3"/>
      <c r="G34" s="3"/>
      <c r="H34" s="3"/>
      <c r="I34" s="135">
        <v>50</v>
      </c>
    </row>
    <row r="35" spans="1:9" ht="12" customHeight="1">
      <c r="A35" s="3" t="s">
        <v>393</v>
      </c>
      <c r="B35" s="79">
        <v>50</v>
      </c>
      <c r="C35" s="3"/>
      <c r="D35" s="3"/>
      <c r="E35" s="3"/>
      <c r="F35" s="3"/>
      <c r="G35" s="3"/>
      <c r="H35" s="3"/>
      <c r="I35" s="135">
        <v>200</v>
      </c>
    </row>
    <row r="36" spans="1:9" ht="12" customHeight="1">
      <c r="A36" s="3" t="s">
        <v>322</v>
      </c>
      <c r="B36" s="79">
        <v>100</v>
      </c>
      <c r="C36" s="3"/>
      <c r="D36" s="3"/>
      <c r="E36" s="3"/>
      <c r="F36" s="3"/>
      <c r="G36" s="3"/>
      <c r="H36" s="3"/>
      <c r="I36" s="135">
        <v>200</v>
      </c>
    </row>
    <row r="37" spans="1:9" ht="12" customHeight="1">
      <c r="A37" s="98" t="s">
        <v>142</v>
      </c>
      <c r="B37" s="93">
        <f>SUM(B15:B36)</f>
        <v>4433</v>
      </c>
      <c r="C37" s="93">
        <f>SUM(C15:C36)</f>
        <v>5171</v>
      </c>
      <c r="D37" s="3"/>
      <c r="E37" s="3"/>
      <c r="F37" s="3"/>
      <c r="G37" s="3"/>
      <c r="H37" s="3"/>
      <c r="I37" s="161">
        <f>SUM(I15:I36)</f>
        <v>3898</v>
      </c>
    </row>
    <row r="38" spans="1:9" ht="12" customHeight="1">
      <c r="A38" s="3" t="s">
        <v>141</v>
      </c>
      <c r="B38" s="79">
        <v>150</v>
      </c>
      <c r="C38" s="93"/>
      <c r="D38" s="3"/>
      <c r="E38" s="3"/>
      <c r="F38" s="3"/>
      <c r="G38" s="3"/>
      <c r="H38" s="3"/>
      <c r="I38" s="135">
        <v>150</v>
      </c>
    </row>
    <row r="39" spans="1:9" ht="12" customHeight="1" thickBot="1">
      <c r="A39" s="222" t="s">
        <v>232</v>
      </c>
      <c r="B39" s="94">
        <f>SUM(B38)</f>
        <v>150</v>
      </c>
      <c r="C39" s="94"/>
      <c r="D39" s="114"/>
      <c r="E39" s="114"/>
      <c r="F39" s="114"/>
      <c r="G39" s="114"/>
      <c r="H39" s="114"/>
      <c r="I39" s="364">
        <f>SUM(I38)</f>
        <v>150</v>
      </c>
    </row>
    <row r="40" spans="1:9" ht="15.75" customHeight="1" thickBot="1">
      <c r="A40" s="83" t="s">
        <v>262</v>
      </c>
      <c r="B40" s="224">
        <f>SUM(B12+B14+B37+B39)</f>
        <v>9974</v>
      </c>
      <c r="C40" s="224">
        <f>C37+C14+C12</f>
        <v>11429</v>
      </c>
      <c r="D40" s="149">
        <f>SUM(D11:D37)</f>
        <v>50</v>
      </c>
      <c r="E40" s="149"/>
      <c r="F40" s="149"/>
      <c r="G40" s="149"/>
      <c r="H40" s="149"/>
      <c r="I40" s="225">
        <f>SUM(I12+I14+I37+I39)</f>
        <v>9821</v>
      </c>
    </row>
    <row r="41" spans="1:9">
      <c r="A41" s="9"/>
    </row>
    <row r="42" spans="1:9">
      <c r="A42" s="9"/>
    </row>
  </sheetData>
  <mergeCells count="2">
    <mergeCell ref="A3:I3"/>
    <mergeCell ref="A4:I4"/>
  </mergeCells>
  <pageMargins left="0.78740157480314965" right="0.15748031496062992" top="0.31496062992125984" bottom="0.35433070866141736" header="0.15748031496062992" footer="0.31496062992125984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61"/>
  <sheetViews>
    <sheetView zoomScaleNormal="100" workbookViewId="0">
      <selection activeCell="G29" sqref="G29"/>
    </sheetView>
  </sheetViews>
  <sheetFormatPr defaultRowHeight="12.75"/>
  <cols>
    <col min="1" max="1" width="77.7109375" customWidth="1"/>
    <col min="2" max="2" width="18.7109375" hidden="1" customWidth="1"/>
    <col min="3" max="3" width="6.42578125" hidden="1" customWidth="1"/>
    <col min="4" max="4" width="18.7109375" customWidth="1"/>
  </cols>
  <sheetData>
    <row r="1" spans="1:7">
      <c r="A1" s="84"/>
      <c r="B1" s="17"/>
      <c r="C1" s="17"/>
      <c r="D1" s="109" t="s">
        <v>359</v>
      </c>
    </row>
    <row r="2" spans="1:7" ht="20.25" customHeight="1" thickBot="1">
      <c r="A2" s="84"/>
      <c r="B2" s="17"/>
      <c r="C2" s="17"/>
      <c r="D2" s="109" t="s">
        <v>1</v>
      </c>
    </row>
    <row r="3" spans="1:7" ht="45.75" customHeight="1" thickBot="1">
      <c r="A3" s="365" t="s">
        <v>394</v>
      </c>
      <c r="B3" s="141" t="s">
        <v>70</v>
      </c>
      <c r="C3" s="149"/>
      <c r="D3" s="142" t="s">
        <v>253</v>
      </c>
      <c r="E3" s="121"/>
      <c r="F3" s="122"/>
    </row>
    <row r="4" spans="1:7">
      <c r="A4" s="78" t="s">
        <v>143</v>
      </c>
      <c r="B4" s="89">
        <v>4128</v>
      </c>
      <c r="C4" s="78"/>
      <c r="D4" s="227">
        <v>4260</v>
      </c>
    </row>
    <row r="5" spans="1:7">
      <c r="A5" s="3" t="s">
        <v>144</v>
      </c>
      <c r="B5" s="79">
        <v>180</v>
      </c>
      <c r="C5" s="3"/>
      <c r="D5" s="3">
        <v>180</v>
      </c>
      <c r="G5" s="121"/>
    </row>
    <row r="6" spans="1:7">
      <c r="A6" s="98" t="s">
        <v>29</v>
      </c>
      <c r="B6" s="93">
        <f>SUM(B4:B5)</f>
        <v>4308</v>
      </c>
      <c r="C6" s="3"/>
      <c r="D6" s="93">
        <f>SUM(D4:D5)</f>
        <v>4440</v>
      </c>
    </row>
    <row r="7" spans="1:7">
      <c r="A7" s="3" t="s">
        <v>217</v>
      </c>
      <c r="B7" s="79">
        <v>1115</v>
      </c>
      <c r="C7" s="3"/>
      <c r="D7" s="3">
        <v>1200</v>
      </c>
    </row>
    <row r="8" spans="1:7">
      <c r="A8" s="3" t="s">
        <v>396</v>
      </c>
      <c r="B8" s="79"/>
      <c r="C8" s="3"/>
      <c r="D8" s="3">
        <v>50</v>
      </c>
    </row>
    <row r="9" spans="1:7">
      <c r="A9" s="98" t="s">
        <v>128</v>
      </c>
      <c r="B9" s="93">
        <f>SUM(B7)</f>
        <v>1115</v>
      </c>
      <c r="C9" s="3"/>
      <c r="D9" s="93">
        <f>SUM(D7:D8)</f>
        <v>1250</v>
      </c>
    </row>
    <row r="10" spans="1:7">
      <c r="A10" s="3" t="s">
        <v>145</v>
      </c>
      <c r="B10" s="79">
        <v>700</v>
      </c>
      <c r="C10" s="3"/>
      <c r="D10" s="79">
        <v>500</v>
      </c>
    </row>
    <row r="11" spans="1:7">
      <c r="A11" s="3" t="s">
        <v>146</v>
      </c>
      <c r="B11" s="79">
        <v>50</v>
      </c>
      <c r="C11" s="3">
        <v>30</v>
      </c>
      <c r="D11" s="79">
        <v>30</v>
      </c>
    </row>
    <row r="12" spans="1:7">
      <c r="A12" s="3" t="s">
        <v>395</v>
      </c>
      <c r="B12" s="79">
        <v>200</v>
      </c>
      <c r="C12" s="3">
        <v>100</v>
      </c>
      <c r="D12" s="79">
        <v>200</v>
      </c>
    </row>
    <row r="13" spans="1:7">
      <c r="A13" s="3" t="s">
        <v>130</v>
      </c>
      <c r="B13" s="79">
        <v>200</v>
      </c>
      <c r="C13" s="3"/>
      <c r="D13" s="79">
        <v>200</v>
      </c>
    </row>
    <row r="14" spans="1:7" ht="13.5" customHeight="1">
      <c r="A14" s="3" t="s">
        <v>147</v>
      </c>
      <c r="B14" s="79">
        <v>600</v>
      </c>
      <c r="C14" s="3"/>
      <c r="D14" s="79">
        <v>300</v>
      </c>
    </row>
    <row r="15" spans="1:7" ht="13.5" customHeight="1">
      <c r="A15" s="3" t="s">
        <v>171</v>
      </c>
      <c r="B15" s="79"/>
      <c r="C15" s="3"/>
      <c r="D15" s="79">
        <v>10</v>
      </c>
    </row>
    <row r="16" spans="1:7">
      <c r="A16" s="3" t="s">
        <v>149</v>
      </c>
      <c r="B16" s="79">
        <v>100</v>
      </c>
      <c r="C16" s="3"/>
      <c r="D16" s="79">
        <v>100</v>
      </c>
    </row>
    <row r="17" spans="1:4">
      <c r="A17" s="3" t="s">
        <v>32</v>
      </c>
      <c r="B17" s="79">
        <v>70</v>
      </c>
      <c r="C17" s="3"/>
      <c r="D17" s="79">
        <v>70</v>
      </c>
    </row>
    <row r="18" spans="1:4">
      <c r="A18" s="3" t="s">
        <v>150</v>
      </c>
      <c r="B18" s="79">
        <v>500</v>
      </c>
      <c r="C18" s="3">
        <v>100</v>
      </c>
      <c r="D18" s="79">
        <v>500</v>
      </c>
    </row>
    <row r="19" spans="1:4">
      <c r="A19" s="3" t="s">
        <v>151</v>
      </c>
      <c r="B19" s="79">
        <v>250</v>
      </c>
      <c r="C19" s="3"/>
      <c r="D19" s="79">
        <v>250</v>
      </c>
    </row>
    <row r="20" spans="1:4">
      <c r="A20" s="113" t="s">
        <v>117</v>
      </c>
      <c r="B20" s="79">
        <v>800</v>
      </c>
      <c r="C20" s="3"/>
      <c r="D20" s="238">
        <v>800</v>
      </c>
    </row>
    <row r="21" spans="1:4">
      <c r="A21" s="113" t="s">
        <v>119</v>
      </c>
      <c r="B21" s="79">
        <v>1000</v>
      </c>
      <c r="C21" s="3"/>
      <c r="D21" s="238">
        <v>1000</v>
      </c>
    </row>
    <row r="22" spans="1:4">
      <c r="A22" s="113" t="s">
        <v>41</v>
      </c>
      <c r="B22" s="79">
        <v>150</v>
      </c>
      <c r="C22" s="3"/>
      <c r="D22" s="79">
        <v>500</v>
      </c>
    </row>
    <row r="23" spans="1:4">
      <c r="A23" s="3" t="s">
        <v>152</v>
      </c>
      <c r="B23" s="79">
        <v>50</v>
      </c>
      <c r="C23" s="3"/>
      <c r="D23" s="79">
        <v>50</v>
      </c>
    </row>
    <row r="24" spans="1:4">
      <c r="A24" s="3" t="s">
        <v>153</v>
      </c>
      <c r="B24" s="79">
        <v>50</v>
      </c>
      <c r="C24" s="3"/>
      <c r="D24" s="79">
        <v>50</v>
      </c>
    </row>
    <row r="25" spans="1:4">
      <c r="A25" s="3" t="s">
        <v>28</v>
      </c>
      <c r="B25" s="79">
        <v>1000</v>
      </c>
      <c r="C25" s="3"/>
      <c r="D25" s="79">
        <v>1230</v>
      </c>
    </row>
    <row r="26" spans="1:4" ht="17.25" customHeight="1" thickBot="1">
      <c r="A26" s="222" t="s">
        <v>26</v>
      </c>
      <c r="B26" s="85">
        <v>5870</v>
      </c>
      <c r="C26" s="114"/>
      <c r="D26" s="85">
        <f>SUM(D10:D25)</f>
        <v>5790</v>
      </c>
    </row>
    <row r="27" spans="1:4" ht="18.75" customHeight="1" thickBot="1">
      <c r="A27" s="86" t="s">
        <v>262</v>
      </c>
      <c r="B27" s="230">
        <f>SUM(B6+B9+B26)</f>
        <v>11293</v>
      </c>
      <c r="C27" s="149"/>
      <c r="D27" s="225">
        <f>SUM(D6+D9+D26)</f>
        <v>11480</v>
      </c>
    </row>
    <row r="28" spans="1:4" ht="15.75" customHeight="1" thickBot="1">
      <c r="A28" s="88"/>
    </row>
    <row r="29" spans="1:4" ht="36.75" customHeight="1" thickBot="1">
      <c r="A29" s="289" t="s">
        <v>397</v>
      </c>
      <c r="B29" s="141" t="s">
        <v>70</v>
      </c>
      <c r="C29" s="149"/>
      <c r="D29" s="142" t="s">
        <v>253</v>
      </c>
    </row>
    <row r="30" spans="1:4">
      <c r="A30" s="78" t="s">
        <v>154</v>
      </c>
      <c r="B30" s="78">
        <v>10</v>
      </c>
      <c r="C30" s="78"/>
      <c r="D30" s="78">
        <v>10</v>
      </c>
    </row>
    <row r="31" spans="1:4">
      <c r="A31" s="3" t="s">
        <v>147</v>
      </c>
      <c r="B31" s="3">
        <v>20</v>
      </c>
      <c r="C31" s="3"/>
      <c r="D31" s="3">
        <v>20</v>
      </c>
    </row>
    <row r="32" spans="1:4">
      <c r="A32" s="3" t="s">
        <v>120</v>
      </c>
      <c r="B32" s="3">
        <v>15</v>
      </c>
      <c r="C32" s="3"/>
      <c r="D32" s="3">
        <v>15</v>
      </c>
    </row>
    <row r="33" spans="1:4">
      <c r="A33" s="3" t="s">
        <v>123</v>
      </c>
      <c r="B33" s="3">
        <v>200</v>
      </c>
      <c r="C33" s="3">
        <v>100</v>
      </c>
      <c r="D33" s="3">
        <v>200</v>
      </c>
    </row>
    <row r="34" spans="1:4" ht="13.5" thickBot="1">
      <c r="A34" s="114" t="s">
        <v>28</v>
      </c>
      <c r="B34" s="114">
        <v>40</v>
      </c>
      <c r="C34" s="114"/>
      <c r="D34" s="114">
        <v>66</v>
      </c>
    </row>
    <row r="35" spans="1:4" ht="18.75" customHeight="1" thickBot="1">
      <c r="A35" s="86" t="s">
        <v>121</v>
      </c>
      <c r="B35" s="230">
        <f>SUM(B30:B34)</f>
        <v>285</v>
      </c>
      <c r="C35" s="149"/>
      <c r="D35" s="87">
        <f>SUM(D30:D34)</f>
        <v>311</v>
      </c>
    </row>
    <row r="36" spans="1:4" ht="18.75" customHeight="1" thickBot="1">
      <c r="A36" s="9"/>
    </row>
    <row r="37" spans="1:4" ht="36.75" customHeight="1" thickBot="1">
      <c r="A37" s="289" t="s">
        <v>398</v>
      </c>
      <c r="B37" s="141" t="s">
        <v>70</v>
      </c>
      <c r="C37" s="149"/>
      <c r="D37" s="142" t="s">
        <v>253</v>
      </c>
    </row>
    <row r="38" spans="1:4">
      <c r="A38" s="78" t="s">
        <v>27</v>
      </c>
      <c r="B38" s="89">
        <v>1650</v>
      </c>
      <c r="C38" s="78"/>
      <c r="D38" s="89">
        <v>2200</v>
      </c>
    </row>
    <row r="39" spans="1:4">
      <c r="A39" s="3" t="s">
        <v>227</v>
      </c>
      <c r="B39" s="79"/>
      <c r="C39" s="3"/>
      <c r="D39" s="3">
        <v>582</v>
      </c>
    </row>
    <row r="40" spans="1:4" ht="13.5" thickBot="1">
      <c r="A40" s="114" t="s">
        <v>28</v>
      </c>
      <c r="B40" s="106">
        <v>445</v>
      </c>
      <c r="C40" s="114"/>
      <c r="D40" s="114">
        <v>751</v>
      </c>
    </row>
    <row r="41" spans="1:4" ht="15.75" thickBot="1">
      <c r="A41" s="86" t="s">
        <v>122</v>
      </c>
      <c r="B41" s="230">
        <f>SUM(B38:B40)</f>
        <v>2095</v>
      </c>
      <c r="C41" s="149"/>
      <c r="D41" s="225">
        <f>SUM(D38:D40)</f>
        <v>3533</v>
      </c>
    </row>
    <row r="43" spans="1:4" ht="13.5" thickBot="1"/>
    <row r="44" spans="1:4" ht="36.75" customHeight="1" thickBot="1">
      <c r="A44" s="365" t="s">
        <v>399</v>
      </c>
      <c r="B44" s="141" t="s">
        <v>70</v>
      </c>
      <c r="C44" s="149"/>
      <c r="D44" s="142" t="s">
        <v>253</v>
      </c>
    </row>
    <row r="45" spans="1:4">
      <c r="A45" s="228" t="s">
        <v>155</v>
      </c>
      <c r="B45" s="89">
        <v>1392</v>
      </c>
      <c r="C45" s="78"/>
      <c r="D45" s="89">
        <v>1440</v>
      </c>
    </row>
    <row r="46" spans="1:4">
      <c r="A46" s="132" t="s">
        <v>156</v>
      </c>
      <c r="B46" s="3">
        <v>60</v>
      </c>
      <c r="C46" s="3">
        <v>-50</v>
      </c>
      <c r="D46" s="79">
        <v>60</v>
      </c>
    </row>
    <row r="47" spans="1:4">
      <c r="A47" s="188" t="s">
        <v>29</v>
      </c>
      <c r="B47" s="96">
        <f>SUM(B45:B46)</f>
        <v>1452</v>
      </c>
      <c r="C47" s="3"/>
      <c r="D47" s="96">
        <f>SUM(D45:D46)</f>
        <v>1500</v>
      </c>
    </row>
    <row r="48" spans="1:4">
      <c r="A48" s="132" t="s">
        <v>217</v>
      </c>
      <c r="B48" s="3">
        <v>376</v>
      </c>
      <c r="C48" s="3"/>
      <c r="D48" s="79">
        <v>405</v>
      </c>
    </row>
    <row r="49" spans="1:4">
      <c r="A49" s="188" t="s">
        <v>128</v>
      </c>
      <c r="B49" s="96">
        <f>SUM(B48)</f>
        <v>376</v>
      </c>
      <c r="C49" s="3"/>
      <c r="D49" s="96">
        <f>SUM(D48)</f>
        <v>405</v>
      </c>
    </row>
    <row r="50" spans="1:4">
      <c r="A50" s="179" t="s">
        <v>157</v>
      </c>
      <c r="B50" s="3">
        <v>30</v>
      </c>
      <c r="C50" s="3"/>
      <c r="D50" s="79">
        <v>15</v>
      </c>
    </row>
    <row r="51" spans="1:4">
      <c r="A51" s="132" t="s">
        <v>158</v>
      </c>
      <c r="B51" s="3">
        <v>10</v>
      </c>
      <c r="C51" s="3"/>
      <c r="D51" s="79">
        <v>30</v>
      </c>
    </row>
    <row r="52" spans="1:4">
      <c r="A52" s="132" t="s">
        <v>159</v>
      </c>
      <c r="B52" s="3">
        <v>500</v>
      </c>
      <c r="C52" s="3"/>
      <c r="D52" s="79">
        <v>550</v>
      </c>
    </row>
    <row r="53" spans="1:4">
      <c r="A53" s="132" t="s">
        <v>123</v>
      </c>
      <c r="B53" s="3">
        <v>200</v>
      </c>
      <c r="C53" s="3"/>
      <c r="D53" s="79">
        <v>200</v>
      </c>
    </row>
    <row r="54" spans="1:4">
      <c r="A54" s="132" t="s">
        <v>31</v>
      </c>
      <c r="B54" s="3">
        <v>30</v>
      </c>
      <c r="C54" s="3"/>
      <c r="D54" s="79">
        <v>30</v>
      </c>
    </row>
    <row r="55" spans="1:4">
      <c r="A55" s="3" t="s">
        <v>160</v>
      </c>
      <c r="B55" s="3">
        <v>150</v>
      </c>
      <c r="C55" s="3"/>
      <c r="D55" s="79">
        <v>150</v>
      </c>
    </row>
    <row r="56" spans="1:4">
      <c r="A56" s="3" t="s">
        <v>161</v>
      </c>
      <c r="B56" s="3">
        <v>50</v>
      </c>
      <c r="C56" s="3"/>
      <c r="D56" s="79">
        <v>50</v>
      </c>
    </row>
    <row r="57" spans="1:4">
      <c r="A57" s="3" t="s">
        <v>162</v>
      </c>
      <c r="B57" s="3">
        <v>150</v>
      </c>
      <c r="C57" s="3"/>
      <c r="D57" s="238">
        <v>109</v>
      </c>
    </row>
    <row r="58" spans="1:4">
      <c r="A58" s="3" t="s">
        <v>28</v>
      </c>
      <c r="B58" s="3">
        <v>315</v>
      </c>
      <c r="C58" s="3"/>
      <c r="D58" s="79">
        <v>317</v>
      </c>
    </row>
    <row r="59" spans="1:4" ht="13.5" thickBot="1">
      <c r="A59" s="222" t="s">
        <v>26</v>
      </c>
      <c r="B59" s="85">
        <f>SUM(B50:B58)</f>
        <v>1435</v>
      </c>
      <c r="C59" s="114"/>
      <c r="D59" s="85">
        <f>SUM(D50:D58)</f>
        <v>1451</v>
      </c>
    </row>
    <row r="60" spans="1:4" ht="16.5" thickBot="1">
      <c r="A60" s="232" t="s">
        <v>163</v>
      </c>
      <c r="B60" s="233">
        <f>SUM(B47+B49+B59)</f>
        <v>3263</v>
      </c>
      <c r="C60" s="233">
        <f>SUM(C47+C49+C59)</f>
        <v>0</v>
      </c>
      <c r="D60" s="366">
        <f>SUM(D47+D49+D59)</f>
        <v>3356</v>
      </c>
    </row>
    <row r="61" spans="1:4">
      <c r="D61" s="112"/>
    </row>
  </sheetData>
  <pageMargins left="1.1399999999999999" right="0.15" top="0.16" bottom="0.2" header="0.16" footer="0.2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67"/>
  <sheetViews>
    <sheetView zoomScaleNormal="100" workbookViewId="0">
      <selection activeCell="J45" sqref="J45"/>
    </sheetView>
  </sheetViews>
  <sheetFormatPr defaultRowHeight="12.75"/>
  <cols>
    <col min="1" max="1" width="77.7109375" customWidth="1"/>
    <col min="2" max="2" width="16.85546875" style="100" hidden="1" customWidth="1"/>
    <col min="3" max="3" width="18.7109375" hidden="1" customWidth="1"/>
    <col min="4" max="4" width="7.85546875" hidden="1" customWidth="1"/>
    <col min="5" max="5" width="5" hidden="1" customWidth="1"/>
    <col min="6" max="6" width="18.7109375" customWidth="1"/>
  </cols>
  <sheetData>
    <row r="1" spans="1:7">
      <c r="A1" s="108"/>
      <c r="B1" s="107"/>
      <c r="C1" s="17"/>
      <c r="D1" s="17"/>
      <c r="E1" s="17"/>
      <c r="F1" s="109" t="s">
        <v>360</v>
      </c>
    </row>
    <row r="2" spans="1:7">
      <c r="A2" s="120"/>
      <c r="B2" s="107"/>
      <c r="C2" s="17"/>
      <c r="D2" s="17"/>
      <c r="E2" s="17"/>
      <c r="F2" s="17"/>
    </row>
    <row r="3" spans="1:7" ht="13.5" thickBot="1">
      <c r="A3" s="17"/>
      <c r="B3" s="107"/>
      <c r="C3" s="17"/>
      <c r="D3" s="17"/>
      <c r="E3" s="17"/>
      <c r="F3" s="109" t="s">
        <v>1</v>
      </c>
    </row>
    <row r="4" spans="1:7" ht="32.25" thickBot="1">
      <c r="A4" s="92" t="s">
        <v>404</v>
      </c>
      <c r="B4" s="148" t="s">
        <v>125</v>
      </c>
      <c r="C4" s="141" t="s">
        <v>70</v>
      </c>
      <c r="D4" s="149"/>
      <c r="E4" s="149"/>
      <c r="F4" s="142" t="s">
        <v>253</v>
      </c>
      <c r="G4" s="121"/>
    </row>
    <row r="5" spans="1:7">
      <c r="A5" s="245" t="s">
        <v>400</v>
      </c>
      <c r="B5" s="246">
        <v>2900</v>
      </c>
      <c r="C5" s="150">
        <v>3500</v>
      </c>
      <c r="D5" s="78">
        <v>2893</v>
      </c>
      <c r="E5" s="78"/>
      <c r="F5" s="247">
        <v>3500</v>
      </c>
    </row>
    <row r="6" spans="1:7">
      <c r="A6" s="3" t="s">
        <v>401</v>
      </c>
      <c r="B6" s="221"/>
      <c r="C6" s="37"/>
      <c r="D6" s="3"/>
      <c r="E6" s="3"/>
      <c r="F6" s="132">
        <v>500</v>
      </c>
    </row>
    <row r="7" spans="1:7">
      <c r="A7" s="114" t="s">
        <v>418</v>
      </c>
      <c r="B7" s="115"/>
      <c r="C7" s="367"/>
      <c r="D7" s="114"/>
      <c r="E7" s="114"/>
      <c r="F7" s="239">
        <v>900</v>
      </c>
    </row>
    <row r="8" spans="1:7">
      <c r="A8" s="114" t="s">
        <v>403</v>
      </c>
      <c r="B8" s="115"/>
      <c r="C8" s="367"/>
      <c r="D8" s="114"/>
      <c r="E8" s="114"/>
      <c r="F8" s="239">
        <v>500</v>
      </c>
    </row>
    <row r="9" spans="1:7" ht="13.5" thickBot="1">
      <c r="A9" s="114" t="s">
        <v>402</v>
      </c>
      <c r="B9" s="115"/>
      <c r="C9" s="116"/>
      <c r="D9" s="114"/>
      <c r="E9" s="114"/>
      <c r="F9" s="239">
        <v>100</v>
      </c>
    </row>
    <row r="10" spans="1:7" ht="15.75" thickBot="1">
      <c r="A10" s="86" t="s">
        <v>164</v>
      </c>
      <c r="B10" s="229">
        <f>SUM(B5:B6)</f>
        <v>2900</v>
      </c>
      <c r="C10" s="230">
        <f>SUM(C5:C6)</f>
        <v>3500</v>
      </c>
      <c r="D10" s="230">
        <f>SUM(D5:D6)</f>
        <v>2893</v>
      </c>
      <c r="E10" s="149">
        <v>8500</v>
      </c>
      <c r="F10" s="87">
        <f>SUM(F5:F9)</f>
        <v>5500</v>
      </c>
    </row>
    <row r="12" spans="1:7" ht="13.5" thickBot="1">
      <c r="A12" s="9"/>
    </row>
    <row r="13" spans="1:7" ht="35.25" customHeight="1" thickBot="1">
      <c r="A13" s="365" t="s">
        <v>405</v>
      </c>
      <c r="B13" s="148" t="s">
        <v>125</v>
      </c>
      <c r="C13" s="141" t="s">
        <v>70</v>
      </c>
      <c r="D13" s="149"/>
      <c r="E13" s="149"/>
      <c r="F13" s="142" t="s">
        <v>253</v>
      </c>
    </row>
    <row r="14" spans="1:7">
      <c r="A14" s="248" t="s">
        <v>165</v>
      </c>
      <c r="B14" s="151">
        <v>2000</v>
      </c>
      <c r="C14" s="89">
        <v>1500</v>
      </c>
      <c r="D14" s="78">
        <v>1663</v>
      </c>
      <c r="E14" s="78"/>
      <c r="F14" s="89">
        <v>2100</v>
      </c>
    </row>
    <row r="15" spans="1:7" ht="13.5" thickBot="1">
      <c r="A15" s="240" t="s">
        <v>219</v>
      </c>
      <c r="B15" s="226">
        <v>540</v>
      </c>
      <c r="C15" s="114">
        <v>405</v>
      </c>
      <c r="D15" s="114">
        <v>416</v>
      </c>
      <c r="E15" s="114"/>
      <c r="F15" s="114">
        <v>567</v>
      </c>
    </row>
    <row r="16" spans="1:7" ht="14.25" customHeight="1" thickBot="1">
      <c r="A16" s="234" t="s">
        <v>166</v>
      </c>
      <c r="B16" s="249">
        <f>SUM(B14:B15)</f>
        <v>2540</v>
      </c>
      <c r="C16" s="249">
        <f>SUM(C14:C15)</f>
        <v>1905</v>
      </c>
      <c r="D16" s="249">
        <f>SUM(D14:D15)</f>
        <v>2079</v>
      </c>
      <c r="E16" s="250"/>
      <c r="F16" s="251">
        <f>SUM(F14:F15)</f>
        <v>2667</v>
      </c>
    </row>
    <row r="17" spans="1:6">
      <c r="A17" s="9"/>
    </row>
    <row r="18" spans="1:6" ht="13.5" thickBot="1"/>
    <row r="19" spans="1:6" ht="33.75" customHeight="1" thickBot="1">
      <c r="A19" s="92" t="s">
        <v>407</v>
      </c>
      <c r="B19" s="148" t="s">
        <v>170</v>
      </c>
      <c r="C19" s="141" t="s">
        <v>70</v>
      </c>
      <c r="D19" s="149"/>
      <c r="E19" s="149"/>
      <c r="F19" s="142" t="s">
        <v>253</v>
      </c>
    </row>
    <row r="20" spans="1:6">
      <c r="A20" s="78" t="s">
        <v>148</v>
      </c>
      <c r="B20" s="151">
        <v>20</v>
      </c>
      <c r="C20" s="89">
        <v>30</v>
      </c>
      <c r="D20" s="78"/>
      <c r="E20" s="78">
        <v>30</v>
      </c>
      <c r="F20" s="78">
        <v>30</v>
      </c>
    </row>
    <row r="21" spans="1:6">
      <c r="A21" s="3" t="s">
        <v>168</v>
      </c>
      <c r="B21" s="118">
        <v>200</v>
      </c>
      <c r="C21" s="79">
        <v>50</v>
      </c>
      <c r="D21" s="3"/>
      <c r="E21" s="3">
        <v>50</v>
      </c>
      <c r="F21" s="3">
        <v>100</v>
      </c>
    </row>
    <row r="22" spans="1:6">
      <c r="A22" s="3" t="s">
        <v>32</v>
      </c>
      <c r="B22" s="118">
        <v>30</v>
      </c>
      <c r="C22" s="79">
        <v>10</v>
      </c>
      <c r="D22" s="3"/>
      <c r="E22" s="3"/>
      <c r="F22" s="3">
        <v>50</v>
      </c>
    </row>
    <row r="23" spans="1:6">
      <c r="A23" s="3" t="s">
        <v>171</v>
      </c>
      <c r="B23" s="118"/>
      <c r="C23" s="79">
        <v>100</v>
      </c>
      <c r="D23" s="3"/>
      <c r="E23" s="3"/>
      <c r="F23" s="3">
        <v>100</v>
      </c>
    </row>
    <row r="24" spans="1:6" hidden="1">
      <c r="A24" s="3" t="s">
        <v>30</v>
      </c>
      <c r="B24" s="118">
        <v>100</v>
      </c>
      <c r="C24" s="79"/>
      <c r="D24" s="3"/>
      <c r="E24" s="3"/>
      <c r="F24" s="204"/>
    </row>
    <row r="25" spans="1:6" ht="12" customHeight="1">
      <c r="A25" s="3" t="s">
        <v>172</v>
      </c>
      <c r="B25" s="118">
        <v>1000</v>
      </c>
      <c r="C25" s="79">
        <v>700</v>
      </c>
      <c r="D25" s="3">
        <v>1267</v>
      </c>
      <c r="E25" s="3"/>
      <c r="F25" s="113">
        <v>700</v>
      </c>
    </row>
    <row r="26" spans="1:6" ht="12" customHeight="1">
      <c r="A26" s="3" t="s">
        <v>173</v>
      </c>
      <c r="B26" s="118">
        <v>900</v>
      </c>
      <c r="C26" s="79">
        <v>500</v>
      </c>
      <c r="D26" s="3"/>
      <c r="E26" s="3"/>
      <c r="F26" s="113">
        <v>500</v>
      </c>
    </row>
    <row r="27" spans="1:6">
      <c r="A27" s="3" t="s">
        <v>41</v>
      </c>
      <c r="B27" s="118">
        <v>200</v>
      </c>
      <c r="C27" s="79"/>
      <c r="D27" s="3"/>
      <c r="E27" s="3"/>
      <c r="F27" s="3">
        <v>200</v>
      </c>
    </row>
    <row r="28" spans="1:6">
      <c r="A28" s="3" t="s">
        <v>28</v>
      </c>
      <c r="B28" s="118">
        <v>250</v>
      </c>
      <c r="C28" s="79">
        <v>380</v>
      </c>
      <c r="D28" s="3"/>
      <c r="E28" s="3"/>
      <c r="F28" s="3">
        <v>450</v>
      </c>
    </row>
    <row r="29" spans="1:6" ht="13.5" thickBot="1">
      <c r="A29" s="222" t="s">
        <v>26</v>
      </c>
      <c r="B29" s="241">
        <f>SUM(B20:B28)</f>
        <v>2700</v>
      </c>
      <c r="C29" s="103">
        <f>SUM(C20:C28)</f>
        <v>1770</v>
      </c>
      <c r="D29" s="114"/>
      <c r="E29" s="114"/>
      <c r="F29" s="103">
        <f>SUM(F20:F28)</f>
        <v>2130</v>
      </c>
    </row>
    <row r="30" spans="1:6" ht="15.75" thickBot="1">
      <c r="A30" s="86" t="s">
        <v>174</v>
      </c>
      <c r="B30" s="229">
        <f>B29</f>
        <v>2700</v>
      </c>
      <c r="C30" s="230">
        <f>SUM(C29)</f>
        <v>1770</v>
      </c>
      <c r="D30" s="149"/>
      <c r="E30" s="149"/>
      <c r="F30" s="225">
        <f>SUM(F29)</f>
        <v>2130</v>
      </c>
    </row>
    <row r="31" spans="1:6" ht="13.5" thickBot="1"/>
    <row r="32" spans="1:6" ht="32.25" thickBot="1">
      <c r="A32" s="365" t="s">
        <v>406</v>
      </c>
      <c r="B32" s="141" t="s">
        <v>125</v>
      </c>
      <c r="C32" s="141" t="s">
        <v>70</v>
      </c>
      <c r="D32" s="149"/>
      <c r="E32" s="149"/>
      <c r="F32" s="142" t="s">
        <v>253</v>
      </c>
    </row>
    <row r="33" spans="1:6">
      <c r="A33" s="78" t="s">
        <v>110</v>
      </c>
      <c r="B33" s="78">
        <v>300</v>
      </c>
      <c r="C33" s="78">
        <v>300</v>
      </c>
      <c r="D33" s="78"/>
      <c r="E33" s="78"/>
      <c r="F33" s="78">
        <v>300</v>
      </c>
    </row>
    <row r="34" spans="1:6">
      <c r="A34" s="188" t="s">
        <v>29</v>
      </c>
      <c r="B34" s="98">
        <f>SUM(B33)</f>
        <v>300</v>
      </c>
      <c r="C34" s="98">
        <f>SUM(C33)</f>
        <v>300</v>
      </c>
      <c r="D34" s="3"/>
      <c r="E34" s="3"/>
      <c r="F34" s="98">
        <f>SUM(F33)</f>
        <v>300</v>
      </c>
    </row>
    <row r="35" spans="1:6">
      <c r="A35" s="3" t="s">
        <v>218</v>
      </c>
      <c r="B35" s="3">
        <v>75</v>
      </c>
      <c r="C35" s="3">
        <v>81</v>
      </c>
      <c r="D35" s="3"/>
      <c r="E35" s="3"/>
      <c r="F35" s="3">
        <v>81</v>
      </c>
    </row>
    <row r="36" spans="1:6">
      <c r="A36" s="188" t="s">
        <v>128</v>
      </c>
      <c r="B36" s="98">
        <f>SUM(B35)</f>
        <v>75</v>
      </c>
      <c r="C36" s="98">
        <f>SUM(C35)</f>
        <v>81</v>
      </c>
      <c r="D36" s="3"/>
      <c r="E36" s="3"/>
      <c r="F36" s="98">
        <f>SUM(F35)</f>
        <v>81</v>
      </c>
    </row>
    <row r="37" spans="1:6">
      <c r="A37" s="136" t="s">
        <v>239</v>
      </c>
      <c r="B37" s="98"/>
      <c r="C37" s="98"/>
      <c r="D37" s="3"/>
      <c r="E37" s="3"/>
      <c r="F37" s="117">
        <v>10</v>
      </c>
    </row>
    <row r="38" spans="1:6">
      <c r="A38" s="3" t="s">
        <v>167</v>
      </c>
      <c r="B38" s="3">
        <v>20</v>
      </c>
      <c r="C38" s="3">
        <v>10</v>
      </c>
      <c r="D38" s="3"/>
      <c r="E38" s="3"/>
      <c r="F38" s="3">
        <v>10</v>
      </c>
    </row>
    <row r="39" spans="1:6">
      <c r="A39" s="3" t="s">
        <v>168</v>
      </c>
      <c r="B39" s="3">
        <v>10</v>
      </c>
      <c r="C39" s="3">
        <v>10</v>
      </c>
      <c r="D39" s="3"/>
      <c r="E39" s="3"/>
      <c r="F39" s="3">
        <v>10</v>
      </c>
    </row>
    <row r="40" spans="1:6">
      <c r="A40" s="3" t="s">
        <v>147</v>
      </c>
      <c r="B40" s="3">
        <v>25</v>
      </c>
      <c r="C40" s="3">
        <v>30</v>
      </c>
      <c r="D40" s="3"/>
      <c r="E40" s="3"/>
      <c r="F40" s="3">
        <v>30</v>
      </c>
    </row>
    <row r="41" spans="1:6">
      <c r="A41" s="3" t="s">
        <v>140</v>
      </c>
      <c r="B41" s="3">
        <v>50</v>
      </c>
      <c r="C41" s="3">
        <v>50</v>
      </c>
      <c r="D41" s="3"/>
      <c r="E41" s="3"/>
      <c r="F41" s="3">
        <v>50</v>
      </c>
    </row>
    <row r="42" spans="1:6">
      <c r="A42" s="3" t="s">
        <v>28</v>
      </c>
      <c r="B42" s="3">
        <v>50</v>
      </c>
      <c r="C42" s="3">
        <v>27</v>
      </c>
      <c r="D42" s="3"/>
      <c r="E42" s="3"/>
      <c r="F42" s="3">
        <v>27</v>
      </c>
    </row>
    <row r="43" spans="1:6" ht="13.5" thickBot="1">
      <c r="A43" s="222" t="s">
        <v>26</v>
      </c>
      <c r="B43" s="114"/>
      <c r="C43" s="123">
        <f>SUM(C38:C42)</f>
        <v>127</v>
      </c>
      <c r="D43" s="114"/>
      <c r="E43" s="114"/>
      <c r="F43" s="123">
        <f>SUM(F38:F42)</f>
        <v>127</v>
      </c>
    </row>
    <row r="44" spans="1:6" ht="15.75" thickBot="1">
      <c r="A44" s="86" t="s">
        <v>169</v>
      </c>
      <c r="B44" s="230" t="e">
        <f>B34+B36+#REF!</f>
        <v>#REF!</v>
      </c>
      <c r="C44" s="230">
        <f>SUM(C43,C36,C34)</f>
        <v>508</v>
      </c>
      <c r="D44" s="149"/>
      <c r="E44" s="149"/>
      <c r="F44" s="87">
        <f>SUM(F43,F36,F34)</f>
        <v>508</v>
      </c>
    </row>
    <row r="45" spans="1:6" ht="13.5" thickBot="1">
      <c r="E45">
        <f>SUM(E20:E44)</f>
        <v>80</v>
      </c>
    </row>
    <row r="46" spans="1:6" ht="32.25" thickBot="1">
      <c r="A46" s="289" t="s">
        <v>409</v>
      </c>
      <c r="B46" s="148" t="s">
        <v>125</v>
      </c>
      <c r="C46" s="141" t="s">
        <v>70</v>
      </c>
      <c r="D46" s="149"/>
      <c r="E46" s="149"/>
      <c r="F46" s="142" t="s">
        <v>253</v>
      </c>
    </row>
    <row r="47" spans="1:6">
      <c r="A47" s="78" t="s">
        <v>221</v>
      </c>
      <c r="B47" s="151">
        <v>20</v>
      </c>
      <c r="C47" s="78">
        <v>350</v>
      </c>
      <c r="D47" s="78"/>
      <c r="E47" s="78"/>
      <c r="F47" s="78">
        <v>630</v>
      </c>
    </row>
    <row r="48" spans="1:6" ht="13.5" thickBot="1">
      <c r="A48" s="114" t="s">
        <v>123</v>
      </c>
      <c r="B48" s="226">
        <v>350</v>
      </c>
      <c r="C48" s="114">
        <v>95</v>
      </c>
      <c r="D48" s="114"/>
      <c r="E48" s="114"/>
      <c r="F48" s="114">
        <v>170</v>
      </c>
    </row>
    <row r="49" spans="1:6" ht="15.75" thickBot="1">
      <c r="A49" s="86" t="s">
        <v>229</v>
      </c>
      <c r="B49" s="229">
        <f>SUM(B47:B48)</f>
        <v>370</v>
      </c>
      <c r="C49" s="230">
        <f>SUM(C47:C48)</f>
        <v>445</v>
      </c>
      <c r="D49" s="149"/>
      <c r="E49" s="149"/>
      <c r="F49" s="252">
        <f>SUM(F47:F48)</f>
        <v>800</v>
      </c>
    </row>
    <row r="50" spans="1:6" ht="13.5" thickBot="1"/>
    <row r="51" spans="1:6" ht="32.25" thickBot="1">
      <c r="A51" s="92" t="s">
        <v>231</v>
      </c>
      <c r="B51" s="148" t="s">
        <v>125</v>
      </c>
      <c r="C51" s="141" t="s">
        <v>70</v>
      </c>
      <c r="D51" s="149"/>
      <c r="E51" s="149"/>
      <c r="F51" s="142" t="s">
        <v>253</v>
      </c>
    </row>
    <row r="52" spans="1:6">
      <c r="A52" s="368" t="s">
        <v>323</v>
      </c>
      <c r="B52" s="369">
        <v>20</v>
      </c>
      <c r="C52" s="368">
        <v>576</v>
      </c>
      <c r="D52" s="223"/>
      <c r="E52" s="223"/>
      <c r="F52" s="372">
        <v>1237</v>
      </c>
    </row>
    <row r="53" spans="1:6">
      <c r="A53" s="370" t="s">
        <v>228</v>
      </c>
      <c r="B53" s="371">
        <v>350</v>
      </c>
      <c r="C53" s="370">
        <v>156</v>
      </c>
      <c r="D53" s="61"/>
      <c r="E53" s="61"/>
      <c r="F53" s="370">
        <v>334</v>
      </c>
    </row>
    <row r="54" spans="1:6" ht="13.5" thickBot="1">
      <c r="A54" s="242" t="s">
        <v>408</v>
      </c>
      <c r="B54" s="243"/>
      <c r="C54" s="242"/>
      <c r="D54" s="114"/>
      <c r="E54" s="114"/>
      <c r="F54" s="242">
        <v>40</v>
      </c>
    </row>
    <row r="55" spans="1:6" ht="15.75" thickBot="1">
      <c r="A55" s="86" t="s">
        <v>230</v>
      </c>
      <c r="B55" s="229">
        <f>SUM(B52:B53)</f>
        <v>370</v>
      </c>
      <c r="C55" s="230">
        <f>SUM(C52:C53)</f>
        <v>732</v>
      </c>
      <c r="D55" s="149"/>
      <c r="E55" s="149"/>
      <c r="F55" s="373">
        <f>SUM(F52:F54)</f>
        <v>1611</v>
      </c>
    </row>
    <row r="56" spans="1:6" ht="36.75" customHeight="1" thickBot="1"/>
    <row r="57" spans="1:6" ht="13.5" hidden="1" thickBot="1"/>
    <row r="58" spans="1:6" ht="13.5" hidden="1" thickBot="1"/>
    <row r="59" spans="1:6" ht="32.25" thickBot="1">
      <c r="A59" s="235" t="s">
        <v>238</v>
      </c>
      <c r="B59" s="231"/>
      <c r="C59" s="236" t="s">
        <v>235</v>
      </c>
      <c r="D59" s="231"/>
      <c r="E59" s="231"/>
      <c r="F59" s="142" t="s">
        <v>253</v>
      </c>
    </row>
    <row r="60" spans="1:6">
      <c r="A60" s="78" t="s">
        <v>236</v>
      </c>
      <c r="B60" s="151"/>
      <c r="C60" s="119"/>
      <c r="D60" s="78"/>
      <c r="E60" s="78"/>
      <c r="F60" s="89">
        <v>50</v>
      </c>
    </row>
    <row r="61" spans="1:6">
      <c r="A61" s="3" t="s">
        <v>31</v>
      </c>
      <c r="B61" s="118"/>
      <c r="C61" s="237"/>
      <c r="D61" s="3"/>
      <c r="E61" s="3"/>
      <c r="F61" s="79">
        <v>20</v>
      </c>
    </row>
    <row r="62" spans="1:6">
      <c r="A62" s="3" t="s">
        <v>27</v>
      </c>
      <c r="B62" s="118"/>
      <c r="C62" s="3"/>
      <c r="D62" s="3"/>
      <c r="E62" s="3"/>
      <c r="F62" s="79">
        <v>700</v>
      </c>
    </row>
    <row r="63" spans="1:6">
      <c r="A63" s="3" t="s">
        <v>237</v>
      </c>
      <c r="B63" s="118"/>
      <c r="C63" s="3"/>
      <c r="D63" s="3"/>
      <c r="E63" s="3"/>
      <c r="F63" s="79">
        <v>30</v>
      </c>
    </row>
    <row r="64" spans="1:6">
      <c r="A64" s="3" t="s">
        <v>28</v>
      </c>
      <c r="B64" s="118"/>
      <c r="C64" s="3"/>
      <c r="D64" s="3"/>
      <c r="E64" s="3"/>
      <c r="F64" s="79">
        <v>216</v>
      </c>
    </row>
    <row r="65" spans="1:9" ht="12.75" customHeight="1" thickBot="1">
      <c r="A65" s="123" t="s">
        <v>26</v>
      </c>
      <c r="B65" s="226"/>
      <c r="C65" s="114"/>
      <c r="D65" s="114"/>
      <c r="E65" s="114"/>
      <c r="F65" s="244">
        <f>SUM(F60:F64)</f>
        <v>1016</v>
      </c>
    </row>
    <row r="66" spans="1:9" ht="18.75" customHeight="1" thickBot="1">
      <c r="A66" s="253" t="s">
        <v>238</v>
      </c>
      <c r="B66" s="250"/>
      <c r="C66" s="250"/>
      <c r="D66" s="250"/>
      <c r="E66" s="250"/>
      <c r="F66" s="251">
        <f>SUM(F65)</f>
        <v>1016</v>
      </c>
      <c r="I66" s="8"/>
    </row>
    <row r="67" spans="1:9" ht="38.25" customHeight="1">
      <c r="A67" s="8"/>
      <c r="B67" s="130"/>
      <c r="C67" s="8"/>
      <c r="D67" s="8"/>
      <c r="E67" s="8"/>
      <c r="F67" s="160"/>
    </row>
  </sheetData>
  <pageMargins left="0.82677165354330717" right="0.15748031496062992" top="0.19685039370078741" bottom="0.11811023622047245" header="0.19685039370078741" footer="0.1574803149606299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15</vt:i4>
      </vt:variant>
    </vt:vector>
  </HeadingPairs>
  <TitlesOfParts>
    <vt:vector size="28" baseType="lpstr">
      <vt:lpstr>1.Bev-kiad. </vt:lpstr>
      <vt:lpstr>2.Működés  </vt:lpstr>
      <vt:lpstr>3.Felh.</vt:lpstr>
      <vt:lpstr>4. Átadott pénzeszk.</vt:lpstr>
      <vt:lpstr>5.Bev.össz.</vt:lpstr>
      <vt:lpstr>6.Kiad.össz.</vt:lpstr>
      <vt:lpstr>6.1.jogalkotás</vt:lpstr>
      <vt:lpstr>6.2.közs.gazd.</vt:lpstr>
      <vt:lpstr>6.3.szoc ell.könyvtár, közműv.</vt:lpstr>
      <vt:lpstr>7-8.Többéves,adósság</vt:lpstr>
      <vt:lpstr>9.Likviditás</vt:lpstr>
      <vt:lpstr>10.Eu projekt</vt:lpstr>
      <vt:lpstr>11.gördülő</vt:lpstr>
      <vt:lpstr>'5.Bev.össz.'!Nyomtatási_cím</vt:lpstr>
      <vt:lpstr>'6.Kiad.össz.'!Nyomtatási_cím</vt:lpstr>
      <vt:lpstr>'1.Bev-kiad. '!Nyomtatási_terület</vt:lpstr>
      <vt:lpstr>'10.Eu projekt'!Nyomtatási_terület</vt:lpstr>
      <vt:lpstr>'11.gördülő'!Nyomtatási_terület</vt:lpstr>
      <vt:lpstr>'2.Működés  '!Nyomtatási_terület</vt:lpstr>
      <vt:lpstr>'3.Felh.'!Nyomtatási_terület</vt:lpstr>
      <vt:lpstr>'4. Átadott pénzeszk.'!Nyomtatási_terület</vt:lpstr>
      <vt:lpstr>'5.Bev.össz.'!Nyomtatási_terület</vt:lpstr>
      <vt:lpstr>'6.1.jogalkotás'!Nyomtatási_terület</vt:lpstr>
      <vt:lpstr>'6.2.közs.gazd.'!Nyomtatási_terület</vt:lpstr>
      <vt:lpstr>'6.3.szoc ell.könyvtár, közműv.'!Nyomtatási_terület</vt:lpstr>
      <vt:lpstr>'6.Kiad.össz.'!Nyomtatási_terület</vt:lpstr>
      <vt:lpstr>'7-8.Többéves,adósság'!Nyomtatási_terület</vt:lpstr>
      <vt:lpstr>'9.Likviditás'!Nyomtatási_terület</vt:lpstr>
    </vt:vector>
  </TitlesOfParts>
  <Company>Önkormányzat Bföldvár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Belovics Emilné</dc:creator>
  <cp:lastModifiedBy>magyarsz</cp:lastModifiedBy>
  <cp:lastPrinted>2014-03-12T15:06:38Z</cp:lastPrinted>
  <dcterms:created xsi:type="dcterms:W3CDTF">2009-11-11T14:39:35Z</dcterms:created>
  <dcterms:modified xsi:type="dcterms:W3CDTF">2014-03-12T15:24:46Z</dcterms:modified>
</cp:coreProperties>
</file>