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Doku\Testületi jegyzőkönyvek\Előterjesztések\2015\Szeptember 29\2015. évi költségvetés módosítása\"/>
    </mc:Choice>
  </mc:AlternateContent>
  <bookViews>
    <workbookView xWindow="0" yWindow="0" windowWidth="21570" windowHeight="81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G23" i="1"/>
  <c r="E23" i="1"/>
  <c r="D23" i="1"/>
  <c r="C23" i="1"/>
  <c r="O21" i="1"/>
  <c r="O20" i="1"/>
  <c r="O19" i="1"/>
  <c r="L19" i="1"/>
  <c r="F19" i="1"/>
  <c r="F23" i="1" s="1"/>
  <c r="O18" i="1"/>
  <c r="O17" i="1"/>
  <c r="O23" i="1" s="1"/>
  <c r="O14" i="1"/>
  <c r="C14" i="1"/>
  <c r="O13" i="1"/>
  <c r="O12" i="1"/>
  <c r="O11" i="1"/>
  <c r="O10" i="1"/>
  <c r="O9" i="1"/>
  <c r="F9" i="1"/>
  <c r="E9" i="1"/>
  <c r="D9" i="1"/>
  <c r="D15" i="1" s="1"/>
  <c r="D24" i="1" s="1"/>
  <c r="E14" i="1" s="1"/>
  <c r="C9" i="1"/>
  <c r="C15" i="1" s="1"/>
  <c r="C24" i="1" s="1"/>
  <c r="D14" i="1" s="1"/>
  <c r="O8" i="1"/>
  <c r="O15" i="1" s="1"/>
  <c r="E15" i="1" l="1"/>
  <c r="E24" i="1" s="1"/>
  <c r="F14" i="1" s="1"/>
  <c r="F15" i="1" s="1"/>
  <c r="F24" i="1" s="1"/>
  <c r="G14" i="1" s="1"/>
  <c r="G15" i="1" s="1"/>
  <c r="G24" i="1" s="1"/>
  <c r="H14" i="1" s="1"/>
  <c r="H15" i="1" s="1"/>
  <c r="H24" i="1" s="1"/>
  <c r="I14" i="1" s="1"/>
  <c r="I15" i="1" s="1"/>
  <c r="I24" i="1" s="1"/>
  <c r="J14" i="1" s="1"/>
  <c r="J15" i="1" s="1"/>
  <c r="J24" i="1" s="1"/>
  <c r="K14" i="1" s="1"/>
  <c r="K15" i="1" s="1"/>
  <c r="K24" i="1" s="1"/>
  <c r="L14" i="1" s="1"/>
  <c r="L15" i="1" s="1"/>
  <c r="L24" i="1" s="1"/>
  <c r="M14" i="1" s="1"/>
  <c r="M15" i="1" s="1"/>
  <c r="M24" i="1" s="1"/>
  <c r="N14" i="1" s="1"/>
  <c r="N15" i="1" s="1"/>
  <c r="N24" i="1" s="1"/>
</calcChain>
</file>

<file path=xl/sharedStrings.xml><?xml version="1.0" encoding="utf-8"?>
<sst xmlns="http://schemas.openxmlformats.org/spreadsheetml/2006/main" count="50" uniqueCount="50">
  <si>
    <t>Előirányzat felhasználási ütemterv 2015.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</si>
  <si>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</si>
  <si>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</si>
  <si>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</si>
  <si>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</si>
  <si>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</si>
  <si>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</si>
  <si>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</si>
  <si>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</si>
  <si>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</si>
  <si>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</si>
  <si>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</si>
  <si>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</si>
  <si>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</si>
  <si>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</si>
  <si>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</si>
  <si>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</si>
  <si>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</si>
  <si>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</si>
  <si>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</si>
  <si>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</si>
  <si>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</si>
  <si>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</si>
  <si>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</si>
  <si>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</si>
  <si>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</si>
  <si>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 xml:space="preserve">Október </t>
  </si>
  <si>
    <t>November</t>
  </si>
  <si>
    <t>December</t>
  </si>
  <si>
    <t>Összesen</t>
  </si>
  <si>
    <t>Bevételek</t>
  </si>
  <si>
    <t>Önkorm.működési támogatása</t>
  </si>
  <si>
    <t>Egyéb műk.c.tám.áht-on belülről</t>
  </si>
  <si>
    <t>Közhatalmi bevételek</t>
  </si>
  <si>
    <t>Működési bevételek</t>
  </si>
  <si>
    <t>Működési c. átvett pe.áht-on kivülről</t>
  </si>
  <si>
    <t>Felhalmozási bevételek</t>
  </si>
  <si>
    <t>Költségvetési maradvány alakulása</t>
  </si>
  <si>
    <t>Bevételek összesen</t>
  </si>
  <si>
    <t>Kiadások</t>
  </si>
  <si>
    <t>Működési kiadások</t>
  </si>
  <si>
    <t>Intézményfinansz.</t>
  </si>
  <si>
    <t>Felújítások</t>
  </si>
  <si>
    <t>Beruházások</t>
  </si>
  <si>
    <t>Egyéb felhalm.kiad.</t>
  </si>
  <si>
    <t>Tartalék felhaszn.</t>
  </si>
  <si>
    <t>Kiadások összesen:</t>
  </si>
  <si>
    <t>Egyenleg /záró pénze./</t>
  </si>
  <si>
    <t>9. melléklet a 6 /2015. (III. 13.) önkormányzati rendelethez</t>
  </si>
  <si>
    <t>7. melléklet a 14/2015. (X.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</si>
</sst>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Fill="1" applyBorder="1"/>
    <xf numFmtId="0" fontId="0" fillId="0" borderId="9" xfId="0" applyBorder="1"/>
    <xf numFmtId="3" fontId="0" fillId="0" borderId="10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>
        <row r="8">
          <cell r="C8">
            <v>86118</v>
          </cell>
        </row>
        <row r="20">
          <cell r="F20">
            <v>69534</v>
          </cell>
        </row>
        <row r="21">
          <cell r="F21">
            <v>12000</v>
          </cell>
        </row>
        <row r="29">
          <cell r="F29">
            <v>23750</v>
          </cell>
        </row>
        <row r="40">
          <cell r="F40">
            <v>975</v>
          </cell>
        </row>
        <row r="44">
          <cell r="F44">
            <v>25282</v>
          </cell>
        </row>
        <row r="67">
          <cell r="F67">
            <v>36975</v>
          </cell>
        </row>
        <row r="68">
          <cell r="F68">
            <v>2603</v>
          </cell>
        </row>
      </sheetData>
      <sheetData sheetId="2">
        <row r="8">
          <cell r="F8">
            <v>138302</v>
          </cell>
        </row>
        <row r="15">
          <cell r="F15">
            <v>8162</v>
          </cell>
        </row>
        <row r="16">
          <cell r="F16">
            <v>45541</v>
          </cell>
        </row>
        <row r="17">
          <cell r="F17">
            <v>0</v>
          </cell>
        </row>
        <row r="18">
          <cell r="E18">
            <v>58529</v>
          </cell>
          <cell r="F18">
            <v>123761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zoomScale="60" zoomScaleNormal="100" workbookViewId="0">
      <selection activeCell="G1" sqref="G1"/>
    </sheetView>
  </sheetViews>
  <sheetFormatPr defaultRowHeight="15" x14ac:dyDescent="0.25"/>
  <cols>
    <col min="2" max="2" width="35.7109375" customWidth="1"/>
    <col min="10" max="10" width="10.42578125" customWidth="1"/>
    <col min="11" max="11" width="12.28515625" customWidth="1"/>
    <col min="13" max="13" width="10.7109375" customWidth="1"/>
    <col min="14" max="14" width="10.85546875" customWidth="1"/>
  </cols>
  <sheetData>
    <row r="1" spans="1:15" x14ac:dyDescent="0.25">
      <c r="G1" t="s">
        <v>49</v>
      </c>
    </row>
    <row r="2" spans="1:15" ht="15.75" x14ac:dyDescent="0.25">
      <c r="G2" s="1" t="s">
        <v>48</v>
      </c>
    </row>
    <row r="3" spans="1:15" x14ac:dyDescent="0.25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N4" s="21" t="s">
        <v>1</v>
      </c>
      <c r="O4" s="21"/>
    </row>
    <row r="5" spans="1:15" x14ac:dyDescent="0.25">
      <c r="A5" s="2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5" x14ac:dyDescent="0.25">
      <c r="A6" s="2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23</v>
      </c>
      <c r="J6" s="4" t="s">
        <v>24</v>
      </c>
      <c r="K6" s="4" t="s">
        <v>25</v>
      </c>
      <c r="L6" s="4" t="s">
        <v>26</v>
      </c>
      <c r="M6" s="4" t="s">
        <v>27</v>
      </c>
      <c r="N6" s="4" t="s">
        <v>28</v>
      </c>
      <c r="O6" s="4" t="s">
        <v>29</v>
      </c>
    </row>
    <row r="7" spans="1:15" x14ac:dyDescent="0.25">
      <c r="A7" s="2">
        <v>3</v>
      </c>
      <c r="B7" s="5" t="s">
        <v>30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x14ac:dyDescent="0.25">
      <c r="A8" s="2">
        <v>5</v>
      </c>
      <c r="B8" s="8" t="s">
        <v>31</v>
      </c>
      <c r="C8" s="9">
        <v>10339</v>
      </c>
      <c r="D8" s="9">
        <v>6889</v>
      </c>
      <c r="E8" s="9">
        <v>6889</v>
      </c>
      <c r="F8" s="9">
        <v>6889</v>
      </c>
      <c r="G8" s="9">
        <v>6889</v>
      </c>
      <c r="H8" s="9">
        <v>6889</v>
      </c>
      <c r="I8" s="9">
        <v>6889</v>
      </c>
      <c r="J8" s="9">
        <v>6889</v>
      </c>
      <c r="K8" s="9">
        <v>6889</v>
      </c>
      <c r="L8" s="9">
        <v>6889</v>
      </c>
      <c r="M8" s="9">
        <v>6889</v>
      </c>
      <c r="N8" s="9">
        <v>6889</v>
      </c>
      <c r="O8" s="10">
        <f>[1]bevételek!C8</f>
        <v>86118</v>
      </c>
    </row>
    <row r="9" spans="1:15" x14ac:dyDescent="0.25">
      <c r="A9" s="2">
        <v>6</v>
      </c>
      <c r="B9" s="8" t="s">
        <v>32</v>
      </c>
      <c r="C9" s="9">
        <f>O9/12</f>
        <v>5794.5</v>
      </c>
      <c r="D9" s="9">
        <f>O9/12</f>
        <v>5794.5</v>
      </c>
      <c r="E9" s="9">
        <f>O9/12</f>
        <v>5794.5</v>
      </c>
      <c r="F9" s="9">
        <f>O9/12</f>
        <v>5794.5</v>
      </c>
      <c r="G9" s="9">
        <v>5794</v>
      </c>
      <c r="H9" s="9">
        <v>5794</v>
      </c>
      <c r="I9" s="9">
        <v>5794</v>
      </c>
      <c r="J9" s="9">
        <v>5794</v>
      </c>
      <c r="K9" s="9">
        <v>5794</v>
      </c>
      <c r="L9" s="9">
        <v>5794</v>
      </c>
      <c r="M9" s="9">
        <v>5794</v>
      </c>
      <c r="N9" s="9">
        <v>5798</v>
      </c>
      <c r="O9" s="10">
        <f>[1]bevételek!F20</f>
        <v>69534</v>
      </c>
    </row>
    <row r="10" spans="1:15" x14ac:dyDescent="0.25">
      <c r="A10" s="2">
        <v>7</v>
      </c>
      <c r="B10" s="8" t="s">
        <v>33</v>
      </c>
      <c r="C10" s="9"/>
      <c r="D10" s="9"/>
      <c r="E10" s="9">
        <v>4500</v>
      </c>
      <c r="F10" s="9">
        <v>500</v>
      </c>
      <c r="G10" s="9">
        <v>520</v>
      </c>
      <c r="H10" s="9">
        <v>580</v>
      </c>
      <c r="I10" s="9">
        <v>200</v>
      </c>
      <c r="J10" s="9">
        <v>200</v>
      </c>
      <c r="K10" s="9">
        <v>4500</v>
      </c>
      <c r="L10" s="9">
        <v>500</v>
      </c>
      <c r="M10" s="9"/>
      <c r="N10" s="9">
        <v>500</v>
      </c>
      <c r="O10" s="10">
        <f>[1]bevételek!F21</f>
        <v>12000</v>
      </c>
    </row>
    <row r="11" spans="1:15" x14ac:dyDescent="0.25">
      <c r="A11" s="2">
        <v>8</v>
      </c>
      <c r="B11" s="8" t="s">
        <v>34</v>
      </c>
      <c r="C11" s="9">
        <v>1979</v>
      </c>
      <c r="D11" s="9">
        <v>1979</v>
      </c>
      <c r="E11" s="9">
        <v>1979</v>
      </c>
      <c r="F11" s="9">
        <v>1979</v>
      </c>
      <c r="G11" s="9">
        <v>1979</v>
      </c>
      <c r="H11" s="9">
        <v>1979</v>
      </c>
      <c r="I11" s="9">
        <v>1979</v>
      </c>
      <c r="J11" s="9">
        <v>1979</v>
      </c>
      <c r="K11" s="9">
        <v>1979</v>
      </c>
      <c r="L11" s="9">
        <v>1979</v>
      </c>
      <c r="M11" s="9">
        <v>1979</v>
      </c>
      <c r="N11" s="9">
        <v>1981</v>
      </c>
      <c r="O11" s="10">
        <f>[1]bevételek!F29</f>
        <v>23750</v>
      </c>
    </row>
    <row r="12" spans="1:15" x14ac:dyDescent="0.25">
      <c r="A12" s="2"/>
      <c r="B12" s="8" t="s">
        <v>35</v>
      </c>
      <c r="C12" s="9"/>
      <c r="D12" s="9">
        <v>100</v>
      </c>
      <c r="E12" s="9">
        <v>100</v>
      </c>
      <c r="F12" s="9">
        <v>650</v>
      </c>
      <c r="G12" s="9">
        <v>50</v>
      </c>
      <c r="H12" s="9">
        <v>75</v>
      </c>
      <c r="I12" s="9"/>
      <c r="J12" s="9"/>
      <c r="K12" s="9"/>
      <c r="L12" s="9"/>
      <c r="M12" s="9"/>
      <c r="N12" s="9"/>
      <c r="O12" s="10">
        <f>[1]bevételek!F40</f>
        <v>975</v>
      </c>
    </row>
    <row r="13" spans="1:15" x14ac:dyDescent="0.25">
      <c r="A13" s="2">
        <v>9</v>
      </c>
      <c r="B13" s="8" t="s">
        <v>36</v>
      </c>
      <c r="C13" s="9"/>
      <c r="D13" s="9"/>
      <c r="E13" s="9"/>
      <c r="F13" s="9"/>
      <c r="G13" s="9">
        <v>9326</v>
      </c>
      <c r="H13" s="9"/>
      <c r="I13" s="9"/>
      <c r="J13" s="9"/>
      <c r="K13" s="9"/>
      <c r="L13" s="9"/>
      <c r="M13" s="9">
        <v>14256</v>
      </c>
      <c r="N13" s="9"/>
      <c r="O13" s="10">
        <f>[1]bevételek!F44</f>
        <v>25282</v>
      </c>
    </row>
    <row r="14" spans="1:15" x14ac:dyDescent="0.25">
      <c r="A14" s="2">
        <v>11</v>
      </c>
      <c r="B14" s="11" t="s">
        <v>37</v>
      </c>
      <c r="C14" s="12">
        <f>O14</f>
        <v>39578</v>
      </c>
      <c r="D14" s="12">
        <f>C24</f>
        <v>41221.5</v>
      </c>
      <c r="E14" s="12">
        <f t="shared" ref="E14:N14" si="0">D24</f>
        <v>39926</v>
      </c>
      <c r="F14" s="12">
        <f t="shared" si="0"/>
        <v>42930.5</v>
      </c>
      <c r="G14" s="12">
        <f t="shared" si="0"/>
        <v>28900</v>
      </c>
      <c r="H14" s="12">
        <f t="shared" si="0"/>
        <v>23333</v>
      </c>
      <c r="I14" s="12">
        <f t="shared" si="0"/>
        <v>15237</v>
      </c>
      <c r="J14" s="12">
        <f t="shared" si="0"/>
        <v>13686</v>
      </c>
      <c r="K14" s="12">
        <f t="shared" si="0"/>
        <v>12490</v>
      </c>
      <c r="L14" s="12">
        <f t="shared" si="0"/>
        <v>15594</v>
      </c>
      <c r="M14" s="12">
        <f t="shared" si="0"/>
        <v>-2843</v>
      </c>
      <c r="N14" s="12">
        <f t="shared" si="0"/>
        <v>10017</v>
      </c>
      <c r="O14" s="10">
        <f>[1]bevételek!F67+[1]bevételek!F68</f>
        <v>39578</v>
      </c>
    </row>
    <row r="15" spans="1:15" x14ac:dyDescent="0.25">
      <c r="A15" s="2">
        <v>12</v>
      </c>
      <c r="B15" s="13" t="s">
        <v>38</v>
      </c>
      <c r="C15" s="14">
        <f>C8+C9+C10+C11+C14+C13+C12</f>
        <v>57690.5</v>
      </c>
      <c r="D15" s="14">
        <f t="shared" ref="D15:N15" si="1">D8+D9+D10+D11+D14+D13+D12</f>
        <v>55984</v>
      </c>
      <c r="E15" s="14">
        <f t="shared" si="1"/>
        <v>59188.5</v>
      </c>
      <c r="F15" s="14">
        <f t="shared" si="1"/>
        <v>58743</v>
      </c>
      <c r="G15" s="14">
        <f t="shared" si="1"/>
        <v>53458</v>
      </c>
      <c r="H15" s="14">
        <f t="shared" si="1"/>
        <v>38650</v>
      </c>
      <c r="I15" s="14">
        <f t="shared" si="1"/>
        <v>30099</v>
      </c>
      <c r="J15" s="14">
        <f t="shared" si="1"/>
        <v>28548</v>
      </c>
      <c r="K15" s="14">
        <f t="shared" si="1"/>
        <v>31652</v>
      </c>
      <c r="L15" s="14">
        <f t="shared" si="1"/>
        <v>30756</v>
      </c>
      <c r="M15" s="14">
        <f t="shared" si="1"/>
        <v>26075</v>
      </c>
      <c r="N15" s="14">
        <f t="shared" si="1"/>
        <v>25185</v>
      </c>
      <c r="O15" s="14">
        <f>SUM(O8:O14)</f>
        <v>257237</v>
      </c>
    </row>
    <row r="16" spans="1:15" x14ac:dyDescent="0.25">
      <c r="A16" s="2">
        <v>13</v>
      </c>
      <c r="B16" s="5" t="s">
        <v>39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</row>
    <row r="17" spans="1:15" x14ac:dyDescent="0.25">
      <c r="A17" s="2">
        <v>14</v>
      </c>
      <c r="B17" s="8" t="s">
        <v>40</v>
      </c>
      <c r="C17" s="9">
        <v>11341</v>
      </c>
      <c r="D17" s="9">
        <v>11330</v>
      </c>
      <c r="E17" s="9">
        <v>11330</v>
      </c>
      <c r="F17" s="9">
        <v>11330</v>
      </c>
      <c r="G17" s="9">
        <v>11330</v>
      </c>
      <c r="H17" s="9">
        <v>11330</v>
      </c>
      <c r="I17" s="9">
        <v>11330</v>
      </c>
      <c r="J17" s="9">
        <v>11330</v>
      </c>
      <c r="K17" s="9">
        <v>11330</v>
      </c>
      <c r="L17" s="9">
        <v>11330</v>
      </c>
      <c r="M17" s="9">
        <v>11330</v>
      </c>
      <c r="N17" s="9">
        <v>11330</v>
      </c>
      <c r="O17" s="17">
        <f>[1]kiadások!F8</f>
        <v>138302</v>
      </c>
    </row>
    <row r="18" spans="1:15" x14ac:dyDescent="0.25">
      <c r="A18" s="2">
        <v>15</v>
      </c>
      <c r="B18" s="8" t="s">
        <v>41</v>
      </c>
      <c r="C18" s="9">
        <v>4728</v>
      </c>
      <c r="D18" s="9">
        <v>4728</v>
      </c>
      <c r="E18" s="9">
        <v>4728</v>
      </c>
      <c r="F18" s="9">
        <v>4728</v>
      </c>
      <c r="G18" s="9">
        <v>4728</v>
      </c>
      <c r="H18" s="9">
        <v>4728</v>
      </c>
      <c r="I18" s="9">
        <v>4728</v>
      </c>
      <c r="J18" s="9">
        <v>4728</v>
      </c>
      <c r="K18" s="9">
        <v>4728</v>
      </c>
      <c r="L18" s="9">
        <v>4728</v>
      </c>
      <c r="M18" s="9">
        <v>4728</v>
      </c>
      <c r="N18" s="9">
        <v>4728</v>
      </c>
      <c r="O18" s="17">
        <f>[1]kiadások!F18-[1]kiadások!E18</f>
        <v>65232</v>
      </c>
    </row>
    <row r="19" spans="1:15" x14ac:dyDescent="0.25">
      <c r="A19" s="2">
        <v>16</v>
      </c>
      <c r="B19" s="8" t="s">
        <v>42</v>
      </c>
      <c r="C19" s="9"/>
      <c r="D19" s="9"/>
      <c r="E19" s="9"/>
      <c r="F19" s="9">
        <f>13655+80</f>
        <v>13735</v>
      </c>
      <c r="G19" s="9">
        <v>13655</v>
      </c>
      <c r="H19" s="9">
        <v>255</v>
      </c>
      <c r="I19" s="9">
        <v>355</v>
      </c>
      <c r="J19" s="9">
        <v>0</v>
      </c>
      <c r="K19" s="9">
        <v>0</v>
      </c>
      <c r="L19" s="9">
        <f>1700+15841</f>
        <v>17541</v>
      </c>
      <c r="M19" s="9">
        <v>0</v>
      </c>
      <c r="N19" s="9"/>
      <c r="O19" s="17">
        <f>[1]kiadások!F16</f>
        <v>45541</v>
      </c>
    </row>
    <row r="20" spans="1:15" x14ac:dyDescent="0.25">
      <c r="A20" s="2">
        <v>17</v>
      </c>
      <c r="B20" s="8" t="s">
        <v>43</v>
      </c>
      <c r="C20" s="9">
        <v>400</v>
      </c>
      <c r="D20" s="9"/>
      <c r="E20" s="9">
        <v>200</v>
      </c>
      <c r="F20" s="9">
        <v>50</v>
      </c>
      <c r="G20" s="9">
        <v>412</v>
      </c>
      <c r="H20" s="9">
        <v>7100</v>
      </c>
      <c r="I20" s="9">
        <v>0</v>
      </c>
      <c r="J20" s="9"/>
      <c r="K20" s="9"/>
      <c r="L20" s="9"/>
      <c r="M20" s="9"/>
      <c r="N20" s="9"/>
      <c r="O20" s="17">
        <f>[1]kiadások!F15</f>
        <v>8162</v>
      </c>
    </row>
    <row r="21" spans="1:15" x14ac:dyDescent="0.25">
      <c r="A21" s="2">
        <v>18</v>
      </c>
      <c r="B21" s="8" t="s">
        <v>44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7">
        <f>[1]kiadások!F17</f>
        <v>0</v>
      </c>
    </row>
    <row r="22" spans="1:15" x14ac:dyDescent="0.25">
      <c r="A22" s="2">
        <v>19</v>
      </c>
      <c r="B22" s="11" t="s">
        <v>45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8">
        <v>0</v>
      </c>
    </row>
    <row r="23" spans="1:15" x14ac:dyDescent="0.25">
      <c r="A23" s="2">
        <v>20</v>
      </c>
      <c r="B23" s="13" t="s">
        <v>46</v>
      </c>
      <c r="C23" s="14">
        <f>C17+C18+C19+C20+C21+C22</f>
        <v>16469</v>
      </c>
      <c r="D23" s="14">
        <f t="shared" ref="D23:N23" si="2">D17+D18+D19+D20+D21+D22</f>
        <v>16058</v>
      </c>
      <c r="E23" s="14">
        <f t="shared" si="2"/>
        <v>16258</v>
      </c>
      <c r="F23" s="14">
        <f t="shared" si="2"/>
        <v>29843</v>
      </c>
      <c r="G23" s="14">
        <f t="shared" si="2"/>
        <v>30125</v>
      </c>
      <c r="H23" s="14">
        <f t="shared" si="2"/>
        <v>23413</v>
      </c>
      <c r="I23" s="14">
        <f t="shared" si="2"/>
        <v>16413</v>
      </c>
      <c r="J23" s="14">
        <f t="shared" si="2"/>
        <v>16058</v>
      </c>
      <c r="K23" s="14">
        <f t="shared" si="2"/>
        <v>16058</v>
      </c>
      <c r="L23" s="14">
        <f t="shared" si="2"/>
        <v>33599</v>
      </c>
      <c r="M23" s="14">
        <f t="shared" si="2"/>
        <v>16058</v>
      </c>
      <c r="N23" s="14">
        <f t="shared" si="2"/>
        <v>16058</v>
      </c>
      <c r="O23" s="14">
        <f>SUM(O17:O22)</f>
        <v>257237</v>
      </c>
    </row>
    <row r="24" spans="1:15" x14ac:dyDescent="0.25">
      <c r="A24" s="2">
        <v>21</v>
      </c>
      <c r="B24" s="2" t="s">
        <v>47</v>
      </c>
      <c r="C24" s="19">
        <f>C15-C23</f>
        <v>41221.5</v>
      </c>
      <c r="D24" s="19">
        <f t="shared" ref="D24:N24" si="3">D15-D23</f>
        <v>39926</v>
      </c>
      <c r="E24" s="19">
        <f t="shared" si="3"/>
        <v>42930.5</v>
      </c>
      <c r="F24" s="19">
        <f t="shared" si="3"/>
        <v>28900</v>
      </c>
      <c r="G24" s="19">
        <f t="shared" si="3"/>
        <v>23333</v>
      </c>
      <c r="H24" s="19">
        <f t="shared" si="3"/>
        <v>15237</v>
      </c>
      <c r="I24" s="19">
        <f t="shared" si="3"/>
        <v>13686</v>
      </c>
      <c r="J24" s="19">
        <f t="shared" si="3"/>
        <v>12490</v>
      </c>
      <c r="K24" s="19">
        <f t="shared" si="3"/>
        <v>15594</v>
      </c>
      <c r="L24" s="19">
        <f t="shared" si="3"/>
        <v>-2843</v>
      </c>
      <c r="M24" s="19">
        <f t="shared" si="3"/>
        <v>10017</v>
      </c>
      <c r="N24" s="19">
        <f t="shared" si="3"/>
        <v>9127</v>
      </c>
      <c r="O24" s="19"/>
    </row>
  </sheetData>
  <mergeCells count="2">
    <mergeCell ref="B3:O3"/>
    <mergeCell ref="N4:O4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2015-09-23T10:52:05Z</cp:lastPrinted>
  <dcterms:created xsi:type="dcterms:W3CDTF">2015-09-22T10:14:11Z</dcterms:created>
  <dcterms:modified xsi:type="dcterms:W3CDTF">2015-10-14T06:57:46Z</dcterms:modified>
</cp:coreProperties>
</file>