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zandi\Jkv. új\Gelsesziget\"/>
    </mc:Choice>
  </mc:AlternateContent>
  <bookViews>
    <workbookView xWindow="0" yWindow="0" windowWidth="18645" windowHeight="11580" activeTab="4"/>
  </bookViews>
  <sheets>
    <sheet name="Mellékletek" sheetId="4" r:id="rId1"/>
    <sheet name="kiemelt ei" sheetId="1" r:id="rId2"/>
    <sheet name="kiadások működés felhalmozás" sheetId="2" r:id="rId3"/>
    <sheet name="bevételek működés felhalmozás" sheetId="3" r:id="rId4"/>
    <sheet name="Létszám" sheetId="5" r:id="rId5"/>
    <sheet name="szociális kiadások" sheetId="19" r:id="rId6"/>
    <sheet name="átadott" sheetId="20" r:id="rId7"/>
    <sheet name="átvett" sheetId="21" r:id="rId8"/>
    <sheet name="helyi adók" sheetId="22" r:id="rId9"/>
    <sheet name="Maradványkimutatás" sheetId="6" r:id="rId10"/>
    <sheet name="Mérleg" sheetId="7" r:id="rId11"/>
    <sheet name="Eredménykimutatás" sheetId="8" r:id="rId12"/>
    <sheet name="Vagyonkimutatás" sheetId="9" r:id="rId13"/>
    <sheet name="Munka1" sheetId="14" state="hidden" r:id="rId14"/>
  </sheets>
  <definedNames>
    <definedName name="_xlnm.Print_Titles" localSheetId="6">átadott!$1:$7</definedName>
    <definedName name="_xlnm.Print_Titles" localSheetId="7">átvett!$1:$7</definedName>
    <definedName name="_xlnm.Print_Titles" localSheetId="3">'bevételek működés felhalmozás'!$1:$7</definedName>
    <definedName name="_xlnm.Print_Titles" localSheetId="11">Eredménykimutatás!$1:$5</definedName>
    <definedName name="_xlnm.Print_Titles" localSheetId="8">'helyi adók'!$1:$7</definedName>
    <definedName name="_xlnm.Print_Titles" localSheetId="10">Mérleg!$1:$5</definedName>
    <definedName name="_xlnm.Print_Titles" localSheetId="5">'szociális kiadások'!$1:$7</definedName>
    <definedName name="_xlnm.Print_Area" localSheetId="6">átadott!$A$1:$E$120</definedName>
    <definedName name="_xlnm.Print_Area" localSheetId="7">átvett!$A$1:$E$119</definedName>
    <definedName name="_xlnm.Print_Area" localSheetId="1">'kiemelt ei'!$A$1:$D$29</definedName>
    <definedName name="_xlnm.Print_Area" localSheetId="5">'szociális kiadások'!$A$1:$E$43</definedName>
  </definedNames>
  <calcPr calcId="162913"/>
</workbook>
</file>

<file path=xl/calcChain.xml><?xml version="1.0" encoding="utf-8"?>
<calcChain xmlns="http://schemas.openxmlformats.org/spreadsheetml/2006/main">
  <c r="B17" i="1" l="1"/>
  <c r="D17" i="7" l="1"/>
  <c r="E17" i="7"/>
  <c r="D37" i="22"/>
  <c r="E37" i="22"/>
  <c r="C37" i="22"/>
  <c r="D16" i="22"/>
  <c r="E16" i="22"/>
  <c r="C16" i="22"/>
  <c r="D13" i="22"/>
  <c r="C13" i="22"/>
  <c r="D12" i="22"/>
  <c r="E12" i="22"/>
  <c r="C12" i="22"/>
  <c r="D85" i="21"/>
  <c r="E85" i="21"/>
  <c r="C85" i="21"/>
  <c r="D74" i="21"/>
  <c r="D40" i="21"/>
  <c r="E40" i="21"/>
  <c r="C40" i="21"/>
  <c r="D53" i="20"/>
  <c r="E53" i="20"/>
  <c r="C53" i="20"/>
  <c r="D65" i="20"/>
  <c r="E65" i="20"/>
  <c r="C65" i="20"/>
  <c r="D42" i="20" l="1"/>
  <c r="E42" i="20"/>
  <c r="C42" i="20"/>
  <c r="D42" i="19" l="1"/>
  <c r="E42" i="19"/>
  <c r="C42" i="19"/>
  <c r="B30" i="5"/>
  <c r="B20" i="5"/>
  <c r="B31" i="5" s="1"/>
  <c r="D75" i="2"/>
  <c r="C75" i="2" l="1"/>
  <c r="D14" i="3" l="1"/>
  <c r="E14" i="3"/>
  <c r="D26" i="9" l="1"/>
  <c r="D31" i="9" s="1"/>
  <c r="E26" i="9"/>
  <c r="F26" i="9"/>
  <c r="G26" i="9"/>
  <c r="H26" i="9"/>
  <c r="H31" i="9" s="1"/>
  <c r="C26" i="9"/>
  <c r="C31" i="9" s="1"/>
  <c r="F22" i="9"/>
  <c r="F31" i="9"/>
  <c r="F32" i="9" s="1"/>
  <c r="G31" i="9"/>
  <c r="E31" i="9"/>
  <c r="D21" i="9"/>
  <c r="E21" i="9"/>
  <c r="F21" i="9"/>
  <c r="G21" i="9"/>
  <c r="H21" i="9"/>
  <c r="H22" i="9" s="1"/>
  <c r="C21" i="9"/>
  <c r="D15" i="9"/>
  <c r="E15" i="9"/>
  <c r="F15" i="9"/>
  <c r="G15" i="9"/>
  <c r="H15" i="9"/>
  <c r="C15" i="9"/>
  <c r="C22" i="9" s="1"/>
  <c r="I9" i="9"/>
  <c r="I10" i="9"/>
  <c r="I11" i="9"/>
  <c r="I12" i="9"/>
  <c r="I13" i="9"/>
  <c r="I14" i="9"/>
  <c r="I16" i="9"/>
  <c r="I17" i="9"/>
  <c r="I18" i="9"/>
  <c r="I19" i="9"/>
  <c r="I20" i="9"/>
  <c r="I23" i="9"/>
  <c r="I24" i="9"/>
  <c r="I25" i="9"/>
  <c r="I27" i="9"/>
  <c r="I28" i="9"/>
  <c r="I29" i="9"/>
  <c r="I30" i="9"/>
  <c r="I33" i="9"/>
  <c r="I8" i="9"/>
  <c r="E174" i="7"/>
  <c r="E22" i="9" l="1"/>
  <c r="E32" i="9" s="1"/>
  <c r="D22" i="9"/>
  <c r="D32" i="9" s="1"/>
  <c r="I26" i="9"/>
  <c r="G22" i="9"/>
  <c r="G32" i="9" s="1"/>
  <c r="H32" i="9"/>
  <c r="I31" i="9"/>
  <c r="C32" i="9"/>
  <c r="I21" i="9"/>
  <c r="I15" i="9"/>
  <c r="D80" i="7"/>
  <c r="E80" i="7"/>
  <c r="C80" i="7"/>
  <c r="D52" i="7"/>
  <c r="E52" i="7"/>
  <c r="C52" i="7"/>
  <c r="D27" i="7"/>
  <c r="E27" i="7"/>
  <c r="C27" i="7"/>
  <c r="D175" i="7"/>
  <c r="D30" i="7"/>
  <c r="E30" i="7"/>
  <c r="C30" i="7"/>
  <c r="C16" i="7"/>
  <c r="D10" i="7"/>
  <c r="E10" i="7"/>
  <c r="C10" i="7"/>
  <c r="E13" i="22"/>
  <c r="E118" i="21"/>
  <c r="D8" i="20"/>
  <c r="E8" i="20"/>
  <c r="C8" i="20"/>
  <c r="C43" i="19"/>
  <c r="E16" i="19"/>
  <c r="D65" i="3"/>
  <c r="E65" i="3"/>
  <c r="C65" i="3"/>
  <c r="D71" i="3"/>
  <c r="E71" i="3"/>
  <c r="C71" i="3"/>
  <c r="D59" i="3"/>
  <c r="E59" i="3"/>
  <c r="C89" i="2"/>
  <c r="I22" i="9" l="1"/>
  <c r="I32" i="9"/>
  <c r="C24" i="22"/>
  <c r="E32" i="3"/>
  <c r="E34" i="3" s="1"/>
  <c r="E117" i="2"/>
  <c r="D117" i="2"/>
  <c r="C117" i="2"/>
  <c r="E89" i="2"/>
  <c r="E24" i="22" l="1"/>
  <c r="D24" i="22"/>
  <c r="C118" i="21"/>
  <c r="E107" i="21"/>
  <c r="D107" i="21"/>
  <c r="C107" i="21"/>
  <c r="E96" i="21"/>
  <c r="E74" i="21"/>
  <c r="C74" i="21"/>
  <c r="E63" i="21"/>
  <c r="D63" i="21"/>
  <c r="C63" i="21"/>
  <c r="E52" i="21"/>
  <c r="D52" i="21"/>
  <c r="C52" i="21"/>
  <c r="E29" i="21"/>
  <c r="D29" i="21"/>
  <c r="C29" i="21"/>
  <c r="E18" i="21"/>
  <c r="D18" i="21"/>
  <c r="C18" i="21"/>
  <c r="E120" i="20"/>
  <c r="D120" i="20"/>
  <c r="C120" i="20"/>
  <c r="E109" i="20"/>
  <c r="D109" i="20"/>
  <c r="C109" i="20"/>
  <c r="E98" i="20"/>
  <c r="D98" i="20"/>
  <c r="C98" i="20"/>
  <c r="E87" i="20"/>
  <c r="D87" i="20"/>
  <c r="C87" i="20"/>
  <c r="E76" i="20"/>
  <c r="D76" i="20"/>
  <c r="C76" i="20"/>
  <c r="E31" i="20"/>
  <c r="D31" i="20"/>
  <c r="C31" i="20"/>
  <c r="E20" i="20"/>
  <c r="D20" i="20"/>
  <c r="C20" i="20"/>
  <c r="D43" i="19"/>
  <c r="E43" i="19"/>
  <c r="B39" i="8" l="1"/>
  <c r="B34" i="8"/>
  <c r="D17" i="8"/>
  <c r="B17" i="8"/>
  <c r="E180" i="7"/>
  <c r="B40" i="8" l="1"/>
  <c r="D89" i="2"/>
  <c r="D44" i="8" l="1"/>
  <c r="D46" i="8" s="1"/>
  <c r="D39" i="8"/>
  <c r="B26" i="8"/>
  <c r="C180" i="7"/>
  <c r="C174" i="7"/>
  <c r="E165" i="7"/>
  <c r="C165" i="7"/>
  <c r="E110" i="7"/>
  <c r="C110" i="7"/>
  <c r="E96" i="7"/>
  <c r="C96" i="7"/>
  <c r="D34" i="8" l="1"/>
  <c r="D40" i="8" s="1"/>
  <c r="D26" i="8"/>
  <c r="D22" i="8"/>
  <c r="B22" i="8"/>
  <c r="C17" i="8"/>
  <c r="D9" i="8"/>
  <c r="B9" i="8"/>
  <c r="E145" i="7"/>
  <c r="E175" i="7" s="1"/>
  <c r="C145" i="7"/>
  <c r="E125" i="7"/>
  <c r="C125" i="7"/>
  <c r="E111" i="7"/>
  <c r="C111" i="7"/>
  <c r="E37" i="7"/>
  <c r="E46" i="7" s="1"/>
  <c r="C37" i="7"/>
  <c r="C46" i="7" s="1"/>
  <c r="E16" i="7"/>
  <c r="E31" i="7" s="1"/>
  <c r="C31" i="7"/>
  <c r="D29" i="8" l="1"/>
  <c r="D41" i="8" s="1"/>
  <c r="D47" i="8" s="1"/>
  <c r="B29" i="8"/>
  <c r="B41" i="8" s="1"/>
  <c r="B47" i="8" s="1"/>
  <c r="E181" i="7"/>
  <c r="C175" i="7"/>
  <c r="C181" i="7" s="1"/>
  <c r="E117" i="7"/>
  <c r="C117" i="7"/>
  <c r="B12" i="6" l="1"/>
  <c r="B9" i="6"/>
  <c r="B26" i="5"/>
  <c r="B13" i="6" l="1"/>
  <c r="B23" i="6" s="1"/>
  <c r="B21" i="6" l="1"/>
  <c r="D27" i="1" l="1"/>
  <c r="D29" i="1" s="1"/>
  <c r="C27" i="1"/>
  <c r="C29" i="1" s="1"/>
  <c r="B27" i="1"/>
  <c r="B29" i="1" s="1"/>
  <c r="D17" i="1" l="1"/>
  <c r="D19" i="1" s="1"/>
  <c r="C17" i="1"/>
  <c r="C19" i="1" s="1"/>
  <c r="B19" i="1"/>
  <c r="E89" i="3"/>
  <c r="E95" i="3" s="1"/>
  <c r="D89" i="3"/>
  <c r="D95" i="3" s="1"/>
  <c r="D102" i="3" s="1"/>
  <c r="C89" i="3"/>
  <c r="C95" i="3" s="1"/>
  <c r="C102" i="3" s="1"/>
  <c r="E52" i="3"/>
  <c r="D52" i="3"/>
  <c r="C52" i="3"/>
  <c r="E46" i="3"/>
  <c r="D46" i="3"/>
  <c r="C46" i="3"/>
  <c r="D32" i="3"/>
  <c r="D34" i="3" s="1"/>
  <c r="C32" i="3"/>
  <c r="C34" i="3" s="1"/>
  <c r="E72" i="3"/>
  <c r="D72" i="3"/>
  <c r="C59" i="3"/>
  <c r="C72" i="3" s="1"/>
  <c r="E20" i="3"/>
  <c r="D20" i="3"/>
  <c r="C14" i="3"/>
  <c r="C20" i="3" s="1"/>
  <c r="E124" i="2"/>
  <c r="D124" i="2"/>
  <c r="C124" i="2"/>
  <c r="E84" i="2"/>
  <c r="E100" i="2" s="1"/>
  <c r="D84" i="2"/>
  <c r="D100" i="2" s="1"/>
  <c r="C84" i="2"/>
  <c r="C100" i="2" s="1"/>
  <c r="E75" i="2"/>
  <c r="E61" i="2"/>
  <c r="D61" i="2"/>
  <c r="C61" i="2"/>
  <c r="E51" i="2"/>
  <c r="D51" i="2"/>
  <c r="C51" i="2"/>
  <c r="E45" i="2"/>
  <c r="D45" i="2"/>
  <c r="C45" i="2"/>
  <c r="E42" i="2"/>
  <c r="D42" i="2"/>
  <c r="C42" i="2"/>
  <c r="E34" i="2"/>
  <c r="D34" i="2"/>
  <c r="C34" i="2"/>
  <c r="E31" i="2"/>
  <c r="D31" i="2"/>
  <c r="C31" i="2"/>
  <c r="E25" i="2"/>
  <c r="D25" i="2"/>
  <c r="C25" i="2"/>
  <c r="E21" i="2"/>
  <c r="D21" i="2"/>
  <c r="C21" i="2"/>
  <c r="D73" i="3" l="1"/>
  <c r="D103" i="3" s="1"/>
  <c r="E102" i="3"/>
  <c r="E53" i="3"/>
  <c r="D53" i="3"/>
  <c r="D52" i="2"/>
  <c r="D76" i="2" s="1"/>
  <c r="C52" i="2"/>
  <c r="C76" i="2" s="1"/>
  <c r="E26" i="2"/>
  <c r="D26" i="2"/>
  <c r="C26" i="2"/>
  <c r="E52" i="2"/>
  <c r="E76" i="2" s="1"/>
  <c r="C73" i="3"/>
  <c r="C103" i="3" s="1"/>
  <c r="C53" i="3"/>
  <c r="E73" i="3"/>
  <c r="E103" i="3" l="1"/>
  <c r="C101" i="2"/>
  <c r="C125" i="2" s="1"/>
  <c r="D101" i="2"/>
  <c r="D125" i="2" s="1"/>
  <c r="E101" i="2"/>
  <c r="E125" i="2" s="1"/>
</calcChain>
</file>

<file path=xl/sharedStrings.xml><?xml version="1.0" encoding="utf-8"?>
<sst xmlns="http://schemas.openxmlformats.org/spreadsheetml/2006/main" count="1652" uniqueCount="1099">
  <si>
    <t>Az egységes rovatrend szerinti kiemelt kiadási és bevételi jogcímek</t>
  </si>
  <si>
    <t>Megnevezés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</si>
  <si>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</si>
  <si>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</si>
  <si>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</si>
  <si>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</si>
  <si>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</si>
  <si>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</si>
  <si>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</si>
  <si>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</si>
  <si>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</si>
  <si>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</si>
  <si>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</si>
  <si>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</si>
  <si>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</si>
  <si>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</si>
  <si>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</si>
  <si>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</si>
  <si>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</si>
  <si>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</si>
  <si>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</si>
  <si>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</si>
  <si>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</si>
  <si>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Teljesítés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</si>
  <si>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</si>
  <si>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</si>
  <si>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</si>
  <si>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</si>
  <si>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</si>
  <si>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</si>
  <si>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</si>
  <si>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</si>
  <si>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</si>
  <si>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</si>
  <si>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</si>
  <si>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</si>
  <si>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</si>
  <si>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</si>
  <si>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</si>
  <si>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</si>
  <si>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</si>
  <si>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</si>
  <si>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</si>
  <si>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</si>
  <si>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</si>
  <si>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</si>
  <si>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</si>
  <si>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</si>
  <si>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</si>
  <si>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</si>
  <si>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</si>
  <si>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</si>
  <si>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</si>
  <si>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</si>
  <si>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</si>
  <si>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</si>
  <si>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</si>
  <si>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</si>
  <si>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</si>
  <si>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</si>
  <si>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</si>
  <si>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</si>
  <si>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</si>
  <si>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</si>
  <si>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</si>
  <si>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</si>
  <si>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</si>
  <si>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</si>
  <si>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</si>
  <si>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</si>
  <si>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</si>
  <si>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</si>
  <si>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</si>
  <si>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</si>
  <si>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</si>
  <si>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</si>
  <si>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</si>
  <si>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</si>
  <si>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</si>
  <si>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</si>
  <si>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</si>
  <si>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</si>
  <si>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</si>
  <si>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</si>
  <si>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</si>
  <si>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</si>
  <si>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</si>
  <si>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</si>
  <si>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</si>
  <si>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</si>
  <si>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</si>
  <si>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</si>
  <si>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</si>
  <si>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</si>
  <si>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</si>
  <si>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</si>
  <si>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</si>
  <si>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</si>
  <si>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</si>
  <si>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</si>
  <si>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</si>
  <si>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</si>
  <si>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</si>
  <si>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</si>
  <si>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</si>
  <si>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</si>
  <si>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</si>
  <si>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</si>
  <si>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</si>
  <si>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</si>
  <si>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</si>
  <si>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</si>
  <si>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</si>
  <si>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</si>
  <si>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</si>
  <si>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</si>
  <si>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</si>
  <si>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</si>
  <si>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</si>
  <si>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</si>
  <si>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</si>
  <si>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</si>
  <si>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</si>
  <si>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</si>
  <si>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</si>
  <si>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</si>
  <si>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</si>
  <si>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</si>
  <si>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</si>
  <si>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</si>
  <si>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</si>
  <si>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</si>
  <si>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</si>
  <si>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</si>
  <si>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</si>
  <si>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</si>
  <si>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</si>
  <si>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</si>
  <si>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</si>
  <si>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</si>
  <si>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</si>
  <si>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</si>
  <si>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</si>
  <si>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</si>
  <si>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</si>
  <si>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</si>
  <si>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</si>
  <si>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</si>
  <si>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</si>
  <si>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</si>
  <si>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</si>
  <si>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</si>
  <si>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</si>
  <si>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</si>
  <si>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K511</t>
  </si>
  <si>
    <t>Egyéb működési célú támogatások államháztartáson kívülre</t>
  </si>
  <si>
    <t>K512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</si>
  <si>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</si>
  <si>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</si>
  <si>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</si>
  <si>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</si>
  <si>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</si>
  <si>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K62</t>
  </si>
  <si>
    <t>K63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</si>
  <si>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</si>
  <si>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</si>
  <si>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</si>
  <si>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</si>
  <si>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</si>
  <si>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</si>
  <si>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</si>
  <si>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</si>
  <si>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</si>
  <si>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</si>
  <si>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</si>
  <si>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</si>
  <si>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</si>
  <si>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</si>
  <si>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</si>
  <si>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</si>
  <si>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</si>
  <si>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</si>
  <si>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</si>
  <si>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</si>
  <si>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</si>
  <si>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</si>
  <si>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</si>
  <si>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</si>
  <si>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</si>
  <si>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</si>
  <si>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</si>
  <si>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</si>
  <si>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</si>
  <si>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</si>
  <si>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</si>
  <si>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</si>
  <si>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</si>
  <si>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</si>
  <si>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</si>
  <si>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</si>
  <si>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</si>
  <si>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</si>
  <si>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</si>
  <si>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</si>
  <si>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</si>
  <si>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</si>
  <si>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</si>
  <si>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</si>
  <si>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</si>
  <si>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</si>
  <si>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</si>
  <si>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</si>
  <si>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</si>
  <si>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</si>
  <si>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</si>
  <si>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</si>
  <si>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</si>
  <si>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</si>
  <si>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</si>
  <si>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</si>
  <si>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</si>
  <si>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</si>
  <si>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</si>
  <si>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</si>
  <si>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</si>
  <si>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</si>
  <si>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</si>
  <si>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</si>
  <si>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</si>
  <si>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</si>
  <si>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</si>
  <si>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</si>
  <si>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</si>
  <si>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</si>
  <si>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</si>
  <si>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</si>
  <si>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</si>
  <si>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</si>
  <si>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</si>
  <si>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</si>
  <si>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</si>
  <si>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</si>
  <si>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</si>
  <si>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</si>
  <si>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</si>
  <si>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</si>
  <si>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</si>
  <si>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</si>
  <si>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</si>
  <si>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</si>
  <si>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</si>
  <si>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</si>
  <si>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</si>
  <si>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</si>
  <si>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</si>
  <si>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</si>
  <si>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</si>
  <si>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</si>
  <si>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</si>
  <si>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</si>
  <si>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</si>
  <si>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</si>
  <si>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</si>
  <si>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</si>
  <si>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</si>
  <si>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</si>
  <si>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</si>
  <si>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</si>
  <si>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</si>
  <si>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</si>
  <si>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</si>
  <si>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</si>
  <si>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</si>
  <si>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</si>
  <si>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</si>
  <si>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</si>
  <si>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</si>
  <si>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</si>
  <si>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</si>
  <si>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</si>
  <si>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</si>
  <si>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</si>
  <si>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</si>
  <si>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</si>
  <si>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</si>
  <si>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</si>
  <si>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</si>
  <si>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</si>
  <si>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</si>
  <si>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</si>
  <si>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</si>
  <si>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</si>
  <si>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</si>
  <si>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</si>
  <si>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</si>
  <si>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</si>
  <si>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</si>
  <si>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</si>
  <si>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</si>
  <si>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</si>
  <si>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</si>
  <si>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</si>
  <si>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</si>
  <si>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</si>
  <si>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</si>
  <si>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</si>
  <si>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</si>
  <si>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</si>
  <si>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</si>
  <si>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</si>
  <si>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</si>
  <si>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</si>
  <si>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</si>
  <si>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</si>
  <si>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</si>
  <si>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</si>
  <si>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</si>
  <si>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</si>
  <si>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</si>
  <si>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B410</t>
  </si>
  <si>
    <t>B411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</si>
  <si>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</si>
  <si>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</si>
  <si>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</si>
  <si>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</si>
  <si>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B62</t>
  </si>
  <si>
    <t>B63</t>
  </si>
  <si>
    <t>B64</t>
  </si>
  <si>
    <t xml:space="preserve">Működési célú átvett pénzeszközök </t>
  </si>
  <si>
    <t>B6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</si>
  <si>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</si>
  <si>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</si>
  <si>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</si>
  <si>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</si>
  <si>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</si>
  <si>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</si>
  <si>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</si>
  <si>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</si>
  <si>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</si>
  <si>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</si>
  <si>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</si>
  <si>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</si>
  <si>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</si>
  <si>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</si>
  <si>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</si>
  <si>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</si>
  <si>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</si>
  <si>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</si>
  <si>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</si>
  <si>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</si>
  <si>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</si>
  <si>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</si>
  <si>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</si>
  <si>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</si>
  <si>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</si>
  <si>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</si>
  <si>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B72</t>
  </si>
  <si>
    <t>B73</t>
  </si>
  <si>
    <t>B74</t>
  </si>
  <si>
    <t>B75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</si>
  <si>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</si>
  <si>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</si>
  <si>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</si>
  <si>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</si>
  <si>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</si>
  <si>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</si>
  <si>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</si>
  <si>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</si>
  <si>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</si>
  <si>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</si>
  <si>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</si>
  <si>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</si>
  <si>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</si>
  <si>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</si>
  <si>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</si>
  <si>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</si>
  <si>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</si>
  <si>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</si>
  <si>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</si>
  <si>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</si>
  <si>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</si>
  <si>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</si>
  <si>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</si>
  <si>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</si>
  <si>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</si>
  <si>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</si>
  <si>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</si>
  <si>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</si>
  <si>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</si>
  <si>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</si>
  <si>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</si>
  <si>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</si>
  <si>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</si>
  <si>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</si>
  <si>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</si>
  <si>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</si>
  <si>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</si>
  <si>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</si>
  <si>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</si>
  <si>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</si>
  <si>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</si>
  <si>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</si>
  <si>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</si>
  <si>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</si>
  <si>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</si>
  <si>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</si>
  <si>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</si>
  <si>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</si>
  <si>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</si>
  <si>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</si>
  <si>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</si>
  <si>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</si>
  <si>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</si>
  <si>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</si>
  <si>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</si>
  <si>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</si>
  <si>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</si>
  <si>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</si>
  <si>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Biztosító által fizetett kártérítés</t>
  </si>
  <si>
    <t>Egyéb működési bevételek</t>
  </si>
  <si>
    <t>Működési célú visszatérítendő támogatások, kölcsönök visszatérülése az Európai Uniótól</t>
  </si>
  <si>
    <t>Működési célú visszatérítendő támogatások, kölcsönök viszatérülése kormányoktól és más nemzetközi szervezetektől</t>
  </si>
  <si>
    <t>Működési célú visszatérítendő támogatások, kölcsönök visszatérülése államháztartáson kívülről</t>
  </si>
  <si>
    <t>Egyéb működési célú átvett pénzeszközök</t>
  </si>
  <si>
    <t>B65</t>
  </si>
  <si>
    <t xml:space="preserve">Felhalmozási célú visszatérítendő támogatások, kölcsönök visszatérülése az Európai Uniótól </t>
  </si>
  <si>
    <t>Felhalmozási célú visszatérítendő támogatok, kölcsönök viszatérülése kormányoktól és más nemzetközi szervezetektől</t>
  </si>
  <si>
    <t>Felhalmozási célú visszatérítendő támogatások, kölcsönök visszatérülése államháztartáson kívülről</t>
  </si>
  <si>
    <t>Egyéb felhalmozási célú átvett pénzeszközök</t>
  </si>
  <si>
    <t>Mellékletek</t>
  </si>
  <si>
    <t>Kiemelt előirányzatok</t>
  </si>
  <si>
    <t>Kiadások működési és felhalmozási bontásban</t>
  </si>
  <si>
    <t>Bevételek működési és felhalmozási bontásban</t>
  </si>
  <si>
    <t>Létszám</t>
  </si>
  <si>
    <t>Maradványkimutatás</t>
  </si>
  <si>
    <t>Mérleg</t>
  </si>
  <si>
    <t>Eredménykimutatás</t>
  </si>
  <si>
    <t>Vagyonkimutatás</t>
  </si>
  <si>
    <t>MEGNEVEZÉS</t>
  </si>
  <si>
    <t>Költségvetési engedélyezett létszámkeret (álláshely) (fő) Közös Hivatal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</si>
  <si>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</si>
  <si>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</si>
  <si>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</si>
  <si>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</si>
  <si>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</si>
  <si>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</si>
  <si>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</si>
  <si>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</si>
  <si>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</si>
  <si>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</si>
  <si>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</si>
  <si>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</si>
  <si>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</si>
  <si>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felsőfokú végzettségű, a költségvetési szerveknél foglalkoztatott egyéb munkavállaló (nem vezető)</t>
  </si>
  <si>
    <t>középfokú végzettségű, a költségvetési szerveknél foglalkoztatott egyéb munkavállaló (nem vezető)</t>
  </si>
  <si>
    <t>fizikai alkalmazott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</si>
  <si>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</si>
  <si>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</si>
  <si>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</si>
  <si>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</si>
  <si>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</si>
  <si>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</si>
  <si>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</si>
  <si>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</si>
  <si>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</si>
  <si>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</si>
  <si>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</si>
  <si>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</si>
  <si>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</si>
  <si>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</si>
  <si>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</si>
  <si>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</si>
  <si>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</si>
  <si>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</si>
  <si>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</si>
  <si>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</si>
  <si>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</si>
  <si>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</si>
  <si>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</si>
  <si>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</si>
  <si>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</si>
  <si>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</si>
  <si>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</si>
  <si>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</si>
  <si>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</si>
  <si>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</si>
  <si>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</si>
  <si>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</si>
  <si>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Előző időszak</t>
  </si>
  <si>
    <t>Módosítások</t>
  </si>
  <si>
    <t>Tárgyév</t>
  </si>
  <si>
    <t/>
  </si>
  <si>
    <t>ESZKÖZÖK</t>
  </si>
  <si>
    <t>01</t>
  </si>
  <si>
    <t>A/I/1        Vagyoni értékű jogok</t>
  </si>
  <si>
    <t>02</t>
  </si>
  <si>
    <t>A/I/2        Szellemi termékek</t>
  </si>
  <si>
    <t>03</t>
  </si>
  <si>
    <t>A/I/3        Immateriális javak értékhelyesbítése</t>
  </si>
  <si>
    <t>04</t>
  </si>
  <si>
    <t>A/I        Immateriális javak (=A/I/1+A/I/2+A/I/3) (04=01+02+03)</t>
  </si>
  <si>
    <t>05</t>
  </si>
  <si>
    <t>A/II/1        Ingatlanok és a kapcsolódó vagyoni értékű jogok</t>
  </si>
  <si>
    <t>06</t>
  </si>
  <si>
    <t>A/II/2        Gépek, berendezések, felszerelések, járművek</t>
  </si>
  <si>
    <t>07</t>
  </si>
  <si>
    <t>A/II/3        Tenyészállatok</t>
  </si>
  <si>
    <t>08</t>
  </si>
  <si>
    <t>A/II/4        Beruházások, felújítások</t>
  </si>
  <si>
    <t>09</t>
  </si>
  <si>
    <t>A/II/5        Tárgyi eszközök értékhelyesbítése</t>
  </si>
  <si>
    <t>10</t>
  </si>
  <si>
    <t>A/II        Tárgyi eszközök (=A/II/1+...+A/II/5) (10=05+...+09)</t>
  </si>
  <si>
    <t>11</t>
  </si>
  <si>
    <t>A/III/1        Tartós részesedések (11&gt;=12+13)</t>
  </si>
  <si>
    <t>12</t>
  </si>
  <si>
    <t>A/III/1a        - ebből: tartós részesedések jegybankban</t>
  </si>
  <si>
    <t>13</t>
  </si>
  <si>
    <t>14</t>
  </si>
  <si>
    <t>A/III/2        Tartós hitelviszonyt megtestesítő értékpapírok (14&gt;=15+16)</t>
  </si>
  <si>
    <t>15</t>
  </si>
  <si>
    <t>A/III/2a        - ebből: államkötvények</t>
  </si>
  <si>
    <t>16</t>
  </si>
  <si>
    <t>A/III/2b        - ebből: helyi önkormányzatok kötvényei</t>
  </si>
  <si>
    <t>17</t>
  </si>
  <si>
    <t>A/III/3        Befektetett pénzügyi eszközök értékhelyesbítése</t>
  </si>
  <si>
    <t>18</t>
  </si>
  <si>
    <t>A/III        Befektetett pénzügyi eszközök (=A/III/1+A/III/2+A/III/3) (18=11+14+17)</t>
  </si>
  <si>
    <t>19</t>
  </si>
  <si>
    <t>A/IV/1        Koncesszióba, vagyonkezelésbe adott eszközök</t>
  </si>
  <si>
    <t>20</t>
  </si>
  <si>
    <t>A/IV/2        Koncesszióba, vagyonkezelésbe adott eszközök értékhelyesbítése</t>
  </si>
  <si>
    <t>21</t>
  </si>
  <si>
    <t>A/IV        Koncesszióba, vagyonkezelésbe adott eszközök (=A/IV/1+A/IV/2) (21=19+20)</t>
  </si>
  <si>
    <t>22</t>
  </si>
  <si>
    <t>A)        NEMZETI VAGYONBA TARTOZÓ BEFEKTETETT ESZKÖZÖK (=A/I+A/II+A/III+A/IV) (22=04+10+18+21)</t>
  </si>
  <si>
    <t>23</t>
  </si>
  <si>
    <t>B/I/1        Vásárolt készletek</t>
  </si>
  <si>
    <t>24</t>
  </si>
  <si>
    <t>B/I/2        Átsorolt, követelés fejében átvett készletek</t>
  </si>
  <si>
    <t>25</t>
  </si>
  <si>
    <t>B/I/3        Egyéb készletek</t>
  </si>
  <si>
    <t>26</t>
  </si>
  <si>
    <t>B/I/4        Befejezetlen termelés, félkész termékek, késztermékek</t>
  </si>
  <si>
    <t>27</t>
  </si>
  <si>
    <t>B/I/5        Növendék-, hízó és egyéb állatok</t>
  </si>
  <si>
    <t>28</t>
  </si>
  <si>
    <t>B/I        Készletek (=B/I/1+…+B/I/5) (28=23+...+27)</t>
  </si>
  <si>
    <t>29</t>
  </si>
  <si>
    <t>B/II/1        Nem tartós részesedések</t>
  </si>
  <si>
    <t>30</t>
  </si>
  <si>
    <t>B/II/2        Forgatási célú hitelviszonyt megtestesítő értékpapírok (30&gt;=31+...+35)</t>
  </si>
  <si>
    <t>31</t>
  </si>
  <si>
    <t>B/II/2a        - ebből: kárpótlási jegyek</t>
  </si>
  <si>
    <t>32</t>
  </si>
  <si>
    <t>B/II/2b        - ebből: kincstárjegyek</t>
  </si>
  <si>
    <t>33</t>
  </si>
  <si>
    <t>B/II/2c        - ebből: államkötvények</t>
  </si>
  <si>
    <t>34</t>
  </si>
  <si>
    <t>B/II/2d        - ebből: helyi önkormányzatok kötvényei</t>
  </si>
  <si>
    <t>35</t>
  </si>
  <si>
    <t>B/II/2e        - ebből: befektetési jegyek</t>
  </si>
  <si>
    <t>36</t>
  </si>
  <si>
    <t>B/II        Értékpapírok (=B/II/1+B/II/2) (36=29+30)</t>
  </si>
  <si>
    <t>37</t>
  </si>
  <si>
    <t>B)        NEMZETI VAGYONBA TARTOZÓ FORGÓESZKÖZÖK (= B/I+B/II) (37=28+36)</t>
  </si>
  <si>
    <t>38</t>
  </si>
  <si>
    <t>C/I        Hosszú lejáratú betétek</t>
  </si>
  <si>
    <t>39</t>
  </si>
  <si>
    <t>C/II        Pénztárak, csekkek, betétkönyvek</t>
  </si>
  <si>
    <t>40</t>
  </si>
  <si>
    <t>C/III        Forintszámlák</t>
  </si>
  <si>
    <t>41</t>
  </si>
  <si>
    <t>C/IV        Devizaszámlák</t>
  </si>
  <si>
    <t>42</t>
  </si>
  <si>
    <t>C/V        Idegen pénzeszközök</t>
  </si>
  <si>
    <t>43</t>
  </si>
  <si>
    <t>C)        PÉNZESZKÖZÖK (=C/I+…+C/V) (43=38+...+42)</t>
  </si>
  <si>
    <t>44</t>
  </si>
  <si>
    <t>D/I/1        Költségvetési évben esedékes követelések működési célú támogatások bevételeire államháztartáson belülről (44&gt;=45)</t>
  </si>
  <si>
    <t>45</t>
  </si>
  <si>
    <t>D/I/1a        - ebből: költségvetési évben esedékes követelések működési célú visszatérítendő támogatások, kölcsönök visszatérülésére államháztartáson belülről</t>
  </si>
  <si>
    <t>46</t>
  </si>
  <si>
    <t>D/I/2        Költségvetési évben esedékes követelések felhalmozási célú támogatások bevételeire államháztartáson belülről (46&gt;=47)</t>
  </si>
  <si>
    <t>47</t>
  </si>
  <si>
    <t>D/I/2a        - ebből: költségvetési évben esedékes követelések felhalmozási célú visszatérítendő támogatások, kölcsönök visszatérülésére államháztartáson belülről</t>
  </si>
  <si>
    <t>48</t>
  </si>
  <si>
    <t>D/I/3        Költségvetési évben esedékes követelések közhatalmi bevételre</t>
  </si>
  <si>
    <t>49</t>
  </si>
  <si>
    <t>D/I/4        Költségvetési évben esedékes követelések működési bevételre</t>
  </si>
  <si>
    <t>50</t>
  </si>
  <si>
    <t>D/I/5        Költségvetési évben esedékes követelések felhalmozási bevételre</t>
  </si>
  <si>
    <t>51</t>
  </si>
  <si>
    <t>D/I/6        Költségvetési évben esedékes követelések működési célú átvett pénzeszközre (51&gt;=52)</t>
  </si>
  <si>
    <t>52</t>
  </si>
  <si>
    <t>53</t>
  </si>
  <si>
    <t>D/I/7        Költségvetési évben esedékes követelések felhalmozási célú átvett pénzeszközre (53&gt;=54)</t>
  </si>
  <si>
    <t>54</t>
  </si>
  <si>
    <t>55</t>
  </si>
  <si>
    <t>D/I/8        Költségvetési évben esedékes követelések finanszírozási bevételekre (55&gt;=56)</t>
  </si>
  <si>
    <t>56</t>
  </si>
  <si>
    <t>D/I/8a        - ebből: költségvetési évben esedékes követelések államháztartáson belüli megelőlegezések törlesztésére</t>
  </si>
  <si>
    <t>57</t>
  </si>
  <si>
    <t>D/I        Költségvetési évben esedékes követelések (=D/I/1+…+D/I/8) (57=44+46+48+...+51+53+55)</t>
  </si>
  <si>
    <t>58</t>
  </si>
  <si>
    <t>D/II/1        Költségvetési évet követően esedékes követelések működési célú támogatások bevételeire államháztartáson belülről (58&gt;=59)</t>
  </si>
  <si>
    <t>59</t>
  </si>
  <si>
    <t>D/II/1a        - ebből: költségvetési évet követően esedékes követelések működési célú visszatérítendő támogatások, kölcsönök visszatérülésére államháztartáson belülről</t>
  </si>
  <si>
    <t>60</t>
  </si>
  <si>
    <t>D/II/2        Költségvetési évet követően esedékes követelések felhalmozási célú támogatások bevételeire államháztartáson belülről (60&gt;=61)</t>
  </si>
  <si>
    <t>61</t>
  </si>
  <si>
    <t>D/II/2a        - ebből: költségvetési évet követően esedékes követelések felhalmozási célú visszatérítendő támogatások, kölcsönök visszatérülésére államháztartáson belülről</t>
  </si>
  <si>
    <t>62</t>
  </si>
  <si>
    <t>D/II/3        Költségvetési évet követően esedékes követelések közhatalmi bevételre</t>
  </si>
  <si>
    <t>63</t>
  </si>
  <si>
    <t>D/II/4        Költségvetési évet követően esedékes követelések működési bevételre</t>
  </si>
  <si>
    <t>64</t>
  </si>
  <si>
    <t>D/II/5        Költségvetési évet követően esedékes követelések felhalmozási bevételre</t>
  </si>
  <si>
    <t>65</t>
  </si>
  <si>
    <t>D/II/6        Költségvetési évet követően esedékes követelések működési célú átvett pénzeszközre (65&gt;=66)</t>
  </si>
  <si>
    <t>66</t>
  </si>
  <si>
    <t>D/II/6a        - ebből: költségvetési évet követően esedékes követelések működési célú visszatérítendő támogatások, kölcsönök visszatérülésére államháztartáson kívülről</t>
  </si>
  <si>
    <t>67</t>
  </si>
  <si>
    <t>D/II/7        Költségvetési évet követően esedékes követelések felhalmozási célú átvett pénzeszközre (67&gt;=68)</t>
  </si>
  <si>
    <t>68</t>
  </si>
  <si>
    <t>69</t>
  </si>
  <si>
    <t>D/II/8        Költségvetési évet követően esedékes követelések finanszírozási bevételekre (69&gt;=70)</t>
  </si>
  <si>
    <t>70</t>
  </si>
  <si>
    <t>D/II8a        - ebből: költségvetési évet követően esedékes követelések államháztartáson belüli megelőlegezések törlesztésére</t>
  </si>
  <si>
    <t>71</t>
  </si>
  <si>
    <t>D/II        Költségvetési évet követően esedékes követelések (=D/II/1+…+D/II/8) (71=58+60+62+...+65+67+69)</t>
  </si>
  <si>
    <t>72</t>
  </si>
  <si>
    <t>D/III/1        Adott előlegek (72&gt;=73+...+77)</t>
  </si>
  <si>
    <t>73</t>
  </si>
  <si>
    <t>D/III/1a        - ebből: immateriális javakra adott előlegek</t>
  </si>
  <si>
    <t>74</t>
  </si>
  <si>
    <t>D/III/1b        - ebből: beruházásokra adott előlegek</t>
  </si>
  <si>
    <t>75</t>
  </si>
  <si>
    <t>D/III/1c        - ebből: készletekre adott előlegek</t>
  </si>
  <si>
    <t>76</t>
  </si>
  <si>
    <t>77</t>
  </si>
  <si>
    <t>78</t>
  </si>
  <si>
    <t>D/III/2        Továbbadási célból folyósított támogatások, ellátások elszámolása</t>
  </si>
  <si>
    <t>79</t>
  </si>
  <si>
    <t>D/III/3        Más által beszedett bevételek elszámolása</t>
  </si>
  <si>
    <t>80</t>
  </si>
  <si>
    <t>D/III/4        Forgótőke elszámolása</t>
  </si>
  <si>
    <t>81</t>
  </si>
  <si>
    <t>D/III/5        Vagyonkezelésbe adott eszközökkel kapcsolatos visszapótlási követelés elszámolása</t>
  </si>
  <si>
    <t>82</t>
  </si>
  <si>
    <t>D/III/6        Nem társadalombiztosítás pénzügyi alapjait terhelő kifizetett ellátások megtérítésének elszámolása</t>
  </si>
  <si>
    <t>83</t>
  </si>
  <si>
    <t>D/III/7        Folyósított, megelőlegezett társadalombiztosítási és családtámogatási ellátások elszámolása</t>
  </si>
  <si>
    <t>84</t>
  </si>
  <si>
    <t>D/III        Követelés jellegű sajátos elszámolások (=D/III/1+…+D/III/7) (84=72+78+...+83)</t>
  </si>
  <si>
    <t>85</t>
  </si>
  <si>
    <t>D)        KÖVETELÉSEK (=D/I+D/II+D/III) (85=57+71+84)</t>
  </si>
  <si>
    <t>86</t>
  </si>
  <si>
    <t>E)        EGYÉB SAJÁTOS ESZKÖZOLDALI ELSZÁMOLÁSOK</t>
  </si>
  <si>
    <t>87</t>
  </si>
  <si>
    <t>F/1        Eredményszemléletű bevételek aktív időbeli elhatárolása</t>
  </si>
  <si>
    <t>88</t>
  </si>
  <si>
    <t>F/2        Költségek, ráfordítások aktív időbeli elhatárolása</t>
  </si>
  <si>
    <t>89</t>
  </si>
  <si>
    <t>F/3        Halasztott ráfordítások</t>
  </si>
  <si>
    <t>90</t>
  </si>
  <si>
    <t>F)        AKTÍV IDŐBELI ELHATÁROLÁSOK (=F/1+F/2+F/3) (90=87+...+89)</t>
  </si>
  <si>
    <t>91</t>
  </si>
  <si>
    <t>ESZKÖZÖK ÖSSZESEN (=A+B+C+D+E+F) (91=22+37+43+85+86+90)</t>
  </si>
  <si>
    <t>FORRÁSOK</t>
  </si>
  <si>
    <t>92</t>
  </si>
  <si>
    <t>G/I        Nemzeti vagyon induláskori értéke</t>
  </si>
  <si>
    <t>93</t>
  </si>
  <si>
    <t>G/II        Nemzeti vagyon változásai</t>
  </si>
  <si>
    <t>94</t>
  </si>
  <si>
    <t>G/III        Egyéb eszközök induláskori értéke és változásai</t>
  </si>
  <si>
    <t>95</t>
  </si>
  <si>
    <t>G/IV        Felhalmozott eredmény</t>
  </si>
  <si>
    <t>96</t>
  </si>
  <si>
    <t>G/V        Eszközök értékhelyesbítésének forrása</t>
  </si>
  <si>
    <t>97</t>
  </si>
  <si>
    <t>G/VI        Mérleg szerinti eredmény</t>
  </si>
  <si>
    <t>98</t>
  </si>
  <si>
    <t>G)        SAJÁT TŐKE (=G/I+…+G/VI) (98=92+...+97)</t>
  </si>
  <si>
    <t>99</t>
  </si>
  <si>
    <t>H/I/1        Költségvetési évben esedékes kötelezettségek személyi juttatásokra</t>
  </si>
  <si>
    <t>100</t>
  </si>
  <si>
    <t>H/I/2        Költségvetési évben esedékes kötelezettségek munkaadókat terhelő járulékokra és szociális hozzájárulási adóra</t>
  </si>
  <si>
    <t>101</t>
  </si>
  <si>
    <t>H/I/3        Költségvetési évben esedékes kötelezettségek dologi kiadásokra</t>
  </si>
  <si>
    <t>102</t>
  </si>
  <si>
    <t>H/I/4        Költségvetési évben esedékes kötelezettségek ellátottak pénzbeli juttatásaira</t>
  </si>
  <si>
    <t>103</t>
  </si>
  <si>
    <t>H/I/5        Költségvetési évben esedékes kötelezettségek egyéb működési célú kiadásokra (103&gt;=104)</t>
  </si>
  <si>
    <t>104</t>
  </si>
  <si>
    <t>H/I/5a        - ebből: költségvetési évben esedékes kötelezettségek működési célú visszatérítendő támogatások, kölcsönök törlesztésére államháztartáson belülre</t>
  </si>
  <si>
    <t>105</t>
  </si>
  <si>
    <t>H/I/6        Költségvetési évben esedékes kötelezettségek beruházásokra</t>
  </si>
  <si>
    <t>106</t>
  </si>
  <si>
    <t>H/I/7        Költségvetési évben esedékes kötelezettségek felújításokra</t>
  </si>
  <si>
    <t>107</t>
  </si>
  <si>
    <t>H/I/8        Költségvetési évben esedékes kötelezettségek egyéb felhalmozási célú kiadásokra (107&gt;=108)</t>
  </si>
  <si>
    <t>108</t>
  </si>
  <si>
    <t>H/I/8a        - ebből: költségvetési évben esedékes kötelezettségek felhalmozási célú visszatérítendő támogatások, kölcsönök törlesztésére államháztartáson belülre</t>
  </si>
  <si>
    <t>109</t>
  </si>
  <si>
    <t>H/I/9        Költségvetési évben esedékes kötelezettségek finanszírozási kiadásokra (109&gt;=110+...+117)</t>
  </si>
  <si>
    <t>110</t>
  </si>
  <si>
    <t>H/I/9a        - ebből: költségvetési évben esedékes kötelezettségek államháztartáson belüli megelőlegezések visszafizetésére</t>
  </si>
  <si>
    <t>111</t>
  </si>
  <si>
    <t>H/I/9b        - ebből: költségvetési évben esedékes kötelezettségek hosszú lejáratú hitelek, kölcsönök törlesztésére</t>
  </si>
  <si>
    <t>112</t>
  </si>
  <si>
    <t>H/I/9c        - ebből: költségvetési évben esedékes kötelezettségek likviditási célú hitelek, kölcsönök törlesztésére pénzügyi vállalkozásoknak</t>
  </si>
  <si>
    <t>113</t>
  </si>
  <si>
    <t>H/I/9d        - ebből: költségvetési évben esedékes kötelezettségek rövid lejáratú hitelek, kölcsönök törlesztésére</t>
  </si>
  <si>
    <t>114</t>
  </si>
  <si>
    <t>H/I/9e        - ebből: költségvetési évben esedékes kötelezettségek külföldi hitelek, kölcsönök törlesztésére</t>
  </si>
  <si>
    <t>115</t>
  </si>
  <si>
    <t>H/I/9f        - ebből: költségvetési évben esedékes kötelezettségek forgatási célú belföldi értékpapírok beváltására</t>
  </si>
  <si>
    <t>116</t>
  </si>
  <si>
    <t>H/I/9g        - ebből: költségvetési évben esedékes kötelezettségek befektetési célú belföldi értékpapírok beváltására</t>
  </si>
  <si>
    <t>117</t>
  </si>
  <si>
    <t>H/I/9h        - ebből: költségvetési évben esedékes kötelezettségek külföldi értékpapírok beváltására</t>
  </si>
  <si>
    <t>118</t>
  </si>
  <si>
    <t>H/I        Költségvetési évben esedékes kötelezettségek (=H/I/1+…H/I/9) (118=99+...+103+105+...+107+109)</t>
  </si>
  <si>
    <t>119</t>
  </si>
  <si>
    <t>H/II/1        Költségvetési évet követően esedékes kötelezettségek személyi juttatásokra</t>
  </si>
  <si>
    <t>120</t>
  </si>
  <si>
    <t>H/II/2        Költségvetési évet követően esedékes kötelezettségek munkaadókat terhelő járulékokra és szociális hozzájárulási adóra</t>
  </si>
  <si>
    <t>121</t>
  </si>
  <si>
    <t>H/II/3        Költségvetési évet követően esedékes kötelezettségek dologi kiadásokra</t>
  </si>
  <si>
    <t>122</t>
  </si>
  <si>
    <t>H/II/4        Költségvetési évet követően esedékes kötelezettségek ellátottak pénzbeli juttatásaira</t>
  </si>
  <si>
    <t>123</t>
  </si>
  <si>
    <t>H/II/5        Költségvetési évet követően esedékes kötelezettségek egyéb működési célú kiadásokra (123&gt;=124)</t>
  </si>
  <si>
    <t>124</t>
  </si>
  <si>
    <t>H/II/5a        - ebből: költségvetési évet követően esedékes kötelezettségek működési célú visszatérítendő támogatások, kölcsönök törlesztésére államháztartáson belülre</t>
  </si>
  <si>
    <t>125</t>
  </si>
  <si>
    <t>H/II/6        Költségvetési évet követően esedékes kötelezettségek beruházásokra</t>
  </si>
  <si>
    <t>126</t>
  </si>
  <si>
    <t>H/II/7        Költségvetési évet követően esedékes kötelezettségek felújításokra</t>
  </si>
  <si>
    <t>127</t>
  </si>
  <si>
    <t>H/II/8        Költségvetési évet követően esedékes kötelezettségek egyéb felhalmozási célú kiadásokra (127&gt;=128)</t>
  </si>
  <si>
    <t>128</t>
  </si>
  <si>
    <t>H/II/8a        - ebből: költségvetési évet követően esedékes kötelezettségek felhalmozási célú visszatérítendő támogatások, kölcsönök törlesztésére államháztartáson belülre</t>
  </si>
  <si>
    <t>129</t>
  </si>
  <si>
    <t>H/II/9        Költségvetési évet követően esedékes kötelezettségek finanszírozási kiadásokra (129&gt;=130+...+137)</t>
  </si>
  <si>
    <t>130</t>
  </si>
  <si>
    <t>H/II/9a        - ebből: költségvetési évet követően esedékes kötelezettségek államháztartáson belüli megelőlegezések visszafizetésére</t>
  </si>
  <si>
    <t>131</t>
  </si>
  <si>
    <t>H/II/9b        - ebből: költségvetési évet követően esedékes kötelezettségek hosszú lejáratú hitelek, kölcsönök törlesztésére</t>
  </si>
  <si>
    <t>132</t>
  </si>
  <si>
    <t>H/II/9c        - ebből: költségvetési évet követően esedékes kötelezettségek likviditási célú hitelek, kölcsönök törlesztésére pénzügyi vállalkozásoknak</t>
  </si>
  <si>
    <t>133</t>
  </si>
  <si>
    <t>H/II/9d        - ebből: költségvetési évet követően esedékes kötelezettségek rövid lejáratú hitelek, kölcsönök törlesztésére</t>
  </si>
  <si>
    <t>134</t>
  </si>
  <si>
    <t>135</t>
  </si>
  <si>
    <t>H/II/9f        - ebből: költségvetési évet követően esedékes kötelezettségek forgatási célú belföldi értékpapírok beváltására</t>
  </si>
  <si>
    <t>136</t>
  </si>
  <si>
    <t>H/II/9g        - ebből: költségvetési évet követően esedékes kötelezettségek befektetési célú belföldi értékpapírok beváltására</t>
  </si>
  <si>
    <t>137</t>
  </si>
  <si>
    <t>H/II/9h        - ebből: költségvetési évévet követően esedékes kötelezettségek külföldi értékpapírok beváltására</t>
  </si>
  <si>
    <t>138</t>
  </si>
  <si>
    <t>H/II        Költségvetési évet követően esedékes kötelezettségek (=H/II/1+…H/II/9) (138=119+...+123+125+...+127+129)</t>
  </si>
  <si>
    <t>139</t>
  </si>
  <si>
    <t>H/III/1        Kapott előlegek</t>
  </si>
  <si>
    <t>140</t>
  </si>
  <si>
    <t>H/III/2        Továbbadási célból folyósított támogatások, ellátások elszámolása</t>
  </si>
  <si>
    <t>141</t>
  </si>
  <si>
    <t>H/III/3        Más szervezetet megillető bevételek elszámolása</t>
  </si>
  <si>
    <t>142</t>
  </si>
  <si>
    <t>H/III/4        Forgótőke elszámolása (Kincstár)</t>
  </si>
  <si>
    <t>143</t>
  </si>
  <si>
    <t>H/III/5        Vagyonkezelésbe vett eszközökkel kapcsolatos visszapótlási kötelezettség elszámolása</t>
  </si>
  <si>
    <t>144</t>
  </si>
  <si>
    <t>H/III/6        Nem társadalombiztosítás pénzügyi alapjait terhelő kifizetett ellátások megtérítésének elszámolása</t>
  </si>
  <si>
    <t>145</t>
  </si>
  <si>
    <t>H/III/7        Munkáltató által korengedményes nyugdíjhoz megfizetett hozzájárulás elszámolása</t>
  </si>
  <si>
    <t>146</t>
  </si>
  <si>
    <t>H/III        Kötelezettség jellegű sajátos elszámolások (=H)/III/1+…+H)/III/7) (146=139+...+145)</t>
  </si>
  <si>
    <t>147</t>
  </si>
  <si>
    <t>H)        KÖTELEZETTSÉGEK (=H/I+H/II+H/III) (=118+138+146)</t>
  </si>
  <si>
    <t>148</t>
  </si>
  <si>
    <t>149</t>
  </si>
  <si>
    <t>150</t>
  </si>
  <si>
    <t>151</t>
  </si>
  <si>
    <t>152</t>
  </si>
  <si>
    <t>153</t>
  </si>
  <si>
    <t>154</t>
  </si>
  <si>
    <t>FORRÁSOK ÖSSZESEN (=G+H+I+J+K) (=154=98+147+...+149+153)</t>
  </si>
  <si>
    <t>Tárgyi időszak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</si>
  <si>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</si>
  <si>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</si>
  <si>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</si>
  <si>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</si>
  <si>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</si>
  <si>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</si>
  <si>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</si>
  <si>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</si>
  <si>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</si>
  <si>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III        Egyéb eredményszemléletű bevételek (=06+07+08) (11=08+09+10)</t>
  </si>
  <si>
    <t>IV        Anyagjellegű ráfordítások (=09+10+11+12) (16=12+...+15)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</si>
  <si>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</si>
  <si>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</si>
  <si>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</si>
  <si>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</si>
  <si>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VIII        Pénzügyi műveletek eredményszemléletű bevételei (=16+17+18) (28=24+...+26)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</si>
  <si>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</si>
  <si>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</si>
  <si>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</si>
  <si>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</si>
  <si>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</si>
  <si>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</si>
  <si>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</si>
  <si>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</si>
  <si>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</si>
  <si>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</si>
  <si>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Immateriális javak</t>
  </si>
  <si>
    <t>Ingatlanok és kapcsolódó vagyoni értékű jogok</t>
  </si>
  <si>
    <t>Beruházások és felújítások</t>
  </si>
  <si>
    <t>Összesen (=3+4+5+6+7+8)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</si>
  <si>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</si>
  <si>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</si>
  <si>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</si>
  <si>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</si>
  <si>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</si>
  <si>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</si>
  <si>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</si>
  <si>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</si>
  <si>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</si>
  <si>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</si>
  <si>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</si>
  <si>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</si>
  <si>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</si>
  <si>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</si>
  <si>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</si>
  <si>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</si>
  <si>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</si>
  <si>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</si>
  <si>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</si>
  <si>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</si>
  <si>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</si>
  <si>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</si>
  <si>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</si>
  <si>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</si>
  <si>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</si>
  <si>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</si>
  <si>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>A/III/1b        - ebből: tartós részesedések nem pénzügyi vállalkozásban</t>
  </si>
  <si>
    <t>155</t>
  </si>
  <si>
    <t>156</t>
  </si>
  <si>
    <t>A/III/1c        - ebből: tartós részesedések pénzügyi vállalkozásban</t>
  </si>
  <si>
    <t>157</t>
  </si>
  <si>
    <t>158</t>
  </si>
  <si>
    <t>A/III/1d        - ebből: tartós részesedések társulásban</t>
  </si>
  <si>
    <t>159</t>
  </si>
  <si>
    <t>160</t>
  </si>
  <si>
    <t>161</t>
  </si>
  <si>
    <t>162</t>
  </si>
  <si>
    <t>163</t>
  </si>
  <si>
    <t>164</t>
  </si>
  <si>
    <t>D/I/3a    - ebből:  költségvetési évben esedékes követelések jövedelemadókra</t>
  </si>
  <si>
    <t>D/I/3b    - ebből: költségvetési évben esedékes követelések szociális hozzájárulási adóra és járulékokra</t>
  </si>
  <si>
    <t>D/I/3c    - ebből: költségvetési évben esedékes követelések bérhez és foglalkoztatáshoz kapcsolódó adókra</t>
  </si>
  <si>
    <t>D/I/3d   - ebből: költségvetési évben esedékes követelések vagyoni típusú adókra</t>
  </si>
  <si>
    <t>D/I/3e   - ebből: költségvetési évben esedékes követelések termékek és szolgáltatások adóira</t>
  </si>
  <si>
    <t>D/I/3f   - ebből: költségvetési évben esedékes követelések egyéb közhatalmi bevételekre</t>
  </si>
  <si>
    <t>165</t>
  </si>
  <si>
    <t>166</t>
  </si>
  <si>
    <t>167</t>
  </si>
  <si>
    <t>168</t>
  </si>
  <si>
    <t>D/I/4a   - ebből: költségvetési évben esedékes követelések készletértékesítés ellenértékére, szolgáltatások ellenértékére, közvetített szolgáltatások ellenértékére</t>
  </si>
  <si>
    <t>D/I/4b   - ebből: költségvetési évben esedékes követelések tulajdonosi bevételekre</t>
  </si>
  <si>
    <t>D/I/4c   - ebből: költségvetési évben esedékes követelések ellátási díjakra</t>
  </si>
  <si>
    <t>D/I/4d   - ebből: költségvetési évben esedékes követelések kiszámlázott általános forgalmi adóra</t>
  </si>
  <si>
    <t>D/I/6c        - ebből: költségvetési évben esedékes követelések működési célú visszatérítendő támogatások, kölcsönök visszatérülésére államháztartáson kívülről</t>
  </si>
  <si>
    <t>170</t>
  </si>
  <si>
    <t>D/I/6a   - ebből: költségvetési évben esedékes követelések működési célú visszatérítendő támogatások, kölcsönök visszatérülése az Európai Uniótól</t>
  </si>
  <si>
    <t>D/I/6b   - ebből: költségvetési évben esedékes követelések működési célú visszatérítendő támogatások, kölcsönök visszatérülése kormányoktól és más nemzetközi szervezetektől</t>
  </si>
  <si>
    <t>D/I/7c        - ebből: költségvetési évben esedékes követelések felhalmozási célú visszatérítendő támogatások, kölcsönök visszatérülésére államháztartáson kívülről</t>
  </si>
  <si>
    <t>171</t>
  </si>
  <si>
    <t>172</t>
  </si>
  <si>
    <t>D/I/7a   - ebből: költségvetési évben esedékes követelések felhalmozási célú visszatérítendő támogatások, kölcsönök visszatérülése az Európai Uniótól</t>
  </si>
  <si>
    <t>D/I/7b   - ebből: költségvetési évben esedékes követelések felhalmozási célú visszatérítendő támogatások, kölcsönök visszatérülése kormányoktól és más nemzetközi szervezetektől</t>
  </si>
  <si>
    <t>D/II/7c        - ebből: költségvetési évet követően esedékes követelések felhalmozási célú visszatérítendő támogatások, kölcsönök visszatérülésére államháztartáson kívülről</t>
  </si>
  <si>
    <t>D/II/7a   - ebből: költségvetési évet követően esedékes követelések felhalmozási célú visszatérítendő támogatások, kölcsönök visszatérülése az Európai Uniótól</t>
  </si>
  <si>
    <t>D/II/7b   - ebből: költségvetési évet követően esedékes követelések felhalmozási célú visszatérítendő támogatások, kölcsönök visszatérülése kormányoktól és más nemzetközi szervezetektől</t>
  </si>
  <si>
    <t>D/III/1d        - ebből: igénybe vett szolgáltatásra adott előlegek</t>
  </si>
  <si>
    <t>D/III/1e        - ebből: foglalkoztatottaknak adott előlegek</t>
  </si>
  <si>
    <t>173</t>
  </si>
  <si>
    <t>174</t>
  </si>
  <si>
    <t>175</t>
  </si>
  <si>
    <t>D/III/1f         - ebből: túlfizetések, téves és visszajáró kifizetések</t>
  </si>
  <si>
    <t>H/III/8   Letétre, megőrzésre, fedezetkezelésre átvett pénzeszközök, biztosítékok</t>
  </si>
  <si>
    <t>I)        KINCSTÁRI SZÁMLAVEZETÉSSEL KAPCSOLATOS ELSZÁMOLÁSOK</t>
  </si>
  <si>
    <t>J)        PASSZÍV IDŐBELI ELHATÁROLÁSOK (=K/1+K/2+K/3) (153=150+...+152)</t>
  </si>
  <si>
    <t>J/1        Eredményszemléletű bevételek passzív időbeli elhatárolása</t>
  </si>
  <si>
    <t>J/2        Költségek, ráfordítások passzív időbeli elhatárolása</t>
  </si>
  <si>
    <t>J/3        Halasztott eredményszemléletű bevételek</t>
  </si>
  <si>
    <t xml:space="preserve">Foglalkoztatással, munkanélküliséggel kapcsolatos ellátások </t>
  </si>
  <si>
    <t xml:space="preserve">Lakhatással kapcsolatos ellátások </t>
  </si>
  <si>
    <t xml:space="preserve">Egyéb nem intézményi ellátások </t>
  </si>
  <si>
    <t>Működési célú támogatások az Európai Uniónak</t>
  </si>
  <si>
    <t>K89</t>
  </si>
  <si>
    <t>Felhalmozási célú támogatások az Európai Uniónak</t>
  </si>
  <si>
    <t>Települési önkormányzatok szociális,gyermekjóléti és gyermekétkeztetési feladatainak támogatása</t>
  </si>
  <si>
    <t xml:space="preserve">Működési célú költségvetési támogatások és kiegészítő támogatások </t>
  </si>
  <si>
    <t>Elszámolásból származó bevételek</t>
  </si>
  <si>
    <t>A/III/1e        - ebből: egyéb tartós részesedések</t>
  </si>
  <si>
    <t>H/II/9e        - ebből: költségvetési évet követően esedékes kötelezettségek államháztartáson belüli megelőlegezések visszafizetésére</t>
  </si>
  <si>
    <t>09       Különféle egyéb eredményszemléletű bevételek</t>
  </si>
  <si>
    <t>08 Felhalmozási célú támogatások eredményszemléletű bevételei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</si>
  <si>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</si>
  <si>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</si>
  <si>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</si>
  <si>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</si>
  <si>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14        Bérköltség</t>
  </si>
  <si>
    <t>15        Személyi jellegű egyéb kifizetések</t>
  </si>
  <si>
    <t>16        Bérjárulékok</t>
  </si>
  <si>
    <t>17       Kapott (járó) osztalék és részesedés</t>
  </si>
  <si>
    <t>18        Kapott (járó) kamatok és kamatjellegű eredményszemléletű bevételek</t>
  </si>
  <si>
    <t>19        Pénzügyi műveletek egyéb eredményszemléletű bevételei (&gt;=18a) (26&gt;=27)</t>
  </si>
  <si>
    <t>19a        - ebből: árfolyamnyereség</t>
  </si>
  <si>
    <t>20        Fizetendő kamatok és kamatjellegű ráfordítások</t>
  </si>
  <si>
    <t>22        Pénzügyi műveletek egyéb ráfordításai (&gt;=21a) (31&gt;=32)</t>
  </si>
  <si>
    <t>21        Részesedésekből származó ráfordítások, árfolyamnyereségek</t>
  </si>
  <si>
    <t>önkormányzat által saját hatáskörben (nem szociális és gyermekvédelmi előírások alapján) adott természetbeni ellátás</t>
  </si>
  <si>
    <t>önkormányzat által saját hatáskörben (nem szociális és gyermekvédelmi előírások alapján) adott pénzügyi ellátás</t>
  </si>
  <si>
    <t>rászorultságtól függõ normatív kedvezmények [Gyvt. 151. § (5) bek.]</t>
  </si>
  <si>
    <t>köztemetés [Szoctv. 48.§]</t>
  </si>
  <si>
    <t>temetési segély [Szoctv. 47.§ (1) bek. d) pont}</t>
  </si>
  <si>
    <t>átmeneti segély [Szoctv. 47.§ (1) bek. c) pont]</t>
  </si>
  <si>
    <t>természetben nyújtott rendszeres szociális segély [Szoctv. 47.§ (1) bek. a) pont]</t>
  </si>
  <si>
    <t>temetési segély [Szoctv. 46.§]</t>
  </si>
  <si>
    <t>átmeneti segély [Szoctv. 45.§]</t>
  </si>
  <si>
    <t>rendszeres szociális segély [Szoctv. 37. § (1) bek. a) - d) pontok]</t>
  </si>
  <si>
    <t>időskorúak járadéka [Szoctv. 32/B. § (1) bek.]</t>
  </si>
  <si>
    <t xml:space="preserve">Intézményi ellátottak pénzbeli juttatásai </t>
  </si>
  <si>
    <t>oktatásban résztvevők pénzbeli juttatásai</t>
  </si>
  <si>
    <t>állami gondozottak pénzbeli juttatásai</t>
  </si>
  <si>
    <t>adósságkezelési szolgáltatás keretében gáz-vagy áram fogyasztást mérő készülék biztosítása [Szoctv. 55/A. § (3) bek.]</t>
  </si>
  <si>
    <t>természetben nyújtott lakásfenntartási támogatás [Szoctv. 47.§ (1) bek. b) pont]</t>
  </si>
  <si>
    <t>adósságcsökkentési támogatás [Szoctv. 55/A. § 1. bek. b) pont]</t>
  </si>
  <si>
    <t xml:space="preserve">lakásfenntartási támogatás [Szoctv. 38. § (1) bek. a) és b) pontok] </t>
  </si>
  <si>
    <t>lakbértámogatás</t>
  </si>
  <si>
    <t>hozzájárulás a lakossági energiaköltségekhez</t>
  </si>
  <si>
    <t>foglalkoztatást helyettesítő támogatás [Szoctv. 35. § (1) bek.]</t>
  </si>
  <si>
    <t xml:space="preserve">Betegséggel kapcsolatos (nem társadalombiztosítási) ellátások </t>
  </si>
  <si>
    <t xml:space="preserve">helyi megállapítású közgyógyellátás [Szoctv.50.§ (3) bek.] </t>
  </si>
  <si>
    <t xml:space="preserve">helyi megállapítású ápolási díj  [Szoctv. 43/B. §]  </t>
  </si>
  <si>
    <t>cukorbetegek támogatása</t>
  </si>
  <si>
    <t>megváltozott munkaképességűek illetve egészségkárosodottak keresetkiegészítése</t>
  </si>
  <si>
    <t>mozgáskorlátozottak szerzési és átalakítási támogatása</t>
  </si>
  <si>
    <t>mozgáskorlátozottak közlekedési támogatása</t>
  </si>
  <si>
    <t>teljesítés</t>
  </si>
  <si>
    <t>Önkormányzat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</si>
  <si>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</si>
  <si>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</si>
  <si>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</si>
  <si>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</si>
  <si>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</si>
  <si>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</si>
  <si>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</si>
  <si>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</si>
  <si>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</si>
  <si>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</si>
  <si>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</si>
  <si>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</si>
  <si>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</si>
  <si>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</si>
  <si>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</si>
  <si>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</si>
  <si>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</si>
  <si>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</si>
  <si>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</si>
  <si>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</si>
  <si>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</si>
  <si>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</si>
  <si>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nonprofit gazdasági társaságok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</si>
  <si>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</si>
  <si>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</si>
  <si>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</si>
  <si>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</si>
  <si>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</si>
  <si>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</si>
  <si>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</si>
  <si>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</si>
  <si>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</si>
  <si>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</si>
  <si>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</si>
  <si>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</si>
  <si>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</si>
  <si>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</si>
  <si>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</si>
  <si>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</si>
  <si>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</si>
  <si>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</si>
  <si>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</si>
  <si>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</si>
  <si>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</si>
  <si>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</si>
  <si>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</si>
  <si>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</si>
  <si>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</si>
  <si>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</si>
  <si>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</si>
  <si>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</si>
  <si>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</si>
  <si>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</si>
  <si>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</si>
  <si>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</si>
  <si>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</si>
  <si>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</si>
  <si>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</si>
  <si>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</si>
  <si>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</si>
  <si>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</si>
  <si>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</si>
  <si>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</si>
  <si>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>ebből: állandó jeleggel végzett iparűzési tevékenység után fizetett helyi iparűzési adó</t>
  </si>
  <si>
    <t>ebből: ideiglenes jeleggel végzett tevékenység után fizetett helyi iparűzési adó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</si>
  <si>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</si>
  <si>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</si>
  <si>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</si>
  <si>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</si>
  <si>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 xml:space="preserve">Egyéb áruhasználati és szolgáltatási adók  </t>
  </si>
  <si>
    <t xml:space="preserve">ebből: tartózkodás után fizetett idegenforgalmi adó </t>
  </si>
  <si>
    <t>ebből: talajterhelési díj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</si>
  <si>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</si>
  <si>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</si>
  <si>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</si>
  <si>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</si>
  <si>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</si>
  <si>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</si>
  <si>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</si>
  <si>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</si>
  <si>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</si>
  <si>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</si>
  <si>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K5021</t>
  </si>
  <si>
    <t>egyéb települési adók</t>
  </si>
  <si>
    <t>Szociális kiadások</t>
  </si>
  <si>
    <t>Átadott pénzeszközök</t>
  </si>
  <si>
    <t>Átvett pénzeszközök</t>
  </si>
  <si>
    <t>Helyi adók</t>
  </si>
  <si>
    <t>1. melléklet</t>
  </si>
  <si>
    <t>2. melléklet</t>
  </si>
  <si>
    <t>3. melléklet</t>
  </si>
  <si>
    <t>4. melléklet</t>
  </si>
  <si>
    <t>5. melléklet</t>
  </si>
  <si>
    <t>6. melléklet</t>
  </si>
  <si>
    <t>7. melléklet</t>
  </si>
  <si>
    <t>8. melléklet</t>
  </si>
  <si>
    <t>9. melléklet</t>
  </si>
  <si>
    <t>10. melléklet</t>
  </si>
  <si>
    <t>11. melléklet</t>
  </si>
  <si>
    <t>12. melléklet</t>
  </si>
  <si>
    <t>Adatok Ft-ban</t>
  </si>
  <si>
    <t>Kiadások</t>
  </si>
  <si>
    <t>Bevételek</t>
  </si>
  <si>
    <t>Adatok fő-ben</t>
  </si>
  <si>
    <t xml:space="preserve">Lakosságnak juttatott támogatások, szociális, rászorultsági jellegű ellátások </t>
  </si>
  <si>
    <t>Támogatások, kölcsönök nyújtása és törlesztése</t>
  </si>
  <si>
    <t>Támogatások, kölcsönök bevételei</t>
  </si>
  <si>
    <t xml:space="preserve">Helyi adó és egyéb közhatalmi bevételek </t>
  </si>
  <si>
    <t>Foglalkoztatottak létszáma</t>
  </si>
  <si>
    <t>Ingatlanok beszerzése, létesítése</t>
  </si>
  <si>
    <t>Informatikai eszközök beszerzése, létesítése</t>
  </si>
  <si>
    <t>Egyéb tárgyi eszközök beszerzése, létesítése</t>
  </si>
  <si>
    <t xml:space="preserve">Ingatlanok felújítása </t>
  </si>
  <si>
    <t>települési támogatás [Szoctv. 45.§]</t>
  </si>
  <si>
    <t>egyéb, az önkormányzat rendeletében megállapított juttatás</t>
  </si>
  <si>
    <t xml:space="preserve">A helyi önkormányzatok előző évi elszámolásából származó kiadások </t>
  </si>
  <si>
    <t xml:space="preserve">helyi önkormányzatok és költségvetési szerveik részére </t>
  </si>
  <si>
    <t xml:space="preserve">társulások és költségvetési szerveik részére </t>
  </si>
  <si>
    <t xml:space="preserve">egyéb civil szervezetek részére </t>
  </si>
  <si>
    <t xml:space="preserve">központi kezelésű előirányzatoktól </t>
  </si>
  <si>
    <t xml:space="preserve">elkülönített állami pénzalapoktól </t>
  </si>
  <si>
    <t xml:space="preserve">társulások és költségvetési szerveiktől </t>
  </si>
  <si>
    <t xml:space="preserve">Felh. Célú önk-i tám-ok </t>
  </si>
  <si>
    <t>egészségügyi szolg. való jogosultság szociális rászorultság alapján</t>
  </si>
  <si>
    <t>2019. évi beszámoló</t>
  </si>
  <si>
    <t>2019. évi eredeti előirányzat</t>
  </si>
  <si>
    <t>2019. évi módosított előirányzat</t>
  </si>
  <si>
    <t>Tartalékok</t>
  </si>
  <si>
    <t>K513</t>
  </si>
  <si>
    <t>2019.évi módosított előirányzat</t>
  </si>
  <si>
    <t xml:space="preserve">KÖLTSÉGVETÉSI ENGEDÉLYEZETT LÉTSZÁMKERETBE NEM TARTOZÓ FOGLALKOZTATOTTAK LÉTSZÁMA AZ IDŐSZAK VÉGÉN ÖSSZESEN </t>
  </si>
  <si>
    <t>eredeti 
előirányzat</t>
  </si>
  <si>
    <t>módosított 
előirányzat</t>
  </si>
  <si>
    <t>módosított
előirányzat</t>
  </si>
  <si>
    <t>eredeti
előirányzat</t>
  </si>
  <si>
    <t>módostott 
előirányzat</t>
  </si>
  <si>
    <t>egyéb közhatalmi bevételek (pótlék)</t>
  </si>
  <si>
    <t>Maradványkimutatás 2019. évben</t>
  </si>
  <si>
    <t>Kimutatás az immateriális javak, tárgyi eszközök koncesszióba, vagyonkezelésbe adott eszközök állományának alakulásáról 2019. évben</t>
  </si>
  <si>
    <t>Gépek, berendezések felszerelések, járművek</t>
  </si>
  <si>
    <t>Tenyész-állatok</t>
  </si>
  <si>
    <t>Koncesszióba, vagyon-kezelésbe adott eszközök</t>
  </si>
  <si>
    <t>Gelsesziget Községi Önkormányzat</t>
  </si>
  <si>
    <t>Gelsesziget Községi Önkormányzat költségvetési szerv mérlege 2019. évben</t>
  </si>
  <si>
    <t>Gelsesziget Községi Önkormányzat költségvetési szerv eredménykimutatása 2019. 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</si>
</sst>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#########"/>
    <numFmt numFmtId="165" formatCode="0__"/>
  </numFmts>
  <fonts count="46" x14ac:knownFonts="1">
    <font>
      <sz val="11"/>
      <color theme="1"/>
      <name val="Calibri"/>
      <family val="2"/>
      <charset val="238"/>
      <scheme val="minor"/>
    </font>
    <font>
      <sz val="12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6"/>
      <color theme="1"/>
      <name val="Bookman Old Style"/>
      <family val="1"/>
      <charset val="238"/>
    </font>
    <font>
      <b/>
      <sz val="14"/>
      <color theme="1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sz val="12"/>
      <color theme="1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14"/>
      <name val="Bookman Old Style"/>
      <family val="1"/>
      <charset val="238"/>
    </font>
    <font>
      <sz val="12"/>
      <name val="Bookman Old Style"/>
      <family val="1"/>
      <charset val="238"/>
    </font>
    <font>
      <b/>
      <sz val="18"/>
      <name val="Bookman Old Styl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i/>
      <sz val="14"/>
      <name val="Bookman Old Style"/>
      <family val="1"/>
      <charset val="238"/>
    </font>
    <font>
      <b/>
      <sz val="16"/>
      <color indexed="8"/>
      <name val="Calibri"/>
      <family val="2"/>
      <charset val="238"/>
    </font>
    <font>
      <i/>
      <sz val="14"/>
      <color indexed="8"/>
      <name val="Calibri"/>
      <family val="2"/>
      <charset val="238"/>
    </font>
    <font>
      <b/>
      <sz val="14"/>
      <color indexed="10"/>
      <name val="Bookman Old Style"/>
      <family val="1"/>
      <charset val="238"/>
    </font>
    <font>
      <b/>
      <sz val="14"/>
      <color indexed="8"/>
      <name val="Calibri"/>
      <family val="2"/>
      <charset val="238"/>
    </font>
    <font>
      <b/>
      <i/>
      <sz val="14"/>
      <color theme="1"/>
      <name val="Bookman Old Style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i/>
      <sz val="12"/>
      <color theme="1"/>
      <name val="Bookman Old Style"/>
      <family val="1"/>
      <charset val="238"/>
    </font>
    <font>
      <b/>
      <i/>
      <sz val="12"/>
      <name val="Bookman Old Style"/>
      <family val="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Bookman Old Style"/>
      <family val="1"/>
      <charset val="238"/>
    </font>
    <font>
      <b/>
      <sz val="12"/>
      <color theme="1"/>
      <name val="Calibri"/>
      <family val="2"/>
      <charset val="238"/>
    </font>
    <font>
      <sz val="1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5" fillId="0" borderId="0"/>
    <xf numFmtId="0" fontId="16" fillId="0" borderId="0"/>
    <xf numFmtId="0" fontId="22" fillId="0" borderId="0"/>
  </cellStyleXfs>
  <cellXfs count="269">
    <xf numFmtId="0" fontId="0" fillId="0" borderId="0" xfId="0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3" fillId="0" borderId="0" xfId="0" applyFont="1"/>
    <xf numFmtId="3" fontId="0" fillId="0" borderId="0" xfId="0" applyNumberFormat="1"/>
    <xf numFmtId="0" fontId="8" fillId="2" borderId="5" xfId="0" applyFont="1" applyFill="1" applyBorder="1"/>
    <xf numFmtId="0" fontId="1" fillId="2" borderId="5" xfId="0" applyFont="1" applyFill="1" applyBorder="1"/>
    <xf numFmtId="0" fontId="9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/>
    </xf>
    <xf numFmtId="164" fontId="8" fillId="3" borderId="5" xfId="0" applyNumberFormat="1" applyFont="1" applyFill="1" applyBorder="1" applyAlignment="1">
      <alignment vertical="center"/>
    </xf>
    <xf numFmtId="0" fontId="7" fillId="4" borderId="5" xfId="0" applyFont="1" applyFill="1" applyBorder="1"/>
    <xf numFmtId="0" fontId="7" fillId="4" borderId="3" xfId="0" applyFont="1" applyFill="1" applyBorder="1"/>
    <xf numFmtId="0" fontId="9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/>
    </xf>
    <xf numFmtId="0" fontId="8" fillId="2" borderId="3" xfId="0" applyFont="1" applyFill="1" applyBorder="1"/>
    <xf numFmtId="0" fontId="8" fillId="5" borderId="3" xfId="0" applyFont="1" applyFill="1" applyBorder="1"/>
    <xf numFmtId="0" fontId="8" fillId="5" borderId="5" xfId="0" applyFont="1" applyFill="1" applyBorder="1" applyAlignment="1">
      <alignment horizontal="left" vertical="center"/>
    </xf>
    <xf numFmtId="0" fontId="12" fillId="0" borderId="0" xfId="0" applyFont="1"/>
    <xf numFmtId="0" fontId="4" fillId="0" borderId="0" xfId="0" applyFont="1" applyAlignment="1">
      <alignment horizontal="left"/>
    </xf>
    <xf numFmtId="0" fontId="18" fillId="0" borderId="10" xfId="2" applyFont="1" applyBorder="1" applyAlignment="1">
      <alignment horizontal="center" vertical="top" wrapText="1"/>
    </xf>
    <xf numFmtId="0" fontId="18" fillId="0" borderId="11" xfId="2" applyFont="1" applyBorder="1" applyAlignment="1">
      <alignment horizontal="center" vertical="top" wrapText="1"/>
    </xf>
    <xf numFmtId="0" fontId="18" fillId="0" borderId="12" xfId="2" applyFont="1" applyBorder="1" applyAlignment="1">
      <alignment horizontal="left" vertical="top" wrapText="1"/>
    </xf>
    <xf numFmtId="3" fontId="18" fillId="0" borderId="13" xfId="2" applyNumberFormat="1" applyFont="1" applyBorder="1" applyAlignment="1">
      <alignment horizontal="right" vertical="top" wrapText="1"/>
    </xf>
    <xf numFmtId="0" fontId="18" fillId="0" borderId="14" xfId="2" applyFont="1" applyBorder="1" applyAlignment="1">
      <alignment horizontal="left" vertical="top" wrapText="1"/>
    </xf>
    <xf numFmtId="3" fontId="18" fillId="0" borderId="15" xfId="2" applyNumberFormat="1" applyFont="1" applyBorder="1" applyAlignment="1">
      <alignment horizontal="right" vertical="top" wrapText="1"/>
    </xf>
    <xf numFmtId="0" fontId="9" fillId="0" borderId="14" xfId="2" applyFont="1" applyBorder="1" applyAlignment="1">
      <alignment horizontal="left" vertical="top" wrapText="1"/>
    </xf>
    <xf numFmtId="3" fontId="9" fillId="0" borderId="15" xfId="2" applyNumberFormat="1" applyFont="1" applyBorder="1" applyAlignment="1">
      <alignment horizontal="right" vertical="top" wrapText="1"/>
    </xf>
    <xf numFmtId="0" fontId="9" fillId="0" borderId="16" xfId="2" applyFont="1" applyBorder="1" applyAlignment="1">
      <alignment horizontal="left" vertical="top" wrapText="1"/>
    </xf>
    <xf numFmtId="3" fontId="9" fillId="0" borderId="17" xfId="2" applyNumberFormat="1" applyFont="1" applyBorder="1" applyAlignment="1">
      <alignment horizontal="right" vertical="top" wrapText="1"/>
    </xf>
    <xf numFmtId="0" fontId="19" fillId="0" borderId="0" xfId="2" applyFont="1" applyAlignment="1">
      <alignment vertical="center"/>
    </xf>
    <xf numFmtId="0" fontId="20" fillId="0" borderId="0" xfId="2" applyFont="1" applyAlignment="1">
      <alignment horizontal="center"/>
    </xf>
    <xf numFmtId="0" fontId="21" fillId="0" borderId="0" xfId="2" applyFont="1"/>
    <xf numFmtId="0" fontId="9" fillId="0" borderId="12" xfId="2" applyFont="1" applyBorder="1" applyAlignment="1">
      <alignment horizontal="center" vertical="top" wrapText="1"/>
    </xf>
    <xf numFmtId="3" fontId="18" fillId="0" borderId="5" xfId="2" applyNumberFormat="1" applyFont="1" applyBorder="1" applyAlignment="1">
      <alignment horizontal="right" vertical="top" wrapText="1"/>
    </xf>
    <xf numFmtId="3" fontId="9" fillId="0" borderId="5" xfId="2" applyNumberFormat="1" applyFont="1" applyBorder="1" applyAlignment="1">
      <alignment horizontal="right" vertical="top" wrapText="1"/>
    </xf>
    <xf numFmtId="3" fontId="9" fillId="0" borderId="19" xfId="2" applyNumberFormat="1" applyFont="1" applyBorder="1" applyAlignment="1">
      <alignment horizontal="right" vertical="top" wrapText="1"/>
    </xf>
    <xf numFmtId="3" fontId="5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0" fontId="9" fillId="6" borderId="5" xfId="0" applyFont="1" applyFill="1" applyBorder="1" applyAlignment="1">
      <alignment vertical="center" wrapText="1"/>
    </xf>
    <xf numFmtId="3" fontId="25" fillId="0" borderId="0" xfId="0" applyNumberFormat="1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" fillId="0" borderId="0" xfId="0" applyFont="1"/>
    <xf numFmtId="0" fontId="26" fillId="0" borderId="0" xfId="0" applyFont="1"/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1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0" fontId="29" fillId="0" borderId="0" xfId="0" applyFont="1"/>
    <xf numFmtId="3" fontId="13" fillId="0" borderId="0" xfId="0" applyNumberFormat="1" applyFont="1"/>
    <xf numFmtId="0" fontId="13" fillId="0" borderId="0" xfId="0" applyFont="1"/>
    <xf numFmtId="3" fontId="1" fillId="0" borderId="5" xfId="0" applyNumberFormat="1" applyFont="1" applyBorder="1"/>
    <xf numFmtId="3" fontId="18" fillId="0" borderId="5" xfId="0" applyNumberFormat="1" applyFont="1" applyBorder="1"/>
    <xf numFmtId="0" fontId="1" fillId="0" borderId="5" xfId="0" applyFont="1" applyBorder="1"/>
    <xf numFmtId="3" fontId="8" fillId="2" borderId="5" xfId="0" applyNumberFormat="1" applyFont="1" applyFill="1" applyBorder="1"/>
    <xf numFmtId="0" fontId="13" fillId="0" borderId="0" xfId="0" applyFont="1" applyAlignment="1">
      <alignment horizontal="right"/>
    </xf>
    <xf numFmtId="0" fontId="31" fillId="0" borderId="0" xfId="0" applyFont="1"/>
    <xf numFmtId="0" fontId="1" fillId="0" borderId="0" xfId="0" applyFont="1"/>
    <xf numFmtId="3" fontId="13" fillId="0" borderId="0" xfId="0" applyNumberFormat="1" applyFont="1" applyAlignment="1">
      <alignment wrapText="1"/>
    </xf>
    <xf numFmtId="0" fontId="13" fillId="0" borderId="1" xfId="0" applyFont="1" applyBorder="1"/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3" fontId="30" fillId="0" borderId="5" xfId="0" applyNumberFormat="1" applyFont="1" applyBorder="1" applyAlignment="1">
      <alignment horizontal="center" wrapText="1"/>
    </xf>
    <xf numFmtId="0" fontId="30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3" fontId="13" fillId="0" borderId="5" xfId="0" applyNumberFormat="1" applyFont="1" applyBorder="1"/>
    <xf numFmtId="164" fontId="1" fillId="0" borderId="5" xfId="0" applyNumberFormat="1" applyFont="1" applyBorder="1" applyAlignment="1">
      <alignment vertical="center"/>
    </xf>
    <xf numFmtId="0" fontId="13" fillId="0" borderId="5" xfId="0" applyFont="1" applyBorder="1"/>
    <xf numFmtId="164" fontId="1" fillId="0" borderId="8" xfId="0" applyNumberFormat="1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164" fontId="1" fillId="0" borderId="7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3" fontId="13" fillId="0" borderId="7" xfId="0" applyNumberFormat="1" applyFont="1" applyBorder="1"/>
    <xf numFmtId="0" fontId="8" fillId="0" borderId="5" xfId="0" applyFont="1" applyBorder="1" applyAlignment="1">
      <alignment vertical="center" wrapText="1"/>
    </xf>
    <xf numFmtId="164" fontId="8" fillId="0" borderId="5" xfId="0" applyNumberFormat="1" applyFont="1" applyBorder="1" applyAlignment="1">
      <alignment vertical="center"/>
    </xf>
    <xf numFmtId="3" fontId="31" fillId="0" borderId="5" xfId="0" applyNumberFormat="1" applyFont="1" applyBorder="1"/>
    <xf numFmtId="0" fontId="1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3" fontId="8" fillId="0" borderId="5" xfId="0" applyNumberFormat="1" applyFont="1" applyBorder="1"/>
    <xf numFmtId="3" fontId="30" fillId="0" borderId="5" xfId="0" applyNumberFormat="1" applyFont="1" applyBorder="1"/>
    <xf numFmtId="0" fontId="1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164" fontId="8" fillId="4" borderId="5" xfId="0" applyNumberFormat="1" applyFont="1" applyFill="1" applyBorder="1" applyAlignment="1">
      <alignment vertical="center"/>
    </xf>
    <xf numFmtId="3" fontId="31" fillId="4" borderId="5" xfId="0" applyNumberFormat="1" applyFont="1" applyFill="1" applyBorder="1"/>
    <xf numFmtId="3" fontId="32" fillId="4" borderId="5" xfId="0" applyNumberFormat="1" applyFont="1" applyFill="1" applyBorder="1"/>
    <xf numFmtId="165" fontId="1" fillId="0" borderId="5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64" fontId="1" fillId="0" borderId="6" xfId="0" applyNumberFormat="1" applyFon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30" fillId="0" borderId="5" xfId="0" applyFont="1" applyBorder="1"/>
    <xf numFmtId="3" fontId="32" fillId="4" borderId="5" xfId="0" applyNumberFormat="1" applyFont="1" applyFill="1" applyBorder="1" applyAlignment="1">
      <alignment horizontal="right"/>
    </xf>
    <xf numFmtId="3" fontId="8" fillId="3" borderId="5" xfId="0" applyNumberFormat="1" applyFont="1" applyFill="1" applyBorder="1"/>
    <xf numFmtId="3" fontId="18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3" fontId="33" fillId="0" borderId="5" xfId="0" applyNumberFormat="1" applyFont="1" applyBorder="1" applyAlignment="1">
      <alignment horizontal="right" vertical="center" wrapText="1"/>
    </xf>
    <xf numFmtId="0" fontId="32" fillId="0" borderId="5" xfId="0" applyFont="1" applyBorder="1"/>
    <xf numFmtId="0" fontId="33" fillId="0" borderId="5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3" fontId="18" fillId="0" borderId="5" xfId="0" applyNumberFormat="1" applyFont="1" applyBorder="1" applyAlignment="1">
      <alignment horizontal="right" vertical="center"/>
    </xf>
    <xf numFmtId="3" fontId="33" fillId="0" borderId="5" xfId="0" applyNumberFormat="1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33" fillId="0" borderId="5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 wrapText="1"/>
    </xf>
    <xf numFmtId="3" fontId="9" fillId="3" borderId="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3" fontId="13" fillId="0" borderId="5" xfId="0" applyNumberFormat="1" applyFont="1" applyBorder="1" applyAlignment="1">
      <alignment horizontal="right"/>
    </xf>
    <xf numFmtId="0" fontId="1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3" fillId="0" borderId="7" xfId="0" applyFont="1" applyBorder="1"/>
    <xf numFmtId="0" fontId="8" fillId="4" borderId="5" xfId="0" applyFont="1" applyFill="1" applyBorder="1" applyAlignment="1">
      <alignment horizontal="left" vertical="center"/>
    </xf>
    <xf numFmtId="3" fontId="32" fillId="4" borderId="7" xfId="0" applyNumberFormat="1" applyFont="1" applyFill="1" applyBorder="1"/>
    <xf numFmtId="3" fontId="13" fillId="0" borderId="5" xfId="0" applyNumberFormat="1" applyFont="1" applyBorder="1" applyAlignment="1">
      <alignment vertical="center"/>
    </xf>
    <xf numFmtId="3" fontId="13" fillId="5" borderId="5" xfId="0" applyNumberFormat="1" applyFont="1" applyFill="1" applyBorder="1"/>
    <xf numFmtId="0" fontId="13" fillId="5" borderId="5" xfId="0" applyFont="1" applyFill="1" applyBorder="1"/>
    <xf numFmtId="0" fontId="18" fillId="0" borderId="3" xfId="0" applyFont="1" applyBorder="1" applyAlignment="1">
      <alignment horizontal="left" vertical="center"/>
    </xf>
    <xf numFmtId="3" fontId="32" fillId="0" borderId="5" xfId="0" applyNumberFormat="1" applyFont="1" applyBorder="1"/>
    <xf numFmtId="0" fontId="9" fillId="0" borderId="3" xfId="0" applyFont="1" applyBorder="1" applyAlignment="1">
      <alignment horizontal="left" vertical="center"/>
    </xf>
    <xf numFmtId="3" fontId="8" fillId="2" borderId="2" xfId="0" applyNumberFormat="1" applyFont="1" applyFill="1" applyBorder="1"/>
    <xf numFmtId="0" fontId="9" fillId="0" borderId="5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/>
    </xf>
    <xf numFmtId="0" fontId="8" fillId="0" borderId="5" xfId="0" applyFont="1" applyBorder="1"/>
    <xf numFmtId="3" fontId="34" fillId="0" borderId="5" xfId="0" applyNumberFormat="1" applyFont="1" applyBorder="1" applyAlignment="1">
      <alignment horizontal="right"/>
    </xf>
    <xf numFmtId="3" fontId="29" fillId="0" borderId="5" xfId="0" applyNumberFormat="1" applyFont="1" applyBorder="1"/>
    <xf numFmtId="3" fontId="35" fillId="0" borderId="5" xfId="0" applyNumberFormat="1" applyFont="1" applyBorder="1"/>
    <xf numFmtId="0" fontId="9" fillId="7" borderId="5" xfId="0" applyFont="1" applyFill="1" applyBorder="1" applyAlignment="1">
      <alignment horizontal="left" vertical="center" wrapText="1"/>
    </xf>
    <xf numFmtId="3" fontId="34" fillId="0" borderId="5" xfId="0" applyNumberFormat="1" applyFont="1" applyBorder="1"/>
    <xf numFmtId="0" fontId="18" fillId="7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8" fillId="6" borderId="5" xfId="0" applyFont="1" applyFill="1" applyBorder="1" applyAlignment="1">
      <alignment horizontal="left" vertical="center"/>
    </xf>
    <xf numFmtId="3" fontId="35" fillId="8" borderId="5" xfId="0" applyNumberFormat="1" applyFont="1" applyFill="1" applyBorder="1"/>
    <xf numFmtId="3" fontId="29" fillId="0" borderId="0" xfId="0" applyNumberFormat="1" applyFont="1"/>
    <xf numFmtId="3" fontId="35" fillId="0" borderId="5" xfId="0" applyNumberFormat="1" applyFont="1" applyBorder="1" applyAlignment="1">
      <alignment horizontal="right"/>
    </xf>
    <xf numFmtId="3" fontId="35" fillId="0" borderId="5" xfId="0" applyNumberFormat="1" applyFont="1" applyBorder="1" applyAlignment="1">
      <alignment vertical="center"/>
    </xf>
    <xf numFmtId="3" fontId="29" fillId="0" borderId="7" xfId="0" applyNumberFormat="1" applyFont="1" applyBorder="1"/>
    <xf numFmtId="0" fontId="32" fillId="0" borderId="0" xfId="0" applyFont="1" applyAlignment="1">
      <alignment horizontal="center" wrapText="1"/>
    </xf>
    <xf numFmtId="0" fontId="13" fillId="0" borderId="5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/>
    </xf>
    <xf numFmtId="3" fontId="38" fillId="0" borderId="5" xfId="0" applyNumberFormat="1" applyFont="1" applyBorder="1"/>
    <xf numFmtId="0" fontId="37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20" fillId="0" borderId="9" xfId="2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vertical="center"/>
    </xf>
    <xf numFmtId="0" fontId="0" fillId="0" borderId="0" xfId="0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 wrapText="1"/>
    </xf>
    <xf numFmtId="0" fontId="39" fillId="0" borderId="9" xfId="2" applyFont="1" applyBorder="1" applyAlignment="1">
      <alignment horizontal="center" vertical="center" wrapText="1"/>
    </xf>
    <xf numFmtId="0" fontId="39" fillId="0" borderId="28" xfId="2" applyFont="1" applyBorder="1" applyAlignment="1">
      <alignment horizontal="center" vertical="center"/>
    </xf>
    <xf numFmtId="0" fontId="39" fillId="0" borderId="0" xfId="2" applyFont="1" applyAlignment="1">
      <alignment horizontal="center"/>
    </xf>
    <xf numFmtId="0" fontId="39" fillId="0" borderId="0" xfId="2" applyFont="1" applyAlignment="1">
      <alignment horizontal="right"/>
    </xf>
    <xf numFmtId="0" fontId="39" fillId="0" borderId="0" xfId="2" applyFont="1" applyAlignment="1">
      <alignment horizontal="center" vertical="center"/>
    </xf>
    <xf numFmtId="3" fontId="40" fillId="0" borderId="5" xfId="0" applyNumberFormat="1" applyFont="1" applyBorder="1"/>
    <xf numFmtId="0" fontId="1" fillId="0" borderId="5" xfId="0" applyFont="1" applyBorder="1" applyAlignment="1">
      <alignment wrapText="1"/>
    </xf>
    <xf numFmtId="165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3" fontId="41" fillId="0" borderId="5" xfId="0" applyNumberFormat="1" applyFont="1" applyBorder="1" applyAlignment="1">
      <alignment horizontal="center"/>
    </xf>
    <xf numFmtId="3" fontId="41" fillId="0" borderId="5" xfId="0" applyNumberFormat="1" applyFont="1" applyBorder="1" applyAlignment="1">
      <alignment horizontal="center" wrapText="1"/>
    </xf>
    <xf numFmtId="3" fontId="6" fillId="0" borderId="5" xfId="0" applyNumberFormat="1" applyFont="1" applyBorder="1" applyAlignment="1">
      <alignment horizontal="center" wrapText="1"/>
    </xf>
    <xf numFmtId="0" fontId="30" fillId="0" borderId="12" xfId="0" applyFont="1" applyBorder="1"/>
    <xf numFmtId="0" fontId="30" fillId="0" borderId="18" xfId="0" applyFont="1" applyBorder="1" applyAlignment="1">
      <alignment horizontal="center" vertical="center" wrapText="1"/>
    </xf>
    <xf numFmtId="3" fontId="42" fillId="0" borderId="18" xfId="0" applyNumberFormat="1" applyFont="1" applyBorder="1" applyAlignment="1">
      <alignment horizontal="center" wrapText="1"/>
    </xf>
    <xf numFmtId="3" fontId="42" fillId="0" borderId="13" xfId="0" applyNumberFormat="1" applyFont="1" applyBorder="1" applyAlignment="1">
      <alignment horizontal="center"/>
    </xf>
    <xf numFmtId="0" fontId="13" fillId="0" borderId="14" xfId="0" applyFont="1" applyBorder="1" applyAlignment="1">
      <alignment horizontal="left" vertical="center" wrapText="1"/>
    </xf>
    <xf numFmtId="3" fontId="29" fillId="0" borderId="15" xfId="0" applyNumberFormat="1" applyFont="1" applyBorder="1"/>
    <xf numFmtId="0" fontId="30" fillId="0" borderId="14" xfId="0" applyFont="1" applyBorder="1" applyAlignment="1">
      <alignment horizontal="left" vertical="center" wrapText="1"/>
    </xf>
    <xf numFmtId="3" fontId="38" fillId="0" borderId="15" xfId="0" applyNumberFormat="1" applyFont="1" applyBorder="1"/>
    <xf numFmtId="0" fontId="37" fillId="0" borderId="14" xfId="0" applyFont="1" applyBorder="1" applyAlignment="1">
      <alignment horizontal="left" vertical="center" wrapText="1"/>
    </xf>
    <xf numFmtId="3" fontId="29" fillId="0" borderId="0" xfId="0" applyNumberFormat="1" applyFont="1" applyBorder="1"/>
    <xf numFmtId="0" fontId="30" fillId="0" borderId="16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/>
    </xf>
    <xf numFmtId="3" fontId="36" fillId="0" borderId="19" xfId="0" applyNumberFormat="1" applyFont="1" applyBorder="1"/>
    <xf numFmtId="3" fontId="36" fillId="0" borderId="17" xfId="0" applyNumberFormat="1" applyFont="1" applyBorder="1"/>
    <xf numFmtId="0" fontId="44" fillId="0" borderId="18" xfId="2" applyFont="1" applyBorder="1" applyAlignment="1">
      <alignment horizontal="center" vertical="top" wrapText="1"/>
    </xf>
    <xf numFmtId="0" fontId="44" fillId="0" borderId="13" xfId="2" applyFont="1" applyBorder="1" applyAlignment="1">
      <alignment horizontal="center" vertical="top" wrapText="1"/>
    </xf>
    <xf numFmtId="0" fontId="39" fillId="0" borderId="18" xfId="2" applyFont="1" applyBorder="1" applyAlignment="1">
      <alignment horizontal="center" vertical="top" wrapText="1"/>
    </xf>
    <xf numFmtId="0" fontId="39" fillId="0" borderId="13" xfId="2" applyFont="1" applyBorder="1" applyAlignment="1">
      <alignment horizontal="center" vertical="top" wrapText="1"/>
    </xf>
    <xf numFmtId="0" fontId="39" fillId="0" borderId="5" xfId="2" applyFont="1" applyBorder="1"/>
    <xf numFmtId="0" fontId="39" fillId="0" borderId="15" xfId="2" applyFont="1" applyBorder="1"/>
    <xf numFmtId="3" fontId="39" fillId="0" borderId="5" xfId="2" applyNumberFormat="1" applyFont="1" applyBorder="1" applyAlignment="1">
      <alignment horizontal="right" vertical="top" wrapText="1"/>
    </xf>
    <xf numFmtId="3" fontId="39" fillId="0" borderId="15" xfId="2" applyNumberFormat="1" applyFont="1" applyBorder="1" applyAlignment="1">
      <alignment horizontal="right" vertical="top" wrapText="1"/>
    </xf>
    <xf numFmtId="3" fontId="44" fillId="0" borderId="5" xfId="2" applyNumberFormat="1" applyFont="1" applyBorder="1" applyAlignment="1">
      <alignment horizontal="right" vertical="top" wrapText="1"/>
    </xf>
    <xf numFmtId="3" fontId="44" fillId="0" borderId="15" xfId="2" applyNumberFormat="1" applyFont="1" applyBorder="1" applyAlignment="1">
      <alignment horizontal="right" vertical="top" wrapText="1"/>
    </xf>
    <xf numFmtId="3" fontId="44" fillId="0" borderId="19" xfId="2" applyNumberFormat="1" applyFont="1" applyBorder="1" applyAlignment="1">
      <alignment horizontal="right" vertical="top" wrapText="1"/>
    </xf>
    <xf numFmtId="3" fontId="44" fillId="0" borderId="17" xfId="2" applyNumberFormat="1" applyFont="1" applyBorder="1" applyAlignment="1">
      <alignment horizontal="right" vertical="top" wrapText="1"/>
    </xf>
    <xf numFmtId="0" fontId="40" fillId="0" borderId="0" xfId="0" applyFont="1"/>
    <xf numFmtId="0" fontId="43" fillId="0" borderId="0" xfId="2" applyFont="1" applyAlignment="1">
      <alignment horizontal="center" vertical="center" wrapText="1"/>
    </xf>
    <xf numFmtId="0" fontId="45" fillId="0" borderId="0" xfId="0" applyFont="1"/>
    <xf numFmtId="0" fontId="39" fillId="0" borderId="12" xfId="2" applyFont="1" applyBorder="1" applyAlignment="1">
      <alignment horizontal="center" vertical="top" wrapText="1"/>
    </xf>
    <xf numFmtId="0" fontId="44" fillId="0" borderId="14" xfId="2" applyFont="1" applyBorder="1" applyAlignment="1">
      <alignment horizontal="center" vertical="top" wrapText="1"/>
    </xf>
    <xf numFmtId="0" fontId="44" fillId="0" borderId="5" xfId="2" applyFont="1" applyBorder="1" applyAlignment="1">
      <alignment horizontal="left" vertical="top" wrapText="1"/>
    </xf>
    <xf numFmtId="0" fontId="39" fillId="0" borderId="14" xfId="2" applyFont="1" applyBorder="1" applyAlignment="1">
      <alignment horizontal="center" vertical="top" wrapText="1"/>
    </xf>
    <xf numFmtId="0" fontId="39" fillId="0" borderId="5" xfId="2" applyFont="1" applyBorder="1" applyAlignment="1">
      <alignment horizontal="left" vertical="top" wrapText="1"/>
    </xf>
    <xf numFmtId="0" fontId="44" fillId="0" borderId="19" xfId="2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39" fillId="0" borderId="16" xfId="2" applyFont="1" applyBorder="1" applyAlignment="1">
      <alignment horizontal="center" vertical="top" wrapText="1"/>
    </xf>
    <xf numFmtId="0" fontId="44" fillId="0" borderId="20" xfId="2" applyFont="1" applyBorder="1" applyAlignment="1">
      <alignment horizontal="center" vertical="top" wrapText="1"/>
    </xf>
    <xf numFmtId="0" fontId="44" fillId="0" borderId="21" xfId="2" applyFont="1" applyBorder="1" applyAlignment="1">
      <alignment horizontal="center" vertical="center" wrapText="1"/>
    </xf>
    <xf numFmtId="0" fontId="44" fillId="0" borderId="21" xfId="2" applyFont="1" applyBorder="1" applyAlignment="1">
      <alignment horizontal="center" vertical="top" wrapText="1"/>
    </xf>
    <xf numFmtId="0" fontId="44" fillId="0" borderId="22" xfId="2" applyFont="1" applyBorder="1" applyAlignment="1">
      <alignment horizontal="center" vertical="top" wrapText="1"/>
    </xf>
    <xf numFmtId="0" fontId="44" fillId="0" borderId="23" xfId="2" applyFont="1" applyBorder="1" applyAlignment="1">
      <alignment horizontal="center" vertical="top" wrapText="1"/>
    </xf>
    <xf numFmtId="0" fontId="44" fillId="0" borderId="7" xfId="2" applyFont="1" applyBorder="1" applyAlignment="1">
      <alignment horizontal="left" vertical="top" wrapText="1"/>
    </xf>
    <xf numFmtId="3" fontId="44" fillId="0" borderId="7" xfId="2" applyNumberFormat="1" applyFont="1" applyBorder="1" applyAlignment="1">
      <alignment horizontal="right" vertical="top" wrapText="1"/>
    </xf>
    <xf numFmtId="3" fontId="44" fillId="0" borderId="24" xfId="2" applyNumberFormat="1" applyFont="1" applyBorder="1" applyAlignment="1">
      <alignment horizontal="right" vertical="top" wrapText="1"/>
    </xf>
    <xf numFmtId="0" fontId="44" fillId="0" borderId="25" xfId="2" applyFont="1" applyBorder="1" applyAlignment="1">
      <alignment horizontal="center" vertical="top" wrapText="1"/>
    </xf>
    <xf numFmtId="0" fontId="44" fillId="0" borderId="6" xfId="2" applyFont="1" applyBorder="1" applyAlignment="1">
      <alignment horizontal="left" vertical="top" wrapText="1"/>
    </xf>
    <xf numFmtId="3" fontId="44" fillId="0" borderId="6" xfId="2" applyNumberFormat="1" applyFont="1" applyBorder="1" applyAlignment="1">
      <alignment horizontal="right" vertical="top" wrapText="1"/>
    </xf>
    <xf numFmtId="0" fontId="39" fillId="0" borderId="26" xfId="2" applyFont="1" applyBorder="1" applyAlignment="1">
      <alignment horizontal="center" vertical="top" wrapText="1"/>
    </xf>
    <xf numFmtId="0" fontId="39" fillId="0" borderId="27" xfId="2" applyFont="1" applyBorder="1" applyAlignment="1">
      <alignment horizontal="left" vertical="top" wrapText="1"/>
    </xf>
    <xf numFmtId="3" fontId="39" fillId="0" borderId="27" xfId="2" applyNumberFormat="1" applyFont="1" applyBorder="1" applyAlignment="1">
      <alignment horizontal="right" vertical="top" wrapText="1"/>
    </xf>
    <xf numFmtId="3" fontId="44" fillId="0" borderId="29" xfId="2" applyNumberFormat="1" applyFont="1" applyBorder="1" applyAlignment="1">
      <alignment horizontal="right" vertical="top" wrapText="1"/>
    </xf>
    <xf numFmtId="3" fontId="44" fillId="0" borderId="30" xfId="2" applyNumberFormat="1" applyFont="1" applyBorder="1" applyAlignment="1">
      <alignment horizontal="right" vertical="top" wrapText="1"/>
    </xf>
    <xf numFmtId="0" fontId="44" fillId="0" borderId="5" xfId="2" applyFont="1" applyBorder="1" applyAlignment="1">
      <alignment horizontal="center" vertical="center" wrapText="1"/>
    </xf>
    <xf numFmtId="0" fontId="44" fillId="0" borderId="5" xfId="2" applyFont="1" applyBorder="1" applyAlignment="1">
      <alignment horizontal="left" vertical="center" wrapText="1"/>
    </xf>
    <xf numFmtId="3" fontId="44" fillId="0" borderId="5" xfId="2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wrapText="1"/>
    </xf>
    <xf numFmtId="0" fontId="30" fillId="0" borderId="5" xfId="0" applyFont="1" applyBorder="1" applyAlignment="1">
      <alignment horizontal="center" wrapText="1"/>
    </xf>
    <xf numFmtId="0" fontId="30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3" fontId="5" fillId="0" borderId="0" xfId="0" applyNumberFormat="1" applyFont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30" fillId="0" borderId="6" xfId="0" applyNumberFormat="1" applyFont="1" applyBorder="1" applyAlignment="1">
      <alignment horizontal="center" wrapText="1"/>
    </xf>
    <xf numFmtId="3" fontId="30" fillId="0" borderId="7" xfId="0" applyNumberFormat="1" applyFont="1" applyBorder="1" applyAlignment="1">
      <alignment horizontal="center" wrapText="1"/>
    </xf>
    <xf numFmtId="0" fontId="30" fillId="0" borderId="6" xfId="0" applyFont="1" applyBorder="1" applyAlignment="1">
      <alignment horizontal="center" wrapText="1"/>
    </xf>
    <xf numFmtId="0" fontId="30" fillId="0" borderId="7" xfId="0" applyFont="1" applyBorder="1" applyAlignment="1">
      <alignment horizont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3" fontId="24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27" fillId="0" borderId="5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wrapText="1"/>
    </xf>
    <xf numFmtId="3" fontId="29" fillId="0" borderId="5" xfId="0" applyNumberFormat="1" applyFont="1" applyBorder="1" applyAlignment="1">
      <alignment horizontal="center"/>
    </xf>
    <xf numFmtId="0" fontId="28" fillId="0" borderId="0" xfId="0" applyFont="1" applyAlignment="1">
      <alignment horizontal="center" wrapText="1"/>
    </xf>
    <xf numFmtId="3" fontId="29" fillId="0" borderId="6" xfId="0" applyNumberFormat="1" applyFont="1" applyBorder="1" applyAlignment="1">
      <alignment horizontal="center"/>
    </xf>
    <xf numFmtId="0" fontId="17" fillId="0" borderId="0" xfId="2" applyFont="1" applyAlignment="1">
      <alignment horizontal="center" vertical="center" wrapText="1"/>
    </xf>
    <xf numFmtId="0" fontId="19" fillId="0" borderId="9" xfId="2" applyFont="1" applyBorder="1" applyAlignment="1">
      <alignment horizontal="center" vertical="center" wrapText="1"/>
    </xf>
    <xf numFmtId="0" fontId="19" fillId="0" borderId="9" xfId="2" applyFont="1" applyBorder="1" applyAlignment="1">
      <alignment vertical="center"/>
    </xf>
    <xf numFmtId="0" fontId="4" fillId="0" borderId="0" xfId="0" applyFont="1" applyAlignment="1">
      <alignment horizontal="right"/>
    </xf>
    <xf numFmtId="0" fontId="17" fillId="0" borderId="0" xfId="2" applyFont="1" applyAlignment="1">
      <alignment vertical="center"/>
    </xf>
  </cellXfs>
  <cellStyles count="4">
    <cellStyle name="Normál" xfId="0" builtinId="0"/>
    <cellStyle name="Normál 2" xfId="2"/>
    <cellStyle name="Normál 3" xfId="3"/>
    <cellStyle name="Normal_KTRSZJ" xfId="1"/>
  </cellStyles>
  <dxfs count="0"/>
  <tableStyles count="0" defaultTableStyle="TableStyleMedium9" defaultPivotStyle="PivotStyleLight16"/>
  <colors>
    <mruColors>
      <color rgb="FFCC99FF"/>
      <color rgb="FFCC66FF"/>
      <color rgb="FFFF66CC"/>
      <color rgb="FFFF00FF"/>
      <color rgb="FF00FF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9"/>
  <sheetViews>
    <sheetView zoomScaleNormal="100" workbookViewId="0">
      <selection activeCell="B7" sqref="B7"/>
    </sheetView>
  </sheetViews>
  <sheetFormatPr defaultRowHeight="15" x14ac:dyDescent="0.25"/>
  <cols>
    <col min="1" max="1" width="22.28515625" customWidth="1"/>
    <col min="2" max="2" width="51.85546875" customWidth="1"/>
  </cols>
  <sheetData>
    <row r="2" spans="1:2" ht="20.25" x14ac:dyDescent="0.3">
      <c r="A2" s="232" t="s">
        <v>1096</v>
      </c>
      <c r="B2" s="232"/>
    </row>
    <row r="3" spans="1:2" ht="18" x14ac:dyDescent="0.25">
      <c r="A3" s="233" t="s">
        <v>1078</v>
      </c>
      <c r="B3" s="233"/>
    </row>
    <row r="6" spans="1:2" ht="18" x14ac:dyDescent="0.25">
      <c r="A6" s="234" t="s">
        <v>429</v>
      </c>
      <c r="B6" s="234"/>
    </row>
    <row r="7" spans="1:2" ht="20.25" x14ac:dyDescent="0.3">
      <c r="A7" s="19"/>
      <c r="B7" s="3"/>
    </row>
    <row r="8" spans="1:2" x14ac:dyDescent="0.25">
      <c r="A8" s="3" t="s">
        <v>1042</v>
      </c>
      <c r="B8" s="3" t="s">
        <v>430</v>
      </c>
    </row>
    <row r="9" spans="1:2" x14ac:dyDescent="0.25">
      <c r="A9" s="3" t="s">
        <v>1043</v>
      </c>
      <c r="B9" s="3" t="s">
        <v>431</v>
      </c>
    </row>
    <row r="10" spans="1:2" x14ac:dyDescent="0.25">
      <c r="A10" s="3" t="s">
        <v>1044</v>
      </c>
      <c r="B10" s="3" t="s">
        <v>432</v>
      </c>
    </row>
    <row r="11" spans="1:2" x14ac:dyDescent="0.25">
      <c r="A11" s="3" t="s">
        <v>1045</v>
      </c>
      <c r="B11" s="3" t="s">
        <v>433</v>
      </c>
    </row>
    <row r="12" spans="1:2" x14ac:dyDescent="0.25">
      <c r="A12" s="3" t="s">
        <v>1046</v>
      </c>
      <c r="B12" s="3" t="s">
        <v>1038</v>
      </c>
    </row>
    <row r="13" spans="1:2" x14ac:dyDescent="0.25">
      <c r="A13" s="3" t="s">
        <v>1047</v>
      </c>
      <c r="B13" s="3" t="s">
        <v>1039</v>
      </c>
    </row>
    <row r="14" spans="1:2" x14ac:dyDescent="0.25">
      <c r="A14" s="3" t="s">
        <v>1048</v>
      </c>
      <c r="B14" s="3" t="s">
        <v>1040</v>
      </c>
    </row>
    <row r="15" spans="1:2" x14ac:dyDescent="0.25">
      <c r="A15" s="3" t="s">
        <v>1049</v>
      </c>
      <c r="B15" s="3" t="s">
        <v>1041</v>
      </c>
    </row>
    <row r="16" spans="1:2" x14ac:dyDescent="0.25">
      <c r="A16" s="3" t="s">
        <v>1050</v>
      </c>
      <c r="B16" s="3" t="s">
        <v>434</v>
      </c>
    </row>
    <row r="17" spans="1:2" x14ac:dyDescent="0.25">
      <c r="A17" s="3" t="s">
        <v>1051</v>
      </c>
      <c r="B17" s="3" t="s">
        <v>435</v>
      </c>
    </row>
    <row r="18" spans="1:2" x14ac:dyDescent="0.25">
      <c r="A18" s="3" t="s">
        <v>1052</v>
      </c>
      <c r="B18" s="3" t="s">
        <v>436</v>
      </c>
    </row>
    <row r="19" spans="1:2" x14ac:dyDescent="0.25">
      <c r="A19" s="3" t="s">
        <v>1053</v>
      </c>
      <c r="B19" s="3" t="s">
        <v>437</v>
      </c>
    </row>
  </sheetData>
  <mergeCells count="3">
    <mergeCell ref="A2:B2"/>
    <mergeCell ref="A3:B3"/>
    <mergeCell ref="A6:B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5"/>
  <sheetViews>
    <sheetView zoomScaleNormal="100" workbookViewId="0">
      <selection activeCell="B23" sqref="B23"/>
    </sheetView>
  </sheetViews>
  <sheetFormatPr defaultRowHeight="15" x14ac:dyDescent="0.25"/>
  <cols>
    <col min="1" max="1" width="93.28515625" customWidth="1"/>
    <col min="2" max="2" width="21.85546875" customWidth="1"/>
  </cols>
  <sheetData>
    <row r="1" spans="1:2" x14ac:dyDescent="0.25">
      <c r="A1" s="20"/>
      <c r="B1" s="112" t="s">
        <v>1050</v>
      </c>
    </row>
    <row r="2" spans="1:2" ht="18" x14ac:dyDescent="0.25">
      <c r="A2" s="264" t="s">
        <v>1096</v>
      </c>
      <c r="B2" s="264"/>
    </row>
    <row r="3" spans="1:2" ht="18" x14ac:dyDescent="0.25">
      <c r="A3" s="264"/>
      <c r="B3" s="264"/>
    </row>
    <row r="4" spans="1:2" ht="18" x14ac:dyDescent="0.25">
      <c r="A4" s="264" t="s">
        <v>1091</v>
      </c>
      <c r="B4" s="264"/>
    </row>
    <row r="5" spans="1:2" ht="16.5" thickBot="1" x14ac:dyDescent="0.3">
      <c r="A5" s="156"/>
      <c r="B5" s="163" t="s">
        <v>1054</v>
      </c>
    </row>
    <row r="6" spans="1:2" ht="21.75" customHeight="1" thickBot="1" x14ac:dyDescent="0.3">
      <c r="A6" s="21" t="s">
        <v>1</v>
      </c>
      <c r="B6" s="22" t="s">
        <v>468</v>
      </c>
    </row>
    <row r="7" spans="1:2" ht="21.75" customHeight="1" x14ac:dyDescent="0.25">
      <c r="A7" s="23" t="s">
        <v>469</v>
      </c>
      <c r="B7" s="24">
        <v>31477235</v>
      </c>
    </row>
    <row r="8" spans="1:2" ht="21.75" customHeight="1" x14ac:dyDescent="0.25">
      <c r="A8" s="25" t="s">
        <v>470</v>
      </c>
      <c r="B8" s="26">
        <v>32287139</v>
      </c>
    </row>
    <row r="9" spans="1:2" ht="21.75" customHeight="1" x14ac:dyDescent="0.25">
      <c r="A9" s="27" t="s">
        <v>471</v>
      </c>
      <c r="B9" s="28">
        <f>B7-B8</f>
        <v>-809904</v>
      </c>
    </row>
    <row r="10" spans="1:2" ht="21.75" customHeight="1" x14ac:dyDescent="0.25">
      <c r="A10" s="25" t="s">
        <v>472</v>
      </c>
      <c r="B10" s="26">
        <v>9863782</v>
      </c>
    </row>
    <row r="11" spans="1:2" ht="21.75" customHeight="1" x14ac:dyDescent="0.25">
      <c r="A11" s="25" t="s">
        <v>473</v>
      </c>
      <c r="B11" s="26">
        <v>866390</v>
      </c>
    </row>
    <row r="12" spans="1:2" ht="21.75" customHeight="1" x14ac:dyDescent="0.25">
      <c r="A12" s="27" t="s">
        <v>474</v>
      </c>
      <c r="B12" s="28">
        <f>B10-B11</f>
        <v>8997392</v>
      </c>
    </row>
    <row r="13" spans="1:2" ht="21.75" customHeight="1" x14ac:dyDescent="0.25">
      <c r="A13" s="27" t="s">
        <v>475</v>
      </c>
      <c r="B13" s="28">
        <f>B9+B12</f>
        <v>8187488</v>
      </c>
    </row>
    <row r="14" spans="1:2" ht="21.75" customHeight="1" x14ac:dyDescent="0.25">
      <c r="A14" s="25" t="s">
        <v>476</v>
      </c>
      <c r="B14" s="26">
        <v>0</v>
      </c>
    </row>
    <row r="15" spans="1:2" ht="21.75" customHeight="1" x14ac:dyDescent="0.25">
      <c r="A15" s="25" t="s">
        <v>477</v>
      </c>
      <c r="B15" s="26">
        <v>0</v>
      </c>
    </row>
    <row r="16" spans="1:2" ht="21.75" customHeight="1" x14ac:dyDescent="0.25">
      <c r="A16" s="27" t="s">
        <v>478</v>
      </c>
      <c r="B16" s="28">
        <v>0</v>
      </c>
    </row>
    <row r="17" spans="1:2" ht="21.75" customHeight="1" x14ac:dyDescent="0.25">
      <c r="A17" s="25" t="s">
        <v>479</v>
      </c>
      <c r="B17" s="26">
        <v>0</v>
      </c>
    </row>
    <row r="18" spans="1:2" ht="21.75" customHeight="1" x14ac:dyDescent="0.25">
      <c r="A18" s="25" t="s">
        <v>480</v>
      </c>
      <c r="B18" s="26">
        <v>0</v>
      </c>
    </row>
    <row r="19" spans="1:2" ht="21.75" customHeight="1" x14ac:dyDescent="0.25">
      <c r="A19" s="27" t="s">
        <v>481</v>
      </c>
      <c r="B19" s="28">
        <v>0</v>
      </c>
    </row>
    <row r="20" spans="1:2" ht="21.75" customHeight="1" x14ac:dyDescent="0.25">
      <c r="A20" s="27" t="s">
        <v>482</v>
      </c>
      <c r="B20" s="28">
        <v>0</v>
      </c>
    </row>
    <row r="21" spans="1:2" ht="21.75" customHeight="1" x14ac:dyDescent="0.25">
      <c r="A21" s="27" t="s">
        <v>483</v>
      </c>
      <c r="B21" s="28">
        <f>B13+B20</f>
        <v>8187488</v>
      </c>
    </row>
    <row r="22" spans="1:2" ht="21.75" customHeight="1" x14ac:dyDescent="0.25">
      <c r="A22" s="27" t="s">
        <v>484</v>
      </c>
      <c r="B22" s="28">
        <v>875405</v>
      </c>
    </row>
    <row r="23" spans="1:2" ht="21.75" customHeight="1" x14ac:dyDescent="0.25">
      <c r="A23" s="27" t="s">
        <v>485</v>
      </c>
      <c r="B23" s="28">
        <f>B13-B22</f>
        <v>7312083</v>
      </c>
    </row>
    <row r="24" spans="1:2" ht="32.25" customHeight="1" x14ac:dyDescent="0.25">
      <c r="A24" s="27" t="s">
        <v>486</v>
      </c>
      <c r="B24" s="28">
        <v>0</v>
      </c>
    </row>
    <row r="25" spans="1:2" ht="21.75" customHeight="1" thickBot="1" x14ac:dyDescent="0.3">
      <c r="A25" s="29" t="s">
        <v>487</v>
      </c>
      <c r="B25" s="30">
        <v>0</v>
      </c>
    </row>
  </sheetData>
  <mergeCells count="3">
    <mergeCell ref="A2:B2"/>
    <mergeCell ref="A3:B3"/>
    <mergeCell ref="A4:B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1"/>
  <sheetViews>
    <sheetView zoomScaleNormal="100" workbookViewId="0">
      <selection activeCell="E9" sqref="E9"/>
    </sheetView>
  </sheetViews>
  <sheetFormatPr defaultRowHeight="15" x14ac:dyDescent="0.25"/>
  <cols>
    <col min="1" max="1" width="7.28515625" style="203" customWidth="1"/>
    <col min="2" max="2" width="94.85546875" customWidth="1"/>
    <col min="3" max="3" width="17.5703125" customWidth="1"/>
    <col min="4" max="4" width="15.140625" customWidth="1"/>
    <col min="5" max="5" width="17.85546875" customWidth="1"/>
  </cols>
  <sheetData>
    <row r="1" spans="1:5" ht="15.75" x14ac:dyDescent="0.3">
      <c r="A1" s="201"/>
      <c r="B1" s="2"/>
      <c r="C1" s="2"/>
      <c r="D1" s="267" t="s">
        <v>1051</v>
      </c>
      <c r="E1" s="267"/>
    </row>
    <row r="2" spans="1:5" ht="15.75" x14ac:dyDescent="0.3">
      <c r="A2" s="201"/>
      <c r="B2" s="2"/>
      <c r="C2" s="2"/>
      <c r="D2" s="112"/>
      <c r="E2" s="112"/>
    </row>
    <row r="3" spans="1:5" ht="24" thickBot="1" x14ac:dyDescent="0.3">
      <c r="A3" s="265" t="s">
        <v>1097</v>
      </c>
      <c r="B3" s="266"/>
      <c r="C3" s="266"/>
      <c r="D3" s="266"/>
      <c r="E3" s="266"/>
    </row>
    <row r="4" spans="1:5" ht="24" thickBot="1" x14ac:dyDescent="0.3">
      <c r="A4" s="202"/>
      <c r="B4" s="31"/>
      <c r="C4" s="31"/>
      <c r="D4" s="31"/>
      <c r="E4" s="164" t="s">
        <v>1054</v>
      </c>
    </row>
    <row r="5" spans="1:5" ht="30.75" customHeight="1" x14ac:dyDescent="0.25">
      <c r="A5" s="204"/>
      <c r="B5" s="191" t="s">
        <v>1</v>
      </c>
      <c r="C5" s="191" t="s">
        <v>488</v>
      </c>
      <c r="D5" s="191" t="s">
        <v>489</v>
      </c>
      <c r="E5" s="192" t="s">
        <v>490</v>
      </c>
    </row>
    <row r="6" spans="1:5" ht="19.5" customHeight="1" x14ac:dyDescent="0.25">
      <c r="A6" s="205" t="s">
        <v>491</v>
      </c>
      <c r="B6" s="206" t="s">
        <v>492</v>
      </c>
      <c r="C6" s="193"/>
      <c r="D6" s="193"/>
      <c r="E6" s="194"/>
    </row>
    <row r="7" spans="1:5" ht="18" customHeight="1" x14ac:dyDescent="0.25">
      <c r="A7" s="207">
        <v>1</v>
      </c>
      <c r="B7" s="208" t="s">
        <v>494</v>
      </c>
      <c r="C7" s="195">
        <v>0</v>
      </c>
      <c r="D7" s="195">
        <v>0</v>
      </c>
      <c r="E7" s="196">
        <v>0</v>
      </c>
    </row>
    <row r="8" spans="1:5" ht="18" customHeight="1" x14ac:dyDescent="0.25">
      <c r="A8" s="207" t="s">
        <v>495</v>
      </c>
      <c r="B8" s="208" t="s">
        <v>496</v>
      </c>
      <c r="C8" s="195">
        <v>823824</v>
      </c>
      <c r="D8" s="195">
        <v>0</v>
      </c>
      <c r="E8" s="196">
        <v>410646</v>
      </c>
    </row>
    <row r="9" spans="1:5" ht="21" customHeight="1" x14ac:dyDescent="0.25">
      <c r="A9" s="207" t="s">
        <v>497</v>
      </c>
      <c r="B9" s="208" t="s">
        <v>498</v>
      </c>
      <c r="C9" s="195">
        <v>0</v>
      </c>
      <c r="D9" s="195">
        <v>0</v>
      </c>
      <c r="E9" s="196">
        <v>0</v>
      </c>
    </row>
    <row r="10" spans="1:5" ht="18" customHeight="1" x14ac:dyDescent="0.25">
      <c r="A10" s="205" t="s">
        <v>499</v>
      </c>
      <c r="B10" s="206" t="s">
        <v>500</v>
      </c>
      <c r="C10" s="197">
        <f>SUM(C7:C9)</f>
        <v>823824</v>
      </c>
      <c r="D10" s="197">
        <f t="shared" ref="D10:E10" si="0">SUM(D7:D9)</f>
        <v>0</v>
      </c>
      <c r="E10" s="198">
        <f t="shared" si="0"/>
        <v>410646</v>
      </c>
    </row>
    <row r="11" spans="1:5" ht="19.5" customHeight="1" x14ac:dyDescent="0.25">
      <c r="A11" s="207" t="s">
        <v>501</v>
      </c>
      <c r="B11" s="208" t="s">
        <v>502</v>
      </c>
      <c r="C11" s="195">
        <v>110117327</v>
      </c>
      <c r="D11" s="195"/>
      <c r="E11" s="196">
        <v>104752101</v>
      </c>
    </row>
    <row r="12" spans="1:5" ht="20.25" customHeight="1" x14ac:dyDescent="0.25">
      <c r="A12" s="207" t="s">
        <v>503</v>
      </c>
      <c r="B12" s="208" t="s">
        <v>504</v>
      </c>
      <c r="C12" s="195">
        <v>1237065</v>
      </c>
      <c r="D12" s="195"/>
      <c r="E12" s="196">
        <v>1493724</v>
      </c>
    </row>
    <row r="13" spans="1:5" ht="21" customHeight="1" x14ac:dyDescent="0.25">
      <c r="A13" s="207" t="s">
        <v>505</v>
      </c>
      <c r="B13" s="208" t="s">
        <v>506</v>
      </c>
      <c r="C13" s="195">
        <v>0</v>
      </c>
      <c r="D13" s="195">
        <v>0</v>
      </c>
      <c r="E13" s="196">
        <v>0</v>
      </c>
    </row>
    <row r="14" spans="1:5" ht="21" customHeight="1" x14ac:dyDescent="0.25">
      <c r="A14" s="207" t="s">
        <v>507</v>
      </c>
      <c r="B14" s="208" t="s">
        <v>508</v>
      </c>
      <c r="C14" s="195">
        <v>0</v>
      </c>
      <c r="D14" s="195">
        <v>0</v>
      </c>
      <c r="E14" s="196">
        <v>0</v>
      </c>
    </row>
    <row r="15" spans="1:5" ht="20.25" customHeight="1" x14ac:dyDescent="0.25">
      <c r="A15" s="207" t="s">
        <v>509</v>
      </c>
      <c r="B15" s="208" t="s">
        <v>510</v>
      </c>
      <c r="C15" s="195">
        <v>0</v>
      </c>
      <c r="D15" s="195">
        <v>0</v>
      </c>
      <c r="E15" s="196">
        <v>0</v>
      </c>
    </row>
    <row r="16" spans="1:5" ht="18.75" customHeight="1" x14ac:dyDescent="0.25">
      <c r="A16" s="205" t="s">
        <v>511</v>
      </c>
      <c r="B16" s="206" t="s">
        <v>512</v>
      </c>
      <c r="C16" s="197">
        <f>SUM(C11:C15)</f>
        <v>111354392</v>
      </c>
      <c r="D16" s="197">
        <v>0</v>
      </c>
      <c r="E16" s="198">
        <f>E11+E12+E13+E14+E15</f>
        <v>106245825</v>
      </c>
    </row>
    <row r="17" spans="1:5" ht="19.5" customHeight="1" x14ac:dyDescent="0.25">
      <c r="A17" s="207" t="s">
        <v>513</v>
      </c>
      <c r="B17" s="208" t="s">
        <v>514</v>
      </c>
      <c r="C17" s="195">
        <v>920000</v>
      </c>
      <c r="D17" s="195">
        <f t="shared" ref="D17:E17" si="1">SUM(D18:D22)</f>
        <v>0</v>
      </c>
      <c r="E17" s="195">
        <f t="shared" si="1"/>
        <v>920000</v>
      </c>
    </row>
    <row r="18" spans="1:5" x14ac:dyDescent="0.25">
      <c r="A18" s="207" t="s">
        <v>515</v>
      </c>
      <c r="B18" s="208" t="s">
        <v>516</v>
      </c>
      <c r="C18" s="195">
        <v>0</v>
      </c>
      <c r="D18" s="195">
        <v>0</v>
      </c>
      <c r="E18" s="196">
        <v>0</v>
      </c>
    </row>
    <row r="19" spans="1:5" x14ac:dyDescent="0.25">
      <c r="A19" s="207" t="s">
        <v>517</v>
      </c>
      <c r="B19" s="208" t="s">
        <v>846</v>
      </c>
      <c r="C19" s="195">
        <v>0</v>
      </c>
      <c r="D19" s="195">
        <v>0</v>
      </c>
      <c r="E19" s="196">
        <v>0</v>
      </c>
    </row>
    <row r="20" spans="1:5" x14ac:dyDescent="0.25">
      <c r="A20" s="207" t="s">
        <v>518</v>
      </c>
      <c r="B20" s="208" t="s">
        <v>849</v>
      </c>
      <c r="C20" s="195">
        <v>0</v>
      </c>
      <c r="D20" s="195">
        <v>0</v>
      </c>
      <c r="E20" s="196">
        <v>0</v>
      </c>
    </row>
    <row r="21" spans="1:5" x14ac:dyDescent="0.25">
      <c r="A21" s="207" t="s">
        <v>520</v>
      </c>
      <c r="B21" s="208" t="s">
        <v>852</v>
      </c>
      <c r="C21" s="195">
        <v>0</v>
      </c>
      <c r="D21" s="195">
        <v>0</v>
      </c>
      <c r="E21" s="196">
        <v>0</v>
      </c>
    </row>
    <row r="22" spans="1:5" x14ac:dyDescent="0.25">
      <c r="A22" s="207" t="s">
        <v>522</v>
      </c>
      <c r="B22" s="208" t="s">
        <v>906</v>
      </c>
      <c r="C22" s="195">
        <v>920000</v>
      </c>
      <c r="D22" s="195">
        <v>0</v>
      </c>
      <c r="E22" s="196">
        <v>920000</v>
      </c>
    </row>
    <row r="23" spans="1:5" x14ac:dyDescent="0.25">
      <c r="A23" s="207" t="s">
        <v>524</v>
      </c>
      <c r="B23" s="208" t="s">
        <v>519</v>
      </c>
      <c r="C23" s="195">
        <v>0</v>
      </c>
      <c r="D23" s="195">
        <v>0</v>
      </c>
      <c r="E23" s="196">
        <v>0</v>
      </c>
    </row>
    <row r="24" spans="1:5" ht="18" customHeight="1" x14ac:dyDescent="0.25">
      <c r="A24" s="207" t="s">
        <v>526</v>
      </c>
      <c r="B24" s="208" t="s">
        <v>521</v>
      </c>
      <c r="C24" s="195">
        <v>0</v>
      </c>
      <c r="D24" s="195">
        <v>0</v>
      </c>
      <c r="E24" s="196">
        <v>0</v>
      </c>
    </row>
    <row r="25" spans="1:5" ht="19.5" customHeight="1" x14ac:dyDescent="0.25">
      <c r="A25" s="207" t="s">
        <v>528</v>
      </c>
      <c r="B25" s="208" t="s">
        <v>523</v>
      </c>
      <c r="C25" s="195">
        <v>0</v>
      </c>
      <c r="D25" s="195">
        <v>0</v>
      </c>
      <c r="E25" s="196">
        <v>0</v>
      </c>
    </row>
    <row r="26" spans="1:5" ht="19.5" customHeight="1" x14ac:dyDescent="0.25">
      <c r="A26" s="207" t="s">
        <v>530</v>
      </c>
      <c r="B26" s="208" t="s">
        <v>525</v>
      </c>
      <c r="C26" s="195">
        <v>0</v>
      </c>
      <c r="D26" s="195">
        <v>0</v>
      </c>
      <c r="E26" s="196">
        <v>0</v>
      </c>
    </row>
    <row r="27" spans="1:5" ht="30" x14ac:dyDescent="0.25">
      <c r="A27" s="207" t="s">
        <v>532</v>
      </c>
      <c r="B27" s="206" t="s">
        <v>527</v>
      </c>
      <c r="C27" s="197">
        <f>C17+C23+C26</f>
        <v>920000</v>
      </c>
      <c r="D27" s="197">
        <f t="shared" ref="D27:E27" si="2">D17+D23+D26</f>
        <v>0</v>
      </c>
      <c r="E27" s="198">
        <f t="shared" si="2"/>
        <v>920000</v>
      </c>
    </row>
    <row r="28" spans="1:5" ht="19.5" customHeight="1" x14ac:dyDescent="0.25">
      <c r="A28" s="207" t="s">
        <v>534</v>
      </c>
      <c r="B28" s="208" t="s">
        <v>529</v>
      </c>
      <c r="C28" s="195">
        <v>0</v>
      </c>
      <c r="D28" s="195">
        <v>0</v>
      </c>
      <c r="E28" s="196">
        <v>0</v>
      </c>
    </row>
    <row r="29" spans="1:5" ht="19.5" customHeight="1" x14ac:dyDescent="0.25">
      <c r="A29" s="207" t="s">
        <v>536</v>
      </c>
      <c r="B29" s="208" t="s">
        <v>531</v>
      </c>
      <c r="C29" s="195"/>
      <c r="D29" s="195">
        <v>0</v>
      </c>
      <c r="E29" s="196"/>
    </row>
    <row r="30" spans="1:5" ht="30" x14ac:dyDescent="0.25">
      <c r="A30" s="207" t="s">
        <v>538</v>
      </c>
      <c r="B30" s="206" t="s">
        <v>533</v>
      </c>
      <c r="C30" s="197">
        <f>SUM(C28:C29)</f>
        <v>0</v>
      </c>
      <c r="D30" s="197">
        <f t="shared" ref="D30:E30" si="3">SUM(D28:D29)</f>
        <v>0</v>
      </c>
      <c r="E30" s="198">
        <f t="shared" si="3"/>
        <v>0</v>
      </c>
    </row>
    <row r="31" spans="1:5" ht="30" x14ac:dyDescent="0.25">
      <c r="A31" s="207" t="s">
        <v>540</v>
      </c>
      <c r="B31" s="206" t="s">
        <v>535</v>
      </c>
      <c r="C31" s="197">
        <f>C10+C16+C27+C30</f>
        <v>113098216</v>
      </c>
      <c r="D31" s="197">
        <v>0</v>
      </c>
      <c r="E31" s="198">
        <f>E10+E16+E27+E30</f>
        <v>107576471</v>
      </c>
    </row>
    <row r="32" spans="1:5" ht="18.75" customHeight="1" x14ac:dyDescent="0.25">
      <c r="A32" s="207" t="s">
        <v>542</v>
      </c>
      <c r="B32" s="208" t="s">
        <v>537</v>
      </c>
      <c r="C32" s="195">
        <v>0</v>
      </c>
      <c r="D32" s="195">
        <v>0</v>
      </c>
      <c r="E32" s="196">
        <v>0</v>
      </c>
    </row>
    <row r="33" spans="1:5" ht="18" customHeight="1" x14ac:dyDescent="0.25">
      <c r="A33" s="207" t="s">
        <v>544</v>
      </c>
      <c r="B33" s="208" t="s">
        <v>539</v>
      </c>
      <c r="C33" s="195">
        <v>0</v>
      </c>
      <c r="D33" s="195">
        <v>0</v>
      </c>
      <c r="E33" s="196">
        <v>0</v>
      </c>
    </row>
    <row r="34" spans="1:5" ht="19.5" customHeight="1" x14ac:dyDescent="0.25">
      <c r="A34" s="207" t="s">
        <v>546</v>
      </c>
      <c r="B34" s="208" t="s">
        <v>541</v>
      </c>
      <c r="C34" s="195">
        <v>0</v>
      </c>
      <c r="D34" s="195">
        <v>0</v>
      </c>
      <c r="E34" s="196">
        <v>0</v>
      </c>
    </row>
    <row r="35" spans="1:5" ht="19.5" customHeight="1" x14ac:dyDescent="0.25">
      <c r="A35" s="207" t="s">
        <v>548</v>
      </c>
      <c r="B35" s="208" t="s">
        <v>543</v>
      </c>
      <c r="C35" s="195">
        <v>0</v>
      </c>
      <c r="D35" s="195">
        <v>0</v>
      </c>
      <c r="E35" s="196">
        <v>0</v>
      </c>
    </row>
    <row r="36" spans="1:5" ht="18.75" customHeight="1" x14ac:dyDescent="0.25">
      <c r="A36" s="207" t="s">
        <v>550</v>
      </c>
      <c r="B36" s="208" t="s">
        <v>545</v>
      </c>
      <c r="C36" s="195">
        <v>0</v>
      </c>
      <c r="D36" s="195">
        <v>0</v>
      </c>
      <c r="E36" s="196">
        <v>0</v>
      </c>
    </row>
    <row r="37" spans="1:5" ht="21" customHeight="1" x14ac:dyDescent="0.25">
      <c r="A37" s="207" t="s">
        <v>552</v>
      </c>
      <c r="B37" s="206" t="s">
        <v>547</v>
      </c>
      <c r="C37" s="197">
        <f>C32+C33+C34+C35+C36</f>
        <v>0</v>
      </c>
      <c r="D37" s="197">
        <v>0</v>
      </c>
      <c r="E37" s="198">
        <f>E32+E33+E34+E35+E36</f>
        <v>0</v>
      </c>
    </row>
    <row r="38" spans="1:5" ht="20.25" customHeight="1" x14ac:dyDescent="0.25">
      <c r="A38" s="207" t="s">
        <v>554</v>
      </c>
      <c r="B38" s="208" t="s">
        <v>549</v>
      </c>
      <c r="C38" s="195">
        <v>0</v>
      </c>
      <c r="D38" s="195">
        <v>0</v>
      </c>
      <c r="E38" s="196">
        <v>0</v>
      </c>
    </row>
    <row r="39" spans="1:5" ht="36.75" customHeight="1" x14ac:dyDescent="0.25">
      <c r="A39" s="207" t="s">
        <v>556</v>
      </c>
      <c r="B39" s="208" t="s">
        <v>551</v>
      </c>
      <c r="C39" s="195">
        <v>0</v>
      </c>
      <c r="D39" s="195">
        <v>0</v>
      </c>
      <c r="E39" s="196">
        <v>0</v>
      </c>
    </row>
    <row r="40" spans="1:5" ht="19.5" customHeight="1" x14ac:dyDescent="0.25">
      <c r="A40" s="207" t="s">
        <v>558</v>
      </c>
      <c r="B40" s="208" t="s">
        <v>553</v>
      </c>
      <c r="C40" s="195">
        <v>0</v>
      </c>
      <c r="D40" s="195">
        <v>0</v>
      </c>
      <c r="E40" s="196">
        <v>0</v>
      </c>
    </row>
    <row r="41" spans="1:5" ht="19.5" customHeight="1" x14ac:dyDescent="0.25">
      <c r="A41" s="207" t="s">
        <v>560</v>
      </c>
      <c r="B41" s="208" t="s">
        <v>555</v>
      </c>
      <c r="C41" s="195">
        <v>0</v>
      </c>
      <c r="D41" s="195">
        <v>0</v>
      </c>
      <c r="E41" s="196">
        <v>0</v>
      </c>
    </row>
    <row r="42" spans="1:5" ht="18" customHeight="1" x14ac:dyDescent="0.25">
      <c r="A42" s="207" t="s">
        <v>562</v>
      </c>
      <c r="B42" s="208" t="s">
        <v>557</v>
      </c>
      <c r="C42" s="195">
        <v>0</v>
      </c>
      <c r="D42" s="195">
        <v>0</v>
      </c>
      <c r="E42" s="196">
        <v>0</v>
      </c>
    </row>
    <row r="43" spans="1:5" ht="21" customHeight="1" x14ac:dyDescent="0.25">
      <c r="A43" s="207" t="s">
        <v>564</v>
      </c>
      <c r="B43" s="208" t="s">
        <v>559</v>
      </c>
      <c r="C43" s="195">
        <v>0</v>
      </c>
      <c r="D43" s="195">
        <v>0</v>
      </c>
      <c r="E43" s="196">
        <v>0</v>
      </c>
    </row>
    <row r="44" spans="1:5" ht="18.75" customHeight="1" x14ac:dyDescent="0.25">
      <c r="A44" s="207" t="s">
        <v>566</v>
      </c>
      <c r="B44" s="208" t="s">
        <v>561</v>
      </c>
      <c r="C44" s="195">
        <v>0</v>
      </c>
      <c r="D44" s="195">
        <v>0</v>
      </c>
      <c r="E44" s="196">
        <v>0</v>
      </c>
    </row>
    <row r="45" spans="1:5" ht="20.25" customHeight="1" x14ac:dyDescent="0.25">
      <c r="A45" s="207" t="s">
        <v>568</v>
      </c>
      <c r="B45" s="206" t="s">
        <v>563</v>
      </c>
      <c r="C45" s="197">
        <v>0</v>
      </c>
      <c r="D45" s="197">
        <v>0</v>
      </c>
      <c r="E45" s="198">
        <v>0</v>
      </c>
    </row>
    <row r="46" spans="1:5" ht="30" x14ac:dyDescent="0.25">
      <c r="A46" s="207" t="s">
        <v>570</v>
      </c>
      <c r="B46" s="206" t="s">
        <v>565</v>
      </c>
      <c r="C46" s="197">
        <f>C37+C45</f>
        <v>0</v>
      </c>
      <c r="D46" s="197">
        <v>0</v>
      </c>
      <c r="E46" s="198">
        <f>E37+E45</f>
        <v>0</v>
      </c>
    </row>
    <row r="47" spans="1:5" ht="19.5" customHeight="1" x14ac:dyDescent="0.25">
      <c r="A47" s="207" t="s">
        <v>572</v>
      </c>
      <c r="B47" s="208" t="s">
        <v>567</v>
      </c>
      <c r="C47" s="195">
        <v>0</v>
      </c>
      <c r="D47" s="195">
        <v>0</v>
      </c>
      <c r="E47" s="196">
        <v>0</v>
      </c>
    </row>
    <row r="48" spans="1:5" ht="19.5" customHeight="1" x14ac:dyDescent="0.25">
      <c r="A48" s="207" t="s">
        <v>574</v>
      </c>
      <c r="B48" s="208" t="s">
        <v>569</v>
      </c>
      <c r="C48" s="195">
        <v>142875</v>
      </c>
      <c r="D48" s="195"/>
      <c r="E48" s="196">
        <v>287890</v>
      </c>
    </row>
    <row r="49" spans="1:5" ht="18.75" customHeight="1" x14ac:dyDescent="0.25">
      <c r="A49" s="207" t="s">
        <v>576</v>
      </c>
      <c r="B49" s="208" t="s">
        <v>571</v>
      </c>
      <c r="C49" s="195">
        <v>9204213</v>
      </c>
      <c r="D49" s="195"/>
      <c r="E49" s="196">
        <v>8209123</v>
      </c>
    </row>
    <row r="50" spans="1:5" ht="18" customHeight="1" x14ac:dyDescent="0.25">
      <c r="A50" s="207" t="s">
        <v>578</v>
      </c>
      <c r="B50" s="208" t="s">
        <v>573</v>
      </c>
      <c r="C50" s="195">
        <v>0</v>
      </c>
      <c r="D50" s="195">
        <v>0</v>
      </c>
      <c r="E50" s="196">
        <v>0</v>
      </c>
    </row>
    <row r="51" spans="1:5" ht="18.75" customHeight="1" x14ac:dyDescent="0.25">
      <c r="A51" s="207" t="s">
        <v>580</v>
      </c>
      <c r="B51" s="208" t="s">
        <v>575</v>
      </c>
      <c r="C51" s="195">
        <v>0</v>
      </c>
      <c r="D51" s="195">
        <v>0</v>
      </c>
      <c r="E51" s="196">
        <v>0</v>
      </c>
    </row>
    <row r="52" spans="1:5" ht="18.75" customHeight="1" x14ac:dyDescent="0.25">
      <c r="A52" s="207" t="s">
        <v>582</v>
      </c>
      <c r="B52" s="206" t="s">
        <v>577</v>
      </c>
      <c r="C52" s="197">
        <f>C47+C48+C49+C50+C51</f>
        <v>9347088</v>
      </c>
      <c r="D52" s="197">
        <f t="shared" ref="D52:E52" si="4">D47+D48+D49+D50+D51</f>
        <v>0</v>
      </c>
      <c r="E52" s="198">
        <f t="shared" si="4"/>
        <v>8497013</v>
      </c>
    </row>
    <row r="53" spans="1:5" ht="30" x14ac:dyDescent="0.25">
      <c r="A53" s="207" t="s">
        <v>584</v>
      </c>
      <c r="B53" s="208" t="s">
        <v>579</v>
      </c>
      <c r="C53" s="195">
        <v>0</v>
      </c>
      <c r="D53" s="195">
        <v>0</v>
      </c>
      <c r="E53" s="196">
        <v>0</v>
      </c>
    </row>
    <row r="54" spans="1:5" ht="30" x14ac:dyDescent="0.25">
      <c r="A54" s="207" t="s">
        <v>586</v>
      </c>
      <c r="B54" s="208" t="s">
        <v>581</v>
      </c>
      <c r="C54" s="195">
        <v>0</v>
      </c>
      <c r="D54" s="195">
        <v>0</v>
      </c>
      <c r="E54" s="196">
        <v>0</v>
      </c>
    </row>
    <row r="55" spans="1:5" ht="30" x14ac:dyDescent="0.25">
      <c r="A55" s="207" t="s">
        <v>588</v>
      </c>
      <c r="B55" s="208" t="s">
        <v>583</v>
      </c>
      <c r="C55" s="195">
        <v>0</v>
      </c>
      <c r="D55" s="195">
        <v>0</v>
      </c>
      <c r="E55" s="196">
        <v>0</v>
      </c>
    </row>
    <row r="56" spans="1:5" ht="30" x14ac:dyDescent="0.25">
      <c r="A56" s="207" t="s">
        <v>590</v>
      </c>
      <c r="B56" s="208" t="s">
        <v>585</v>
      </c>
      <c r="C56" s="195">
        <v>0</v>
      </c>
      <c r="D56" s="195">
        <v>0</v>
      </c>
      <c r="E56" s="196">
        <v>0</v>
      </c>
    </row>
    <row r="57" spans="1:5" x14ac:dyDescent="0.25">
      <c r="A57" s="207" t="s">
        <v>592</v>
      </c>
      <c r="B57" s="208" t="s">
        <v>587</v>
      </c>
      <c r="C57" s="195">
        <v>52171</v>
      </c>
      <c r="D57" s="195">
        <v>0</v>
      </c>
      <c r="E57" s="196">
        <v>85191</v>
      </c>
    </row>
    <row r="58" spans="1:5" x14ac:dyDescent="0.25">
      <c r="A58" s="207" t="s">
        <v>594</v>
      </c>
      <c r="B58" s="208" t="s">
        <v>859</v>
      </c>
      <c r="C58" s="195"/>
      <c r="D58" s="195">
        <v>0</v>
      </c>
      <c r="E58" s="196"/>
    </row>
    <row r="59" spans="1:5" ht="30" x14ac:dyDescent="0.25">
      <c r="A59" s="207" t="s">
        <v>595</v>
      </c>
      <c r="B59" s="210" t="s">
        <v>860</v>
      </c>
      <c r="C59" s="195">
        <v>0</v>
      </c>
      <c r="D59" s="195">
        <v>0</v>
      </c>
      <c r="E59" s="196">
        <v>0</v>
      </c>
    </row>
    <row r="60" spans="1:5" ht="30" x14ac:dyDescent="0.25">
      <c r="A60" s="207" t="s">
        <v>597</v>
      </c>
      <c r="B60" s="210" t="s">
        <v>861</v>
      </c>
      <c r="C60" s="195">
        <v>0</v>
      </c>
      <c r="D60" s="195">
        <v>0</v>
      </c>
      <c r="E60" s="196">
        <v>0</v>
      </c>
    </row>
    <row r="61" spans="1:5" x14ac:dyDescent="0.25">
      <c r="A61" s="207" t="s">
        <v>598</v>
      </c>
      <c r="B61" s="210" t="s">
        <v>862</v>
      </c>
      <c r="C61" s="195">
        <v>32469</v>
      </c>
      <c r="D61" s="195"/>
      <c r="E61" s="196">
        <v>34977</v>
      </c>
    </row>
    <row r="62" spans="1:5" ht="30" x14ac:dyDescent="0.25">
      <c r="A62" s="207" t="s">
        <v>600</v>
      </c>
      <c r="B62" s="210" t="s">
        <v>863</v>
      </c>
      <c r="C62" s="195">
        <v>12354</v>
      </c>
      <c r="D62" s="195"/>
      <c r="E62" s="196">
        <v>412646</v>
      </c>
    </row>
    <row r="63" spans="1:5" ht="30" x14ac:dyDescent="0.25">
      <c r="A63" s="207" t="s">
        <v>602</v>
      </c>
      <c r="B63" s="210" t="s">
        <v>864</v>
      </c>
      <c r="C63" s="195">
        <v>7348</v>
      </c>
      <c r="D63" s="195"/>
      <c r="E63" s="196">
        <v>8968</v>
      </c>
    </row>
    <row r="64" spans="1:5" x14ac:dyDescent="0.25">
      <c r="A64" s="207" t="s">
        <v>604</v>
      </c>
      <c r="B64" s="208" t="s">
        <v>589</v>
      </c>
      <c r="C64" s="195">
        <v>0</v>
      </c>
      <c r="D64" s="195"/>
      <c r="E64" s="196">
        <v>0</v>
      </c>
    </row>
    <row r="65" spans="1:5" ht="30" x14ac:dyDescent="0.25">
      <c r="A65" s="207" t="s">
        <v>606</v>
      </c>
      <c r="B65" s="208" t="s">
        <v>869</v>
      </c>
      <c r="C65" s="195">
        <v>0</v>
      </c>
      <c r="D65" s="195"/>
      <c r="E65" s="196">
        <v>0</v>
      </c>
    </row>
    <row r="66" spans="1:5" x14ac:dyDescent="0.25">
      <c r="A66" s="207" t="s">
        <v>608</v>
      </c>
      <c r="B66" s="208" t="s">
        <v>870</v>
      </c>
      <c r="C66" s="195">
        <v>0</v>
      </c>
      <c r="D66" s="195"/>
      <c r="E66" s="196">
        <v>0</v>
      </c>
    </row>
    <row r="67" spans="1:5" x14ac:dyDescent="0.25">
      <c r="A67" s="207" t="s">
        <v>610</v>
      </c>
      <c r="B67" s="208" t="s">
        <v>871</v>
      </c>
      <c r="C67" s="195"/>
      <c r="D67" s="195"/>
      <c r="E67" s="196"/>
    </row>
    <row r="68" spans="1:5" ht="30" x14ac:dyDescent="0.25">
      <c r="A68" s="207" t="s">
        <v>612</v>
      </c>
      <c r="B68" s="208" t="s">
        <v>872</v>
      </c>
      <c r="C68" s="195">
        <v>0</v>
      </c>
      <c r="D68" s="195"/>
      <c r="E68" s="196">
        <v>0</v>
      </c>
    </row>
    <row r="69" spans="1:5" ht="18.75" customHeight="1" x14ac:dyDescent="0.25">
      <c r="A69" s="207" t="s">
        <v>614</v>
      </c>
      <c r="B69" s="208" t="s">
        <v>591</v>
      </c>
      <c r="C69" s="195">
        <v>0</v>
      </c>
      <c r="D69" s="195">
        <v>0</v>
      </c>
      <c r="E69" s="196">
        <v>0</v>
      </c>
    </row>
    <row r="70" spans="1:5" ht="30" x14ac:dyDescent="0.25">
      <c r="A70" s="207" t="s">
        <v>616</v>
      </c>
      <c r="B70" s="208" t="s">
        <v>593</v>
      </c>
      <c r="C70" s="195">
        <v>0</v>
      </c>
      <c r="D70" s="195"/>
      <c r="E70" s="196">
        <v>0</v>
      </c>
    </row>
    <row r="71" spans="1:5" ht="30" x14ac:dyDescent="0.25">
      <c r="A71" s="207" t="s">
        <v>618</v>
      </c>
      <c r="B71" s="208" t="s">
        <v>875</v>
      </c>
      <c r="C71" s="195">
        <v>0</v>
      </c>
      <c r="D71" s="195">
        <v>0</v>
      </c>
      <c r="E71" s="196">
        <v>0</v>
      </c>
    </row>
    <row r="72" spans="1:5" ht="45" x14ac:dyDescent="0.25">
      <c r="A72" s="207" t="s">
        <v>620</v>
      </c>
      <c r="B72" s="208" t="s">
        <v>876</v>
      </c>
      <c r="C72" s="195">
        <v>0</v>
      </c>
      <c r="D72" s="195">
        <v>0</v>
      </c>
      <c r="E72" s="196">
        <v>0</v>
      </c>
    </row>
    <row r="73" spans="1:5" ht="30" x14ac:dyDescent="0.25">
      <c r="A73" s="207" t="s">
        <v>622</v>
      </c>
      <c r="B73" s="208" t="s">
        <v>873</v>
      </c>
      <c r="C73" s="195">
        <v>0</v>
      </c>
      <c r="D73" s="195">
        <v>0</v>
      </c>
      <c r="E73" s="196">
        <v>0</v>
      </c>
    </row>
    <row r="74" spans="1:5" ht="30" x14ac:dyDescent="0.25">
      <c r="A74" s="207" t="s">
        <v>624</v>
      </c>
      <c r="B74" s="208" t="s">
        <v>596</v>
      </c>
      <c r="C74" s="195">
        <v>0</v>
      </c>
      <c r="D74" s="195">
        <v>0</v>
      </c>
      <c r="E74" s="196">
        <v>0</v>
      </c>
    </row>
    <row r="75" spans="1:5" ht="30" x14ac:dyDescent="0.25">
      <c r="A75" s="207" t="s">
        <v>625</v>
      </c>
      <c r="B75" s="208" t="s">
        <v>880</v>
      </c>
      <c r="C75" s="195">
        <v>0</v>
      </c>
      <c r="D75" s="195">
        <v>0</v>
      </c>
      <c r="E75" s="196">
        <v>0</v>
      </c>
    </row>
    <row r="76" spans="1:5" ht="45" x14ac:dyDescent="0.25">
      <c r="A76" s="207" t="s">
        <v>627</v>
      </c>
      <c r="B76" s="208" t="s">
        <v>881</v>
      </c>
      <c r="C76" s="195">
        <v>0</v>
      </c>
      <c r="D76" s="195">
        <v>0</v>
      </c>
      <c r="E76" s="196">
        <v>0</v>
      </c>
    </row>
    <row r="77" spans="1:5" ht="30" x14ac:dyDescent="0.25">
      <c r="A77" s="207" t="s">
        <v>629</v>
      </c>
      <c r="B77" s="208" t="s">
        <v>877</v>
      </c>
      <c r="C77" s="195">
        <v>0</v>
      </c>
      <c r="D77" s="195">
        <v>0</v>
      </c>
      <c r="E77" s="196">
        <v>0</v>
      </c>
    </row>
    <row r="78" spans="1:5" ht="30" x14ac:dyDescent="0.25">
      <c r="A78" s="207" t="s">
        <v>631</v>
      </c>
      <c r="B78" s="208" t="s">
        <v>599</v>
      </c>
      <c r="C78" s="195">
        <v>0</v>
      </c>
      <c r="D78" s="195">
        <v>0</v>
      </c>
      <c r="E78" s="196">
        <v>0</v>
      </c>
    </row>
    <row r="79" spans="1:5" ht="30" x14ac:dyDescent="0.25">
      <c r="A79" s="207" t="s">
        <v>633</v>
      </c>
      <c r="B79" s="208" t="s">
        <v>601</v>
      </c>
      <c r="C79" s="195">
        <v>0</v>
      </c>
      <c r="D79" s="195">
        <v>0</v>
      </c>
      <c r="E79" s="196">
        <v>0</v>
      </c>
    </row>
    <row r="80" spans="1:5" ht="30" x14ac:dyDescent="0.25">
      <c r="A80" s="207" t="s">
        <v>635</v>
      </c>
      <c r="B80" s="206" t="s">
        <v>603</v>
      </c>
      <c r="C80" s="197">
        <f>C57+C64+C69+C70+C74</f>
        <v>52171</v>
      </c>
      <c r="D80" s="197">
        <f t="shared" ref="D80:E80" si="5">D57+D64+D69+D70+D74</f>
        <v>0</v>
      </c>
      <c r="E80" s="198">
        <f t="shared" si="5"/>
        <v>85191</v>
      </c>
    </row>
    <row r="81" spans="1:5" ht="30" x14ac:dyDescent="0.25">
      <c r="A81" s="207" t="s">
        <v>637</v>
      </c>
      <c r="B81" s="208" t="s">
        <v>605</v>
      </c>
      <c r="C81" s="195">
        <v>0</v>
      </c>
      <c r="D81" s="195">
        <v>0</v>
      </c>
      <c r="E81" s="196">
        <v>0</v>
      </c>
    </row>
    <row r="82" spans="1:5" ht="45" x14ac:dyDescent="0.25">
      <c r="A82" s="207" t="s">
        <v>639</v>
      </c>
      <c r="B82" s="208" t="s">
        <v>607</v>
      </c>
      <c r="C82" s="195">
        <v>0</v>
      </c>
      <c r="D82" s="195">
        <v>0</v>
      </c>
      <c r="E82" s="196">
        <v>0</v>
      </c>
    </row>
    <row r="83" spans="1:5" ht="30" x14ac:dyDescent="0.25">
      <c r="A83" s="207" t="s">
        <v>640</v>
      </c>
      <c r="B83" s="208" t="s">
        <v>609</v>
      </c>
      <c r="C83" s="195">
        <v>0</v>
      </c>
      <c r="D83" s="195">
        <v>0</v>
      </c>
      <c r="E83" s="196">
        <v>0</v>
      </c>
    </row>
    <row r="84" spans="1:5" ht="45" x14ac:dyDescent="0.25">
      <c r="A84" s="207" t="s">
        <v>641</v>
      </c>
      <c r="B84" s="208" t="s">
        <v>611</v>
      </c>
      <c r="C84" s="195">
        <v>0</v>
      </c>
      <c r="D84" s="195">
        <v>0</v>
      </c>
      <c r="E84" s="196">
        <v>0</v>
      </c>
    </row>
    <row r="85" spans="1:5" x14ac:dyDescent="0.25">
      <c r="A85" s="207" t="s">
        <v>643</v>
      </c>
      <c r="B85" s="208" t="s">
        <v>613</v>
      </c>
      <c r="C85" s="195">
        <v>0</v>
      </c>
      <c r="D85" s="195">
        <v>0</v>
      </c>
      <c r="E85" s="196">
        <v>0</v>
      </c>
    </row>
    <row r="86" spans="1:5" x14ac:dyDescent="0.25">
      <c r="A86" s="207" t="s">
        <v>645</v>
      </c>
      <c r="B86" s="208" t="s">
        <v>615</v>
      </c>
      <c r="C86" s="195">
        <v>0</v>
      </c>
      <c r="D86" s="195">
        <v>0</v>
      </c>
      <c r="E86" s="196">
        <v>0</v>
      </c>
    </row>
    <row r="87" spans="1:5" ht="30" x14ac:dyDescent="0.25">
      <c r="A87" s="207" t="s">
        <v>647</v>
      </c>
      <c r="B87" s="208" t="s">
        <v>617</v>
      </c>
      <c r="C87" s="195">
        <v>0</v>
      </c>
      <c r="D87" s="195">
        <v>0</v>
      </c>
      <c r="E87" s="196">
        <v>0</v>
      </c>
    </row>
    <row r="88" spans="1:5" ht="30" x14ac:dyDescent="0.25">
      <c r="A88" s="207" t="s">
        <v>649</v>
      </c>
      <c r="B88" s="208" t="s">
        <v>619</v>
      </c>
      <c r="C88" s="195">
        <v>0</v>
      </c>
      <c r="D88" s="195">
        <v>0</v>
      </c>
      <c r="E88" s="196">
        <v>0</v>
      </c>
    </row>
    <row r="89" spans="1:5" ht="45" x14ac:dyDescent="0.25">
      <c r="A89" s="207" t="s">
        <v>651</v>
      </c>
      <c r="B89" s="208" t="s">
        <v>621</v>
      </c>
      <c r="C89" s="195">
        <v>0</v>
      </c>
      <c r="D89" s="195">
        <v>0</v>
      </c>
      <c r="E89" s="196">
        <v>0</v>
      </c>
    </row>
    <row r="90" spans="1:5" ht="30" x14ac:dyDescent="0.25">
      <c r="A90" s="207" t="s">
        <v>653</v>
      </c>
      <c r="B90" s="208" t="s">
        <v>623</v>
      </c>
      <c r="C90" s="195">
        <v>0</v>
      </c>
      <c r="D90" s="195">
        <v>0</v>
      </c>
      <c r="E90" s="196">
        <v>0</v>
      </c>
    </row>
    <row r="91" spans="1:5" ht="30" x14ac:dyDescent="0.25">
      <c r="A91" s="207" t="s">
        <v>655</v>
      </c>
      <c r="B91" s="208" t="s">
        <v>883</v>
      </c>
      <c r="C91" s="195">
        <v>0</v>
      </c>
      <c r="D91" s="195">
        <v>0</v>
      </c>
      <c r="E91" s="196">
        <v>0</v>
      </c>
    </row>
    <row r="92" spans="1:5" ht="45" x14ac:dyDescent="0.25">
      <c r="A92" s="207" t="s">
        <v>657</v>
      </c>
      <c r="B92" s="208" t="s">
        <v>884</v>
      </c>
      <c r="C92" s="195">
        <v>0</v>
      </c>
      <c r="D92" s="195">
        <v>0</v>
      </c>
      <c r="E92" s="196">
        <v>0</v>
      </c>
    </row>
    <row r="93" spans="1:5" ht="45" x14ac:dyDescent="0.25">
      <c r="A93" s="207" t="s">
        <v>659</v>
      </c>
      <c r="B93" s="208" t="s">
        <v>882</v>
      </c>
      <c r="C93" s="195">
        <v>0</v>
      </c>
      <c r="D93" s="195">
        <v>0</v>
      </c>
      <c r="E93" s="196">
        <v>0</v>
      </c>
    </row>
    <row r="94" spans="1:5" ht="30" x14ac:dyDescent="0.25">
      <c r="A94" s="207" t="s">
        <v>661</v>
      </c>
      <c r="B94" s="208" t="s">
        <v>626</v>
      </c>
      <c r="C94" s="195">
        <v>0</v>
      </c>
      <c r="D94" s="195">
        <v>0</v>
      </c>
      <c r="E94" s="196">
        <v>0</v>
      </c>
    </row>
    <row r="95" spans="1:5" ht="30" x14ac:dyDescent="0.25">
      <c r="A95" s="207" t="s">
        <v>663</v>
      </c>
      <c r="B95" s="208" t="s">
        <v>628</v>
      </c>
      <c r="C95" s="195">
        <v>0</v>
      </c>
      <c r="D95" s="195">
        <v>0</v>
      </c>
      <c r="E95" s="196">
        <v>0</v>
      </c>
    </row>
    <row r="96" spans="1:5" ht="30" x14ac:dyDescent="0.25">
      <c r="A96" s="207" t="s">
        <v>665</v>
      </c>
      <c r="B96" s="206" t="s">
        <v>630</v>
      </c>
      <c r="C96" s="197">
        <f>C81+C83+C85+C86+C87+C88+C90+C94</f>
        <v>0</v>
      </c>
      <c r="D96" s="197">
        <v>0</v>
      </c>
      <c r="E96" s="198">
        <f>E81+E83+E85+E86+E87+E88+E90+E94</f>
        <v>0</v>
      </c>
    </row>
    <row r="97" spans="1:5" x14ac:dyDescent="0.25">
      <c r="A97" s="207" t="s">
        <v>667</v>
      </c>
      <c r="B97" s="208" t="s">
        <v>632</v>
      </c>
      <c r="C97" s="195">
        <v>0</v>
      </c>
      <c r="D97" s="195">
        <v>0</v>
      </c>
      <c r="E97" s="196">
        <v>0</v>
      </c>
    </row>
    <row r="98" spans="1:5" ht="18.75" customHeight="1" x14ac:dyDescent="0.25">
      <c r="A98" s="207" t="s">
        <v>670</v>
      </c>
      <c r="B98" s="208" t="s">
        <v>634</v>
      </c>
      <c r="C98" s="195">
        <v>0</v>
      </c>
      <c r="D98" s="195">
        <v>0</v>
      </c>
      <c r="E98" s="196">
        <v>0</v>
      </c>
    </row>
    <row r="99" spans="1:5" ht="18.75" customHeight="1" x14ac:dyDescent="0.25">
      <c r="A99" s="207" t="s">
        <v>672</v>
      </c>
      <c r="B99" s="208" t="s">
        <v>636</v>
      </c>
      <c r="C99" s="195">
        <v>0</v>
      </c>
      <c r="D99" s="195">
        <v>0</v>
      </c>
      <c r="E99" s="196">
        <v>0</v>
      </c>
    </row>
    <row r="100" spans="1:5" ht="20.25" customHeight="1" x14ac:dyDescent="0.25">
      <c r="A100" s="207" t="s">
        <v>674</v>
      </c>
      <c r="B100" s="208" t="s">
        <v>638</v>
      </c>
      <c r="C100" s="195">
        <v>0</v>
      </c>
      <c r="D100" s="195">
        <v>0</v>
      </c>
      <c r="E100" s="196">
        <v>0</v>
      </c>
    </row>
    <row r="101" spans="1:5" ht="19.5" customHeight="1" x14ac:dyDescent="0.25">
      <c r="A101" s="207" t="s">
        <v>676</v>
      </c>
      <c r="B101" s="208" t="s">
        <v>885</v>
      </c>
      <c r="C101" s="195">
        <v>0</v>
      </c>
      <c r="D101" s="195">
        <v>0</v>
      </c>
      <c r="E101" s="196">
        <v>0</v>
      </c>
    </row>
    <row r="102" spans="1:5" ht="19.5" customHeight="1" x14ac:dyDescent="0.25">
      <c r="A102" s="207" t="s">
        <v>678</v>
      </c>
      <c r="B102" s="208" t="s">
        <v>886</v>
      </c>
      <c r="C102" s="195">
        <v>0</v>
      </c>
      <c r="D102" s="195">
        <v>0</v>
      </c>
      <c r="E102" s="196">
        <v>0</v>
      </c>
    </row>
    <row r="103" spans="1:5" ht="19.5" customHeight="1" x14ac:dyDescent="0.25">
      <c r="A103" s="207" t="s">
        <v>680</v>
      </c>
      <c r="B103" s="208" t="s">
        <v>890</v>
      </c>
      <c r="C103" s="195">
        <v>0</v>
      </c>
      <c r="D103" s="195">
        <v>0</v>
      </c>
      <c r="E103" s="196">
        <v>0</v>
      </c>
    </row>
    <row r="104" spans="1:5" ht="20.25" customHeight="1" x14ac:dyDescent="0.25">
      <c r="A104" s="207" t="s">
        <v>682</v>
      </c>
      <c r="B104" s="208" t="s">
        <v>642</v>
      </c>
      <c r="C104" s="195">
        <v>0</v>
      </c>
      <c r="D104" s="195">
        <v>0</v>
      </c>
      <c r="E104" s="196">
        <v>0</v>
      </c>
    </row>
    <row r="105" spans="1:5" ht="19.5" customHeight="1" x14ac:dyDescent="0.25">
      <c r="A105" s="207" t="s">
        <v>684</v>
      </c>
      <c r="B105" s="208" t="s">
        <v>644</v>
      </c>
      <c r="C105" s="195">
        <v>0</v>
      </c>
      <c r="D105" s="195">
        <v>0</v>
      </c>
      <c r="E105" s="196">
        <v>0</v>
      </c>
    </row>
    <row r="106" spans="1:5" ht="18.75" customHeight="1" x14ac:dyDescent="0.25">
      <c r="A106" s="207" t="s">
        <v>686</v>
      </c>
      <c r="B106" s="208" t="s">
        <v>646</v>
      </c>
      <c r="C106" s="195">
        <v>0</v>
      </c>
      <c r="D106" s="195">
        <v>0</v>
      </c>
      <c r="E106" s="196">
        <v>0</v>
      </c>
    </row>
    <row r="107" spans="1:5" ht="30" x14ac:dyDescent="0.25">
      <c r="A107" s="207" t="s">
        <v>688</v>
      </c>
      <c r="B107" s="208" t="s">
        <v>648</v>
      </c>
      <c r="C107" s="195">
        <v>0</v>
      </c>
      <c r="D107" s="195">
        <v>0</v>
      </c>
      <c r="E107" s="196">
        <v>0</v>
      </c>
    </row>
    <row r="108" spans="1:5" ht="30" x14ac:dyDescent="0.25">
      <c r="A108" s="207" t="s">
        <v>690</v>
      </c>
      <c r="B108" s="208" t="s">
        <v>650</v>
      </c>
      <c r="C108" s="195">
        <v>0</v>
      </c>
      <c r="D108" s="195">
        <v>0</v>
      </c>
      <c r="E108" s="196">
        <v>0</v>
      </c>
    </row>
    <row r="109" spans="1:5" ht="30" x14ac:dyDescent="0.25">
      <c r="A109" s="207" t="s">
        <v>692</v>
      </c>
      <c r="B109" s="208" t="s">
        <v>652</v>
      </c>
      <c r="C109" s="195">
        <v>0</v>
      </c>
      <c r="D109" s="195">
        <v>0</v>
      </c>
      <c r="E109" s="196">
        <v>0</v>
      </c>
    </row>
    <row r="110" spans="1:5" ht="30" x14ac:dyDescent="0.25">
      <c r="A110" s="207" t="s">
        <v>694</v>
      </c>
      <c r="B110" s="206" t="s">
        <v>654</v>
      </c>
      <c r="C110" s="197">
        <f>C97+C104+C105+C106+C107+C108+C109</f>
        <v>0</v>
      </c>
      <c r="D110" s="197">
        <v>0</v>
      </c>
      <c r="E110" s="198">
        <f>E97+E104+E105+E106+E107+E108+E109</f>
        <v>0</v>
      </c>
    </row>
    <row r="111" spans="1:5" x14ac:dyDescent="0.25">
      <c r="A111" s="207" t="s">
        <v>696</v>
      </c>
      <c r="B111" s="206" t="s">
        <v>656</v>
      </c>
      <c r="C111" s="197">
        <f>C80+C96+C110</f>
        <v>52171</v>
      </c>
      <c r="D111" s="197">
        <v>0</v>
      </c>
      <c r="E111" s="198">
        <f>E80+E96+E110</f>
        <v>85191</v>
      </c>
    </row>
    <row r="112" spans="1:5" x14ac:dyDescent="0.25">
      <c r="A112" s="207" t="s">
        <v>698</v>
      </c>
      <c r="B112" s="206" t="s">
        <v>658</v>
      </c>
      <c r="C112" s="197">
        <v>0</v>
      </c>
      <c r="D112" s="197">
        <v>0</v>
      </c>
      <c r="E112" s="198">
        <v>0</v>
      </c>
    </row>
    <row r="113" spans="1:5" ht="19.5" customHeight="1" x14ac:dyDescent="0.25">
      <c r="A113" s="207" t="s">
        <v>700</v>
      </c>
      <c r="B113" s="208" t="s">
        <v>660</v>
      </c>
      <c r="C113" s="195">
        <v>0</v>
      </c>
      <c r="D113" s="195">
        <v>0</v>
      </c>
      <c r="E113" s="196">
        <v>0</v>
      </c>
    </row>
    <row r="114" spans="1:5" ht="20.25" customHeight="1" x14ac:dyDescent="0.25">
      <c r="A114" s="207" t="s">
        <v>702</v>
      </c>
      <c r="B114" s="208" t="s">
        <v>662</v>
      </c>
      <c r="C114" s="195">
        <v>0</v>
      </c>
      <c r="D114" s="195">
        <v>0</v>
      </c>
      <c r="E114" s="196">
        <v>0</v>
      </c>
    </row>
    <row r="115" spans="1:5" ht="18.75" customHeight="1" x14ac:dyDescent="0.25">
      <c r="A115" s="207" t="s">
        <v>704</v>
      </c>
      <c r="B115" s="208" t="s">
        <v>664</v>
      </c>
      <c r="C115" s="195">
        <v>0</v>
      </c>
      <c r="D115" s="195">
        <v>0</v>
      </c>
      <c r="E115" s="196">
        <v>0</v>
      </c>
    </row>
    <row r="116" spans="1:5" ht="20.25" customHeight="1" x14ac:dyDescent="0.25">
      <c r="A116" s="207" t="s">
        <v>706</v>
      </c>
      <c r="B116" s="206" t="s">
        <v>666</v>
      </c>
      <c r="C116" s="197">
        <v>0</v>
      </c>
      <c r="D116" s="197">
        <v>0</v>
      </c>
      <c r="E116" s="198">
        <v>0</v>
      </c>
    </row>
    <row r="117" spans="1:5" ht="18.75" customHeight="1" x14ac:dyDescent="0.25">
      <c r="A117" s="207" t="s">
        <v>708</v>
      </c>
      <c r="B117" s="206" t="s">
        <v>668</v>
      </c>
      <c r="C117" s="197">
        <f>C31+C46+C52+C111+C112+C116</f>
        <v>122497475</v>
      </c>
      <c r="D117" s="197">
        <v>0</v>
      </c>
      <c r="E117" s="198">
        <f>E31+E46+E52+E111+E112+E116</f>
        <v>116158675</v>
      </c>
    </row>
    <row r="118" spans="1:5" ht="17.25" customHeight="1" x14ac:dyDescent="0.25">
      <c r="A118" s="207" t="s">
        <v>710</v>
      </c>
      <c r="B118" s="206" t="s">
        <v>669</v>
      </c>
      <c r="C118" s="193"/>
      <c r="D118" s="193"/>
      <c r="E118" s="194"/>
    </row>
    <row r="119" spans="1:5" ht="19.5" customHeight="1" x14ac:dyDescent="0.25">
      <c r="A119" s="207" t="s">
        <v>712</v>
      </c>
      <c r="B119" s="208" t="s">
        <v>671</v>
      </c>
      <c r="C119" s="195">
        <v>219612636</v>
      </c>
      <c r="D119" s="195"/>
      <c r="E119" s="196">
        <v>219612636</v>
      </c>
    </row>
    <row r="120" spans="1:5" ht="20.25" customHeight="1" x14ac:dyDescent="0.25">
      <c r="A120" s="207" t="s">
        <v>714</v>
      </c>
      <c r="B120" s="208" t="s">
        <v>673</v>
      </c>
      <c r="C120" s="195">
        <v>3397920</v>
      </c>
      <c r="D120" s="195"/>
      <c r="E120" s="196">
        <v>3397920</v>
      </c>
    </row>
    <row r="121" spans="1:5" ht="18.75" customHeight="1" x14ac:dyDescent="0.25">
      <c r="A121" s="207" t="s">
        <v>716</v>
      </c>
      <c r="B121" s="208" t="s">
        <v>675</v>
      </c>
      <c r="C121" s="195">
        <v>0</v>
      </c>
      <c r="D121" s="195"/>
      <c r="E121" s="196">
        <v>0</v>
      </c>
    </row>
    <row r="122" spans="1:5" ht="20.25" customHeight="1" x14ac:dyDescent="0.25">
      <c r="A122" s="207" t="s">
        <v>718</v>
      </c>
      <c r="B122" s="208" t="s">
        <v>677</v>
      </c>
      <c r="C122" s="195">
        <v>-103177093</v>
      </c>
      <c r="D122" s="195"/>
      <c r="E122" s="196">
        <v>-103950667</v>
      </c>
    </row>
    <row r="123" spans="1:5" ht="18.75" customHeight="1" x14ac:dyDescent="0.25">
      <c r="A123" s="207" t="s">
        <v>720</v>
      </c>
      <c r="B123" s="208" t="s">
        <v>679</v>
      </c>
      <c r="C123" s="195">
        <v>0</v>
      </c>
      <c r="D123" s="195"/>
      <c r="E123" s="196">
        <v>0</v>
      </c>
    </row>
    <row r="124" spans="1:5" ht="19.5" customHeight="1" x14ac:dyDescent="0.25">
      <c r="A124" s="207" t="s">
        <v>722</v>
      </c>
      <c r="B124" s="208" t="s">
        <v>681</v>
      </c>
      <c r="C124" s="195">
        <v>-773574</v>
      </c>
      <c r="D124" s="195"/>
      <c r="E124" s="196">
        <v>-6308059</v>
      </c>
    </row>
    <row r="125" spans="1:5" ht="19.5" customHeight="1" x14ac:dyDescent="0.25">
      <c r="A125" s="207" t="s">
        <v>724</v>
      </c>
      <c r="B125" s="206" t="s">
        <v>683</v>
      </c>
      <c r="C125" s="197">
        <f>C119+C120+C121+C122+C123+C124</f>
        <v>119059889</v>
      </c>
      <c r="D125" s="197">
        <v>0</v>
      </c>
      <c r="E125" s="198">
        <f>E119+E120+E121+E122+E123+E124</f>
        <v>112751830</v>
      </c>
    </row>
    <row r="126" spans="1:5" ht="18.75" customHeight="1" x14ac:dyDescent="0.25">
      <c r="A126" s="207" t="s">
        <v>726</v>
      </c>
      <c r="B126" s="208" t="s">
        <v>685</v>
      </c>
      <c r="C126" s="195">
        <v>0</v>
      </c>
      <c r="D126" s="195">
        <v>0</v>
      </c>
      <c r="E126" s="196">
        <v>0</v>
      </c>
    </row>
    <row r="127" spans="1:5" ht="30" x14ac:dyDescent="0.25">
      <c r="A127" s="207" t="s">
        <v>728</v>
      </c>
      <c r="B127" s="208" t="s">
        <v>687</v>
      </c>
      <c r="C127" s="195">
        <v>0</v>
      </c>
      <c r="D127" s="195">
        <v>0</v>
      </c>
      <c r="E127" s="196">
        <v>0</v>
      </c>
    </row>
    <row r="128" spans="1:5" x14ac:dyDescent="0.25">
      <c r="A128" s="207" t="s">
        <v>730</v>
      </c>
      <c r="B128" s="208" t="s">
        <v>689</v>
      </c>
      <c r="C128" s="195">
        <v>1092534</v>
      </c>
      <c r="D128" s="195">
        <v>0</v>
      </c>
      <c r="E128" s="196">
        <v>962949</v>
      </c>
    </row>
    <row r="129" spans="1:5" ht="36.75" customHeight="1" x14ac:dyDescent="0.25">
      <c r="A129" s="207" t="s">
        <v>732</v>
      </c>
      <c r="B129" s="208" t="s">
        <v>691</v>
      </c>
      <c r="C129" s="195">
        <v>0</v>
      </c>
      <c r="D129" s="195">
        <v>0</v>
      </c>
      <c r="E129" s="196">
        <v>0</v>
      </c>
    </row>
    <row r="130" spans="1:5" ht="30" x14ac:dyDescent="0.25">
      <c r="A130" s="207" t="s">
        <v>734</v>
      </c>
      <c r="B130" s="208" t="s">
        <v>693</v>
      </c>
      <c r="C130" s="195">
        <v>0</v>
      </c>
      <c r="D130" s="195">
        <v>0</v>
      </c>
      <c r="E130" s="196">
        <v>0</v>
      </c>
    </row>
    <row r="131" spans="1:5" ht="36" customHeight="1" x14ac:dyDescent="0.25">
      <c r="A131" s="207" t="s">
        <v>736</v>
      </c>
      <c r="B131" s="208" t="s">
        <v>695</v>
      </c>
      <c r="C131" s="195">
        <v>0</v>
      </c>
      <c r="D131" s="195">
        <v>0</v>
      </c>
      <c r="E131" s="196">
        <v>0</v>
      </c>
    </row>
    <row r="132" spans="1:5" x14ac:dyDescent="0.25">
      <c r="A132" s="207" t="s">
        <v>738</v>
      </c>
      <c r="B132" s="208" t="s">
        <v>697</v>
      </c>
      <c r="C132" s="195">
        <v>0</v>
      </c>
      <c r="D132" s="195"/>
      <c r="E132" s="196">
        <v>0</v>
      </c>
    </row>
    <row r="133" spans="1:5" x14ac:dyDescent="0.25">
      <c r="A133" s="207" t="s">
        <v>740</v>
      </c>
      <c r="B133" s="208" t="s">
        <v>699</v>
      </c>
      <c r="C133" s="195">
        <v>687703</v>
      </c>
      <c r="D133" s="195">
        <v>0</v>
      </c>
      <c r="E133" s="196">
        <v>687703</v>
      </c>
    </row>
    <row r="134" spans="1:5" ht="30" x14ac:dyDescent="0.25">
      <c r="A134" s="207" t="s">
        <v>742</v>
      </c>
      <c r="B134" s="208" t="s">
        <v>701</v>
      </c>
      <c r="C134" s="195">
        <v>0</v>
      </c>
      <c r="D134" s="195">
        <v>0</v>
      </c>
      <c r="E134" s="196">
        <v>0</v>
      </c>
    </row>
    <row r="135" spans="1:5" ht="30" x14ac:dyDescent="0.25">
      <c r="A135" s="207" t="s">
        <v>744</v>
      </c>
      <c r="B135" s="208" t="s">
        <v>703</v>
      </c>
      <c r="C135" s="195">
        <v>0</v>
      </c>
      <c r="D135" s="195">
        <v>0</v>
      </c>
      <c r="E135" s="196">
        <v>0</v>
      </c>
    </row>
    <row r="136" spans="1:5" ht="30" x14ac:dyDescent="0.25">
      <c r="A136" s="207" t="s">
        <v>746</v>
      </c>
      <c r="B136" s="208" t="s">
        <v>705</v>
      </c>
      <c r="C136" s="195">
        <v>0</v>
      </c>
      <c r="D136" s="195">
        <v>0</v>
      </c>
      <c r="E136" s="196">
        <v>0</v>
      </c>
    </row>
    <row r="137" spans="1:5" ht="30" x14ac:dyDescent="0.25">
      <c r="A137" s="207" t="s">
        <v>748</v>
      </c>
      <c r="B137" s="208" t="s">
        <v>707</v>
      </c>
      <c r="C137" s="195">
        <v>0</v>
      </c>
      <c r="D137" s="195">
        <v>0</v>
      </c>
      <c r="E137" s="196">
        <v>0</v>
      </c>
    </row>
    <row r="138" spans="1:5" ht="30" x14ac:dyDescent="0.25">
      <c r="A138" s="207" t="s">
        <v>750</v>
      </c>
      <c r="B138" s="208" t="s">
        <v>709</v>
      </c>
      <c r="C138" s="195">
        <v>0</v>
      </c>
      <c r="D138" s="195">
        <v>0</v>
      </c>
      <c r="E138" s="196">
        <v>0</v>
      </c>
    </row>
    <row r="139" spans="1:5" ht="30" x14ac:dyDescent="0.25">
      <c r="A139" s="207" t="s">
        <v>752</v>
      </c>
      <c r="B139" s="208" t="s">
        <v>711</v>
      </c>
      <c r="C139" s="195">
        <v>0</v>
      </c>
      <c r="D139" s="195">
        <v>0</v>
      </c>
      <c r="E139" s="196">
        <v>0</v>
      </c>
    </row>
    <row r="140" spans="1:5" ht="30" x14ac:dyDescent="0.25">
      <c r="A140" s="207" t="s">
        <v>754</v>
      </c>
      <c r="B140" s="208" t="s">
        <v>713</v>
      </c>
      <c r="C140" s="195">
        <v>0</v>
      </c>
      <c r="D140" s="195">
        <v>0</v>
      </c>
      <c r="E140" s="196">
        <v>0</v>
      </c>
    </row>
    <row r="141" spans="1:5" ht="30" x14ac:dyDescent="0.25">
      <c r="A141" s="207" t="s">
        <v>755</v>
      </c>
      <c r="B141" s="208" t="s">
        <v>715</v>
      </c>
      <c r="C141" s="195">
        <v>0</v>
      </c>
      <c r="D141" s="195">
        <v>0</v>
      </c>
      <c r="E141" s="196">
        <v>0</v>
      </c>
    </row>
    <row r="142" spans="1:5" ht="30" x14ac:dyDescent="0.25">
      <c r="A142" s="207" t="s">
        <v>757</v>
      </c>
      <c r="B142" s="208" t="s">
        <v>717</v>
      </c>
      <c r="C142" s="195">
        <v>0</v>
      </c>
      <c r="D142" s="195">
        <v>0</v>
      </c>
      <c r="E142" s="196">
        <v>0</v>
      </c>
    </row>
    <row r="143" spans="1:5" ht="30" x14ac:dyDescent="0.25">
      <c r="A143" s="207" t="s">
        <v>759</v>
      </c>
      <c r="B143" s="208" t="s">
        <v>719</v>
      </c>
      <c r="C143" s="195">
        <v>0</v>
      </c>
      <c r="D143" s="195">
        <v>0</v>
      </c>
      <c r="E143" s="196">
        <v>0</v>
      </c>
    </row>
    <row r="144" spans="1:5" ht="30" x14ac:dyDescent="0.25">
      <c r="A144" s="207" t="s">
        <v>761</v>
      </c>
      <c r="B144" s="208" t="s">
        <v>721</v>
      </c>
      <c r="C144" s="195">
        <v>0</v>
      </c>
      <c r="D144" s="195">
        <v>0</v>
      </c>
      <c r="E144" s="196">
        <v>0</v>
      </c>
    </row>
    <row r="145" spans="1:5" ht="30" x14ac:dyDescent="0.25">
      <c r="A145" s="207" t="s">
        <v>763</v>
      </c>
      <c r="B145" s="206" t="s">
        <v>723</v>
      </c>
      <c r="C145" s="197">
        <f>C126+C127+C128+C129+C130+C132+C133+C134+C136</f>
        <v>1780237</v>
      </c>
      <c r="D145" s="197">
        <v>0</v>
      </c>
      <c r="E145" s="198">
        <f>E126+E127+E128+E129+E130+E132+E133+E134+E136</f>
        <v>1650652</v>
      </c>
    </row>
    <row r="146" spans="1:5" ht="30" x14ac:dyDescent="0.25">
      <c r="A146" s="207" t="s">
        <v>765</v>
      </c>
      <c r="B146" s="208" t="s">
        <v>725</v>
      </c>
      <c r="C146" s="195">
        <v>0</v>
      </c>
      <c r="D146" s="195">
        <v>0</v>
      </c>
      <c r="E146" s="196">
        <v>0</v>
      </c>
    </row>
    <row r="147" spans="1:5" ht="30" x14ac:dyDescent="0.25">
      <c r="A147" s="207" t="s">
        <v>767</v>
      </c>
      <c r="B147" s="208" t="s">
        <v>727</v>
      </c>
      <c r="C147" s="195">
        <v>0</v>
      </c>
      <c r="D147" s="195">
        <v>0</v>
      </c>
      <c r="E147" s="196">
        <v>0</v>
      </c>
    </row>
    <row r="148" spans="1:5" x14ac:dyDescent="0.25">
      <c r="A148" s="207" t="s">
        <v>769</v>
      </c>
      <c r="B148" s="208" t="s">
        <v>729</v>
      </c>
      <c r="C148" s="195"/>
      <c r="D148" s="195">
        <v>0</v>
      </c>
      <c r="E148" s="196">
        <v>0</v>
      </c>
    </row>
    <row r="149" spans="1:5" ht="30" x14ac:dyDescent="0.25">
      <c r="A149" s="207" t="s">
        <v>771</v>
      </c>
      <c r="B149" s="208" t="s">
        <v>731</v>
      </c>
      <c r="C149" s="195">
        <v>0</v>
      </c>
      <c r="D149" s="195">
        <v>0</v>
      </c>
      <c r="E149" s="196">
        <v>0</v>
      </c>
    </row>
    <row r="150" spans="1:5" ht="30" x14ac:dyDescent="0.25">
      <c r="A150" s="207" t="s">
        <v>773</v>
      </c>
      <c r="B150" s="208" t="s">
        <v>733</v>
      </c>
      <c r="C150" s="195">
        <v>0</v>
      </c>
      <c r="D150" s="195">
        <v>0</v>
      </c>
      <c r="E150" s="196">
        <v>0</v>
      </c>
    </row>
    <row r="151" spans="1:5" ht="30" x14ac:dyDescent="0.25">
      <c r="A151" s="207" t="s">
        <v>775</v>
      </c>
      <c r="B151" s="208" t="s">
        <v>735</v>
      </c>
      <c r="C151" s="195">
        <v>0</v>
      </c>
      <c r="D151" s="195">
        <v>0</v>
      </c>
      <c r="E151" s="196">
        <v>0</v>
      </c>
    </row>
    <row r="152" spans="1:5" ht="21.75" customHeight="1" x14ac:dyDescent="0.25">
      <c r="A152" s="207" t="s">
        <v>777</v>
      </c>
      <c r="B152" s="208" t="s">
        <v>737</v>
      </c>
      <c r="C152" s="195">
        <v>0</v>
      </c>
      <c r="D152" s="195">
        <v>0</v>
      </c>
      <c r="E152" s="196">
        <v>0</v>
      </c>
    </row>
    <row r="153" spans="1:5" x14ac:dyDescent="0.25">
      <c r="A153" s="207" t="s">
        <v>779</v>
      </c>
      <c r="B153" s="208" t="s">
        <v>739</v>
      </c>
      <c r="C153" s="195">
        <v>0</v>
      </c>
      <c r="D153" s="195">
        <v>0</v>
      </c>
      <c r="E153" s="196">
        <v>0</v>
      </c>
    </row>
    <row r="154" spans="1:5" ht="30" x14ac:dyDescent="0.25">
      <c r="A154" s="207" t="s">
        <v>781</v>
      </c>
      <c r="B154" s="208" t="s">
        <v>741</v>
      </c>
      <c r="C154" s="195">
        <v>0</v>
      </c>
      <c r="D154" s="195">
        <v>0</v>
      </c>
      <c r="E154" s="196">
        <v>0</v>
      </c>
    </row>
    <row r="155" spans="1:5" ht="45" x14ac:dyDescent="0.25">
      <c r="A155" s="207" t="s">
        <v>782</v>
      </c>
      <c r="B155" s="208" t="s">
        <v>743</v>
      </c>
      <c r="C155" s="195">
        <v>0</v>
      </c>
      <c r="D155" s="195">
        <v>0</v>
      </c>
      <c r="E155" s="196">
        <v>0</v>
      </c>
    </row>
    <row r="156" spans="1:5" ht="30" x14ac:dyDescent="0.25">
      <c r="A156" s="207" t="s">
        <v>783</v>
      </c>
      <c r="B156" s="208" t="s">
        <v>745</v>
      </c>
      <c r="C156" s="195">
        <v>779968</v>
      </c>
      <c r="D156" s="195"/>
      <c r="E156" s="196">
        <v>875405</v>
      </c>
    </row>
    <row r="157" spans="1:5" ht="30" x14ac:dyDescent="0.25">
      <c r="A157" s="207" t="s">
        <v>784</v>
      </c>
      <c r="B157" s="208" t="s">
        <v>747</v>
      </c>
      <c r="C157" s="195">
        <v>0</v>
      </c>
      <c r="D157" s="195">
        <v>0</v>
      </c>
      <c r="E157" s="196">
        <v>0</v>
      </c>
    </row>
    <row r="158" spans="1:5" ht="30" x14ac:dyDescent="0.25">
      <c r="A158" s="207" t="s">
        <v>785</v>
      </c>
      <c r="B158" s="208" t="s">
        <v>749</v>
      </c>
      <c r="C158" s="195">
        <v>0</v>
      </c>
      <c r="D158" s="195">
        <v>0</v>
      </c>
      <c r="E158" s="196">
        <v>0</v>
      </c>
    </row>
    <row r="159" spans="1:5" ht="30" x14ac:dyDescent="0.25">
      <c r="A159" s="207" t="s">
        <v>786</v>
      </c>
      <c r="B159" s="208" t="s">
        <v>751</v>
      </c>
      <c r="C159" s="195">
        <v>0</v>
      </c>
      <c r="D159" s="195">
        <v>0</v>
      </c>
      <c r="E159" s="196">
        <v>0</v>
      </c>
    </row>
    <row r="160" spans="1:5" ht="30" x14ac:dyDescent="0.25">
      <c r="A160" s="207" t="s">
        <v>787</v>
      </c>
      <c r="B160" s="208" t="s">
        <v>753</v>
      </c>
      <c r="C160" s="195">
        <v>0</v>
      </c>
      <c r="D160" s="195">
        <v>0</v>
      </c>
      <c r="E160" s="196">
        <v>0</v>
      </c>
    </row>
    <row r="161" spans="1:5" ht="30" x14ac:dyDescent="0.25">
      <c r="A161" s="207" t="s">
        <v>847</v>
      </c>
      <c r="B161" s="208" t="s">
        <v>907</v>
      </c>
      <c r="C161" s="195">
        <v>779968</v>
      </c>
      <c r="D161" s="195"/>
      <c r="E161" s="196">
        <v>875405</v>
      </c>
    </row>
    <row r="162" spans="1:5" ht="30" x14ac:dyDescent="0.25">
      <c r="A162" s="207" t="s">
        <v>848</v>
      </c>
      <c r="B162" s="208" t="s">
        <v>756</v>
      </c>
      <c r="C162" s="195">
        <v>0</v>
      </c>
      <c r="D162" s="195">
        <v>0</v>
      </c>
      <c r="E162" s="196">
        <v>0</v>
      </c>
    </row>
    <row r="163" spans="1:5" ht="30" x14ac:dyDescent="0.25">
      <c r="A163" s="207" t="s">
        <v>850</v>
      </c>
      <c r="B163" s="208" t="s">
        <v>758</v>
      </c>
      <c r="C163" s="195">
        <v>0</v>
      </c>
      <c r="D163" s="195">
        <v>0</v>
      </c>
      <c r="E163" s="196">
        <v>0</v>
      </c>
    </row>
    <row r="164" spans="1:5" ht="30" x14ac:dyDescent="0.25">
      <c r="A164" s="207" t="s">
        <v>851</v>
      </c>
      <c r="B164" s="208" t="s">
        <v>760</v>
      </c>
      <c r="C164" s="195">
        <v>0</v>
      </c>
      <c r="D164" s="195">
        <v>0</v>
      </c>
      <c r="E164" s="196">
        <v>0</v>
      </c>
    </row>
    <row r="165" spans="1:5" ht="30" x14ac:dyDescent="0.25">
      <c r="A165" s="207" t="s">
        <v>853</v>
      </c>
      <c r="B165" s="206" t="s">
        <v>762</v>
      </c>
      <c r="C165" s="197">
        <f>C146+C147+C148+C149+C150+C152+C153+C154+C156</f>
        <v>779968</v>
      </c>
      <c r="D165" s="197">
        <v>0</v>
      </c>
      <c r="E165" s="198">
        <f>E146+E147+E148+E149+E150+E152+E153+E154+E156</f>
        <v>875405</v>
      </c>
    </row>
    <row r="166" spans="1:5" x14ac:dyDescent="0.25">
      <c r="A166" s="207" t="s">
        <v>854</v>
      </c>
      <c r="B166" s="208" t="s">
        <v>764</v>
      </c>
      <c r="C166" s="195">
        <v>255013</v>
      </c>
      <c r="D166" s="195"/>
      <c r="E166" s="196">
        <v>119405</v>
      </c>
    </row>
    <row r="167" spans="1:5" ht="21" customHeight="1" x14ac:dyDescent="0.25">
      <c r="A167" s="207" t="s">
        <v>855</v>
      </c>
      <c r="B167" s="208" t="s">
        <v>766</v>
      </c>
      <c r="C167" s="195"/>
      <c r="D167" s="195"/>
      <c r="E167" s="196"/>
    </row>
    <row r="168" spans="1:5" x14ac:dyDescent="0.25">
      <c r="A168" s="207" t="s">
        <v>856</v>
      </c>
      <c r="B168" s="208" t="s">
        <v>768</v>
      </c>
      <c r="C168" s="195">
        <v>0</v>
      </c>
      <c r="D168" s="195"/>
      <c r="E168" s="196">
        <v>0</v>
      </c>
    </row>
    <row r="169" spans="1:5" ht="19.5" customHeight="1" x14ac:dyDescent="0.25">
      <c r="A169" s="207" t="s">
        <v>857</v>
      </c>
      <c r="B169" s="208" t="s">
        <v>770</v>
      </c>
      <c r="C169" s="195">
        <v>0</v>
      </c>
      <c r="D169" s="195">
        <v>0</v>
      </c>
      <c r="E169" s="196">
        <v>0</v>
      </c>
    </row>
    <row r="170" spans="1:5" ht="30" x14ac:dyDescent="0.25">
      <c r="A170" s="207" t="s">
        <v>858</v>
      </c>
      <c r="B170" s="208" t="s">
        <v>772</v>
      </c>
      <c r="C170" s="195">
        <v>0</v>
      </c>
      <c r="D170" s="195">
        <v>0</v>
      </c>
      <c r="E170" s="196">
        <v>0</v>
      </c>
    </row>
    <row r="171" spans="1:5" ht="30" x14ac:dyDescent="0.25">
      <c r="A171" s="207" t="s">
        <v>865</v>
      </c>
      <c r="B171" s="208" t="s">
        <v>774</v>
      </c>
      <c r="C171" s="195">
        <v>0</v>
      </c>
      <c r="D171" s="195">
        <v>0</v>
      </c>
      <c r="E171" s="196">
        <v>0</v>
      </c>
    </row>
    <row r="172" spans="1:5" ht="30" x14ac:dyDescent="0.25">
      <c r="A172" s="207" t="s">
        <v>866</v>
      </c>
      <c r="B172" s="208" t="s">
        <v>776</v>
      </c>
      <c r="C172" s="195">
        <v>0</v>
      </c>
      <c r="D172" s="195">
        <v>0</v>
      </c>
      <c r="E172" s="196">
        <v>0</v>
      </c>
    </row>
    <row r="173" spans="1:5" x14ac:dyDescent="0.25">
      <c r="A173" s="207"/>
      <c r="B173" s="211" t="s">
        <v>891</v>
      </c>
      <c r="C173" s="195">
        <v>0</v>
      </c>
      <c r="D173" s="195">
        <v>0</v>
      </c>
      <c r="E173" s="196">
        <v>0</v>
      </c>
    </row>
    <row r="174" spans="1:5" ht="30" x14ac:dyDescent="0.25">
      <c r="A174" s="207" t="s">
        <v>867</v>
      </c>
      <c r="B174" s="206" t="s">
        <v>778</v>
      </c>
      <c r="C174" s="197">
        <f>C166+C167+C168+C169+C170+C171+C172+C173</f>
        <v>255013</v>
      </c>
      <c r="D174" s="197">
        <v>0</v>
      </c>
      <c r="E174" s="198">
        <f>SUM(E166:E173)</f>
        <v>119405</v>
      </c>
    </row>
    <row r="175" spans="1:5" ht="19.5" customHeight="1" x14ac:dyDescent="0.25">
      <c r="A175" s="207" t="s">
        <v>868</v>
      </c>
      <c r="B175" s="206" t="s">
        <v>780</v>
      </c>
      <c r="C175" s="197">
        <f>C145+C165+C174</f>
        <v>2815218</v>
      </c>
      <c r="D175" s="197">
        <f t="shared" ref="D175:E175" si="6">D145+D165+D174</f>
        <v>0</v>
      </c>
      <c r="E175" s="198">
        <f t="shared" si="6"/>
        <v>2645462</v>
      </c>
    </row>
    <row r="176" spans="1:5" ht="20.25" customHeight="1" x14ac:dyDescent="0.25">
      <c r="A176" s="207" t="s">
        <v>874</v>
      </c>
      <c r="B176" s="206" t="s">
        <v>892</v>
      </c>
      <c r="C176" s="197">
        <v>0</v>
      </c>
      <c r="D176" s="197">
        <v>0</v>
      </c>
      <c r="E176" s="198">
        <v>0</v>
      </c>
    </row>
    <row r="177" spans="1:5" ht="19.5" customHeight="1" x14ac:dyDescent="0.25">
      <c r="A177" s="207" t="s">
        <v>878</v>
      </c>
      <c r="B177" s="208" t="s">
        <v>894</v>
      </c>
      <c r="C177" s="195">
        <v>0</v>
      </c>
      <c r="D177" s="195">
        <v>0</v>
      </c>
      <c r="E177" s="196">
        <v>0</v>
      </c>
    </row>
    <row r="178" spans="1:5" ht="20.25" customHeight="1" x14ac:dyDescent="0.25">
      <c r="A178" s="207" t="s">
        <v>879</v>
      </c>
      <c r="B178" s="208" t="s">
        <v>895</v>
      </c>
      <c r="C178" s="195">
        <v>622368</v>
      </c>
      <c r="D178" s="195"/>
      <c r="E178" s="196">
        <v>761383</v>
      </c>
    </row>
    <row r="179" spans="1:5" ht="19.5" customHeight="1" x14ac:dyDescent="0.25">
      <c r="A179" s="207" t="s">
        <v>887</v>
      </c>
      <c r="B179" s="208" t="s">
        <v>896</v>
      </c>
      <c r="C179" s="195">
        <v>0</v>
      </c>
      <c r="D179" s="195"/>
      <c r="E179" s="196">
        <v>0</v>
      </c>
    </row>
    <row r="180" spans="1:5" x14ac:dyDescent="0.25">
      <c r="A180" s="207" t="s">
        <v>888</v>
      </c>
      <c r="B180" s="206" t="s">
        <v>893</v>
      </c>
      <c r="C180" s="197">
        <f>C177+C178+C179</f>
        <v>622368</v>
      </c>
      <c r="D180" s="197">
        <v>0</v>
      </c>
      <c r="E180" s="198">
        <f>E177+E178+E179</f>
        <v>761383</v>
      </c>
    </row>
    <row r="181" spans="1:5" ht="20.25" customHeight="1" thickBot="1" x14ac:dyDescent="0.3">
      <c r="A181" s="212" t="s">
        <v>889</v>
      </c>
      <c r="B181" s="209" t="s">
        <v>788</v>
      </c>
      <c r="C181" s="199">
        <f>C125+C175+C176+C180</f>
        <v>122497475</v>
      </c>
      <c r="D181" s="199">
        <v>0</v>
      </c>
      <c r="E181" s="200">
        <f>E125+E175+E176+E180</f>
        <v>116158675</v>
      </c>
    </row>
  </sheetData>
  <mergeCells count="2">
    <mergeCell ref="A3:E3"/>
    <mergeCell ref="D1:E1"/>
  </mergeCells>
  <pageMargins left="0.23622047244094491" right="0.23622047244094491" top="0.74803149606299213" bottom="0.74803149606299213" header="0.31496062992125984" footer="0.31496062992125984"/>
  <pageSetup paperSize="9" scale="92" fitToHeight="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Normal="100" workbookViewId="0">
      <selection activeCell="D32" sqref="D32"/>
    </sheetView>
  </sheetViews>
  <sheetFormatPr defaultRowHeight="15" x14ac:dyDescent="0.25"/>
  <cols>
    <col min="1" max="1" width="89.28515625" customWidth="1"/>
    <col min="2" max="3" width="17.28515625" customWidth="1"/>
    <col min="4" max="4" width="18.42578125" customWidth="1"/>
  </cols>
  <sheetData>
    <row r="1" spans="1:4" ht="15.75" x14ac:dyDescent="0.25">
      <c r="A1" s="32"/>
      <c r="B1" s="32"/>
      <c r="C1" s="32"/>
      <c r="D1" s="166" t="s">
        <v>1052</v>
      </c>
    </row>
    <row r="2" spans="1:4" ht="18" x14ac:dyDescent="0.25">
      <c r="A2" s="264" t="s">
        <v>1098</v>
      </c>
      <c r="B2" s="264"/>
      <c r="C2" s="264"/>
      <c r="D2" s="264"/>
    </row>
    <row r="3" spans="1:4" ht="15.75" x14ac:dyDescent="0.25">
      <c r="A3" s="33"/>
      <c r="B3" s="33"/>
      <c r="C3" s="33"/>
      <c r="D3" s="33"/>
    </row>
    <row r="4" spans="1:4" ht="16.5" thickBot="1" x14ac:dyDescent="0.3">
      <c r="A4" s="33"/>
      <c r="B4" s="33"/>
      <c r="C4" s="33"/>
      <c r="D4" s="165" t="s">
        <v>1054</v>
      </c>
    </row>
    <row r="5" spans="1:4" ht="15.75" customHeight="1" x14ac:dyDescent="0.25">
      <c r="A5" s="34" t="s">
        <v>1</v>
      </c>
      <c r="B5" s="189" t="s">
        <v>488</v>
      </c>
      <c r="C5" s="189" t="s">
        <v>489</v>
      </c>
      <c r="D5" s="190" t="s">
        <v>789</v>
      </c>
    </row>
    <row r="6" spans="1:4" ht="15.75" customHeight="1" x14ac:dyDescent="0.25">
      <c r="A6" s="25" t="s">
        <v>790</v>
      </c>
      <c r="B6" s="35">
        <v>3216922</v>
      </c>
      <c r="C6" s="35"/>
      <c r="D6" s="26">
        <v>2972487</v>
      </c>
    </row>
    <row r="7" spans="1:4" ht="30.75" customHeight="1" x14ac:dyDescent="0.25">
      <c r="A7" s="25" t="s">
        <v>791</v>
      </c>
      <c r="B7" s="35">
        <v>1681290</v>
      </c>
      <c r="C7" s="35"/>
      <c r="D7" s="26">
        <v>2800040</v>
      </c>
    </row>
    <row r="8" spans="1:4" ht="16.5" customHeight="1" x14ac:dyDescent="0.25">
      <c r="A8" s="25" t="s">
        <v>792</v>
      </c>
      <c r="B8" s="35">
        <v>194380</v>
      </c>
      <c r="C8" s="35">
        <v>0</v>
      </c>
      <c r="D8" s="26">
        <v>204452</v>
      </c>
    </row>
    <row r="9" spans="1:4" ht="32.25" customHeight="1" x14ac:dyDescent="0.25">
      <c r="A9" s="27" t="s">
        <v>793</v>
      </c>
      <c r="B9" s="36">
        <f>B6+B7+B8</f>
        <v>5092592</v>
      </c>
      <c r="C9" s="36">
        <v>0</v>
      </c>
      <c r="D9" s="28">
        <f>D6+D7+D8</f>
        <v>5976979</v>
      </c>
    </row>
    <row r="10" spans="1:4" ht="16.5" customHeight="1" x14ac:dyDescent="0.25">
      <c r="A10" s="25" t="s">
        <v>794</v>
      </c>
      <c r="B10" s="35">
        <v>0</v>
      </c>
      <c r="C10" s="35">
        <v>0</v>
      </c>
      <c r="D10" s="26">
        <v>0</v>
      </c>
    </row>
    <row r="11" spans="1:4" ht="16.5" customHeight="1" x14ac:dyDescent="0.25">
      <c r="A11" s="25" t="s">
        <v>795</v>
      </c>
      <c r="B11" s="35">
        <v>0</v>
      </c>
      <c r="C11" s="35">
        <v>0</v>
      </c>
      <c r="D11" s="26">
        <v>0</v>
      </c>
    </row>
    <row r="12" spans="1:4" ht="16.5" customHeight="1" x14ac:dyDescent="0.25">
      <c r="A12" s="27" t="s">
        <v>796</v>
      </c>
      <c r="B12" s="36">
        <v>0</v>
      </c>
      <c r="C12" s="36">
        <v>0</v>
      </c>
      <c r="D12" s="28">
        <v>0</v>
      </c>
    </row>
    <row r="13" spans="1:4" ht="29.25" customHeight="1" x14ac:dyDescent="0.25">
      <c r="A13" s="25" t="s">
        <v>797</v>
      </c>
      <c r="B13" s="35">
        <v>21598300</v>
      </c>
      <c r="C13" s="35"/>
      <c r="D13" s="26">
        <v>23912641</v>
      </c>
    </row>
    <row r="14" spans="1:4" ht="30.75" customHeight="1" x14ac:dyDescent="0.25">
      <c r="A14" s="25" t="s">
        <v>798</v>
      </c>
      <c r="B14" s="35">
        <v>1857967</v>
      </c>
      <c r="C14" s="35"/>
      <c r="D14" s="26">
        <v>1594808</v>
      </c>
    </row>
    <row r="15" spans="1:4" ht="30.75" customHeight="1" x14ac:dyDescent="0.25">
      <c r="A15" s="25" t="s">
        <v>909</v>
      </c>
      <c r="B15" s="35">
        <v>1000000</v>
      </c>
      <c r="C15" s="35"/>
      <c r="D15" s="26">
        <v>0</v>
      </c>
    </row>
    <row r="16" spans="1:4" ht="16.5" customHeight="1" x14ac:dyDescent="0.25">
      <c r="A16" s="25" t="s">
        <v>908</v>
      </c>
      <c r="B16" s="35">
        <v>58580</v>
      </c>
      <c r="C16" s="35"/>
      <c r="D16" s="26">
        <v>0</v>
      </c>
    </row>
    <row r="17" spans="1:4" ht="32.25" customHeight="1" x14ac:dyDescent="0.25">
      <c r="A17" s="27" t="s">
        <v>799</v>
      </c>
      <c r="B17" s="36">
        <f>B13+B14+B15+B16</f>
        <v>24514847</v>
      </c>
      <c r="C17" s="36">
        <f>C13+C14+C16</f>
        <v>0</v>
      </c>
      <c r="D17" s="28">
        <f>D13+D14+D15+D16</f>
        <v>25507449</v>
      </c>
    </row>
    <row r="18" spans="1:4" ht="16.5" customHeight="1" x14ac:dyDescent="0.25">
      <c r="A18" s="25" t="s">
        <v>910</v>
      </c>
      <c r="B18" s="35">
        <v>1481336</v>
      </c>
      <c r="C18" s="35"/>
      <c r="D18" s="26">
        <v>1442656</v>
      </c>
    </row>
    <row r="19" spans="1:4" ht="15" customHeight="1" x14ac:dyDescent="0.25">
      <c r="A19" s="25" t="s">
        <v>911</v>
      </c>
      <c r="B19" s="35">
        <v>6299871</v>
      </c>
      <c r="C19" s="35"/>
      <c r="D19" s="26">
        <v>9488518</v>
      </c>
    </row>
    <row r="20" spans="1:4" ht="15" customHeight="1" x14ac:dyDescent="0.25">
      <c r="A20" s="25" t="s">
        <v>912</v>
      </c>
      <c r="B20" s="35"/>
      <c r="C20" s="35"/>
      <c r="D20" s="26"/>
    </row>
    <row r="21" spans="1:4" ht="15.75" customHeight="1" x14ac:dyDescent="0.25">
      <c r="A21" s="25" t="s">
        <v>913</v>
      </c>
      <c r="B21" s="35">
        <v>0</v>
      </c>
      <c r="C21" s="35">
        <v>0</v>
      </c>
      <c r="D21" s="26">
        <v>0</v>
      </c>
    </row>
    <row r="22" spans="1:4" ht="16.5" customHeight="1" x14ac:dyDescent="0.25">
      <c r="A22" s="27" t="s">
        <v>800</v>
      </c>
      <c r="B22" s="36">
        <f>B18+B19+B20+B21</f>
        <v>7781207</v>
      </c>
      <c r="C22" s="36">
        <v>0</v>
      </c>
      <c r="D22" s="28">
        <f>D18+D19+D20+D21</f>
        <v>10931174</v>
      </c>
    </row>
    <row r="23" spans="1:4" ht="16.5" customHeight="1" x14ac:dyDescent="0.25">
      <c r="A23" s="25" t="s">
        <v>914</v>
      </c>
      <c r="B23" s="35">
        <v>3512807</v>
      </c>
      <c r="C23" s="35"/>
      <c r="D23" s="26">
        <v>4027966</v>
      </c>
    </row>
    <row r="24" spans="1:4" ht="17.25" customHeight="1" x14ac:dyDescent="0.25">
      <c r="A24" s="25" t="s">
        <v>915</v>
      </c>
      <c r="B24" s="35">
        <v>3515371</v>
      </c>
      <c r="C24" s="35"/>
      <c r="D24" s="26">
        <v>3526085</v>
      </c>
    </row>
    <row r="25" spans="1:4" ht="15.75" customHeight="1" x14ac:dyDescent="0.25">
      <c r="A25" s="25" t="s">
        <v>916</v>
      </c>
      <c r="B25" s="35">
        <v>1324619</v>
      </c>
      <c r="C25" s="35"/>
      <c r="D25" s="26">
        <v>1334777</v>
      </c>
    </row>
    <row r="26" spans="1:4" ht="16.5" customHeight="1" x14ac:dyDescent="0.25">
      <c r="A26" s="27" t="s">
        <v>801</v>
      </c>
      <c r="B26" s="36">
        <f>B23+B24+B25</f>
        <v>8352797</v>
      </c>
      <c r="C26" s="36">
        <v>0</v>
      </c>
      <c r="D26" s="28">
        <f>D23+D24+D25</f>
        <v>8888828</v>
      </c>
    </row>
    <row r="27" spans="1:4" ht="17.25" customHeight="1" x14ac:dyDescent="0.25">
      <c r="A27" s="27" t="s">
        <v>802</v>
      </c>
      <c r="B27" s="36">
        <v>5840145</v>
      </c>
      <c r="C27" s="36">
        <v>0</v>
      </c>
      <c r="D27" s="28">
        <v>7208674</v>
      </c>
    </row>
    <row r="28" spans="1:4" ht="15.75" customHeight="1" x14ac:dyDescent="0.25">
      <c r="A28" s="27" t="s">
        <v>803</v>
      </c>
      <c r="B28" s="36">
        <v>8407028</v>
      </c>
      <c r="C28" s="36">
        <v>0</v>
      </c>
      <c r="D28" s="28">
        <v>10763905</v>
      </c>
    </row>
    <row r="29" spans="1:4" ht="33.75" customHeight="1" x14ac:dyDescent="0.25">
      <c r="A29" s="27" t="s">
        <v>804</v>
      </c>
      <c r="B29" s="36">
        <f>B9+B12+B17-B22-B26-B27-B28</f>
        <v>-773738</v>
      </c>
      <c r="C29" s="36">
        <v>0</v>
      </c>
      <c r="D29" s="28">
        <f>D9+D12+D17-D22-D26-D27-D28</f>
        <v>-6308153</v>
      </c>
    </row>
    <row r="30" spans="1:4" ht="17.25" customHeight="1" x14ac:dyDescent="0.25">
      <c r="A30" s="25" t="s">
        <v>917</v>
      </c>
      <c r="B30" s="35">
        <v>0</v>
      </c>
      <c r="C30" s="35">
        <v>0</v>
      </c>
      <c r="D30" s="26">
        <v>0</v>
      </c>
    </row>
    <row r="31" spans="1:4" ht="30" customHeight="1" x14ac:dyDescent="0.25">
      <c r="A31" s="25" t="s">
        <v>918</v>
      </c>
      <c r="B31" s="35">
        <v>164</v>
      </c>
      <c r="C31" s="35"/>
      <c r="D31" s="26">
        <v>94</v>
      </c>
    </row>
    <row r="32" spans="1:4" ht="33" customHeight="1" x14ac:dyDescent="0.25">
      <c r="A32" s="25" t="s">
        <v>919</v>
      </c>
      <c r="B32" s="35">
        <v>0</v>
      </c>
      <c r="C32" s="35">
        <v>0</v>
      </c>
      <c r="D32" s="26">
        <v>0</v>
      </c>
    </row>
    <row r="33" spans="1:4" ht="17.25" customHeight="1" x14ac:dyDescent="0.25">
      <c r="A33" s="25" t="s">
        <v>920</v>
      </c>
      <c r="B33" s="35">
        <v>0</v>
      </c>
      <c r="C33" s="35">
        <v>0</v>
      </c>
      <c r="D33" s="26">
        <v>0</v>
      </c>
    </row>
    <row r="34" spans="1:4" ht="33.75" customHeight="1" x14ac:dyDescent="0.25">
      <c r="A34" s="27" t="s">
        <v>805</v>
      </c>
      <c r="B34" s="36">
        <f>B30+B31+B32+B33</f>
        <v>164</v>
      </c>
      <c r="C34" s="36">
        <v>0</v>
      </c>
      <c r="D34" s="28">
        <f>D30+D31+D32</f>
        <v>94</v>
      </c>
    </row>
    <row r="35" spans="1:4" ht="18" customHeight="1" x14ac:dyDescent="0.25">
      <c r="A35" s="25" t="s">
        <v>921</v>
      </c>
      <c r="B35" s="35">
        <v>0</v>
      </c>
      <c r="C35" s="35">
        <v>0</v>
      </c>
      <c r="D35" s="26">
        <v>0</v>
      </c>
    </row>
    <row r="36" spans="1:4" ht="17.25" customHeight="1" x14ac:dyDescent="0.25">
      <c r="A36" s="25" t="s">
        <v>923</v>
      </c>
      <c r="B36" s="35"/>
      <c r="C36" s="35">
        <v>0</v>
      </c>
      <c r="D36" s="26">
        <v>0</v>
      </c>
    </row>
    <row r="37" spans="1:4" ht="16.5" customHeight="1" x14ac:dyDescent="0.25">
      <c r="A37" s="25" t="s">
        <v>922</v>
      </c>
      <c r="B37" s="35">
        <v>0</v>
      </c>
      <c r="C37" s="35">
        <v>0</v>
      </c>
      <c r="D37" s="26">
        <v>0</v>
      </c>
    </row>
    <row r="38" spans="1:4" ht="15.75" customHeight="1" x14ac:dyDescent="0.25">
      <c r="A38" s="25" t="s">
        <v>806</v>
      </c>
      <c r="B38" s="35">
        <v>0</v>
      </c>
      <c r="C38" s="35">
        <v>0</v>
      </c>
      <c r="D38" s="26">
        <v>0</v>
      </c>
    </row>
    <row r="39" spans="1:4" ht="17.25" customHeight="1" x14ac:dyDescent="0.25">
      <c r="A39" s="27" t="s">
        <v>807</v>
      </c>
      <c r="B39" s="36">
        <f>B35+B36+B37+B38</f>
        <v>0</v>
      </c>
      <c r="C39" s="36">
        <v>0</v>
      </c>
      <c r="D39" s="28">
        <f>D35+D36+D37</f>
        <v>0</v>
      </c>
    </row>
    <row r="40" spans="1:4" ht="18" customHeight="1" x14ac:dyDescent="0.25">
      <c r="A40" s="27" t="s">
        <v>808</v>
      </c>
      <c r="B40" s="36">
        <f>B34-B39</f>
        <v>164</v>
      </c>
      <c r="C40" s="36">
        <v>0</v>
      </c>
      <c r="D40" s="28">
        <f>D34-D39</f>
        <v>94</v>
      </c>
    </row>
    <row r="41" spans="1:4" ht="17.25" customHeight="1" x14ac:dyDescent="0.25">
      <c r="A41" s="27" t="s">
        <v>809</v>
      </c>
      <c r="B41" s="36">
        <f>B29+B40</f>
        <v>-773574</v>
      </c>
      <c r="C41" s="36">
        <v>0</v>
      </c>
      <c r="D41" s="28">
        <f>D29+D40</f>
        <v>-6308059</v>
      </c>
    </row>
    <row r="42" spans="1:4" ht="17.25" customHeight="1" x14ac:dyDescent="0.25">
      <c r="A42" s="25" t="s">
        <v>810</v>
      </c>
      <c r="B42" s="35">
        <v>0</v>
      </c>
      <c r="C42" s="35">
        <v>0</v>
      </c>
      <c r="D42" s="26">
        <v>0</v>
      </c>
    </row>
    <row r="43" spans="1:4" ht="15.75" customHeight="1" x14ac:dyDescent="0.25">
      <c r="A43" s="25" t="s">
        <v>811</v>
      </c>
      <c r="B43" s="35">
        <v>0</v>
      </c>
      <c r="C43" s="35">
        <v>0</v>
      </c>
      <c r="D43" s="26">
        <v>0</v>
      </c>
    </row>
    <row r="44" spans="1:4" ht="17.25" customHeight="1" x14ac:dyDescent="0.25">
      <c r="A44" s="27" t="s">
        <v>812</v>
      </c>
      <c r="B44" s="36">
        <v>0</v>
      </c>
      <c r="C44" s="36">
        <v>0</v>
      </c>
      <c r="D44" s="28">
        <f>D42+D43</f>
        <v>0</v>
      </c>
    </row>
    <row r="45" spans="1:4" ht="15.75" customHeight="1" x14ac:dyDescent="0.25">
      <c r="A45" s="27" t="s">
        <v>813</v>
      </c>
      <c r="B45" s="36">
        <v>0</v>
      </c>
      <c r="C45" s="36">
        <v>0</v>
      </c>
      <c r="D45" s="28">
        <v>0</v>
      </c>
    </row>
    <row r="46" spans="1:4" ht="18" customHeight="1" x14ac:dyDescent="0.25">
      <c r="A46" s="27" t="s">
        <v>814</v>
      </c>
      <c r="B46" s="36">
        <v>0</v>
      </c>
      <c r="C46" s="36">
        <v>0</v>
      </c>
      <c r="D46" s="28">
        <f>D44-D45</f>
        <v>0</v>
      </c>
    </row>
    <row r="47" spans="1:4" ht="17.25" customHeight="1" thickBot="1" x14ac:dyDescent="0.3">
      <c r="A47" s="29" t="s">
        <v>815</v>
      </c>
      <c r="B47" s="37">
        <f>B41+B46</f>
        <v>-773574</v>
      </c>
      <c r="C47" s="37">
        <v>0</v>
      </c>
      <c r="D47" s="30">
        <f>D41+D46</f>
        <v>-6308059</v>
      </c>
    </row>
  </sheetData>
  <mergeCells count="1">
    <mergeCell ref="A2:D2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opLeftCell="A4" zoomScaleNormal="100" workbookViewId="0">
      <selection activeCell="E34" sqref="E34"/>
    </sheetView>
  </sheetViews>
  <sheetFormatPr defaultRowHeight="15" x14ac:dyDescent="0.25"/>
  <cols>
    <col min="1" max="1" width="8.140625" customWidth="1"/>
    <col min="2" max="2" width="73" customWidth="1"/>
    <col min="3" max="3" width="15.85546875" customWidth="1"/>
    <col min="4" max="4" width="19" customWidth="1"/>
    <col min="5" max="5" width="16.5703125" customWidth="1"/>
    <col min="6" max="6" width="13.42578125" customWidth="1"/>
    <col min="7" max="7" width="16.140625" customWidth="1"/>
    <col min="8" max="8" width="18.7109375" customWidth="1"/>
    <col min="9" max="9" width="16.85546875" customWidth="1"/>
  </cols>
  <sheetData>
    <row r="1" spans="1:9" x14ac:dyDescent="0.25">
      <c r="E1" s="2"/>
      <c r="H1" s="267" t="s">
        <v>1053</v>
      </c>
      <c r="I1" s="267"/>
    </row>
    <row r="2" spans="1:9" ht="18" x14ac:dyDescent="0.25">
      <c r="A2" s="233" t="s">
        <v>1096</v>
      </c>
      <c r="B2" s="233"/>
      <c r="C2" s="233"/>
      <c r="D2" s="233"/>
      <c r="E2" s="233"/>
      <c r="F2" s="233"/>
      <c r="G2" s="233"/>
      <c r="H2" s="233"/>
      <c r="I2" s="233"/>
    </row>
    <row r="3" spans="1:9" x14ac:dyDescent="0.25">
      <c r="E3" s="2"/>
      <c r="H3" s="160"/>
      <c r="I3" s="160"/>
    </row>
    <row r="4" spans="1:9" ht="18" x14ac:dyDescent="0.25">
      <c r="A4" s="264" t="s">
        <v>1092</v>
      </c>
      <c r="B4" s="268"/>
      <c r="C4" s="268"/>
      <c r="D4" s="268"/>
      <c r="E4" s="268"/>
      <c r="F4" s="268"/>
      <c r="G4" s="268"/>
      <c r="H4" s="268"/>
      <c r="I4" s="268"/>
    </row>
    <row r="5" spans="1:9" ht="18" x14ac:dyDescent="0.25">
      <c r="A5" s="158"/>
      <c r="B5" s="159"/>
      <c r="C5" s="159"/>
      <c r="D5" s="159"/>
      <c r="E5" s="159"/>
      <c r="F5" s="159"/>
      <c r="G5" s="159"/>
      <c r="H5" s="159"/>
      <c r="I5" s="159"/>
    </row>
    <row r="6" spans="1:9" ht="18.75" thickBot="1" x14ac:dyDescent="0.3">
      <c r="A6" s="158"/>
      <c r="B6" s="159"/>
      <c r="C6" s="159"/>
      <c r="D6" s="159"/>
      <c r="E6" s="159"/>
      <c r="F6" s="159"/>
      <c r="G6" s="159"/>
      <c r="H6" s="159"/>
      <c r="I6" s="167" t="s">
        <v>1054</v>
      </c>
    </row>
    <row r="7" spans="1:9" ht="63.75" customHeight="1" thickBot="1" x14ac:dyDescent="0.3">
      <c r="A7" s="213"/>
      <c r="B7" s="214" t="s">
        <v>1</v>
      </c>
      <c r="C7" s="215" t="s">
        <v>816</v>
      </c>
      <c r="D7" s="215" t="s">
        <v>817</v>
      </c>
      <c r="E7" s="215" t="s">
        <v>1093</v>
      </c>
      <c r="F7" s="215" t="s">
        <v>1094</v>
      </c>
      <c r="G7" s="215" t="s">
        <v>818</v>
      </c>
      <c r="H7" s="215" t="s">
        <v>1095</v>
      </c>
      <c r="I7" s="216" t="s">
        <v>819</v>
      </c>
    </row>
    <row r="8" spans="1:9" ht="16.5" customHeight="1" x14ac:dyDescent="0.25">
      <c r="A8" s="217" t="s">
        <v>493</v>
      </c>
      <c r="B8" s="218" t="s">
        <v>820</v>
      </c>
      <c r="C8" s="219">
        <v>4000000</v>
      </c>
      <c r="D8" s="219">
        <v>200689626</v>
      </c>
      <c r="E8" s="219">
        <v>27691349</v>
      </c>
      <c r="F8" s="219"/>
      <c r="G8" s="219"/>
      <c r="H8" s="219">
        <v>0</v>
      </c>
      <c r="I8" s="220">
        <f>SUM(C8:H8)</f>
        <v>232380975</v>
      </c>
    </row>
    <row r="9" spans="1:9" ht="15.75" customHeight="1" x14ac:dyDescent="0.25">
      <c r="A9" s="207" t="s">
        <v>495</v>
      </c>
      <c r="B9" s="208" t="s">
        <v>821</v>
      </c>
      <c r="C9" s="195"/>
      <c r="D9" s="195"/>
      <c r="E9" s="195"/>
      <c r="F9" s="195"/>
      <c r="G9" s="195">
        <v>1686929</v>
      </c>
      <c r="H9" s="195"/>
      <c r="I9" s="220">
        <f t="shared" ref="I9:I33" si="0">SUM(C9:H9)</f>
        <v>1686929</v>
      </c>
    </row>
    <row r="10" spans="1:9" ht="15.75" customHeight="1" x14ac:dyDescent="0.25">
      <c r="A10" s="207" t="s">
        <v>497</v>
      </c>
      <c r="B10" s="208" t="s">
        <v>822</v>
      </c>
      <c r="C10" s="195"/>
      <c r="D10" s="195"/>
      <c r="E10" s="195"/>
      <c r="F10" s="195"/>
      <c r="G10" s="195"/>
      <c r="H10" s="195"/>
      <c r="I10" s="220">
        <f t="shared" si="0"/>
        <v>0</v>
      </c>
    </row>
    <row r="11" spans="1:9" ht="15.75" customHeight="1" x14ac:dyDescent="0.25">
      <c r="A11" s="207" t="s">
        <v>499</v>
      </c>
      <c r="B11" s="208" t="s">
        <v>823</v>
      </c>
      <c r="C11" s="195"/>
      <c r="D11" s="195"/>
      <c r="E11" s="195">
        <v>426677</v>
      </c>
      <c r="F11" s="195"/>
      <c r="G11" s="195"/>
      <c r="H11" s="195"/>
      <c r="I11" s="220">
        <f t="shared" si="0"/>
        <v>426677</v>
      </c>
    </row>
    <row r="12" spans="1:9" ht="15.75" customHeight="1" x14ac:dyDescent="0.25">
      <c r="A12" s="207" t="s">
        <v>501</v>
      </c>
      <c r="B12" s="208" t="s">
        <v>824</v>
      </c>
      <c r="C12" s="195"/>
      <c r="D12" s="195"/>
      <c r="E12" s="195"/>
      <c r="F12" s="195"/>
      <c r="G12" s="195"/>
      <c r="H12" s="195"/>
      <c r="I12" s="220">
        <f t="shared" si="0"/>
        <v>0</v>
      </c>
    </row>
    <row r="13" spans="1:9" ht="33" customHeight="1" x14ac:dyDescent="0.25">
      <c r="A13" s="207" t="s">
        <v>503</v>
      </c>
      <c r="B13" s="208" t="s">
        <v>825</v>
      </c>
      <c r="C13" s="195"/>
      <c r="D13" s="195"/>
      <c r="E13" s="195"/>
      <c r="F13" s="195"/>
      <c r="G13" s="195"/>
      <c r="H13" s="195"/>
      <c r="I13" s="220">
        <f t="shared" si="0"/>
        <v>0</v>
      </c>
    </row>
    <row r="14" spans="1:9" ht="16.5" customHeight="1" x14ac:dyDescent="0.25">
      <c r="A14" s="207" t="s">
        <v>505</v>
      </c>
      <c r="B14" s="208" t="s">
        <v>826</v>
      </c>
      <c r="C14" s="195"/>
      <c r="D14" s="195"/>
      <c r="E14" s="195">
        <v>2531048</v>
      </c>
      <c r="F14" s="195"/>
      <c r="G14" s="195"/>
      <c r="H14" s="195"/>
      <c r="I14" s="220">
        <f t="shared" si="0"/>
        <v>2531048</v>
      </c>
    </row>
    <row r="15" spans="1:9" ht="16.5" customHeight="1" x14ac:dyDescent="0.25">
      <c r="A15" s="205" t="s">
        <v>507</v>
      </c>
      <c r="B15" s="206" t="s">
        <v>827</v>
      </c>
      <c r="C15" s="197">
        <f>SUM(C9:C14)</f>
        <v>0</v>
      </c>
      <c r="D15" s="197">
        <f t="shared" ref="D15:H15" si="1">SUM(D9:D14)</f>
        <v>0</v>
      </c>
      <c r="E15" s="197">
        <f t="shared" si="1"/>
        <v>2957725</v>
      </c>
      <c r="F15" s="197">
        <f t="shared" si="1"/>
        <v>0</v>
      </c>
      <c r="G15" s="197">
        <f t="shared" si="1"/>
        <v>1686929</v>
      </c>
      <c r="H15" s="197">
        <f t="shared" si="1"/>
        <v>0</v>
      </c>
      <c r="I15" s="220">
        <f t="shared" si="0"/>
        <v>4644654</v>
      </c>
    </row>
    <row r="16" spans="1:9" ht="15.75" customHeight="1" x14ac:dyDescent="0.25">
      <c r="A16" s="207" t="s">
        <v>509</v>
      </c>
      <c r="B16" s="208" t="s">
        <v>828</v>
      </c>
      <c r="C16" s="195">
        <v>0</v>
      </c>
      <c r="D16" s="195">
        <v>0</v>
      </c>
      <c r="E16" s="195">
        <v>0</v>
      </c>
      <c r="F16" s="195">
        <v>0</v>
      </c>
      <c r="G16" s="195">
        <v>0</v>
      </c>
      <c r="H16" s="195">
        <v>0</v>
      </c>
      <c r="I16" s="220">
        <f t="shared" si="0"/>
        <v>0</v>
      </c>
    </row>
    <row r="17" spans="1:9" ht="16.5" customHeight="1" x14ac:dyDescent="0.25">
      <c r="A17" s="207" t="s">
        <v>511</v>
      </c>
      <c r="B17" s="208" t="s">
        <v>829</v>
      </c>
      <c r="C17" s="195">
        <v>0</v>
      </c>
      <c r="D17" s="195">
        <v>0</v>
      </c>
      <c r="E17" s="195">
        <v>0</v>
      </c>
      <c r="F17" s="195">
        <v>0</v>
      </c>
      <c r="G17" s="195">
        <v>0</v>
      </c>
      <c r="H17" s="195">
        <v>0</v>
      </c>
      <c r="I17" s="220">
        <f t="shared" si="0"/>
        <v>0</v>
      </c>
    </row>
    <row r="18" spans="1:9" ht="18" customHeight="1" x14ac:dyDescent="0.25">
      <c r="A18" s="207" t="s">
        <v>513</v>
      </c>
      <c r="B18" s="208" t="s">
        <v>830</v>
      </c>
      <c r="C18" s="195">
        <v>0</v>
      </c>
      <c r="D18" s="195">
        <v>0</v>
      </c>
      <c r="E18" s="195">
        <v>0</v>
      </c>
      <c r="F18" s="195">
        <v>0</v>
      </c>
      <c r="G18" s="195">
        <v>0</v>
      </c>
      <c r="H18" s="195">
        <v>0</v>
      </c>
      <c r="I18" s="220">
        <f t="shared" si="0"/>
        <v>0</v>
      </c>
    </row>
    <row r="19" spans="1:9" ht="31.5" customHeight="1" x14ac:dyDescent="0.25">
      <c r="A19" s="207" t="s">
        <v>515</v>
      </c>
      <c r="B19" s="208" t="s">
        <v>831</v>
      </c>
      <c r="C19" s="195">
        <v>0</v>
      </c>
      <c r="D19" s="195">
        <v>0</v>
      </c>
      <c r="E19" s="195">
        <v>0</v>
      </c>
      <c r="F19" s="195">
        <v>0</v>
      </c>
      <c r="G19" s="195">
        <v>0</v>
      </c>
      <c r="H19" s="195">
        <v>0</v>
      </c>
      <c r="I19" s="220">
        <f t="shared" si="0"/>
        <v>0</v>
      </c>
    </row>
    <row r="20" spans="1:9" ht="15.75" customHeight="1" x14ac:dyDescent="0.25">
      <c r="A20" s="207" t="s">
        <v>517</v>
      </c>
      <c r="B20" s="208" t="s">
        <v>832</v>
      </c>
      <c r="C20" s="195"/>
      <c r="D20" s="195"/>
      <c r="E20" s="195">
        <v>1270796</v>
      </c>
      <c r="F20" s="195"/>
      <c r="G20" s="195">
        <v>1686929</v>
      </c>
      <c r="H20" s="195"/>
      <c r="I20" s="220">
        <f t="shared" si="0"/>
        <v>2957725</v>
      </c>
    </row>
    <row r="21" spans="1:9" ht="16.5" customHeight="1" x14ac:dyDescent="0.25">
      <c r="A21" s="205" t="s">
        <v>518</v>
      </c>
      <c r="B21" s="206" t="s">
        <v>833</v>
      </c>
      <c r="C21" s="197">
        <f>SUM(C16:C20)</f>
        <v>0</v>
      </c>
      <c r="D21" s="197">
        <f t="shared" ref="D21:H21" si="2">SUM(D16:D20)</f>
        <v>0</v>
      </c>
      <c r="E21" s="197">
        <f t="shared" si="2"/>
        <v>1270796</v>
      </c>
      <c r="F21" s="197">
        <f t="shared" si="2"/>
        <v>0</v>
      </c>
      <c r="G21" s="197">
        <f t="shared" si="2"/>
        <v>1686929</v>
      </c>
      <c r="H21" s="197">
        <f t="shared" si="2"/>
        <v>0</v>
      </c>
      <c r="I21" s="220">
        <f t="shared" si="0"/>
        <v>2957725</v>
      </c>
    </row>
    <row r="22" spans="1:9" ht="16.5" customHeight="1" x14ac:dyDescent="0.25">
      <c r="A22" s="205" t="s">
        <v>520</v>
      </c>
      <c r="B22" s="206" t="s">
        <v>834</v>
      </c>
      <c r="C22" s="197">
        <f>SUM(C8+C15-C21)</f>
        <v>4000000</v>
      </c>
      <c r="D22" s="197">
        <f t="shared" ref="D22:I22" si="3">SUM(D8+D15-D21)</f>
        <v>200689626</v>
      </c>
      <c r="E22" s="197">
        <f t="shared" si="3"/>
        <v>29378278</v>
      </c>
      <c r="F22" s="197">
        <f t="shared" si="3"/>
        <v>0</v>
      </c>
      <c r="G22" s="197">
        <f t="shared" si="3"/>
        <v>0</v>
      </c>
      <c r="H22" s="197">
        <f t="shared" si="3"/>
        <v>0</v>
      </c>
      <c r="I22" s="198">
        <f t="shared" si="3"/>
        <v>234067904</v>
      </c>
    </row>
    <row r="23" spans="1:9" ht="15.75" customHeight="1" x14ac:dyDescent="0.25">
      <c r="A23" s="205" t="s">
        <v>522</v>
      </c>
      <c r="B23" s="206" t="s">
        <v>835</v>
      </c>
      <c r="C23" s="197">
        <v>3176176</v>
      </c>
      <c r="D23" s="197">
        <v>90572299</v>
      </c>
      <c r="E23" s="197">
        <v>26454284</v>
      </c>
      <c r="F23" s="197"/>
      <c r="G23" s="197"/>
      <c r="H23" s="197"/>
      <c r="I23" s="220">
        <f t="shared" si="0"/>
        <v>120202759</v>
      </c>
    </row>
    <row r="24" spans="1:9" ht="17.25" customHeight="1" x14ac:dyDescent="0.25">
      <c r="A24" s="207" t="s">
        <v>524</v>
      </c>
      <c r="B24" s="208" t="s">
        <v>836</v>
      </c>
      <c r="C24" s="195">
        <v>413178</v>
      </c>
      <c r="D24" s="195">
        <v>5365226</v>
      </c>
      <c r="E24" s="195">
        <v>1430270</v>
      </c>
      <c r="F24" s="195"/>
      <c r="G24" s="195"/>
      <c r="H24" s="195"/>
      <c r="I24" s="220">
        <f t="shared" si="0"/>
        <v>7208674</v>
      </c>
    </row>
    <row r="25" spans="1:9" ht="17.25" customHeight="1" x14ac:dyDescent="0.25">
      <c r="A25" s="207" t="s">
        <v>526</v>
      </c>
      <c r="B25" s="208" t="s">
        <v>837</v>
      </c>
      <c r="C25" s="195"/>
      <c r="D25" s="195"/>
      <c r="E25" s="195">
        <v>0</v>
      </c>
      <c r="F25" s="195">
        <v>0</v>
      </c>
      <c r="G25" s="195">
        <v>0</v>
      </c>
      <c r="H25" s="195"/>
      <c r="I25" s="220">
        <f t="shared" si="0"/>
        <v>0</v>
      </c>
    </row>
    <row r="26" spans="1:9" ht="16.5" customHeight="1" x14ac:dyDescent="0.25">
      <c r="A26" s="205" t="s">
        <v>528</v>
      </c>
      <c r="B26" s="206" t="s">
        <v>838</v>
      </c>
      <c r="C26" s="197">
        <f>SUM(C23+C24-C25)</f>
        <v>3589354</v>
      </c>
      <c r="D26" s="197">
        <f t="shared" ref="D26:I26" si="4">SUM(D23+D24-D25)</f>
        <v>95937525</v>
      </c>
      <c r="E26" s="197">
        <f t="shared" si="4"/>
        <v>27884554</v>
      </c>
      <c r="F26" s="197">
        <f t="shared" si="4"/>
        <v>0</v>
      </c>
      <c r="G26" s="197">
        <f t="shared" si="4"/>
        <v>0</v>
      </c>
      <c r="H26" s="197">
        <f t="shared" si="4"/>
        <v>0</v>
      </c>
      <c r="I26" s="198">
        <f t="shared" si="4"/>
        <v>127411433</v>
      </c>
    </row>
    <row r="27" spans="1:9" ht="17.25" customHeight="1" x14ac:dyDescent="0.25">
      <c r="A27" s="205" t="s">
        <v>530</v>
      </c>
      <c r="B27" s="206" t="s">
        <v>839</v>
      </c>
      <c r="C27" s="197">
        <v>0</v>
      </c>
      <c r="D27" s="197">
        <v>0</v>
      </c>
      <c r="E27" s="197">
        <v>0</v>
      </c>
      <c r="F27" s="197">
        <v>0</v>
      </c>
      <c r="G27" s="197">
        <v>0</v>
      </c>
      <c r="H27" s="197">
        <v>0</v>
      </c>
      <c r="I27" s="220">
        <f t="shared" si="0"/>
        <v>0</v>
      </c>
    </row>
    <row r="28" spans="1:9" ht="17.25" customHeight="1" x14ac:dyDescent="0.25">
      <c r="A28" s="207" t="s">
        <v>532</v>
      </c>
      <c r="B28" s="208" t="s">
        <v>840</v>
      </c>
      <c r="C28" s="195">
        <v>0</v>
      </c>
      <c r="D28" s="195">
        <v>0</v>
      </c>
      <c r="E28" s="195">
        <v>0</v>
      </c>
      <c r="F28" s="195">
        <v>0</v>
      </c>
      <c r="G28" s="195">
        <v>0</v>
      </c>
      <c r="H28" s="195">
        <v>0</v>
      </c>
      <c r="I28" s="220">
        <f t="shared" si="0"/>
        <v>0</v>
      </c>
    </row>
    <row r="29" spans="1:9" ht="15.75" customHeight="1" x14ac:dyDescent="0.25">
      <c r="A29" s="207" t="s">
        <v>534</v>
      </c>
      <c r="B29" s="208" t="s">
        <v>841</v>
      </c>
      <c r="C29" s="195">
        <v>0</v>
      </c>
      <c r="D29" s="195">
        <v>0</v>
      </c>
      <c r="E29" s="195">
        <v>0</v>
      </c>
      <c r="F29" s="195">
        <v>0</v>
      </c>
      <c r="G29" s="195">
        <v>0</v>
      </c>
      <c r="H29" s="195">
        <v>0</v>
      </c>
      <c r="I29" s="220">
        <f t="shared" si="0"/>
        <v>0</v>
      </c>
    </row>
    <row r="30" spans="1:9" ht="16.5" customHeight="1" x14ac:dyDescent="0.25">
      <c r="A30" s="207" t="s">
        <v>536</v>
      </c>
      <c r="B30" s="206" t="s">
        <v>842</v>
      </c>
      <c r="C30" s="197">
        <v>0</v>
      </c>
      <c r="D30" s="197">
        <v>0</v>
      </c>
      <c r="E30" s="197">
        <v>0</v>
      </c>
      <c r="F30" s="197">
        <v>0</v>
      </c>
      <c r="G30" s="197">
        <v>0</v>
      </c>
      <c r="H30" s="197">
        <v>0</v>
      </c>
      <c r="I30" s="220">
        <f t="shared" si="0"/>
        <v>0</v>
      </c>
    </row>
    <row r="31" spans="1:9" ht="18" customHeight="1" x14ac:dyDescent="0.25">
      <c r="A31" s="221" t="s">
        <v>538</v>
      </c>
      <c r="B31" s="222" t="s">
        <v>843</v>
      </c>
      <c r="C31" s="223">
        <f>SUM(C26+C30)</f>
        <v>3589354</v>
      </c>
      <c r="D31" s="223">
        <f t="shared" ref="D31:H31" si="5">SUM(D26+D30)</f>
        <v>95937525</v>
      </c>
      <c r="E31" s="223">
        <f t="shared" si="5"/>
        <v>27884554</v>
      </c>
      <c r="F31" s="223">
        <f t="shared" si="5"/>
        <v>0</v>
      </c>
      <c r="G31" s="223">
        <f t="shared" si="5"/>
        <v>0</v>
      </c>
      <c r="H31" s="223">
        <f t="shared" si="5"/>
        <v>0</v>
      </c>
      <c r="I31" s="228">
        <f t="shared" si="0"/>
        <v>127411433</v>
      </c>
    </row>
    <row r="32" spans="1:9" ht="18.75" customHeight="1" x14ac:dyDescent="0.25">
      <c r="A32" s="229" t="s">
        <v>540</v>
      </c>
      <c r="B32" s="230" t="s">
        <v>844</v>
      </c>
      <c r="C32" s="231">
        <f>SUM(C22-C31)</f>
        <v>410646</v>
      </c>
      <c r="D32" s="231">
        <f t="shared" ref="D32:H32" si="6">SUM(D22-D31)</f>
        <v>104752101</v>
      </c>
      <c r="E32" s="231">
        <f t="shared" si="6"/>
        <v>1493724</v>
      </c>
      <c r="F32" s="231">
        <f t="shared" si="6"/>
        <v>0</v>
      </c>
      <c r="G32" s="231">
        <f t="shared" si="6"/>
        <v>0</v>
      </c>
      <c r="H32" s="231">
        <f t="shared" si="6"/>
        <v>0</v>
      </c>
      <c r="I32" s="197">
        <f t="shared" si="0"/>
        <v>106656471</v>
      </c>
    </row>
    <row r="33" spans="1:9" ht="15.75" customHeight="1" thickBot="1" x14ac:dyDescent="0.3">
      <c r="A33" s="224" t="s">
        <v>542</v>
      </c>
      <c r="B33" s="225" t="s">
        <v>845</v>
      </c>
      <c r="C33" s="226">
        <v>3000000</v>
      </c>
      <c r="D33" s="226">
        <v>20000</v>
      </c>
      <c r="E33" s="226">
        <v>11089020</v>
      </c>
      <c r="F33" s="226"/>
      <c r="G33" s="226"/>
      <c r="H33" s="226"/>
      <c r="I33" s="227">
        <f t="shared" si="0"/>
        <v>14109020</v>
      </c>
    </row>
  </sheetData>
  <mergeCells count="3">
    <mergeCell ref="A4:I4"/>
    <mergeCell ref="H1:I1"/>
    <mergeCell ref="A2:I2"/>
  </mergeCells>
  <pageMargins left="0.25" right="0.25" top="0.75" bottom="0.75" header="0.3" footer="0.3"/>
  <pageSetup paperSize="9" scale="7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13" zoomScaleNormal="100" workbookViewId="0">
      <selection activeCell="B19" sqref="B19"/>
    </sheetView>
  </sheetViews>
  <sheetFormatPr defaultRowHeight="15.75" x14ac:dyDescent="0.25"/>
  <cols>
    <col min="1" max="1" width="76.7109375" style="50" customWidth="1"/>
    <col min="2" max="2" width="19.28515625" style="50" customWidth="1"/>
    <col min="3" max="3" width="21.42578125" style="50" customWidth="1"/>
    <col min="4" max="4" width="20.42578125" style="50" customWidth="1"/>
  </cols>
  <sheetData>
    <row r="1" spans="1:12" x14ac:dyDescent="0.25">
      <c r="A1" s="48"/>
      <c r="B1" s="48"/>
      <c r="C1" s="235" t="s">
        <v>1042</v>
      </c>
      <c r="D1" s="235"/>
      <c r="E1" s="38"/>
      <c r="F1" s="38"/>
      <c r="G1" s="38"/>
      <c r="H1" s="38"/>
      <c r="I1" s="38"/>
      <c r="J1" s="38"/>
      <c r="K1" s="38"/>
      <c r="L1" s="38"/>
    </row>
    <row r="2" spans="1:12" ht="18" x14ac:dyDescent="0.25">
      <c r="A2" s="234" t="s">
        <v>1096</v>
      </c>
      <c r="B2" s="234"/>
      <c r="C2" s="234"/>
      <c r="D2" s="234"/>
    </row>
    <row r="3" spans="1:12" ht="18" x14ac:dyDescent="0.25">
      <c r="A3" s="234" t="s">
        <v>1078</v>
      </c>
      <c r="B3" s="234"/>
      <c r="C3" s="234"/>
      <c r="D3" s="234"/>
    </row>
    <row r="4" spans="1:12" ht="15" x14ac:dyDescent="0.25">
      <c r="A4" s="236" t="s">
        <v>0</v>
      </c>
      <c r="B4" s="236"/>
      <c r="C4" s="236"/>
      <c r="D4" s="236"/>
    </row>
    <row r="5" spans="1:12" ht="15" x14ac:dyDescent="0.25">
      <c r="A5" s="236"/>
      <c r="B5" s="236"/>
      <c r="C5" s="236"/>
      <c r="D5" s="236"/>
    </row>
    <row r="6" spans="1:12" x14ac:dyDescent="0.25">
      <c r="A6" s="49"/>
      <c r="B6" s="51"/>
      <c r="C6" s="52"/>
      <c r="D6" s="57" t="s">
        <v>1054</v>
      </c>
    </row>
    <row r="7" spans="1:12" ht="15" x14ac:dyDescent="0.25">
      <c r="A7" s="237" t="s">
        <v>1</v>
      </c>
      <c r="B7" s="238" t="s">
        <v>1079</v>
      </c>
      <c r="C7" s="239" t="s">
        <v>1080</v>
      </c>
      <c r="D7" s="240" t="s">
        <v>23</v>
      </c>
    </row>
    <row r="8" spans="1:12" ht="39" customHeight="1" x14ac:dyDescent="0.25">
      <c r="A8" s="237"/>
      <c r="B8" s="238"/>
      <c r="C8" s="239"/>
      <c r="D8" s="240"/>
    </row>
    <row r="9" spans="1:12" x14ac:dyDescent="0.25">
      <c r="A9" s="55" t="s">
        <v>2</v>
      </c>
      <c r="B9" s="53">
        <v>6167896</v>
      </c>
      <c r="C9" s="53">
        <v>7422703</v>
      </c>
      <c r="D9" s="53">
        <v>7422703</v>
      </c>
    </row>
    <row r="10" spans="1:12" x14ac:dyDescent="0.25">
      <c r="A10" s="55" t="s">
        <v>3</v>
      </c>
      <c r="B10" s="53">
        <v>1171754</v>
      </c>
      <c r="C10" s="53">
        <v>1336068</v>
      </c>
      <c r="D10" s="53">
        <v>1327110</v>
      </c>
    </row>
    <row r="11" spans="1:12" x14ac:dyDescent="0.25">
      <c r="A11" s="55" t="s">
        <v>4</v>
      </c>
      <c r="B11" s="53">
        <v>11032351</v>
      </c>
      <c r="C11" s="53">
        <v>16494107</v>
      </c>
      <c r="D11" s="53">
        <v>15026270</v>
      </c>
    </row>
    <row r="12" spans="1:12" x14ac:dyDescent="0.25">
      <c r="A12" s="55" t="s">
        <v>5</v>
      </c>
      <c r="B12" s="53">
        <v>2071000</v>
      </c>
      <c r="C12" s="53">
        <v>2225540</v>
      </c>
      <c r="D12" s="53">
        <v>2225540</v>
      </c>
    </row>
    <row r="13" spans="1:12" x14ac:dyDescent="0.25">
      <c r="A13" s="55" t="s">
        <v>6</v>
      </c>
      <c r="B13" s="53">
        <v>7774697</v>
      </c>
      <c r="C13" s="53">
        <v>9373143</v>
      </c>
      <c r="D13" s="53">
        <v>4143116</v>
      </c>
    </row>
    <row r="14" spans="1:12" x14ac:dyDescent="0.25">
      <c r="A14" s="55" t="s">
        <v>7</v>
      </c>
      <c r="B14" s="54">
        <v>0</v>
      </c>
      <c r="C14" s="53">
        <v>2142400</v>
      </c>
      <c r="D14" s="53">
        <v>2142400</v>
      </c>
    </row>
    <row r="15" spans="1:12" x14ac:dyDescent="0.25">
      <c r="A15" s="55" t="s">
        <v>8</v>
      </c>
      <c r="B15" s="53">
        <v>5068472</v>
      </c>
      <c r="C15" s="53">
        <v>690452</v>
      </c>
      <c r="D15" s="53">
        <v>0</v>
      </c>
    </row>
    <row r="16" spans="1:12" x14ac:dyDescent="0.25">
      <c r="A16" s="55" t="s">
        <v>9</v>
      </c>
      <c r="B16" s="54"/>
      <c r="C16" s="55"/>
      <c r="D16" s="55"/>
    </row>
    <row r="17" spans="1:6" x14ac:dyDescent="0.25">
      <c r="A17" s="136" t="s">
        <v>10</v>
      </c>
      <c r="B17" s="53">
        <f>SUM(B9:B16)</f>
        <v>33286170</v>
      </c>
      <c r="C17" s="53">
        <f>SUM(C9:C16)</f>
        <v>39684413</v>
      </c>
      <c r="D17" s="53">
        <f>SUM(D9:D16)</f>
        <v>32287139</v>
      </c>
    </row>
    <row r="18" spans="1:6" x14ac:dyDescent="0.25">
      <c r="A18" s="136" t="s">
        <v>11</v>
      </c>
      <c r="B18" s="53">
        <v>779968</v>
      </c>
      <c r="C18" s="53">
        <v>1741795</v>
      </c>
      <c r="D18" s="53">
        <v>866390</v>
      </c>
    </row>
    <row r="19" spans="1:6" x14ac:dyDescent="0.25">
      <c r="A19" s="6" t="s">
        <v>12</v>
      </c>
      <c r="B19" s="56">
        <f>B17+B18</f>
        <v>34066138</v>
      </c>
      <c r="C19" s="56">
        <f>C17+C18</f>
        <v>41426208</v>
      </c>
      <c r="D19" s="56">
        <f>D17+D18</f>
        <v>33153529</v>
      </c>
    </row>
    <row r="20" spans="1:6" x14ac:dyDescent="0.25">
      <c r="A20" s="55" t="s">
        <v>13</v>
      </c>
      <c r="B20" s="54">
        <v>19863483</v>
      </c>
      <c r="C20" s="53">
        <v>25507449</v>
      </c>
      <c r="D20" s="53">
        <v>25507449</v>
      </c>
    </row>
    <row r="21" spans="1:6" x14ac:dyDescent="0.25">
      <c r="A21" s="55" t="s">
        <v>14</v>
      </c>
      <c r="B21" s="53"/>
      <c r="C21" s="53">
        <v>0</v>
      </c>
      <c r="D21" s="53">
        <v>0</v>
      </c>
    </row>
    <row r="22" spans="1:6" x14ac:dyDescent="0.25">
      <c r="A22" s="55" t="s">
        <v>15</v>
      </c>
      <c r="B22" s="53">
        <v>3570000</v>
      </c>
      <c r="C22" s="53">
        <v>3050391</v>
      </c>
      <c r="D22" s="53">
        <v>2965200</v>
      </c>
    </row>
    <row r="23" spans="1:6" x14ac:dyDescent="0.25">
      <c r="A23" s="55" t="s">
        <v>16</v>
      </c>
      <c r="B23" s="53">
        <v>1730700</v>
      </c>
      <c r="C23" s="53">
        <v>3004586</v>
      </c>
      <c r="D23" s="53">
        <v>3004586</v>
      </c>
    </row>
    <row r="24" spans="1:6" x14ac:dyDescent="0.25">
      <c r="A24" s="55" t="s">
        <v>17</v>
      </c>
      <c r="B24" s="53"/>
      <c r="C24" s="53"/>
      <c r="D24" s="53"/>
    </row>
    <row r="25" spans="1:6" x14ac:dyDescent="0.25">
      <c r="A25" s="55" t="s">
        <v>18</v>
      </c>
      <c r="B25" s="53"/>
      <c r="C25" s="53"/>
      <c r="D25" s="53"/>
    </row>
    <row r="26" spans="1:6" x14ac:dyDescent="0.25">
      <c r="A26" s="55" t="s">
        <v>19</v>
      </c>
      <c r="B26" s="53"/>
      <c r="C26" s="53"/>
      <c r="D26" s="53"/>
      <c r="F26" s="3"/>
    </row>
    <row r="27" spans="1:6" x14ac:dyDescent="0.25">
      <c r="A27" s="136" t="s">
        <v>20</v>
      </c>
      <c r="B27" s="53">
        <f>SUM(B20:B26)</f>
        <v>25164183</v>
      </c>
      <c r="C27" s="53">
        <f>SUM(C20:C26)</f>
        <v>31562426</v>
      </c>
      <c r="D27" s="53">
        <f>SUM(D20:D26)</f>
        <v>31477235</v>
      </c>
      <c r="F27" s="5"/>
    </row>
    <row r="28" spans="1:6" x14ac:dyDescent="0.25">
      <c r="A28" s="136" t="s">
        <v>21</v>
      </c>
      <c r="B28" s="53">
        <v>8901955</v>
      </c>
      <c r="C28" s="53">
        <v>9863782</v>
      </c>
      <c r="D28" s="53">
        <v>9863782</v>
      </c>
    </row>
    <row r="29" spans="1:6" x14ac:dyDescent="0.25">
      <c r="A29" s="6" t="s">
        <v>22</v>
      </c>
      <c r="B29" s="56">
        <f>B27+B28</f>
        <v>34066138</v>
      </c>
      <c r="C29" s="56">
        <f>C27+C28</f>
        <v>41426208</v>
      </c>
      <c r="D29" s="56">
        <f>D27+D28</f>
        <v>41341017</v>
      </c>
    </row>
  </sheetData>
  <mergeCells count="8">
    <mergeCell ref="C1:D1"/>
    <mergeCell ref="A2:D2"/>
    <mergeCell ref="A3:D3"/>
    <mergeCell ref="A4:D5"/>
    <mergeCell ref="A7:A8"/>
    <mergeCell ref="B7:B8"/>
    <mergeCell ref="C7:C8"/>
    <mergeCell ref="D7:D8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5"/>
  <sheetViews>
    <sheetView topLeftCell="A118" zoomScaleNormal="100" workbookViewId="0">
      <selection activeCell="E113" sqref="E113"/>
    </sheetView>
  </sheetViews>
  <sheetFormatPr defaultRowHeight="15" x14ac:dyDescent="0.25"/>
  <cols>
    <col min="1" max="1" width="70.28515625" customWidth="1"/>
    <col min="3" max="4" width="19.7109375" customWidth="1"/>
    <col min="5" max="5" width="20.42578125" customWidth="1"/>
  </cols>
  <sheetData>
    <row r="1" spans="1:12" x14ac:dyDescent="0.25">
      <c r="A1" s="38"/>
      <c r="B1" s="38"/>
      <c r="C1" s="38"/>
      <c r="D1" s="243" t="s">
        <v>1043</v>
      </c>
      <c r="E1" s="243"/>
      <c r="F1" s="38"/>
      <c r="G1" s="38"/>
      <c r="H1" s="38"/>
      <c r="I1" s="38"/>
      <c r="J1" s="38"/>
      <c r="K1" s="38"/>
      <c r="L1" s="38"/>
    </row>
    <row r="2" spans="1:12" ht="18" x14ac:dyDescent="0.25">
      <c r="A2" s="234" t="s">
        <v>1096</v>
      </c>
      <c r="B2" s="234"/>
      <c r="C2" s="234"/>
      <c r="D2" s="234"/>
      <c r="E2" s="234"/>
    </row>
    <row r="3" spans="1:12" ht="18" x14ac:dyDescent="0.25">
      <c r="A3" s="241" t="s">
        <v>1078</v>
      </c>
      <c r="B3" s="241"/>
      <c r="C3" s="241"/>
      <c r="D3" s="241"/>
      <c r="E3" s="241"/>
    </row>
    <row r="4" spans="1:12" ht="18" x14ac:dyDescent="0.25">
      <c r="A4" s="242" t="s">
        <v>1055</v>
      </c>
      <c r="B4" s="242"/>
      <c r="C4" s="242"/>
      <c r="D4" s="242"/>
      <c r="E4" s="242"/>
    </row>
    <row r="5" spans="1:12" ht="15.75" x14ac:dyDescent="0.25">
      <c r="A5" s="58"/>
      <c r="B5" s="52"/>
      <c r="C5" s="51"/>
      <c r="D5" s="52"/>
      <c r="E5" s="52"/>
    </row>
    <row r="6" spans="1:12" ht="15.75" x14ac:dyDescent="0.25">
      <c r="A6" s="59"/>
      <c r="B6" s="52"/>
      <c r="C6" s="60"/>
      <c r="D6" s="61"/>
      <c r="E6" s="57" t="s">
        <v>1054</v>
      </c>
    </row>
    <row r="7" spans="1:12" ht="44.25" customHeight="1" x14ac:dyDescent="0.25">
      <c r="A7" s="62" t="s">
        <v>24</v>
      </c>
      <c r="B7" s="63" t="s">
        <v>25</v>
      </c>
      <c r="C7" s="64" t="s">
        <v>1079</v>
      </c>
      <c r="D7" s="65" t="s">
        <v>1080</v>
      </c>
      <c r="E7" s="66" t="s">
        <v>23</v>
      </c>
    </row>
    <row r="8" spans="1:12" ht="15.75" x14ac:dyDescent="0.25">
      <c r="A8" s="67" t="s">
        <v>26</v>
      </c>
      <c r="B8" s="67" t="s">
        <v>27</v>
      </c>
      <c r="C8" s="53">
        <v>2711740</v>
      </c>
      <c r="D8" s="68">
        <v>3734495</v>
      </c>
      <c r="E8" s="68">
        <v>3734495</v>
      </c>
    </row>
    <row r="9" spans="1:12" ht="15.75" x14ac:dyDescent="0.25">
      <c r="A9" s="67" t="s">
        <v>28</v>
      </c>
      <c r="B9" s="69" t="s">
        <v>29</v>
      </c>
      <c r="C9" s="53">
        <v>0</v>
      </c>
      <c r="D9" s="70">
        <v>195000</v>
      </c>
      <c r="E9" s="70">
        <v>195000</v>
      </c>
    </row>
    <row r="10" spans="1:12" ht="15.75" x14ac:dyDescent="0.25">
      <c r="A10" s="67" t="s">
        <v>30</v>
      </c>
      <c r="B10" s="71" t="s">
        <v>31</v>
      </c>
      <c r="C10" s="53">
        <v>0</v>
      </c>
      <c r="D10" s="70">
        <v>0</v>
      </c>
      <c r="E10" s="70">
        <v>0</v>
      </c>
    </row>
    <row r="11" spans="1:12" ht="15" customHeight="1" x14ac:dyDescent="0.25">
      <c r="A11" s="72" t="s">
        <v>32</v>
      </c>
      <c r="B11" s="73" t="s">
        <v>33</v>
      </c>
      <c r="C11" s="53">
        <v>0</v>
      </c>
      <c r="D11" s="70">
        <v>0</v>
      </c>
      <c r="E11" s="70">
        <v>0</v>
      </c>
    </row>
    <row r="12" spans="1:12" ht="15" customHeight="1" x14ac:dyDescent="0.25">
      <c r="A12" s="72" t="s">
        <v>34</v>
      </c>
      <c r="B12" s="69" t="s">
        <v>35</v>
      </c>
      <c r="C12" s="53">
        <v>0</v>
      </c>
      <c r="D12" s="53">
        <v>0</v>
      </c>
      <c r="E12" s="53">
        <v>0</v>
      </c>
    </row>
    <row r="13" spans="1:12" ht="15" customHeight="1" x14ac:dyDescent="0.25">
      <c r="A13" s="72" t="s">
        <v>36</v>
      </c>
      <c r="B13" s="69" t="s">
        <v>37</v>
      </c>
      <c r="C13" s="53">
        <v>0</v>
      </c>
      <c r="D13" s="53">
        <v>0</v>
      </c>
      <c r="E13" s="53">
        <v>0</v>
      </c>
    </row>
    <row r="14" spans="1:12" ht="15" customHeight="1" x14ac:dyDescent="0.25">
      <c r="A14" s="72" t="s">
        <v>38</v>
      </c>
      <c r="B14" s="69" t="s">
        <v>39</v>
      </c>
      <c r="C14" s="53">
        <v>96000</v>
      </c>
      <c r="D14" s="68">
        <v>0</v>
      </c>
      <c r="E14" s="68">
        <v>0</v>
      </c>
    </row>
    <row r="15" spans="1:12" ht="15" customHeight="1" x14ac:dyDescent="0.25">
      <c r="A15" s="72" t="s">
        <v>40</v>
      </c>
      <c r="B15" s="69" t="s">
        <v>41</v>
      </c>
      <c r="C15" s="53">
        <v>0</v>
      </c>
      <c r="D15" s="53">
        <v>0</v>
      </c>
      <c r="E15" s="53">
        <v>0</v>
      </c>
    </row>
    <row r="16" spans="1:12" ht="15" customHeight="1" x14ac:dyDescent="0.25">
      <c r="A16" s="74" t="s">
        <v>42</v>
      </c>
      <c r="B16" s="69" t="s">
        <v>43</v>
      </c>
      <c r="C16" s="53">
        <v>0</v>
      </c>
      <c r="D16" s="68">
        <v>0</v>
      </c>
      <c r="E16" s="68">
        <v>0</v>
      </c>
    </row>
    <row r="17" spans="1:5" ht="15" customHeight="1" x14ac:dyDescent="0.25">
      <c r="A17" s="74" t="s">
        <v>44</v>
      </c>
      <c r="B17" s="69" t="s">
        <v>45</v>
      </c>
      <c r="C17" s="53">
        <v>0</v>
      </c>
      <c r="D17" s="68">
        <v>0</v>
      </c>
      <c r="E17" s="68">
        <v>0</v>
      </c>
    </row>
    <row r="18" spans="1:5" ht="15" customHeight="1" x14ac:dyDescent="0.25">
      <c r="A18" s="74" t="s">
        <v>46</v>
      </c>
      <c r="B18" s="69" t="s">
        <v>47</v>
      </c>
      <c r="C18" s="53">
        <v>0</v>
      </c>
      <c r="D18" s="70">
        <v>0</v>
      </c>
      <c r="E18" s="70">
        <v>0</v>
      </c>
    </row>
    <row r="19" spans="1:5" ht="15" customHeight="1" x14ac:dyDescent="0.25">
      <c r="A19" s="74" t="s">
        <v>48</v>
      </c>
      <c r="B19" s="69" t="s">
        <v>49</v>
      </c>
      <c r="C19" s="53">
        <v>0</v>
      </c>
      <c r="D19" s="70">
        <v>0</v>
      </c>
      <c r="E19" s="70">
        <v>0</v>
      </c>
    </row>
    <row r="20" spans="1:5" ht="15" customHeight="1" x14ac:dyDescent="0.25">
      <c r="A20" s="74" t="s">
        <v>50</v>
      </c>
      <c r="B20" s="69" t="s">
        <v>51</v>
      </c>
      <c r="C20" s="53">
        <v>0</v>
      </c>
      <c r="D20" s="75">
        <v>0</v>
      </c>
      <c r="E20" s="68">
        <v>0</v>
      </c>
    </row>
    <row r="21" spans="1:5" ht="15" customHeight="1" x14ac:dyDescent="0.25">
      <c r="A21" s="76" t="s">
        <v>52</v>
      </c>
      <c r="B21" s="77" t="s">
        <v>53</v>
      </c>
      <c r="C21" s="78">
        <f>SUM(C8:C20)</f>
        <v>2807740</v>
      </c>
      <c r="D21" s="78">
        <f>SUM(D8:D20)</f>
        <v>3929495</v>
      </c>
      <c r="E21" s="78">
        <f>SUM(E8:E20)</f>
        <v>3929495</v>
      </c>
    </row>
    <row r="22" spans="1:5" ht="15" customHeight="1" x14ac:dyDescent="0.25">
      <c r="A22" s="74" t="s">
        <v>54</v>
      </c>
      <c r="B22" s="69" t="s">
        <v>55</v>
      </c>
      <c r="C22" s="53">
        <v>2784156</v>
      </c>
      <c r="D22" s="68">
        <v>2801477</v>
      </c>
      <c r="E22" s="68">
        <v>2801477</v>
      </c>
    </row>
    <row r="23" spans="1:5" ht="15" customHeight="1" x14ac:dyDescent="0.25">
      <c r="A23" s="74" t="s">
        <v>56</v>
      </c>
      <c r="B23" s="69" t="s">
        <v>57</v>
      </c>
      <c r="C23" s="53">
        <v>576000</v>
      </c>
      <c r="D23" s="68">
        <v>691731</v>
      </c>
      <c r="E23" s="68">
        <v>691731</v>
      </c>
    </row>
    <row r="24" spans="1:5" ht="15.75" x14ac:dyDescent="0.25">
      <c r="A24" s="79" t="s">
        <v>58</v>
      </c>
      <c r="B24" s="69" t="s">
        <v>59</v>
      </c>
      <c r="C24" s="54">
        <v>0</v>
      </c>
      <c r="D24" s="70">
        <v>0</v>
      </c>
      <c r="E24" s="70">
        <v>0</v>
      </c>
    </row>
    <row r="25" spans="1:5" ht="15" customHeight="1" x14ac:dyDescent="0.25">
      <c r="A25" s="80" t="s">
        <v>60</v>
      </c>
      <c r="B25" s="77" t="s">
        <v>61</v>
      </c>
      <c r="C25" s="78">
        <f>SUM(C22:C24)</f>
        <v>3360156</v>
      </c>
      <c r="D25" s="78">
        <f>SUM(D22:D24)</f>
        <v>3493208</v>
      </c>
      <c r="E25" s="78">
        <f>SUM(E22:E24)</f>
        <v>3493208</v>
      </c>
    </row>
    <row r="26" spans="1:5" ht="15" customHeight="1" x14ac:dyDescent="0.25">
      <c r="A26" s="76" t="s">
        <v>62</v>
      </c>
      <c r="B26" s="77" t="s">
        <v>63</v>
      </c>
      <c r="C26" s="81">
        <f>C21+C25</f>
        <v>6167896</v>
      </c>
      <c r="D26" s="81">
        <f>D21+D25</f>
        <v>7422703</v>
      </c>
      <c r="E26" s="81">
        <f>E21+E25</f>
        <v>7422703</v>
      </c>
    </row>
    <row r="27" spans="1:5" ht="15" customHeight="1" x14ac:dyDescent="0.25">
      <c r="A27" s="80" t="s">
        <v>64</v>
      </c>
      <c r="B27" s="77" t="s">
        <v>65</v>
      </c>
      <c r="C27" s="81">
        <v>1171754</v>
      </c>
      <c r="D27" s="81">
        <v>1336068</v>
      </c>
      <c r="E27" s="82">
        <v>1327110</v>
      </c>
    </row>
    <row r="28" spans="1:5" ht="15" customHeight="1" x14ac:dyDescent="0.25">
      <c r="A28" s="74" t="s">
        <v>66</v>
      </c>
      <c r="B28" s="69" t="s">
        <v>67</v>
      </c>
      <c r="C28" s="54">
        <v>40000</v>
      </c>
      <c r="D28" s="68">
        <v>54518</v>
      </c>
      <c r="E28" s="68">
        <v>42540</v>
      </c>
    </row>
    <row r="29" spans="1:5" ht="15" customHeight="1" x14ac:dyDescent="0.25">
      <c r="A29" s="74" t="s">
        <v>68</v>
      </c>
      <c r="B29" s="69" t="s">
        <v>69</v>
      </c>
      <c r="C29" s="54">
        <v>1604567</v>
      </c>
      <c r="D29" s="68">
        <v>1979221</v>
      </c>
      <c r="E29" s="68">
        <v>1918483</v>
      </c>
    </row>
    <row r="30" spans="1:5" ht="15" customHeight="1" x14ac:dyDescent="0.25">
      <c r="A30" s="74" t="s">
        <v>70</v>
      </c>
      <c r="B30" s="69" t="s">
        <v>71</v>
      </c>
      <c r="C30" s="53">
        <v>129000</v>
      </c>
      <c r="D30" s="70">
        <v>10000</v>
      </c>
      <c r="E30" s="70">
        <v>0</v>
      </c>
    </row>
    <row r="31" spans="1:5" ht="15" customHeight="1" x14ac:dyDescent="0.25">
      <c r="A31" s="80" t="s">
        <v>72</v>
      </c>
      <c r="B31" s="77" t="s">
        <v>73</v>
      </c>
      <c r="C31" s="78">
        <f>SUM(C28:C30)</f>
        <v>1773567</v>
      </c>
      <c r="D31" s="78">
        <f>SUM(D28:D30)</f>
        <v>2043739</v>
      </c>
      <c r="E31" s="78">
        <f>SUM(E28:E30)</f>
        <v>1961023</v>
      </c>
    </row>
    <row r="32" spans="1:5" ht="15" customHeight="1" x14ac:dyDescent="0.25">
      <c r="A32" s="74" t="s">
        <v>74</v>
      </c>
      <c r="B32" s="69" t="s">
        <v>75</v>
      </c>
      <c r="C32" s="53">
        <v>135000</v>
      </c>
      <c r="D32" s="68">
        <v>210354</v>
      </c>
      <c r="E32" s="68">
        <v>146380</v>
      </c>
    </row>
    <row r="33" spans="1:5" ht="15" customHeight="1" x14ac:dyDescent="0.25">
      <c r="A33" s="74" t="s">
        <v>76</v>
      </c>
      <c r="B33" s="69" t="s">
        <v>77</v>
      </c>
      <c r="C33" s="54">
        <v>60000</v>
      </c>
      <c r="D33" s="68">
        <v>59263</v>
      </c>
      <c r="E33" s="68">
        <v>29812</v>
      </c>
    </row>
    <row r="34" spans="1:5" ht="15" customHeight="1" x14ac:dyDescent="0.25">
      <c r="A34" s="80" t="s">
        <v>78</v>
      </c>
      <c r="B34" s="77" t="s">
        <v>79</v>
      </c>
      <c r="C34" s="78">
        <f>SUM(C32:C33)</f>
        <v>195000</v>
      </c>
      <c r="D34" s="78">
        <f>SUM(D32:D33)</f>
        <v>269617</v>
      </c>
      <c r="E34" s="78">
        <f>SUM(E32:E33)</f>
        <v>176192</v>
      </c>
    </row>
    <row r="35" spans="1:5" ht="15" customHeight="1" x14ac:dyDescent="0.25">
      <c r="A35" s="74" t="s">
        <v>80</v>
      </c>
      <c r="B35" s="69" t="s">
        <v>81</v>
      </c>
      <c r="C35" s="54">
        <v>910000</v>
      </c>
      <c r="D35" s="68">
        <v>668125</v>
      </c>
      <c r="E35" s="68">
        <v>668125</v>
      </c>
    </row>
    <row r="36" spans="1:5" ht="15" customHeight="1" x14ac:dyDescent="0.25">
      <c r="A36" s="74" t="s">
        <v>82</v>
      </c>
      <c r="B36" s="69" t="s">
        <v>83</v>
      </c>
      <c r="C36" s="53">
        <v>2074326</v>
      </c>
      <c r="D36" s="68">
        <v>2068254</v>
      </c>
      <c r="E36" s="68">
        <v>2068254</v>
      </c>
    </row>
    <row r="37" spans="1:5" ht="15" customHeight="1" x14ac:dyDescent="0.25">
      <c r="A37" s="74" t="s">
        <v>84</v>
      </c>
      <c r="B37" s="69" t="s">
        <v>85</v>
      </c>
      <c r="C37" s="53">
        <v>20000</v>
      </c>
      <c r="D37" s="68">
        <v>172000</v>
      </c>
      <c r="E37" s="68">
        <v>172000</v>
      </c>
    </row>
    <row r="38" spans="1:5" ht="15" customHeight="1" x14ac:dyDescent="0.25">
      <c r="A38" s="74" t="s">
        <v>86</v>
      </c>
      <c r="B38" s="69" t="s">
        <v>87</v>
      </c>
      <c r="C38" s="53">
        <v>1499241</v>
      </c>
      <c r="D38" s="68">
        <v>5391134</v>
      </c>
      <c r="E38" s="68">
        <v>5362745</v>
      </c>
    </row>
    <row r="39" spans="1:5" ht="15" customHeight="1" x14ac:dyDescent="0.25">
      <c r="A39" s="74" t="s">
        <v>88</v>
      </c>
      <c r="B39" s="69" t="s">
        <v>89</v>
      </c>
      <c r="C39" s="53"/>
      <c r="D39" s="70"/>
      <c r="E39" s="70"/>
    </row>
    <row r="40" spans="1:5" ht="15.75" x14ac:dyDescent="0.25">
      <c r="A40" s="79" t="s">
        <v>90</v>
      </c>
      <c r="B40" s="69" t="s">
        <v>91</v>
      </c>
      <c r="C40" s="54">
        <v>1051487</v>
      </c>
      <c r="D40" s="68">
        <v>924487</v>
      </c>
      <c r="E40" s="68">
        <v>233986</v>
      </c>
    </row>
    <row r="41" spans="1:5" ht="15" customHeight="1" x14ac:dyDescent="0.25">
      <c r="A41" s="74" t="s">
        <v>92</v>
      </c>
      <c r="B41" s="69" t="s">
        <v>93</v>
      </c>
      <c r="C41" s="54">
        <v>765436</v>
      </c>
      <c r="D41" s="68">
        <v>681178</v>
      </c>
      <c r="E41" s="68">
        <v>569252</v>
      </c>
    </row>
    <row r="42" spans="1:5" ht="15" customHeight="1" x14ac:dyDescent="0.25">
      <c r="A42" s="80" t="s">
        <v>94</v>
      </c>
      <c r="B42" s="77" t="s">
        <v>95</v>
      </c>
      <c r="C42" s="78">
        <f>SUM(C35:C41)</f>
        <v>6320490</v>
      </c>
      <c r="D42" s="78">
        <f>SUM(D35:D41)</f>
        <v>9905178</v>
      </c>
      <c r="E42" s="78">
        <f>SUM(E35:E41)</f>
        <v>9074362</v>
      </c>
    </row>
    <row r="43" spans="1:5" ht="15" customHeight="1" x14ac:dyDescent="0.25">
      <c r="A43" s="74" t="s">
        <v>96</v>
      </c>
      <c r="B43" s="73" t="s">
        <v>97</v>
      </c>
      <c r="C43" s="53">
        <v>5000</v>
      </c>
      <c r="D43" s="68">
        <v>5000</v>
      </c>
      <c r="E43" s="68">
        <v>0</v>
      </c>
    </row>
    <row r="44" spans="1:5" ht="15" customHeight="1" x14ac:dyDescent="0.25">
      <c r="A44" s="74" t="s">
        <v>98</v>
      </c>
      <c r="B44" s="69" t="s">
        <v>99</v>
      </c>
      <c r="C44" s="53">
        <v>325000</v>
      </c>
      <c r="D44" s="70">
        <v>340000</v>
      </c>
      <c r="E44" s="70">
        <v>340000</v>
      </c>
    </row>
    <row r="45" spans="1:5" ht="15" customHeight="1" x14ac:dyDescent="0.25">
      <c r="A45" s="80" t="s">
        <v>100</v>
      </c>
      <c r="B45" s="77" t="s">
        <v>101</v>
      </c>
      <c r="C45" s="78">
        <f>SUM(C43:C44)</f>
        <v>330000</v>
      </c>
      <c r="D45" s="78">
        <f>SUM(D43:D44)</f>
        <v>345000</v>
      </c>
      <c r="E45" s="78">
        <f>SUM(E43:E44)</f>
        <v>340000</v>
      </c>
    </row>
    <row r="46" spans="1:5" ht="31.5" customHeight="1" x14ac:dyDescent="0.25">
      <c r="A46" s="74" t="s">
        <v>102</v>
      </c>
      <c r="B46" s="69" t="s">
        <v>103</v>
      </c>
      <c r="C46" s="53">
        <v>2198294</v>
      </c>
      <c r="D46" s="68">
        <v>3099291</v>
      </c>
      <c r="E46" s="68">
        <v>2667043</v>
      </c>
    </row>
    <row r="47" spans="1:5" ht="15" customHeight="1" x14ac:dyDescent="0.25">
      <c r="A47" s="74" t="s">
        <v>104</v>
      </c>
      <c r="B47" s="69" t="s">
        <v>105</v>
      </c>
      <c r="C47" s="53"/>
      <c r="D47" s="68"/>
      <c r="E47" s="68"/>
    </row>
    <row r="48" spans="1:5" ht="15" customHeight="1" x14ac:dyDescent="0.25">
      <c r="A48" s="74" t="s">
        <v>106</v>
      </c>
      <c r="B48" s="69" t="s">
        <v>107</v>
      </c>
      <c r="C48" s="53"/>
      <c r="D48" s="68"/>
      <c r="E48" s="70">
        <v>0</v>
      </c>
    </row>
    <row r="49" spans="1:8" ht="15" customHeight="1" x14ac:dyDescent="0.25">
      <c r="A49" s="74" t="s">
        <v>108</v>
      </c>
      <c r="B49" s="69" t="s">
        <v>109</v>
      </c>
      <c r="C49" s="53">
        <v>0</v>
      </c>
      <c r="D49" s="70">
        <v>0</v>
      </c>
      <c r="E49" s="70">
        <v>0</v>
      </c>
    </row>
    <row r="50" spans="1:8" ht="15" customHeight="1" x14ac:dyDescent="0.25">
      <c r="A50" s="74" t="s">
        <v>110</v>
      </c>
      <c r="B50" s="69" t="s">
        <v>111</v>
      </c>
      <c r="C50" s="54">
        <v>215000</v>
      </c>
      <c r="D50" s="68">
        <v>831282</v>
      </c>
      <c r="E50" s="68">
        <v>807650</v>
      </c>
    </row>
    <row r="51" spans="1:8" ht="15" customHeight="1" x14ac:dyDescent="0.25">
      <c r="A51" s="80" t="s">
        <v>112</v>
      </c>
      <c r="B51" s="77" t="s">
        <v>113</v>
      </c>
      <c r="C51" s="78">
        <f>SUM(C46:C50)</f>
        <v>2413294</v>
      </c>
      <c r="D51" s="78">
        <f>SUM(D46:D50)</f>
        <v>3930573</v>
      </c>
      <c r="E51" s="78">
        <f>SUM(E46:E50)</f>
        <v>3474693</v>
      </c>
    </row>
    <row r="52" spans="1:8" ht="15" customHeight="1" x14ac:dyDescent="0.25">
      <c r="A52" s="80" t="s">
        <v>114</v>
      </c>
      <c r="B52" s="77" t="s">
        <v>115</v>
      </c>
      <c r="C52" s="81">
        <f>C31+C34+C42+C45+C51</f>
        <v>11032351</v>
      </c>
      <c r="D52" s="81">
        <f>D31+D34+D42+D45+D51</f>
        <v>16494107</v>
      </c>
      <c r="E52" s="81">
        <f>E31+E34+E42+E45+E51</f>
        <v>15026270</v>
      </c>
    </row>
    <row r="53" spans="1:8" ht="15" customHeight="1" x14ac:dyDescent="0.25">
      <c r="A53" s="83" t="s">
        <v>116</v>
      </c>
      <c r="B53" s="69" t="s">
        <v>117</v>
      </c>
      <c r="C53" s="53">
        <v>0</v>
      </c>
      <c r="D53" s="70">
        <v>0</v>
      </c>
      <c r="E53" s="70">
        <v>0</v>
      </c>
    </row>
    <row r="54" spans="1:8" ht="15" customHeight="1" x14ac:dyDescent="0.25">
      <c r="A54" s="83" t="s">
        <v>118</v>
      </c>
      <c r="B54" s="69" t="s">
        <v>119</v>
      </c>
      <c r="C54" s="53">
        <v>72000</v>
      </c>
      <c r="D54" s="68"/>
      <c r="E54" s="68">
        <v>0</v>
      </c>
    </row>
    <row r="55" spans="1:8" ht="15" customHeight="1" x14ac:dyDescent="0.25">
      <c r="A55" s="83" t="s">
        <v>120</v>
      </c>
      <c r="B55" s="69" t="s">
        <v>121</v>
      </c>
      <c r="C55" s="53"/>
      <c r="D55" s="70"/>
      <c r="E55" s="70"/>
    </row>
    <row r="56" spans="1:8" ht="15" customHeight="1" x14ac:dyDescent="0.25">
      <c r="A56" s="83" t="s">
        <v>122</v>
      </c>
      <c r="B56" s="69" t="s">
        <v>123</v>
      </c>
      <c r="C56" s="53"/>
      <c r="D56" s="68"/>
      <c r="E56" s="68"/>
    </row>
    <row r="57" spans="1:8" ht="15" customHeight="1" x14ac:dyDescent="0.25">
      <c r="A57" s="83" t="s">
        <v>124</v>
      </c>
      <c r="B57" s="69" t="s">
        <v>125</v>
      </c>
      <c r="C57" s="53"/>
      <c r="D57" s="68"/>
      <c r="E57" s="68"/>
    </row>
    <row r="58" spans="1:8" ht="15" customHeight="1" x14ac:dyDescent="0.25">
      <c r="A58" s="83" t="s">
        <v>126</v>
      </c>
      <c r="B58" s="69" t="s">
        <v>127</v>
      </c>
      <c r="C58" s="53"/>
      <c r="D58" s="68"/>
      <c r="E58" s="68"/>
    </row>
    <row r="59" spans="1:8" ht="15" customHeight="1" x14ac:dyDescent="0.25">
      <c r="A59" s="83" t="s">
        <v>128</v>
      </c>
      <c r="B59" s="69" t="s">
        <v>129</v>
      </c>
      <c r="C59" s="53"/>
      <c r="D59" s="68"/>
      <c r="E59" s="70"/>
      <c r="H59" s="5"/>
    </row>
    <row r="60" spans="1:8" ht="15" customHeight="1" x14ac:dyDescent="0.25">
      <c r="A60" s="83" t="s">
        <v>130</v>
      </c>
      <c r="B60" s="69" t="s">
        <v>131</v>
      </c>
      <c r="C60" s="53">
        <v>1999000</v>
      </c>
      <c r="D60" s="68">
        <v>2225540</v>
      </c>
      <c r="E60" s="68">
        <v>2225540</v>
      </c>
    </row>
    <row r="61" spans="1:8" ht="15" customHeight="1" x14ac:dyDescent="0.25">
      <c r="A61" s="84" t="s">
        <v>132</v>
      </c>
      <c r="B61" s="77" t="s">
        <v>133</v>
      </c>
      <c r="C61" s="81">
        <f>SUM(C53:C60)</f>
        <v>2071000</v>
      </c>
      <c r="D61" s="81">
        <f>SUM(D53:D60)</f>
        <v>2225540</v>
      </c>
      <c r="E61" s="81">
        <f>SUM(E53:E60)</f>
        <v>2225540</v>
      </c>
    </row>
    <row r="62" spans="1:8" ht="15" customHeight="1" x14ac:dyDescent="0.25">
      <c r="A62" s="85" t="s">
        <v>134</v>
      </c>
      <c r="B62" s="73" t="s">
        <v>135</v>
      </c>
      <c r="C62" s="53">
        <v>0</v>
      </c>
      <c r="D62" s="70">
        <v>0</v>
      </c>
      <c r="E62" s="70">
        <v>0</v>
      </c>
    </row>
    <row r="63" spans="1:8" ht="15" customHeight="1" x14ac:dyDescent="0.25">
      <c r="A63" s="85" t="s">
        <v>136</v>
      </c>
      <c r="B63" s="69" t="s">
        <v>137</v>
      </c>
      <c r="C63" s="53">
        <v>0</v>
      </c>
      <c r="D63" s="68">
        <v>0</v>
      </c>
      <c r="E63" s="68">
        <v>0</v>
      </c>
    </row>
    <row r="64" spans="1:8" ht="28.5" customHeight="1" x14ac:dyDescent="0.25">
      <c r="A64" s="85" t="s">
        <v>138</v>
      </c>
      <c r="B64" s="69" t="s">
        <v>139</v>
      </c>
      <c r="C64" s="86">
        <v>0</v>
      </c>
      <c r="D64" s="87">
        <v>0</v>
      </c>
      <c r="E64" s="87">
        <v>0</v>
      </c>
    </row>
    <row r="65" spans="1:5" ht="15" customHeight="1" x14ac:dyDescent="0.25">
      <c r="A65" s="85" t="s">
        <v>140</v>
      </c>
      <c r="B65" s="69" t="s">
        <v>141</v>
      </c>
      <c r="C65" s="53">
        <v>0</v>
      </c>
      <c r="D65" s="70">
        <v>0</v>
      </c>
      <c r="E65" s="70">
        <v>0</v>
      </c>
    </row>
    <row r="66" spans="1:5" ht="14.25" customHeight="1" x14ac:dyDescent="0.25">
      <c r="A66" s="85" t="s">
        <v>142</v>
      </c>
      <c r="B66" s="69" t="s">
        <v>143</v>
      </c>
      <c r="C66" s="53">
        <v>0</v>
      </c>
      <c r="D66" s="70">
        <v>0</v>
      </c>
      <c r="E66" s="70">
        <v>0</v>
      </c>
    </row>
    <row r="67" spans="1:5" ht="14.25" customHeight="1" x14ac:dyDescent="0.25">
      <c r="A67" s="85" t="s">
        <v>144</v>
      </c>
      <c r="B67" s="69" t="s">
        <v>145</v>
      </c>
      <c r="C67" s="53">
        <v>848020</v>
      </c>
      <c r="D67" s="68">
        <v>1518066</v>
      </c>
      <c r="E67" s="68">
        <v>1485816</v>
      </c>
    </row>
    <row r="68" spans="1:5" ht="28.5" customHeight="1" x14ac:dyDescent="0.25">
      <c r="A68" s="85" t="s">
        <v>146</v>
      </c>
      <c r="B68" s="69" t="s">
        <v>147</v>
      </c>
      <c r="C68" s="86">
        <v>0</v>
      </c>
      <c r="D68" s="87">
        <v>0</v>
      </c>
      <c r="E68" s="87">
        <v>0</v>
      </c>
    </row>
    <row r="69" spans="1:5" ht="15" customHeight="1" x14ac:dyDescent="0.25">
      <c r="A69" s="85" t="s">
        <v>148</v>
      </c>
      <c r="B69" s="69" t="s">
        <v>149</v>
      </c>
      <c r="C69" s="53">
        <v>0</v>
      </c>
      <c r="D69" s="68">
        <v>0</v>
      </c>
      <c r="E69" s="68">
        <v>0</v>
      </c>
    </row>
    <row r="70" spans="1:5" ht="15" customHeight="1" x14ac:dyDescent="0.25">
      <c r="A70" s="85" t="s">
        <v>150</v>
      </c>
      <c r="B70" s="69" t="s">
        <v>151</v>
      </c>
      <c r="C70" s="53">
        <v>0</v>
      </c>
      <c r="D70" s="70">
        <v>0</v>
      </c>
      <c r="E70" s="70">
        <v>0</v>
      </c>
    </row>
    <row r="71" spans="1:5" ht="15.75" x14ac:dyDescent="0.25">
      <c r="A71" s="88" t="s">
        <v>152</v>
      </c>
      <c r="B71" s="69" t="s">
        <v>153</v>
      </c>
      <c r="C71" s="53">
        <v>0</v>
      </c>
      <c r="D71" s="70">
        <v>0</v>
      </c>
      <c r="E71" s="70">
        <v>0</v>
      </c>
    </row>
    <row r="72" spans="1:5" ht="15" customHeight="1" x14ac:dyDescent="0.25">
      <c r="A72" s="85" t="s">
        <v>900</v>
      </c>
      <c r="B72" s="69" t="s">
        <v>154</v>
      </c>
      <c r="C72" s="53">
        <v>0</v>
      </c>
      <c r="D72" s="70">
        <v>0</v>
      </c>
      <c r="E72" s="70">
        <v>0</v>
      </c>
    </row>
    <row r="73" spans="1:5" ht="15.75" x14ac:dyDescent="0.25">
      <c r="A73" s="88" t="s">
        <v>155</v>
      </c>
      <c r="B73" s="69" t="s">
        <v>156</v>
      </c>
      <c r="C73" s="53">
        <v>45400</v>
      </c>
      <c r="D73" s="68">
        <v>2677300</v>
      </c>
      <c r="E73" s="68">
        <v>2657300</v>
      </c>
    </row>
    <row r="74" spans="1:5" ht="15.75" x14ac:dyDescent="0.25">
      <c r="A74" s="88" t="s">
        <v>1081</v>
      </c>
      <c r="B74" s="69" t="s">
        <v>1082</v>
      </c>
      <c r="C74" s="53">
        <v>6881277</v>
      </c>
      <c r="D74" s="68">
        <v>5177777</v>
      </c>
      <c r="E74" s="68"/>
    </row>
    <row r="75" spans="1:5" ht="16.5" customHeight="1" x14ac:dyDescent="0.25">
      <c r="A75" s="84" t="s">
        <v>157</v>
      </c>
      <c r="B75" s="77" t="s">
        <v>158</v>
      </c>
      <c r="C75" s="81">
        <f>SUM(C62:C74)</f>
        <v>7774697</v>
      </c>
      <c r="D75" s="81">
        <f>SUM(D62:D74)</f>
        <v>9373143</v>
      </c>
      <c r="E75" s="81">
        <f>SUM(E62:E73)</f>
        <v>4143116</v>
      </c>
    </row>
    <row r="76" spans="1:5" ht="15.75" x14ac:dyDescent="0.25">
      <c r="A76" s="12" t="s">
        <v>159</v>
      </c>
      <c r="B76" s="89"/>
      <c r="C76" s="90">
        <f>C52+C61+C75</f>
        <v>20878048</v>
      </c>
      <c r="D76" s="91">
        <f>D52+D61+D75</f>
        <v>28092790</v>
      </c>
      <c r="E76" s="91">
        <f>E52+E61+E75</f>
        <v>21394926</v>
      </c>
    </row>
    <row r="77" spans="1:5" ht="15.75" x14ac:dyDescent="0.25">
      <c r="A77" s="92" t="s">
        <v>160</v>
      </c>
      <c r="B77" s="69" t="s">
        <v>161</v>
      </c>
      <c r="C77" s="53">
        <v>0</v>
      </c>
      <c r="D77" s="70">
        <v>0</v>
      </c>
      <c r="E77" s="70">
        <v>0</v>
      </c>
    </row>
    <row r="78" spans="1:5" ht="15.75" x14ac:dyDescent="0.25">
      <c r="A78" s="170" t="s">
        <v>1063</v>
      </c>
      <c r="B78" s="69" t="s">
        <v>162</v>
      </c>
      <c r="C78" s="53">
        <v>0</v>
      </c>
      <c r="D78" s="68">
        <v>0</v>
      </c>
      <c r="E78" s="68">
        <v>0</v>
      </c>
    </row>
    <row r="79" spans="1:5" ht="15.75" x14ac:dyDescent="0.25">
      <c r="A79" s="170" t="s">
        <v>1064</v>
      </c>
      <c r="B79" s="69" t="s">
        <v>163</v>
      </c>
      <c r="C79" s="53">
        <v>0</v>
      </c>
      <c r="D79" s="68">
        <v>426677</v>
      </c>
      <c r="E79" s="68">
        <v>426677</v>
      </c>
    </row>
    <row r="80" spans="1:5" ht="15.75" x14ac:dyDescent="0.25">
      <c r="A80" s="170" t="s">
        <v>1065</v>
      </c>
      <c r="B80" s="69" t="s">
        <v>164</v>
      </c>
      <c r="C80" s="54">
        <v>0</v>
      </c>
      <c r="D80" s="68">
        <v>1260252</v>
      </c>
      <c r="E80" s="68">
        <v>1260252</v>
      </c>
    </row>
    <row r="81" spans="1:5" ht="15.75" x14ac:dyDescent="0.25">
      <c r="A81" s="79" t="s">
        <v>165</v>
      </c>
      <c r="B81" s="69" t="s">
        <v>166</v>
      </c>
      <c r="C81" s="53">
        <v>0</v>
      </c>
      <c r="D81" s="70">
        <v>0</v>
      </c>
      <c r="E81" s="70">
        <v>0</v>
      </c>
    </row>
    <row r="82" spans="1:5" ht="15.75" x14ac:dyDescent="0.25">
      <c r="A82" s="79" t="s">
        <v>167</v>
      </c>
      <c r="B82" s="69" t="s">
        <v>168</v>
      </c>
      <c r="C82" s="53">
        <v>0</v>
      </c>
      <c r="D82" s="70">
        <v>0</v>
      </c>
      <c r="E82" s="70">
        <v>0</v>
      </c>
    </row>
    <row r="83" spans="1:5" ht="15.75" x14ac:dyDescent="0.25">
      <c r="A83" s="171" t="s">
        <v>169</v>
      </c>
      <c r="B83" s="69" t="s">
        <v>170</v>
      </c>
      <c r="C83" s="53">
        <v>0</v>
      </c>
      <c r="D83" s="68">
        <v>455471</v>
      </c>
      <c r="E83" s="68">
        <v>455471</v>
      </c>
    </row>
    <row r="84" spans="1:5" ht="15.75" x14ac:dyDescent="0.25">
      <c r="A84" s="93" t="s">
        <v>171</v>
      </c>
      <c r="B84" s="77" t="s">
        <v>172</v>
      </c>
      <c r="C84" s="81">
        <f>SUM(C77:C83)</f>
        <v>0</v>
      </c>
      <c r="D84" s="81">
        <f>SUM(D77:D83)</f>
        <v>2142400</v>
      </c>
      <c r="E84" s="81">
        <f>SUM(E77:E83)</f>
        <v>2142400</v>
      </c>
    </row>
    <row r="85" spans="1:5" ht="19.5" customHeight="1" x14ac:dyDescent="0.25">
      <c r="A85" s="83" t="s">
        <v>1066</v>
      </c>
      <c r="B85" s="69" t="s">
        <v>173</v>
      </c>
      <c r="C85" s="53">
        <v>3526000</v>
      </c>
      <c r="D85" s="68">
        <v>0</v>
      </c>
      <c r="E85" s="68">
        <v>0</v>
      </c>
    </row>
    <row r="86" spans="1:5" ht="15" customHeight="1" x14ac:dyDescent="0.25">
      <c r="A86" s="83" t="s">
        <v>174</v>
      </c>
      <c r="B86" s="69" t="s">
        <v>175</v>
      </c>
      <c r="C86" s="53">
        <v>0</v>
      </c>
      <c r="D86" s="70">
        <v>0</v>
      </c>
      <c r="E86" s="70">
        <v>0</v>
      </c>
    </row>
    <row r="87" spans="1:5" ht="15" customHeight="1" x14ac:dyDescent="0.25">
      <c r="A87" s="83" t="s">
        <v>176</v>
      </c>
      <c r="B87" s="69" t="s">
        <v>177</v>
      </c>
      <c r="C87" s="53">
        <v>543663</v>
      </c>
      <c r="D87" s="68">
        <v>543663</v>
      </c>
      <c r="E87" s="68">
        <v>0</v>
      </c>
    </row>
    <row r="88" spans="1:5" ht="15" customHeight="1" x14ac:dyDescent="0.25">
      <c r="A88" s="83" t="s">
        <v>178</v>
      </c>
      <c r="B88" s="69" t="s">
        <v>179</v>
      </c>
      <c r="C88" s="53">
        <v>998809</v>
      </c>
      <c r="D88" s="68">
        <v>146789</v>
      </c>
      <c r="E88" s="68">
        <v>0</v>
      </c>
    </row>
    <row r="89" spans="1:5" ht="15" customHeight="1" x14ac:dyDescent="0.25">
      <c r="A89" s="84" t="s">
        <v>180</v>
      </c>
      <c r="B89" s="77" t="s">
        <v>181</v>
      </c>
      <c r="C89" s="81">
        <f>SUM(C85:C88)</f>
        <v>5068472</v>
      </c>
      <c r="D89" s="82">
        <f>SUM(D85:D88)</f>
        <v>690452</v>
      </c>
      <c r="E89" s="82">
        <f>SUM(E85:E88)</f>
        <v>0</v>
      </c>
    </row>
    <row r="90" spans="1:5" ht="28.5" customHeight="1" x14ac:dyDescent="0.25">
      <c r="A90" s="83" t="s">
        <v>182</v>
      </c>
      <c r="B90" s="69" t="s">
        <v>183</v>
      </c>
      <c r="C90" s="53">
        <v>0</v>
      </c>
      <c r="D90" s="70">
        <v>0</v>
      </c>
      <c r="E90" s="70">
        <v>0</v>
      </c>
    </row>
    <row r="91" spans="1:5" ht="33" customHeight="1" x14ac:dyDescent="0.25">
      <c r="A91" s="83" t="s">
        <v>184</v>
      </c>
      <c r="B91" s="94" t="s">
        <v>185</v>
      </c>
      <c r="C91" s="53">
        <v>0</v>
      </c>
      <c r="D91" s="70">
        <v>0</v>
      </c>
      <c r="E91" s="70">
        <v>0</v>
      </c>
    </row>
    <row r="92" spans="1:5" ht="38.25" customHeight="1" x14ac:dyDescent="0.25">
      <c r="A92" s="83" t="s">
        <v>186</v>
      </c>
      <c r="B92" s="71" t="s">
        <v>187</v>
      </c>
      <c r="C92" s="53">
        <v>0</v>
      </c>
      <c r="D92" s="70">
        <v>0</v>
      </c>
      <c r="E92" s="70">
        <v>0</v>
      </c>
    </row>
    <row r="93" spans="1:5" ht="32.25" customHeight="1" x14ac:dyDescent="0.25">
      <c r="A93" s="83" t="s">
        <v>188</v>
      </c>
      <c r="B93" s="94" t="s">
        <v>189</v>
      </c>
      <c r="C93" s="53">
        <v>0</v>
      </c>
      <c r="D93" s="70">
        <v>0</v>
      </c>
      <c r="E93" s="70">
        <v>0</v>
      </c>
    </row>
    <row r="94" spans="1:5" ht="36" customHeight="1" x14ac:dyDescent="0.25">
      <c r="A94" s="83" t="s">
        <v>190</v>
      </c>
      <c r="B94" s="69" t="s">
        <v>191</v>
      </c>
      <c r="C94" s="53">
        <v>0</v>
      </c>
      <c r="D94" s="70">
        <v>0</v>
      </c>
      <c r="E94" s="70">
        <v>0</v>
      </c>
    </row>
    <row r="95" spans="1:5" ht="34.5" customHeight="1" x14ac:dyDescent="0.25">
      <c r="A95" s="83" t="s">
        <v>192</v>
      </c>
      <c r="B95" s="69" t="s">
        <v>193</v>
      </c>
      <c r="C95" s="53">
        <v>0</v>
      </c>
      <c r="D95" s="70">
        <v>0</v>
      </c>
      <c r="E95" s="70">
        <v>0</v>
      </c>
    </row>
    <row r="96" spans="1:5" ht="15" customHeight="1" x14ac:dyDescent="0.25">
      <c r="A96" s="83" t="s">
        <v>194</v>
      </c>
      <c r="B96" s="69" t="s">
        <v>195</v>
      </c>
      <c r="C96" s="53">
        <v>0</v>
      </c>
      <c r="D96" s="70">
        <v>0</v>
      </c>
      <c r="E96" s="70">
        <v>0</v>
      </c>
    </row>
    <row r="97" spans="1:5" ht="15" customHeight="1" x14ac:dyDescent="0.25">
      <c r="A97" s="52" t="s">
        <v>902</v>
      </c>
      <c r="B97" s="69" t="s">
        <v>197</v>
      </c>
      <c r="C97" s="53">
        <v>0</v>
      </c>
      <c r="D97" s="70">
        <v>0</v>
      </c>
      <c r="E97" s="70">
        <v>0</v>
      </c>
    </row>
    <row r="98" spans="1:5" ht="15" customHeight="1" x14ac:dyDescent="0.25">
      <c r="A98" s="83" t="s">
        <v>196</v>
      </c>
      <c r="B98" s="69" t="s">
        <v>901</v>
      </c>
      <c r="C98" s="53">
        <v>0</v>
      </c>
      <c r="D98" s="70">
        <v>0</v>
      </c>
      <c r="E98" s="70">
        <v>0</v>
      </c>
    </row>
    <row r="99" spans="1:5" ht="15" customHeight="1" x14ac:dyDescent="0.25">
      <c r="A99" s="84" t="s">
        <v>198</v>
      </c>
      <c r="B99" s="95" t="s">
        <v>199</v>
      </c>
      <c r="C99" s="81">
        <v>0</v>
      </c>
      <c r="D99" s="96">
        <v>0</v>
      </c>
      <c r="E99" s="96">
        <v>0</v>
      </c>
    </row>
    <row r="100" spans="1:5" ht="15.75" x14ac:dyDescent="0.25">
      <c r="A100" s="12" t="s">
        <v>200</v>
      </c>
      <c r="B100" s="89"/>
      <c r="C100" s="90">
        <f>C84+C89+C99</f>
        <v>5068472</v>
      </c>
      <c r="D100" s="91">
        <f>D84+D89+D99</f>
        <v>2832852</v>
      </c>
      <c r="E100" s="97">
        <f>E84+E89+E99</f>
        <v>2142400</v>
      </c>
    </row>
    <row r="101" spans="1:5" ht="15.75" x14ac:dyDescent="0.25">
      <c r="A101" s="10" t="s">
        <v>201</v>
      </c>
      <c r="B101" s="11" t="s">
        <v>202</v>
      </c>
      <c r="C101" s="98">
        <f>C26+C27+C52+C61+C75+C84+C89+C99</f>
        <v>33286170</v>
      </c>
      <c r="D101" s="98">
        <f>D26+D27+D52+D61+D75+D84+D89+D99</f>
        <v>39684413</v>
      </c>
      <c r="E101" s="98">
        <f>E26+E27+E52+E61+E75+E84+E89+E99</f>
        <v>32287139</v>
      </c>
    </row>
    <row r="102" spans="1:5" ht="15" customHeight="1" x14ac:dyDescent="0.25">
      <c r="A102" s="83" t="s">
        <v>203</v>
      </c>
      <c r="B102" s="74" t="s">
        <v>204</v>
      </c>
      <c r="C102" s="99">
        <v>0</v>
      </c>
      <c r="D102" s="70">
        <v>0</v>
      </c>
      <c r="E102" s="100">
        <v>0</v>
      </c>
    </row>
    <row r="103" spans="1:5" ht="15" customHeight="1" x14ac:dyDescent="0.25">
      <c r="A103" s="83" t="s">
        <v>205</v>
      </c>
      <c r="B103" s="74" t="s">
        <v>206</v>
      </c>
      <c r="C103" s="99">
        <v>0</v>
      </c>
      <c r="D103" s="70">
        <v>0</v>
      </c>
      <c r="E103" s="100">
        <v>0</v>
      </c>
    </row>
    <row r="104" spans="1:5" ht="15" customHeight="1" x14ac:dyDescent="0.25">
      <c r="A104" s="83" t="s">
        <v>207</v>
      </c>
      <c r="B104" s="74" t="s">
        <v>208</v>
      </c>
      <c r="C104" s="99">
        <v>0</v>
      </c>
      <c r="D104" s="70">
        <v>0</v>
      </c>
      <c r="E104" s="100">
        <v>0</v>
      </c>
    </row>
    <row r="105" spans="1:5" ht="15" customHeight="1" x14ac:dyDescent="0.25">
      <c r="A105" s="84" t="s">
        <v>209</v>
      </c>
      <c r="B105" s="80" t="s">
        <v>210</v>
      </c>
      <c r="C105" s="101">
        <v>0</v>
      </c>
      <c r="D105" s="102">
        <v>0</v>
      </c>
      <c r="E105" s="103">
        <v>0</v>
      </c>
    </row>
    <row r="106" spans="1:5" ht="15.75" x14ac:dyDescent="0.25">
      <c r="A106" s="104" t="s">
        <v>211</v>
      </c>
      <c r="B106" s="74" t="s">
        <v>212</v>
      </c>
      <c r="C106" s="99">
        <v>0</v>
      </c>
      <c r="D106" s="70">
        <v>0</v>
      </c>
      <c r="E106" s="100">
        <v>0</v>
      </c>
    </row>
    <row r="107" spans="1:5" ht="15.75" x14ac:dyDescent="0.25">
      <c r="A107" s="104" t="s">
        <v>213</v>
      </c>
      <c r="B107" s="74" t="s">
        <v>214</v>
      </c>
      <c r="C107" s="99">
        <v>0</v>
      </c>
      <c r="D107" s="70">
        <v>0</v>
      </c>
      <c r="E107" s="100">
        <v>0</v>
      </c>
    </row>
    <row r="108" spans="1:5" ht="15" customHeight="1" x14ac:dyDescent="0.25">
      <c r="A108" s="83" t="s">
        <v>215</v>
      </c>
      <c r="B108" s="74" t="s">
        <v>216</v>
      </c>
      <c r="C108" s="99">
        <v>0</v>
      </c>
      <c r="D108" s="70">
        <v>0</v>
      </c>
      <c r="E108" s="100">
        <v>0</v>
      </c>
    </row>
    <row r="109" spans="1:5" ht="15" customHeight="1" x14ac:dyDescent="0.25">
      <c r="A109" s="83" t="s">
        <v>217</v>
      </c>
      <c r="B109" s="74" t="s">
        <v>218</v>
      </c>
      <c r="C109" s="99">
        <v>0</v>
      </c>
      <c r="D109" s="70">
        <v>0</v>
      </c>
      <c r="E109" s="100">
        <v>0</v>
      </c>
    </row>
    <row r="110" spans="1:5" ht="15.75" x14ac:dyDescent="0.25">
      <c r="A110" s="105" t="s">
        <v>219</v>
      </c>
      <c r="B110" s="80" t="s">
        <v>220</v>
      </c>
      <c r="C110" s="101">
        <v>0</v>
      </c>
      <c r="D110" s="102">
        <v>0</v>
      </c>
      <c r="E110" s="103">
        <v>0</v>
      </c>
    </row>
    <row r="111" spans="1:5" ht="15.75" x14ac:dyDescent="0.25">
      <c r="A111" s="104" t="s">
        <v>221</v>
      </c>
      <c r="B111" s="74" t="s">
        <v>222</v>
      </c>
      <c r="C111" s="99">
        <v>0</v>
      </c>
      <c r="D111" s="70">
        <v>0</v>
      </c>
      <c r="E111" s="100">
        <v>0</v>
      </c>
    </row>
    <row r="112" spans="1:5" ht="15.75" x14ac:dyDescent="0.25">
      <c r="A112" s="104" t="s">
        <v>223</v>
      </c>
      <c r="B112" s="74" t="s">
        <v>224</v>
      </c>
      <c r="C112" s="106">
        <v>779968</v>
      </c>
      <c r="D112" s="106">
        <v>1741795</v>
      </c>
      <c r="E112" s="106">
        <v>866390</v>
      </c>
    </row>
    <row r="113" spans="1:5" ht="15.75" x14ac:dyDescent="0.25">
      <c r="A113" s="105" t="s">
        <v>225</v>
      </c>
      <c r="B113" s="80" t="s">
        <v>226</v>
      </c>
      <c r="C113" s="107">
        <v>0</v>
      </c>
      <c r="D113" s="107">
        <v>0</v>
      </c>
      <c r="E113" s="107">
        <v>0</v>
      </c>
    </row>
    <row r="114" spans="1:5" ht="15.75" x14ac:dyDescent="0.25">
      <c r="A114" s="104" t="s">
        <v>227</v>
      </c>
      <c r="B114" s="74" t="s">
        <v>228</v>
      </c>
      <c r="C114" s="106">
        <v>0</v>
      </c>
      <c r="D114" s="106"/>
      <c r="E114" s="106">
        <v>0</v>
      </c>
    </row>
    <row r="115" spans="1:5" ht="15.75" x14ac:dyDescent="0.25">
      <c r="A115" s="104" t="s">
        <v>229</v>
      </c>
      <c r="B115" s="74" t="s">
        <v>230</v>
      </c>
      <c r="C115" s="106">
        <v>0</v>
      </c>
      <c r="D115" s="108">
        <v>0</v>
      </c>
      <c r="E115" s="108">
        <v>0</v>
      </c>
    </row>
    <row r="116" spans="1:5" ht="15.75" x14ac:dyDescent="0.25">
      <c r="A116" s="104" t="s">
        <v>231</v>
      </c>
      <c r="B116" s="74" t="s">
        <v>232</v>
      </c>
      <c r="C116" s="106">
        <v>0</v>
      </c>
      <c r="D116" s="108">
        <v>0</v>
      </c>
      <c r="E116" s="108">
        <v>0</v>
      </c>
    </row>
    <row r="117" spans="1:5" ht="15.75" x14ac:dyDescent="0.25">
      <c r="A117" s="105" t="s">
        <v>233</v>
      </c>
      <c r="B117" s="80" t="s">
        <v>234</v>
      </c>
      <c r="C117" s="107">
        <f>C105+C110+C111+C112+C113+C114+C115+C116</f>
        <v>779968</v>
      </c>
      <c r="D117" s="107">
        <f>D105+D110+D111+D112+D113+D114+D116</f>
        <v>1741795</v>
      </c>
      <c r="E117" s="107">
        <f>E105+E110+E111+E112+E113+E114+E115+E116</f>
        <v>866390</v>
      </c>
    </row>
    <row r="118" spans="1:5" ht="15.75" x14ac:dyDescent="0.25">
      <c r="A118" s="104" t="s">
        <v>235</v>
      </c>
      <c r="B118" s="74" t="s">
        <v>236</v>
      </c>
      <c r="C118" s="106">
        <v>0</v>
      </c>
      <c r="D118" s="108">
        <v>0</v>
      </c>
      <c r="E118" s="108">
        <v>0</v>
      </c>
    </row>
    <row r="119" spans="1:5" ht="15" customHeight="1" x14ac:dyDescent="0.25">
      <c r="A119" s="83" t="s">
        <v>237</v>
      </c>
      <c r="B119" s="74" t="s">
        <v>238</v>
      </c>
      <c r="C119" s="106">
        <v>0</v>
      </c>
      <c r="D119" s="108">
        <v>0</v>
      </c>
      <c r="E119" s="108">
        <v>0</v>
      </c>
    </row>
    <row r="120" spans="1:5" ht="15.75" x14ac:dyDescent="0.25">
      <c r="A120" s="104" t="s">
        <v>239</v>
      </c>
      <c r="B120" s="74" t="s">
        <v>240</v>
      </c>
      <c r="C120" s="106">
        <v>0</v>
      </c>
      <c r="D120" s="108">
        <v>0</v>
      </c>
      <c r="E120" s="108">
        <v>0</v>
      </c>
    </row>
    <row r="121" spans="1:5" ht="15.75" x14ac:dyDescent="0.25">
      <c r="A121" s="104" t="s">
        <v>241</v>
      </c>
      <c r="B121" s="74" t="s">
        <v>242</v>
      </c>
      <c r="C121" s="106">
        <v>0</v>
      </c>
      <c r="D121" s="108">
        <v>0</v>
      </c>
      <c r="E121" s="108">
        <v>0</v>
      </c>
    </row>
    <row r="122" spans="1:5" ht="15.75" x14ac:dyDescent="0.25">
      <c r="A122" s="105" t="s">
        <v>243</v>
      </c>
      <c r="B122" s="80" t="s">
        <v>244</v>
      </c>
      <c r="C122" s="107">
        <v>0</v>
      </c>
      <c r="D122" s="109">
        <v>0</v>
      </c>
      <c r="E122" s="109">
        <v>0</v>
      </c>
    </row>
    <row r="123" spans="1:5" ht="15" customHeight="1" x14ac:dyDescent="0.25">
      <c r="A123" s="83" t="s">
        <v>245</v>
      </c>
      <c r="B123" s="110" t="s">
        <v>246</v>
      </c>
      <c r="C123" s="106">
        <v>0</v>
      </c>
      <c r="D123" s="108">
        <v>0</v>
      </c>
      <c r="E123" s="108">
        <v>0</v>
      </c>
    </row>
    <row r="124" spans="1:5" ht="15.75" x14ac:dyDescent="0.25">
      <c r="A124" s="8" t="s">
        <v>247</v>
      </c>
      <c r="B124" s="9" t="s">
        <v>248</v>
      </c>
      <c r="C124" s="111">
        <f>C117+C122+C123</f>
        <v>779968</v>
      </c>
      <c r="D124" s="111">
        <f>D117+D122+D123</f>
        <v>1741795</v>
      </c>
      <c r="E124" s="111">
        <f>E117+E122+E123</f>
        <v>866390</v>
      </c>
    </row>
    <row r="125" spans="1:5" ht="15.75" x14ac:dyDescent="0.25">
      <c r="A125" s="6" t="s">
        <v>12</v>
      </c>
      <c r="B125" s="7"/>
      <c r="C125" s="56">
        <f>C101+C124</f>
        <v>34066138</v>
      </c>
      <c r="D125" s="56">
        <f>D101+D124</f>
        <v>41426208</v>
      </c>
      <c r="E125" s="56">
        <f>E101+E124</f>
        <v>33153529</v>
      </c>
    </row>
  </sheetData>
  <mergeCells count="4">
    <mergeCell ref="A2:E2"/>
    <mergeCell ref="A3:E3"/>
    <mergeCell ref="A4:E4"/>
    <mergeCell ref="D1:E1"/>
  </mergeCells>
  <pageMargins left="0.25" right="0.25" top="0.75" bottom="0.75" header="0.3" footer="0.3"/>
  <pageSetup paperSize="9" scale="71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zoomScaleNormal="100" workbookViewId="0">
      <selection activeCell="E91" sqref="E91"/>
    </sheetView>
  </sheetViews>
  <sheetFormatPr defaultRowHeight="15" x14ac:dyDescent="0.25"/>
  <cols>
    <col min="1" max="1" width="99.28515625" customWidth="1"/>
    <col min="2" max="2" width="10.7109375" customWidth="1"/>
    <col min="3" max="3" width="17.5703125" customWidth="1"/>
    <col min="4" max="4" width="17.7109375" customWidth="1"/>
    <col min="5" max="5" width="17.140625" customWidth="1"/>
  </cols>
  <sheetData>
    <row r="1" spans="1:12" x14ac:dyDescent="0.25">
      <c r="A1" s="38"/>
      <c r="B1" s="38"/>
      <c r="C1" s="38"/>
      <c r="D1" s="243" t="s">
        <v>1044</v>
      </c>
      <c r="E1" s="243"/>
      <c r="F1" s="38"/>
      <c r="G1" s="38"/>
      <c r="H1" s="38"/>
      <c r="I1" s="38"/>
      <c r="J1" s="38"/>
      <c r="K1" s="38"/>
      <c r="L1" s="38"/>
    </row>
    <row r="2" spans="1:12" ht="18" x14ac:dyDescent="0.25">
      <c r="A2" s="234" t="s">
        <v>1096</v>
      </c>
      <c r="B2" s="234"/>
      <c r="C2" s="234"/>
      <c r="D2" s="234"/>
      <c r="E2" s="234"/>
    </row>
    <row r="3" spans="1:12" ht="18" x14ac:dyDescent="0.25">
      <c r="A3" s="241" t="s">
        <v>1078</v>
      </c>
      <c r="B3" s="241"/>
      <c r="C3" s="241"/>
      <c r="D3" s="241"/>
      <c r="E3" s="241"/>
    </row>
    <row r="4" spans="1:12" ht="18" x14ac:dyDescent="0.25">
      <c r="A4" s="242" t="s">
        <v>1056</v>
      </c>
      <c r="B4" s="242"/>
      <c r="C4" s="242"/>
      <c r="D4" s="242"/>
      <c r="E4" s="242"/>
    </row>
    <row r="5" spans="1:12" ht="13.5" customHeight="1" x14ac:dyDescent="0.25">
      <c r="A5" s="4"/>
      <c r="B5" s="2"/>
      <c r="C5" s="1"/>
      <c r="D5" s="2"/>
      <c r="E5" s="112" t="s">
        <v>1054</v>
      </c>
    </row>
    <row r="6" spans="1:12" ht="15.75" x14ac:dyDescent="0.25">
      <c r="A6" s="244" t="s">
        <v>24</v>
      </c>
      <c r="B6" s="246" t="s">
        <v>249</v>
      </c>
      <c r="C6" s="248" t="s">
        <v>1079</v>
      </c>
      <c r="D6" s="250" t="s">
        <v>1083</v>
      </c>
      <c r="E6" s="252" t="s">
        <v>23</v>
      </c>
      <c r="F6" s="50"/>
    </row>
    <row r="7" spans="1:12" ht="35.25" customHeight="1" x14ac:dyDescent="0.25">
      <c r="A7" s="245"/>
      <c r="B7" s="247"/>
      <c r="C7" s="249"/>
      <c r="D7" s="251"/>
      <c r="E7" s="253"/>
      <c r="F7" s="50"/>
    </row>
    <row r="8" spans="1:12" ht="15" customHeight="1" x14ac:dyDescent="0.25">
      <c r="A8" s="113" t="s">
        <v>250</v>
      </c>
      <c r="B8" s="79" t="s">
        <v>251</v>
      </c>
      <c r="C8" s="68">
        <v>11825159</v>
      </c>
      <c r="D8" s="68">
        <v>11825159</v>
      </c>
      <c r="E8" s="68">
        <v>11825159</v>
      </c>
      <c r="F8" s="50"/>
    </row>
    <row r="9" spans="1:12" ht="15" customHeight="1" x14ac:dyDescent="0.25">
      <c r="A9" s="114" t="s">
        <v>252</v>
      </c>
      <c r="B9" s="79" t="s">
        <v>253</v>
      </c>
      <c r="C9" s="68">
        <v>0</v>
      </c>
      <c r="D9" s="68">
        <v>0</v>
      </c>
      <c r="E9" s="68">
        <v>0</v>
      </c>
      <c r="F9" s="50"/>
    </row>
    <row r="10" spans="1:12" ht="15.75" customHeight="1" x14ac:dyDescent="0.25">
      <c r="A10" s="114" t="s">
        <v>903</v>
      </c>
      <c r="B10" s="79" t="s">
        <v>254</v>
      </c>
      <c r="C10" s="68">
        <v>5874040</v>
      </c>
      <c r="D10" s="68">
        <v>7348962</v>
      </c>
      <c r="E10" s="68">
        <v>7348962</v>
      </c>
      <c r="F10" s="50"/>
    </row>
    <row r="11" spans="1:12" ht="15" customHeight="1" x14ac:dyDescent="0.25">
      <c r="A11" s="114" t="s">
        <v>255</v>
      </c>
      <c r="B11" s="79" t="s">
        <v>256</v>
      </c>
      <c r="C11" s="68">
        <v>1800000</v>
      </c>
      <c r="D11" s="75">
        <v>1800000</v>
      </c>
      <c r="E11" s="68">
        <v>1800000</v>
      </c>
      <c r="F11" s="50"/>
    </row>
    <row r="12" spans="1:12" ht="15" customHeight="1" x14ac:dyDescent="0.25">
      <c r="A12" s="52" t="s">
        <v>904</v>
      </c>
      <c r="B12" s="79" t="s">
        <v>257</v>
      </c>
      <c r="C12" s="68"/>
      <c r="D12" s="68">
        <v>2883160</v>
      </c>
      <c r="E12" s="68">
        <v>2883160</v>
      </c>
      <c r="F12" s="50"/>
    </row>
    <row r="13" spans="1:12" ht="15" customHeight="1" x14ac:dyDescent="0.25">
      <c r="A13" s="114" t="s">
        <v>905</v>
      </c>
      <c r="B13" s="79" t="s">
        <v>258</v>
      </c>
      <c r="C13" s="68"/>
      <c r="D13" s="68">
        <v>55360</v>
      </c>
      <c r="E13" s="68">
        <v>55360</v>
      </c>
      <c r="F13" s="50"/>
    </row>
    <row r="14" spans="1:12" ht="15" customHeight="1" x14ac:dyDescent="0.25">
      <c r="A14" s="115" t="s">
        <v>259</v>
      </c>
      <c r="B14" s="93" t="s">
        <v>260</v>
      </c>
      <c r="C14" s="78">
        <f>SUM(C8:C13)</f>
        <v>19499199</v>
      </c>
      <c r="D14" s="78">
        <f t="shared" ref="D14:E14" si="0">SUM(D8:D13)</f>
        <v>23912641</v>
      </c>
      <c r="E14" s="78">
        <f t="shared" si="0"/>
        <v>23912641</v>
      </c>
      <c r="F14" s="50"/>
    </row>
    <row r="15" spans="1:12" ht="15" customHeight="1" x14ac:dyDescent="0.25">
      <c r="A15" s="114" t="s">
        <v>261</v>
      </c>
      <c r="B15" s="79" t="s">
        <v>262</v>
      </c>
      <c r="C15" s="68">
        <v>0</v>
      </c>
      <c r="D15" s="70">
        <v>0</v>
      </c>
      <c r="E15" s="70">
        <v>0</v>
      </c>
      <c r="F15" s="50"/>
    </row>
    <row r="16" spans="1:12" ht="30" customHeight="1" x14ac:dyDescent="0.25">
      <c r="A16" s="114" t="s">
        <v>263</v>
      </c>
      <c r="B16" s="79" t="s">
        <v>264</v>
      </c>
      <c r="C16" s="68">
        <v>0</v>
      </c>
      <c r="D16" s="70">
        <v>0</v>
      </c>
      <c r="E16" s="70">
        <v>0</v>
      </c>
      <c r="F16" s="50"/>
    </row>
    <row r="17" spans="1:6" ht="30.75" customHeight="1" x14ac:dyDescent="0.25">
      <c r="A17" s="114" t="s">
        <v>265</v>
      </c>
      <c r="B17" s="79" t="s">
        <v>266</v>
      </c>
      <c r="C17" s="68">
        <v>0</v>
      </c>
      <c r="D17" s="70">
        <v>0</v>
      </c>
      <c r="E17" s="70">
        <v>0</v>
      </c>
      <c r="F17" s="50"/>
    </row>
    <row r="18" spans="1:6" ht="30" customHeight="1" x14ac:dyDescent="0.25">
      <c r="A18" s="114" t="s">
        <v>267</v>
      </c>
      <c r="B18" s="79" t="s">
        <v>268</v>
      </c>
      <c r="C18" s="68">
        <v>0</v>
      </c>
      <c r="D18" s="70">
        <v>0</v>
      </c>
      <c r="E18" s="70">
        <v>0</v>
      </c>
      <c r="F18" s="50"/>
    </row>
    <row r="19" spans="1:6" ht="15" customHeight="1" x14ac:dyDescent="0.25">
      <c r="A19" s="114" t="s">
        <v>269</v>
      </c>
      <c r="B19" s="79" t="s">
        <v>270</v>
      </c>
      <c r="C19" s="68">
        <v>364284</v>
      </c>
      <c r="D19" s="68">
        <v>1594808</v>
      </c>
      <c r="E19" s="68">
        <v>1594808</v>
      </c>
      <c r="F19" s="50"/>
    </row>
    <row r="20" spans="1:6" ht="15" customHeight="1" x14ac:dyDescent="0.25">
      <c r="A20" s="115" t="s">
        <v>271</v>
      </c>
      <c r="B20" s="93" t="s">
        <v>272</v>
      </c>
      <c r="C20" s="81">
        <f>C14+C15+C16+C17+C18+C19</f>
        <v>19863483</v>
      </c>
      <c r="D20" s="81">
        <f>D14+D15+D16+D17+D18+D19</f>
        <v>25507449</v>
      </c>
      <c r="E20" s="81">
        <f>E14+E15+E16+E17+E18+E19</f>
        <v>25507449</v>
      </c>
      <c r="F20" s="50"/>
    </row>
    <row r="21" spans="1:6" ht="15" customHeight="1" x14ac:dyDescent="0.25">
      <c r="A21" s="114" t="s">
        <v>273</v>
      </c>
      <c r="B21" s="79" t="s">
        <v>274</v>
      </c>
      <c r="C21" s="68">
        <v>0</v>
      </c>
      <c r="D21" s="70"/>
      <c r="E21" s="70"/>
      <c r="F21" s="50"/>
    </row>
    <row r="22" spans="1:6" ht="15" customHeight="1" x14ac:dyDescent="0.25">
      <c r="A22" s="114" t="s">
        <v>275</v>
      </c>
      <c r="B22" s="79" t="s">
        <v>276</v>
      </c>
      <c r="C22" s="68">
        <v>0</v>
      </c>
      <c r="D22" s="70">
        <v>0</v>
      </c>
      <c r="E22" s="70">
        <v>0</v>
      </c>
      <c r="F22" s="50"/>
    </row>
    <row r="23" spans="1:6" ht="15" customHeight="1" x14ac:dyDescent="0.25">
      <c r="A23" s="115" t="s">
        <v>277</v>
      </c>
      <c r="B23" s="93" t="s">
        <v>278</v>
      </c>
      <c r="C23" s="68">
        <v>0</v>
      </c>
      <c r="D23" s="70">
        <v>0</v>
      </c>
      <c r="E23" s="70"/>
      <c r="F23" s="50"/>
    </row>
    <row r="24" spans="1:6" ht="15" customHeight="1" x14ac:dyDescent="0.25">
      <c r="A24" s="114" t="s">
        <v>279</v>
      </c>
      <c r="B24" s="79" t="s">
        <v>280</v>
      </c>
      <c r="C24" s="68">
        <v>0</v>
      </c>
      <c r="D24" s="70">
        <v>0</v>
      </c>
      <c r="E24" s="70">
        <v>0</v>
      </c>
      <c r="F24" s="50"/>
    </row>
    <row r="25" spans="1:6" ht="15" customHeight="1" x14ac:dyDescent="0.25">
      <c r="A25" s="114" t="s">
        <v>281</v>
      </c>
      <c r="B25" s="79" t="s">
        <v>282</v>
      </c>
      <c r="C25" s="68">
        <v>0</v>
      </c>
      <c r="D25" s="70">
        <v>0</v>
      </c>
      <c r="E25" s="70">
        <v>0</v>
      </c>
      <c r="F25" s="50"/>
    </row>
    <row r="26" spans="1:6" ht="15" customHeight="1" x14ac:dyDescent="0.25">
      <c r="A26" s="114" t="s">
        <v>283</v>
      </c>
      <c r="B26" s="79" t="s">
        <v>284</v>
      </c>
      <c r="C26" s="68">
        <v>1250000</v>
      </c>
      <c r="D26" s="68">
        <v>1253227</v>
      </c>
      <c r="E26" s="68">
        <v>1218250</v>
      </c>
      <c r="F26" s="50"/>
    </row>
    <row r="27" spans="1:6" ht="15" customHeight="1" x14ac:dyDescent="0.25">
      <c r="A27" s="114" t="s">
        <v>285</v>
      </c>
      <c r="B27" s="79" t="s">
        <v>286</v>
      </c>
      <c r="C27" s="68">
        <v>1490000</v>
      </c>
      <c r="D27" s="68">
        <v>796332</v>
      </c>
      <c r="E27" s="116">
        <v>796332</v>
      </c>
      <c r="F27" s="50"/>
    </row>
    <row r="28" spans="1:6" ht="15" customHeight="1" x14ac:dyDescent="0.25">
      <c r="A28" s="114" t="s">
        <v>287</v>
      </c>
      <c r="B28" s="79" t="s">
        <v>288</v>
      </c>
      <c r="C28" s="68">
        <v>0</v>
      </c>
      <c r="D28" s="70">
        <v>0</v>
      </c>
      <c r="E28" s="70">
        <v>0</v>
      </c>
      <c r="F28" s="50"/>
    </row>
    <row r="29" spans="1:6" ht="15" customHeight="1" x14ac:dyDescent="0.25">
      <c r="A29" s="114" t="s">
        <v>289</v>
      </c>
      <c r="B29" s="79" t="s">
        <v>290</v>
      </c>
      <c r="C29" s="68">
        <v>0</v>
      </c>
      <c r="D29" s="70">
        <v>0</v>
      </c>
      <c r="E29" s="70">
        <v>0</v>
      </c>
      <c r="F29" s="50"/>
    </row>
    <row r="30" spans="1:6" ht="15" customHeight="1" x14ac:dyDescent="0.25">
      <c r="A30" s="114" t="s">
        <v>291</v>
      </c>
      <c r="B30" s="79" t="s">
        <v>292</v>
      </c>
      <c r="C30" s="68">
        <v>700000</v>
      </c>
      <c r="D30" s="68">
        <v>786201</v>
      </c>
      <c r="E30" s="68">
        <v>744955</v>
      </c>
      <c r="F30" s="50"/>
    </row>
    <row r="31" spans="1:6" ht="15" customHeight="1" x14ac:dyDescent="0.25">
      <c r="A31" s="114" t="s">
        <v>293</v>
      </c>
      <c r="B31" s="79" t="s">
        <v>294</v>
      </c>
      <c r="C31" s="68">
        <v>0</v>
      </c>
      <c r="D31" s="68">
        <v>0</v>
      </c>
      <c r="E31" s="70">
        <v>0</v>
      </c>
      <c r="F31" s="50"/>
    </row>
    <row r="32" spans="1:6" ht="15" customHeight="1" x14ac:dyDescent="0.25">
      <c r="A32" s="115" t="s">
        <v>295</v>
      </c>
      <c r="B32" s="93" t="s">
        <v>296</v>
      </c>
      <c r="C32" s="78">
        <f>SUM(C27:C31)</f>
        <v>2190000</v>
      </c>
      <c r="D32" s="78">
        <f>SUM(D27:D31)</f>
        <v>1582533</v>
      </c>
      <c r="E32" s="78">
        <f>E27+E28+E30</f>
        <v>1541287</v>
      </c>
      <c r="F32" s="50"/>
    </row>
    <row r="33" spans="1:6" ht="15" customHeight="1" x14ac:dyDescent="0.25">
      <c r="A33" s="114" t="s">
        <v>297</v>
      </c>
      <c r="B33" s="79" t="s">
        <v>298</v>
      </c>
      <c r="C33" s="68">
        <v>130000</v>
      </c>
      <c r="D33" s="68">
        <v>214631</v>
      </c>
      <c r="E33" s="68">
        <v>205663</v>
      </c>
      <c r="F33" s="50"/>
    </row>
    <row r="34" spans="1:6" ht="15" customHeight="1" x14ac:dyDescent="0.25">
      <c r="A34" s="115" t="s">
        <v>299</v>
      </c>
      <c r="B34" s="93" t="s">
        <v>300</v>
      </c>
      <c r="C34" s="81">
        <f>C23+C24+C25+C26+C32+C33</f>
        <v>3570000</v>
      </c>
      <c r="D34" s="81">
        <f>D23+D24+D25+D26+D32+D33</f>
        <v>3050391</v>
      </c>
      <c r="E34" s="81">
        <f>E23+E24+E25+E26+E32+E33</f>
        <v>2965200</v>
      </c>
      <c r="F34" s="50"/>
    </row>
    <row r="35" spans="1:6" ht="15" customHeight="1" x14ac:dyDescent="0.25">
      <c r="A35" s="117" t="s">
        <v>301</v>
      </c>
      <c r="B35" s="79" t="s">
        <v>302</v>
      </c>
      <c r="C35" s="68">
        <v>0</v>
      </c>
      <c r="D35" s="70">
        <v>975200</v>
      </c>
      <c r="E35" s="70">
        <v>975200</v>
      </c>
      <c r="F35" s="50"/>
    </row>
    <row r="36" spans="1:6" ht="15" customHeight="1" x14ac:dyDescent="0.25">
      <c r="A36" s="117" t="s">
        <v>303</v>
      </c>
      <c r="B36" s="79" t="s">
        <v>304</v>
      </c>
      <c r="C36" s="68">
        <v>15000</v>
      </c>
      <c r="D36" s="68">
        <v>15000</v>
      </c>
      <c r="E36" s="68">
        <v>15000</v>
      </c>
      <c r="F36" s="50"/>
    </row>
    <row r="37" spans="1:6" ht="15" customHeight="1" x14ac:dyDescent="0.25">
      <c r="A37" s="117" t="s">
        <v>305</v>
      </c>
      <c r="B37" s="79" t="s">
        <v>306</v>
      </c>
      <c r="C37" s="68">
        <v>0</v>
      </c>
      <c r="D37" s="70">
        <v>0</v>
      </c>
      <c r="E37" s="68">
        <v>0</v>
      </c>
      <c r="F37" s="50"/>
    </row>
    <row r="38" spans="1:6" ht="15" customHeight="1" x14ac:dyDescent="0.25">
      <c r="A38" s="117" t="s">
        <v>307</v>
      </c>
      <c r="B38" s="79" t="s">
        <v>308</v>
      </c>
      <c r="C38" s="68">
        <v>194680</v>
      </c>
      <c r="D38" s="68">
        <v>204452</v>
      </c>
      <c r="E38" s="68">
        <v>204452</v>
      </c>
      <c r="F38" s="50"/>
    </row>
    <row r="39" spans="1:6" ht="15" customHeight="1" x14ac:dyDescent="0.25">
      <c r="A39" s="117" t="s">
        <v>309</v>
      </c>
      <c r="B39" s="79" t="s">
        <v>310</v>
      </c>
      <c r="C39" s="68">
        <v>1511020</v>
      </c>
      <c r="D39" s="68">
        <v>1809840</v>
      </c>
      <c r="E39" s="68">
        <v>1809840</v>
      </c>
      <c r="F39" s="50"/>
    </row>
    <row r="40" spans="1:6" ht="15" customHeight="1" x14ac:dyDescent="0.25">
      <c r="A40" s="117" t="s">
        <v>311</v>
      </c>
      <c r="B40" s="79" t="s">
        <v>312</v>
      </c>
      <c r="C40" s="54">
        <v>0</v>
      </c>
      <c r="D40" s="54">
        <v>0</v>
      </c>
      <c r="E40" s="54">
        <v>0</v>
      </c>
      <c r="F40" s="50"/>
    </row>
    <row r="41" spans="1:6" ht="15" customHeight="1" x14ac:dyDescent="0.25">
      <c r="A41" s="117" t="s">
        <v>313</v>
      </c>
      <c r="B41" s="79" t="s">
        <v>314</v>
      </c>
      <c r="C41" s="68">
        <v>0</v>
      </c>
      <c r="D41" s="70">
        <v>0</v>
      </c>
      <c r="E41" s="70">
        <v>0</v>
      </c>
      <c r="F41" s="50"/>
    </row>
    <row r="42" spans="1:6" ht="15" customHeight="1" x14ac:dyDescent="0.25">
      <c r="A42" s="117" t="s">
        <v>315</v>
      </c>
      <c r="B42" s="79" t="s">
        <v>316</v>
      </c>
      <c r="C42" s="68">
        <v>10000</v>
      </c>
      <c r="D42" s="68">
        <v>94</v>
      </c>
      <c r="E42" s="68">
        <v>94</v>
      </c>
      <c r="F42" s="50"/>
    </row>
    <row r="43" spans="1:6" ht="15" customHeight="1" x14ac:dyDescent="0.25">
      <c r="A43" s="117" t="s">
        <v>317</v>
      </c>
      <c r="B43" s="79" t="s">
        <v>318</v>
      </c>
      <c r="C43" s="68">
        <v>0</v>
      </c>
      <c r="D43" s="70">
        <v>0</v>
      </c>
      <c r="E43" s="70">
        <v>0</v>
      </c>
      <c r="F43" s="50"/>
    </row>
    <row r="44" spans="1:6" ht="15" customHeight="1" x14ac:dyDescent="0.25">
      <c r="A44" s="117" t="s">
        <v>418</v>
      </c>
      <c r="B44" s="79" t="s">
        <v>319</v>
      </c>
      <c r="C44" s="68">
        <v>0</v>
      </c>
      <c r="D44" s="68">
        <v>0</v>
      </c>
      <c r="E44" s="68">
        <v>0</v>
      </c>
      <c r="F44" s="50"/>
    </row>
    <row r="45" spans="1:6" ht="15" customHeight="1" x14ac:dyDescent="0.25">
      <c r="A45" s="117" t="s">
        <v>419</v>
      </c>
      <c r="B45" s="79" t="s">
        <v>320</v>
      </c>
      <c r="C45" s="68">
        <v>0</v>
      </c>
      <c r="D45" s="68">
        <v>0</v>
      </c>
      <c r="E45" s="68">
        <v>0</v>
      </c>
      <c r="F45" s="50"/>
    </row>
    <row r="46" spans="1:6" ht="15" customHeight="1" x14ac:dyDescent="0.25">
      <c r="A46" s="118" t="s">
        <v>321</v>
      </c>
      <c r="B46" s="93" t="s">
        <v>322</v>
      </c>
      <c r="C46" s="81">
        <f>SUM(C35:C45)</f>
        <v>1730700</v>
      </c>
      <c r="D46" s="81">
        <f>SUM(D35:D45)</f>
        <v>3004586</v>
      </c>
      <c r="E46" s="81">
        <f>SUM(E35:E45)</f>
        <v>3004586</v>
      </c>
      <c r="F46" s="50"/>
    </row>
    <row r="47" spans="1:6" ht="15" customHeight="1" x14ac:dyDescent="0.25">
      <c r="A47" s="117" t="s">
        <v>323</v>
      </c>
      <c r="B47" s="79" t="s">
        <v>324</v>
      </c>
      <c r="C47" s="68">
        <v>0</v>
      </c>
      <c r="D47" s="70">
        <v>0</v>
      </c>
      <c r="E47" s="70">
        <v>0</v>
      </c>
      <c r="F47" s="50"/>
    </row>
    <row r="48" spans="1:6" ht="15" customHeight="1" x14ac:dyDescent="0.25">
      <c r="A48" s="119" t="s">
        <v>420</v>
      </c>
      <c r="B48" s="79" t="s">
        <v>325</v>
      </c>
      <c r="C48" s="68">
        <v>0</v>
      </c>
      <c r="D48" s="70">
        <v>0</v>
      </c>
      <c r="E48" s="70">
        <v>0</v>
      </c>
      <c r="F48" s="50"/>
    </row>
    <row r="49" spans="1:7" ht="27.75" customHeight="1" x14ac:dyDescent="0.25">
      <c r="A49" s="117" t="s">
        <v>421</v>
      </c>
      <c r="B49" s="79" t="s">
        <v>326</v>
      </c>
      <c r="C49" s="68">
        <v>0</v>
      </c>
      <c r="D49" s="70">
        <v>0</v>
      </c>
      <c r="E49" s="120">
        <v>0</v>
      </c>
      <c r="F49" s="50"/>
      <c r="G49" s="5"/>
    </row>
    <row r="50" spans="1:7" ht="15" customHeight="1" x14ac:dyDescent="0.25">
      <c r="A50" s="117" t="s">
        <v>422</v>
      </c>
      <c r="B50" s="79" t="s">
        <v>327</v>
      </c>
      <c r="C50" s="68">
        <v>0</v>
      </c>
      <c r="D50" s="68">
        <v>0</v>
      </c>
      <c r="E50" s="68">
        <v>0</v>
      </c>
      <c r="F50" s="50"/>
    </row>
    <row r="51" spans="1:7" ht="15" customHeight="1" x14ac:dyDescent="0.25">
      <c r="A51" s="117" t="s">
        <v>423</v>
      </c>
      <c r="B51" s="79" t="s">
        <v>424</v>
      </c>
      <c r="C51" s="68">
        <v>0</v>
      </c>
      <c r="D51" s="68">
        <v>0</v>
      </c>
      <c r="E51" s="70">
        <v>0</v>
      </c>
      <c r="F51" s="50"/>
    </row>
    <row r="52" spans="1:7" ht="15" customHeight="1" x14ac:dyDescent="0.25">
      <c r="A52" s="115" t="s">
        <v>328</v>
      </c>
      <c r="B52" s="93" t="s">
        <v>329</v>
      </c>
      <c r="C52" s="81">
        <f>SUM(C47:C51)</f>
        <v>0</v>
      </c>
      <c r="D52" s="81">
        <f>SUM(D47:D51)</f>
        <v>0</v>
      </c>
      <c r="E52" s="81">
        <f>SUM(E47:E51)</f>
        <v>0</v>
      </c>
      <c r="F52" s="50"/>
    </row>
    <row r="53" spans="1:7" ht="15.75" x14ac:dyDescent="0.25">
      <c r="A53" s="13" t="s">
        <v>159</v>
      </c>
      <c r="B53" s="121"/>
      <c r="C53" s="91">
        <f>C20+C34+C46+C52</f>
        <v>25164183</v>
      </c>
      <c r="D53" s="122">
        <f>D20+D34+D46+D52</f>
        <v>31562426</v>
      </c>
      <c r="E53" s="91">
        <f>E20+E34+E46+E52</f>
        <v>31477235</v>
      </c>
      <c r="F53" s="50"/>
    </row>
    <row r="54" spans="1:7" ht="15" customHeight="1" x14ac:dyDescent="0.25">
      <c r="A54" s="114" t="s">
        <v>330</v>
      </c>
      <c r="B54" s="79" t="s">
        <v>331</v>
      </c>
      <c r="C54" s="68">
        <v>0</v>
      </c>
      <c r="D54" s="68">
        <v>0</v>
      </c>
      <c r="E54" s="68"/>
      <c r="F54" s="50"/>
    </row>
    <row r="55" spans="1:7" ht="15" customHeight="1" x14ac:dyDescent="0.25">
      <c r="A55" s="114" t="s">
        <v>332</v>
      </c>
      <c r="B55" s="79" t="s">
        <v>333</v>
      </c>
      <c r="C55" s="68">
        <v>0</v>
      </c>
      <c r="D55" s="70">
        <v>0</v>
      </c>
      <c r="E55" s="70">
        <v>0</v>
      </c>
      <c r="F55" s="50"/>
    </row>
    <row r="56" spans="1:7" ht="29.25" customHeight="1" x14ac:dyDescent="0.25">
      <c r="A56" s="114" t="s">
        <v>334</v>
      </c>
      <c r="B56" s="79" t="s">
        <v>335</v>
      </c>
      <c r="C56" s="68">
        <v>0</v>
      </c>
      <c r="D56" s="70">
        <v>0</v>
      </c>
      <c r="E56" s="70">
        <v>0</v>
      </c>
      <c r="F56" s="50"/>
    </row>
    <row r="57" spans="1:7" ht="29.25" customHeight="1" x14ac:dyDescent="0.25">
      <c r="A57" s="114" t="s">
        <v>336</v>
      </c>
      <c r="B57" s="79" t="s">
        <v>337</v>
      </c>
      <c r="C57" s="68">
        <v>0</v>
      </c>
      <c r="D57" s="70">
        <v>0</v>
      </c>
      <c r="E57" s="70">
        <v>0</v>
      </c>
      <c r="F57" s="50"/>
    </row>
    <row r="58" spans="1:7" ht="15" customHeight="1" x14ac:dyDescent="0.25">
      <c r="A58" s="114" t="s">
        <v>338</v>
      </c>
      <c r="B58" s="79" t="s">
        <v>339</v>
      </c>
      <c r="C58" s="68"/>
      <c r="D58" s="68">
        <v>0</v>
      </c>
      <c r="E58" s="68">
        <v>0</v>
      </c>
      <c r="F58" s="50"/>
    </row>
    <row r="59" spans="1:7" ht="15" customHeight="1" x14ac:dyDescent="0.25">
      <c r="A59" s="115" t="s">
        <v>340</v>
      </c>
      <c r="B59" s="93" t="s">
        <v>341</v>
      </c>
      <c r="C59" s="81">
        <f>SUM(C54:C58)</f>
        <v>0</v>
      </c>
      <c r="D59" s="81">
        <f t="shared" ref="D59:E59" si="1">SUM(D54:D58)</f>
        <v>0</v>
      </c>
      <c r="E59" s="81">
        <f t="shared" si="1"/>
        <v>0</v>
      </c>
      <c r="F59" s="50"/>
    </row>
    <row r="60" spans="1:7" ht="15" customHeight="1" x14ac:dyDescent="0.25">
      <c r="A60" s="117" t="s">
        <v>342</v>
      </c>
      <c r="B60" s="79" t="s">
        <v>343</v>
      </c>
      <c r="C60" s="68">
        <v>0</v>
      </c>
      <c r="D60" s="70">
        <v>0</v>
      </c>
      <c r="E60" s="70">
        <v>0</v>
      </c>
      <c r="F60" s="50"/>
    </row>
    <row r="61" spans="1:7" ht="15" customHeight="1" x14ac:dyDescent="0.25">
      <c r="A61" s="117" t="s">
        <v>344</v>
      </c>
      <c r="B61" s="79" t="s">
        <v>345</v>
      </c>
      <c r="C61" s="68">
        <v>0</v>
      </c>
      <c r="D61" s="68">
        <v>0</v>
      </c>
      <c r="E61" s="68">
        <v>0</v>
      </c>
      <c r="F61" s="50"/>
    </row>
    <row r="62" spans="1:7" ht="15" customHeight="1" x14ac:dyDescent="0.25">
      <c r="A62" s="117" t="s">
        <v>346</v>
      </c>
      <c r="B62" s="79" t="s">
        <v>347</v>
      </c>
      <c r="C62" s="68">
        <v>0</v>
      </c>
      <c r="D62" s="68">
        <v>0</v>
      </c>
      <c r="E62" s="68">
        <v>0</v>
      </c>
      <c r="F62" s="50"/>
    </row>
    <row r="63" spans="1:7" ht="15" customHeight="1" x14ac:dyDescent="0.25">
      <c r="A63" s="117" t="s">
        <v>348</v>
      </c>
      <c r="B63" s="79" t="s">
        <v>349</v>
      </c>
      <c r="C63" s="68">
        <v>0</v>
      </c>
      <c r="D63" s="68">
        <v>0</v>
      </c>
      <c r="E63" s="68">
        <v>0</v>
      </c>
      <c r="F63" s="50"/>
    </row>
    <row r="64" spans="1:7" ht="15" customHeight="1" x14ac:dyDescent="0.25">
      <c r="A64" s="117" t="s">
        <v>350</v>
      </c>
      <c r="B64" s="79" t="s">
        <v>351</v>
      </c>
      <c r="C64" s="68">
        <v>0</v>
      </c>
      <c r="D64" s="70">
        <v>0</v>
      </c>
      <c r="E64" s="70">
        <v>0</v>
      </c>
      <c r="F64" s="50"/>
    </row>
    <row r="65" spans="1:6" ht="15" customHeight="1" x14ac:dyDescent="0.25">
      <c r="A65" s="115" t="s">
        <v>352</v>
      </c>
      <c r="B65" s="93" t="s">
        <v>353</v>
      </c>
      <c r="C65" s="82">
        <f>SUM(C60:C64)</f>
        <v>0</v>
      </c>
      <c r="D65" s="82">
        <f t="shared" ref="D65:E65" si="2">SUM(D60:D64)</f>
        <v>0</v>
      </c>
      <c r="E65" s="82">
        <f t="shared" si="2"/>
        <v>0</v>
      </c>
      <c r="F65" s="50"/>
    </row>
    <row r="66" spans="1:6" ht="15" customHeight="1" x14ac:dyDescent="0.25">
      <c r="A66" s="117" t="s">
        <v>354</v>
      </c>
      <c r="B66" s="79" t="s">
        <v>355</v>
      </c>
      <c r="C66" s="68">
        <v>0</v>
      </c>
      <c r="D66" s="70">
        <v>0</v>
      </c>
      <c r="E66" s="70">
        <v>0</v>
      </c>
      <c r="F66" s="50"/>
    </row>
    <row r="67" spans="1:6" ht="15" customHeight="1" x14ac:dyDescent="0.25">
      <c r="A67" s="114" t="s">
        <v>425</v>
      </c>
      <c r="B67" s="79" t="s">
        <v>356</v>
      </c>
      <c r="C67" s="68">
        <v>0</v>
      </c>
      <c r="D67" s="70">
        <v>0</v>
      </c>
      <c r="E67" s="70">
        <v>0</v>
      </c>
      <c r="F67" s="50"/>
    </row>
    <row r="68" spans="1:6" ht="29.25" customHeight="1" x14ac:dyDescent="0.25">
      <c r="A68" s="117" t="s">
        <v>426</v>
      </c>
      <c r="B68" s="79" t="s">
        <v>357</v>
      </c>
      <c r="C68" s="123">
        <v>0</v>
      </c>
      <c r="D68" s="87">
        <v>0</v>
      </c>
      <c r="E68" s="87">
        <v>0</v>
      </c>
      <c r="F68" s="50"/>
    </row>
    <row r="69" spans="1:6" ht="15" customHeight="1" x14ac:dyDescent="0.25">
      <c r="A69" s="117" t="s">
        <v>427</v>
      </c>
      <c r="B69" s="79" t="s">
        <v>358</v>
      </c>
      <c r="C69" s="68">
        <v>0</v>
      </c>
      <c r="D69" s="68">
        <v>0</v>
      </c>
      <c r="E69" s="68"/>
      <c r="F69" s="50"/>
    </row>
    <row r="70" spans="1:6" ht="15" customHeight="1" x14ac:dyDescent="0.25">
      <c r="A70" s="117" t="s">
        <v>428</v>
      </c>
      <c r="B70" s="79" t="s">
        <v>359</v>
      </c>
      <c r="C70" s="68">
        <v>0</v>
      </c>
      <c r="D70" s="68"/>
      <c r="E70" s="68">
        <v>0</v>
      </c>
      <c r="F70" s="50"/>
    </row>
    <row r="71" spans="1:6" ht="15" customHeight="1" x14ac:dyDescent="0.25">
      <c r="A71" s="115" t="s">
        <v>360</v>
      </c>
      <c r="B71" s="93" t="s">
        <v>361</v>
      </c>
      <c r="C71" s="82">
        <f>SUM(C66:C70)</f>
        <v>0</v>
      </c>
      <c r="D71" s="82">
        <f t="shared" ref="D71:E71" si="3">SUM(D66:D70)</f>
        <v>0</v>
      </c>
      <c r="E71" s="82">
        <f t="shared" si="3"/>
        <v>0</v>
      </c>
      <c r="F71" s="50"/>
    </row>
    <row r="72" spans="1:6" ht="15.75" x14ac:dyDescent="0.25">
      <c r="A72" s="13" t="s">
        <v>200</v>
      </c>
      <c r="B72" s="121"/>
      <c r="C72" s="91">
        <f>C59+C65+C71</f>
        <v>0</v>
      </c>
      <c r="D72" s="91">
        <f>D59+D65+D71</f>
        <v>0</v>
      </c>
      <c r="E72" s="91">
        <f>E59+E65+E71</f>
        <v>0</v>
      </c>
      <c r="F72" s="50"/>
    </row>
    <row r="73" spans="1:6" ht="15.75" customHeight="1" x14ac:dyDescent="0.25">
      <c r="A73" s="14" t="s">
        <v>362</v>
      </c>
      <c r="B73" s="10" t="s">
        <v>363</v>
      </c>
      <c r="C73" s="98">
        <f>C20+C34+C46+C52+C59+C65+C71</f>
        <v>25164183</v>
      </c>
      <c r="D73" s="98">
        <f>D20+D34+D46+D52+D59+D65+D71</f>
        <v>31562426</v>
      </c>
      <c r="E73" s="98">
        <f>E20+E34+E46+E52+E59+E65+E71</f>
        <v>31477235</v>
      </c>
      <c r="F73" s="50"/>
    </row>
    <row r="74" spans="1:6" ht="15.75" x14ac:dyDescent="0.25">
      <c r="A74" s="17" t="s">
        <v>364</v>
      </c>
      <c r="B74" s="18"/>
      <c r="C74" s="124"/>
      <c r="D74" s="125"/>
      <c r="E74" s="125"/>
      <c r="F74" s="50"/>
    </row>
    <row r="75" spans="1:6" ht="15.75" x14ac:dyDescent="0.25">
      <c r="A75" s="17" t="s">
        <v>365</v>
      </c>
      <c r="B75" s="18"/>
      <c r="C75" s="124"/>
      <c r="D75" s="125"/>
      <c r="E75" s="125"/>
      <c r="F75" s="50"/>
    </row>
    <row r="76" spans="1:6" ht="15.75" x14ac:dyDescent="0.25">
      <c r="A76" s="126" t="s">
        <v>366</v>
      </c>
      <c r="B76" s="74" t="s">
        <v>367</v>
      </c>
      <c r="C76" s="68">
        <v>0</v>
      </c>
      <c r="D76" s="70">
        <v>0</v>
      </c>
      <c r="E76" s="70">
        <v>0</v>
      </c>
      <c r="F76" s="50"/>
    </row>
    <row r="77" spans="1:6" ht="15" customHeight="1" x14ac:dyDescent="0.25">
      <c r="A77" s="117" t="s">
        <v>368</v>
      </c>
      <c r="B77" s="74" t="s">
        <v>369</v>
      </c>
      <c r="C77" s="68">
        <v>0</v>
      </c>
      <c r="D77" s="70">
        <v>0</v>
      </c>
      <c r="E77" s="70">
        <v>0</v>
      </c>
      <c r="F77" s="50"/>
    </row>
    <row r="78" spans="1:6" ht="15.75" x14ac:dyDescent="0.25">
      <c r="A78" s="126" t="s">
        <v>370</v>
      </c>
      <c r="B78" s="74" t="s">
        <v>371</v>
      </c>
      <c r="C78" s="68">
        <v>0</v>
      </c>
      <c r="D78" s="70">
        <v>0</v>
      </c>
      <c r="E78" s="70">
        <v>0</v>
      </c>
      <c r="F78" s="50"/>
    </row>
    <row r="79" spans="1:6" ht="15" customHeight="1" x14ac:dyDescent="0.25">
      <c r="A79" s="118" t="s">
        <v>372</v>
      </c>
      <c r="B79" s="80" t="s">
        <v>373</v>
      </c>
      <c r="C79" s="127">
        <v>0</v>
      </c>
      <c r="D79" s="102">
        <v>0</v>
      </c>
      <c r="E79" s="102">
        <v>0</v>
      </c>
      <c r="F79" s="50"/>
    </row>
    <row r="80" spans="1:6" ht="15" customHeight="1" x14ac:dyDescent="0.25">
      <c r="A80" s="117" t="s">
        <v>374</v>
      </c>
      <c r="B80" s="74" t="s">
        <v>375</v>
      </c>
      <c r="C80" s="68">
        <v>0</v>
      </c>
      <c r="D80" s="70">
        <v>0</v>
      </c>
      <c r="E80" s="70">
        <v>0</v>
      </c>
      <c r="F80" s="50"/>
    </row>
    <row r="81" spans="1:6" ht="15.75" x14ac:dyDescent="0.25">
      <c r="A81" s="126" t="s">
        <v>376</v>
      </c>
      <c r="B81" s="74" t="s">
        <v>377</v>
      </c>
      <c r="C81" s="68">
        <v>0</v>
      </c>
      <c r="D81" s="70">
        <v>0</v>
      </c>
      <c r="E81" s="70">
        <v>0</v>
      </c>
      <c r="F81" s="50"/>
    </row>
    <row r="82" spans="1:6" ht="15" customHeight="1" x14ac:dyDescent="0.25">
      <c r="A82" s="117" t="s">
        <v>378</v>
      </c>
      <c r="B82" s="74" t="s">
        <v>379</v>
      </c>
      <c r="C82" s="68">
        <v>0</v>
      </c>
      <c r="D82" s="70">
        <v>0</v>
      </c>
      <c r="E82" s="70">
        <v>0</v>
      </c>
      <c r="F82" s="50"/>
    </row>
    <row r="83" spans="1:6" ht="15.75" x14ac:dyDescent="0.25">
      <c r="A83" s="126" t="s">
        <v>380</v>
      </c>
      <c r="B83" s="74" t="s">
        <v>381</v>
      </c>
      <c r="C83" s="68">
        <v>0</v>
      </c>
      <c r="D83" s="70">
        <v>0</v>
      </c>
      <c r="E83" s="70">
        <v>0</v>
      </c>
      <c r="F83" s="50"/>
    </row>
    <row r="84" spans="1:6" ht="15.75" x14ac:dyDescent="0.25">
      <c r="A84" s="128" t="s">
        <v>382</v>
      </c>
      <c r="B84" s="80" t="s">
        <v>383</v>
      </c>
      <c r="C84" s="127">
        <v>0</v>
      </c>
      <c r="D84" s="102">
        <v>0</v>
      </c>
      <c r="E84" s="102">
        <v>0</v>
      </c>
      <c r="F84" s="50"/>
    </row>
    <row r="85" spans="1:6" ht="15" customHeight="1" x14ac:dyDescent="0.25">
      <c r="A85" s="114" t="s">
        <v>384</v>
      </c>
      <c r="B85" s="74" t="s">
        <v>385</v>
      </c>
      <c r="C85" s="68">
        <v>8901955</v>
      </c>
      <c r="D85" s="68">
        <v>8901955</v>
      </c>
      <c r="E85" s="68">
        <v>8901955</v>
      </c>
      <c r="F85" s="50"/>
    </row>
    <row r="86" spans="1:6" ht="15" customHeight="1" x14ac:dyDescent="0.25">
      <c r="A86" s="114" t="s">
        <v>386</v>
      </c>
      <c r="B86" s="74" t="s">
        <v>385</v>
      </c>
      <c r="C86" s="68">
        <v>0</v>
      </c>
      <c r="D86" s="70">
        <v>0</v>
      </c>
      <c r="E86" s="70">
        <v>0</v>
      </c>
      <c r="F86" s="50"/>
    </row>
    <row r="87" spans="1:6" ht="15" customHeight="1" x14ac:dyDescent="0.25">
      <c r="A87" s="114" t="s">
        <v>387</v>
      </c>
      <c r="B87" s="74" t="s">
        <v>388</v>
      </c>
      <c r="C87" s="68">
        <v>0</v>
      </c>
      <c r="D87" s="70">
        <v>0</v>
      </c>
      <c r="E87" s="70">
        <v>0</v>
      </c>
      <c r="F87" s="50"/>
    </row>
    <row r="88" spans="1:6" ht="15" customHeight="1" x14ac:dyDescent="0.25">
      <c r="A88" s="114" t="s">
        <v>389</v>
      </c>
      <c r="B88" s="74" t="s">
        <v>388</v>
      </c>
      <c r="C88" s="68">
        <v>0</v>
      </c>
      <c r="D88" s="70">
        <v>0</v>
      </c>
      <c r="E88" s="70">
        <v>0</v>
      </c>
      <c r="F88" s="50"/>
    </row>
    <row r="89" spans="1:6" ht="15" customHeight="1" x14ac:dyDescent="0.25">
      <c r="A89" s="115" t="s">
        <v>390</v>
      </c>
      <c r="B89" s="80" t="s">
        <v>391</v>
      </c>
      <c r="C89" s="78">
        <f>SUM(C85:C88)</f>
        <v>8901955</v>
      </c>
      <c r="D89" s="78">
        <f>SUM(D85:D88)</f>
        <v>8901955</v>
      </c>
      <c r="E89" s="78">
        <f>SUM(E85:E88)</f>
        <v>8901955</v>
      </c>
      <c r="F89" s="50"/>
    </row>
    <row r="90" spans="1:6" ht="15.75" x14ac:dyDescent="0.25">
      <c r="A90" s="126" t="s">
        <v>392</v>
      </c>
      <c r="B90" s="74" t="s">
        <v>393</v>
      </c>
      <c r="C90" s="68">
        <v>0</v>
      </c>
      <c r="D90" s="68">
        <v>961827</v>
      </c>
      <c r="E90" s="68">
        <v>961827</v>
      </c>
      <c r="F90" s="50"/>
    </row>
    <row r="91" spans="1:6" ht="15.75" x14ac:dyDescent="0.25">
      <c r="A91" s="126" t="s">
        <v>394</v>
      </c>
      <c r="B91" s="74" t="s">
        <v>395</v>
      </c>
      <c r="C91" s="68">
        <v>0</v>
      </c>
      <c r="D91" s="70">
        <v>0</v>
      </c>
      <c r="E91" s="70">
        <v>0</v>
      </c>
      <c r="F91" s="50"/>
    </row>
    <row r="92" spans="1:6" ht="15.75" x14ac:dyDescent="0.25">
      <c r="A92" s="126" t="s">
        <v>396</v>
      </c>
      <c r="B92" s="74" t="s">
        <v>397</v>
      </c>
      <c r="C92" s="68">
        <v>0</v>
      </c>
      <c r="D92" s="70">
        <v>0</v>
      </c>
      <c r="E92" s="70">
        <v>0</v>
      </c>
      <c r="F92" s="50"/>
    </row>
    <row r="93" spans="1:6" ht="15.75" x14ac:dyDescent="0.25">
      <c r="A93" s="126" t="s">
        <v>398</v>
      </c>
      <c r="B93" s="74" t="s">
        <v>399</v>
      </c>
      <c r="C93" s="68">
        <v>0</v>
      </c>
      <c r="D93" s="70">
        <v>0</v>
      </c>
      <c r="E93" s="68">
        <v>0</v>
      </c>
      <c r="F93" s="50"/>
    </row>
    <row r="94" spans="1:6" ht="15" customHeight="1" x14ac:dyDescent="0.25">
      <c r="A94" s="117" t="s">
        <v>400</v>
      </c>
      <c r="B94" s="74" t="s">
        <v>401</v>
      </c>
      <c r="C94" s="68">
        <v>0</v>
      </c>
      <c r="D94" s="70">
        <v>0</v>
      </c>
      <c r="E94" s="70">
        <v>0</v>
      </c>
      <c r="F94" s="50"/>
    </row>
    <row r="95" spans="1:6" ht="15" customHeight="1" x14ac:dyDescent="0.25">
      <c r="A95" s="118" t="s">
        <v>402</v>
      </c>
      <c r="B95" s="80" t="s">
        <v>403</v>
      </c>
      <c r="C95" s="81">
        <f>C79+C84+C89+C90+C91+C92+C93+C94</f>
        <v>8901955</v>
      </c>
      <c r="D95" s="81">
        <f>D79+D84+D89+D90+D91+D92+D93+D94</f>
        <v>9863782</v>
      </c>
      <c r="E95" s="81">
        <f>E89+E90+E93</f>
        <v>9863782</v>
      </c>
      <c r="F95" s="50"/>
    </row>
    <row r="96" spans="1:6" ht="15" customHeight="1" x14ac:dyDescent="0.25">
      <c r="A96" s="117" t="s">
        <v>404</v>
      </c>
      <c r="B96" s="74" t="s">
        <v>405</v>
      </c>
      <c r="C96" s="68">
        <v>0</v>
      </c>
      <c r="D96" s="70">
        <v>0</v>
      </c>
      <c r="E96" s="70">
        <v>0</v>
      </c>
      <c r="F96" s="50"/>
    </row>
    <row r="97" spans="1:6" ht="15" customHeight="1" x14ac:dyDescent="0.25">
      <c r="A97" s="117" t="s">
        <v>406</v>
      </c>
      <c r="B97" s="74" t="s">
        <v>407</v>
      </c>
      <c r="C97" s="68">
        <v>0</v>
      </c>
      <c r="D97" s="70">
        <v>0</v>
      </c>
      <c r="E97" s="70">
        <v>0</v>
      </c>
      <c r="F97" s="50"/>
    </row>
    <row r="98" spans="1:6" ht="15.75" x14ac:dyDescent="0.25">
      <c r="A98" s="126" t="s">
        <v>408</v>
      </c>
      <c r="B98" s="74" t="s">
        <v>409</v>
      </c>
      <c r="C98" s="68">
        <v>0</v>
      </c>
      <c r="D98" s="70">
        <v>0</v>
      </c>
      <c r="E98" s="70">
        <v>0</v>
      </c>
      <c r="F98" s="50"/>
    </row>
    <row r="99" spans="1:6" ht="15.75" x14ac:dyDescent="0.25">
      <c r="A99" s="126" t="s">
        <v>410</v>
      </c>
      <c r="B99" s="74" t="s">
        <v>411</v>
      </c>
      <c r="C99" s="68">
        <v>0</v>
      </c>
      <c r="D99" s="70">
        <v>0</v>
      </c>
      <c r="E99" s="70">
        <v>0</v>
      </c>
      <c r="F99" s="50"/>
    </row>
    <row r="100" spans="1:6" ht="15.75" x14ac:dyDescent="0.25">
      <c r="A100" s="128" t="s">
        <v>412</v>
      </c>
      <c r="B100" s="80" t="s">
        <v>413</v>
      </c>
      <c r="C100" s="68">
        <v>0</v>
      </c>
      <c r="D100" s="70">
        <v>0</v>
      </c>
      <c r="E100" s="70">
        <v>0</v>
      </c>
      <c r="F100" s="50"/>
    </row>
    <row r="101" spans="1:6" ht="15" customHeight="1" x14ac:dyDescent="0.25">
      <c r="A101" s="118" t="s">
        <v>414</v>
      </c>
      <c r="B101" s="80" t="s">
        <v>415</v>
      </c>
      <c r="C101" s="68">
        <v>0</v>
      </c>
      <c r="D101" s="70">
        <v>0</v>
      </c>
      <c r="E101" s="70">
        <v>0</v>
      </c>
      <c r="F101" s="50"/>
    </row>
    <row r="102" spans="1:6" ht="15.75" x14ac:dyDescent="0.25">
      <c r="A102" s="15" t="s">
        <v>416</v>
      </c>
      <c r="B102" s="9" t="s">
        <v>417</v>
      </c>
      <c r="C102" s="98">
        <f>C95+C100+C101</f>
        <v>8901955</v>
      </c>
      <c r="D102" s="98">
        <f>D95+D100+D101</f>
        <v>9863782</v>
      </c>
      <c r="E102" s="98">
        <f>E95+E100+E101</f>
        <v>9863782</v>
      </c>
      <c r="F102" s="50"/>
    </row>
    <row r="103" spans="1:6" ht="15.75" x14ac:dyDescent="0.25">
      <c r="A103" s="16" t="s">
        <v>22</v>
      </c>
      <c r="B103" s="7"/>
      <c r="C103" s="56">
        <f>C73+C102</f>
        <v>34066138</v>
      </c>
      <c r="D103" s="129">
        <f>D73+D102</f>
        <v>41426208</v>
      </c>
      <c r="E103" s="56">
        <f>E73+E102</f>
        <v>41341017</v>
      </c>
      <c r="F103" s="50"/>
    </row>
    <row r="104" spans="1:6" ht="15.75" x14ac:dyDescent="0.25">
      <c r="A104" s="50"/>
      <c r="B104" s="50"/>
      <c r="C104" s="50"/>
      <c r="D104" s="50"/>
      <c r="E104" s="50"/>
      <c r="F104" s="50"/>
    </row>
  </sheetData>
  <mergeCells count="9">
    <mergeCell ref="D1:E1"/>
    <mergeCell ref="A2:E2"/>
    <mergeCell ref="A3:E3"/>
    <mergeCell ref="A4:E4"/>
    <mergeCell ref="A6:A7"/>
    <mergeCell ref="B6:B7"/>
    <mergeCell ref="C6:C7"/>
    <mergeCell ref="D6:D7"/>
    <mergeCell ref="E6:E7"/>
  </mergeCells>
  <pageMargins left="0.23622047244094491" right="0.23622047244094491" top="0.74803149606299213" bottom="0.74803149606299213" header="0.31496062992125984" footer="0.31496062992125984"/>
  <pageSetup paperSize="9" scale="85" fitToHeight="2" orientation="landscape" r:id="rId1"/>
  <rowBreaks count="2" manualBreakCount="2">
    <brk id="32" max="16383" man="1"/>
    <brk id="8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abSelected="1" topLeftCell="A26" zoomScaleNormal="100" workbookViewId="0">
      <selection activeCell="A39" sqref="A39"/>
    </sheetView>
  </sheetViews>
  <sheetFormatPr defaultRowHeight="15" x14ac:dyDescent="0.25"/>
  <cols>
    <col min="1" max="1" width="75.5703125" customWidth="1"/>
    <col min="2" max="2" width="18" customWidth="1"/>
  </cols>
  <sheetData>
    <row r="1" spans="1:2" x14ac:dyDescent="0.25">
      <c r="B1" s="112" t="s">
        <v>1045</v>
      </c>
    </row>
    <row r="2" spans="1:2" ht="18" x14ac:dyDescent="0.25">
      <c r="A2" s="234" t="s">
        <v>1096</v>
      </c>
      <c r="B2" s="234"/>
    </row>
    <row r="3" spans="1:2" x14ac:dyDescent="0.25">
      <c r="A3" s="241" t="s">
        <v>1078</v>
      </c>
      <c r="B3" s="254"/>
    </row>
    <row r="4" spans="1:2" x14ac:dyDescent="0.25">
      <c r="A4" s="242" t="s">
        <v>1062</v>
      </c>
      <c r="B4" s="255"/>
    </row>
    <row r="6" spans="1:2" x14ac:dyDescent="0.25">
      <c r="B6" s="112" t="s">
        <v>1057</v>
      </c>
    </row>
    <row r="7" spans="1:2" ht="95.25" customHeight="1" x14ac:dyDescent="0.25">
      <c r="A7" s="157" t="s">
        <v>438</v>
      </c>
      <c r="B7" s="131" t="s">
        <v>439</v>
      </c>
    </row>
    <row r="8" spans="1:2" ht="15" customHeight="1" x14ac:dyDescent="0.25">
      <c r="A8" s="132" t="s">
        <v>440</v>
      </c>
      <c r="B8" s="133">
        <v>0</v>
      </c>
    </row>
    <row r="9" spans="1:2" ht="15" customHeight="1" x14ac:dyDescent="0.25">
      <c r="A9" s="132" t="s">
        <v>441</v>
      </c>
      <c r="B9" s="133">
        <v>0</v>
      </c>
    </row>
    <row r="10" spans="1:2" ht="15" customHeight="1" x14ac:dyDescent="0.25">
      <c r="A10" s="132" t="s">
        <v>442</v>
      </c>
      <c r="B10" s="133">
        <v>0</v>
      </c>
    </row>
    <row r="11" spans="1:2" ht="15" customHeight="1" x14ac:dyDescent="0.25">
      <c r="A11" s="132" t="s">
        <v>443</v>
      </c>
      <c r="B11" s="133">
        <v>0</v>
      </c>
    </row>
    <row r="12" spans="1:2" ht="15" customHeight="1" x14ac:dyDescent="0.25">
      <c r="A12" s="130" t="s">
        <v>444</v>
      </c>
      <c r="B12" s="134">
        <v>0</v>
      </c>
    </row>
    <row r="13" spans="1:2" ht="15" customHeight="1" x14ac:dyDescent="0.25">
      <c r="A13" s="132" t="s">
        <v>445</v>
      </c>
      <c r="B13" s="133">
        <v>0</v>
      </c>
    </row>
    <row r="14" spans="1:2" ht="31.5" x14ac:dyDescent="0.25">
      <c r="A14" s="132" t="s">
        <v>446</v>
      </c>
      <c r="B14" s="133">
        <v>0</v>
      </c>
    </row>
    <row r="15" spans="1:2" ht="15" customHeight="1" x14ac:dyDescent="0.25">
      <c r="A15" s="132" t="s">
        <v>447</v>
      </c>
      <c r="B15" s="133">
        <v>0</v>
      </c>
    </row>
    <row r="16" spans="1:2" ht="15" customHeight="1" x14ac:dyDescent="0.25">
      <c r="A16" s="132" t="s">
        <v>448</v>
      </c>
      <c r="B16" s="133">
        <v>1</v>
      </c>
    </row>
    <row r="17" spans="1:2" ht="15" customHeight="1" x14ac:dyDescent="0.25">
      <c r="A17" s="132" t="s">
        <v>449</v>
      </c>
      <c r="B17" s="133">
        <v>0</v>
      </c>
    </row>
    <row r="18" spans="1:2" ht="15" customHeight="1" x14ac:dyDescent="0.25">
      <c r="A18" s="132" t="s">
        <v>450</v>
      </c>
      <c r="B18" s="133">
        <v>0</v>
      </c>
    </row>
    <row r="19" spans="1:2" ht="15" customHeight="1" x14ac:dyDescent="0.25">
      <c r="A19" s="132" t="s">
        <v>451</v>
      </c>
      <c r="B19" s="133">
        <v>0</v>
      </c>
    </row>
    <row r="20" spans="1:2" ht="15" customHeight="1" x14ac:dyDescent="0.25">
      <c r="A20" s="130" t="s">
        <v>452</v>
      </c>
      <c r="B20" s="134">
        <f>SUM(B13:B19)</f>
        <v>1</v>
      </c>
    </row>
    <row r="21" spans="1:2" ht="15" customHeight="1" x14ac:dyDescent="0.25">
      <c r="A21" s="132" t="s">
        <v>453</v>
      </c>
      <c r="B21" s="133">
        <v>0</v>
      </c>
    </row>
    <row r="22" spans="1:2" ht="15" customHeight="1" x14ac:dyDescent="0.25">
      <c r="A22" s="132" t="s">
        <v>454</v>
      </c>
      <c r="B22" s="133">
        <v>0</v>
      </c>
    </row>
    <row r="23" spans="1:2" ht="15" customHeight="1" x14ac:dyDescent="0.25">
      <c r="A23" s="132" t="s">
        <v>455</v>
      </c>
      <c r="B23" s="133">
        <v>0</v>
      </c>
    </row>
    <row r="24" spans="1:2" ht="15" customHeight="1" x14ac:dyDescent="0.25">
      <c r="A24" s="132" t="s">
        <v>456</v>
      </c>
      <c r="B24" s="133">
        <v>0</v>
      </c>
    </row>
    <row r="25" spans="1:2" ht="15" customHeight="1" x14ac:dyDescent="0.25">
      <c r="A25" s="132" t="s">
        <v>457</v>
      </c>
      <c r="B25" s="133">
        <v>1</v>
      </c>
    </row>
    <row r="26" spans="1:2" ht="15" customHeight="1" x14ac:dyDescent="0.25">
      <c r="A26" s="130" t="s">
        <v>458</v>
      </c>
      <c r="B26" s="134">
        <f>B21+B22+B23+B24+B25</f>
        <v>1</v>
      </c>
    </row>
    <row r="27" spans="1:2" ht="15" customHeight="1" x14ac:dyDescent="0.25">
      <c r="A27" s="132" t="s">
        <v>459</v>
      </c>
      <c r="B27" s="133">
        <v>1</v>
      </c>
    </row>
    <row r="28" spans="1:2" ht="15" customHeight="1" x14ac:dyDescent="0.25">
      <c r="A28" s="132" t="s">
        <v>460</v>
      </c>
      <c r="B28" s="133">
        <v>3</v>
      </c>
    </row>
    <row r="29" spans="1:2" ht="15" customHeight="1" x14ac:dyDescent="0.25">
      <c r="A29" s="132" t="s">
        <v>461</v>
      </c>
      <c r="B29" s="133">
        <v>1</v>
      </c>
    </row>
    <row r="30" spans="1:2" ht="15" customHeight="1" x14ac:dyDescent="0.25">
      <c r="A30" s="130" t="s">
        <v>462</v>
      </c>
      <c r="B30" s="134">
        <f>SUM(B27:B29)</f>
        <v>5</v>
      </c>
    </row>
    <row r="31" spans="1:2" ht="30" customHeight="1" x14ac:dyDescent="0.25">
      <c r="A31" s="130" t="s">
        <v>463</v>
      </c>
      <c r="B31" s="63">
        <f>SUM(B12,B20,B26,B30)</f>
        <v>7</v>
      </c>
    </row>
    <row r="32" spans="1:2" ht="43.5" customHeight="1" x14ac:dyDescent="0.25">
      <c r="A32" s="132" t="s">
        <v>464</v>
      </c>
      <c r="B32" s="133">
        <v>0</v>
      </c>
    </row>
    <row r="33" spans="1:2" ht="63" x14ac:dyDescent="0.25">
      <c r="A33" s="132" t="s">
        <v>465</v>
      </c>
      <c r="B33" s="133">
        <v>0</v>
      </c>
    </row>
    <row r="34" spans="1:2" ht="31.5" x14ac:dyDescent="0.25">
      <c r="A34" s="132" t="s">
        <v>466</v>
      </c>
      <c r="B34" s="133">
        <v>0</v>
      </c>
    </row>
    <row r="35" spans="1:2" ht="15" customHeight="1" x14ac:dyDescent="0.25">
      <c r="A35" s="132" t="s">
        <v>467</v>
      </c>
      <c r="B35" s="133">
        <v>0</v>
      </c>
    </row>
    <row r="36" spans="1:2" ht="49.5" customHeight="1" x14ac:dyDescent="0.25">
      <c r="A36" s="130" t="s">
        <v>1084</v>
      </c>
      <c r="B36" s="134">
        <v>5</v>
      </c>
    </row>
  </sheetData>
  <mergeCells count="3">
    <mergeCell ref="A2:B2"/>
    <mergeCell ref="A3:B3"/>
    <mergeCell ref="A4:B4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E39" sqref="E39"/>
    </sheetView>
  </sheetViews>
  <sheetFormatPr defaultRowHeight="15" x14ac:dyDescent="0.25"/>
  <cols>
    <col min="1" max="1" width="93.28515625" customWidth="1"/>
    <col min="3" max="3" width="15" style="5" customWidth="1"/>
    <col min="4" max="4" width="17" style="5" customWidth="1"/>
    <col min="5" max="5" width="14.85546875" style="5" customWidth="1"/>
  </cols>
  <sheetData>
    <row r="1" spans="1:8" x14ac:dyDescent="0.25">
      <c r="E1" s="161" t="s">
        <v>1046</v>
      </c>
    </row>
    <row r="2" spans="1:8" ht="18" customHeight="1" x14ac:dyDescent="0.25">
      <c r="A2" s="256" t="s">
        <v>1096</v>
      </c>
      <c r="B2" s="256"/>
      <c r="C2" s="256"/>
      <c r="D2" s="256"/>
      <c r="E2" s="256"/>
      <c r="F2" s="45"/>
      <c r="G2" s="45"/>
      <c r="H2" s="45"/>
    </row>
    <row r="3" spans="1:8" ht="25.5" customHeight="1" x14ac:dyDescent="0.25">
      <c r="A3" s="234" t="s">
        <v>1078</v>
      </c>
      <c r="B3" s="234"/>
      <c r="C3" s="234"/>
      <c r="D3" s="234"/>
      <c r="E3" s="234"/>
      <c r="F3" s="44"/>
      <c r="G3" s="44"/>
      <c r="H3" s="44"/>
    </row>
    <row r="4" spans="1:8" ht="26.25" customHeight="1" x14ac:dyDescent="0.25">
      <c r="A4" s="242" t="s">
        <v>1058</v>
      </c>
      <c r="B4" s="242"/>
      <c r="C4" s="242"/>
      <c r="D4" s="242"/>
      <c r="E4" s="242"/>
    </row>
    <row r="5" spans="1:8" ht="18.75" customHeight="1" x14ac:dyDescent="0.3">
      <c r="A5" s="43"/>
      <c r="B5" s="42"/>
      <c r="C5" s="41"/>
      <c r="D5" s="258" t="s">
        <v>1054</v>
      </c>
      <c r="E5" s="258"/>
    </row>
    <row r="6" spans="1:8" ht="23.25" customHeight="1" x14ac:dyDescent="0.35">
      <c r="A6" s="3"/>
      <c r="C6" s="257" t="s">
        <v>953</v>
      </c>
      <c r="D6" s="257"/>
      <c r="E6" s="257"/>
    </row>
    <row r="7" spans="1:8" ht="31.5" x14ac:dyDescent="0.25">
      <c r="A7" s="136" t="s">
        <v>1</v>
      </c>
      <c r="B7" s="63" t="s">
        <v>25</v>
      </c>
      <c r="C7" s="173" t="s">
        <v>1085</v>
      </c>
      <c r="D7" s="173" t="s">
        <v>1086</v>
      </c>
      <c r="E7" s="172" t="s">
        <v>952</v>
      </c>
    </row>
    <row r="8" spans="1:8" ht="15.75" x14ac:dyDescent="0.25">
      <c r="A8" s="136" t="s">
        <v>118</v>
      </c>
      <c r="B8" s="80" t="s">
        <v>119</v>
      </c>
      <c r="C8" s="137">
        <v>72000</v>
      </c>
      <c r="D8" s="137">
        <v>0</v>
      </c>
      <c r="E8" s="137">
        <v>0</v>
      </c>
    </row>
    <row r="9" spans="1:8" ht="15.75" x14ac:dyDescent="0.25">
      <c r="A9" s="85" t="s">
        <v>951</v>
      </c>
      <c r="B9" s="79" t="s">
        <v>123</v>
      </c>
      <c r="C9" s="137">
        <v>0</v>
      </c>
      <c r="D9" s="138">
        <v>0</v>
      </c>
      <c r="E9" s="138">
        <v>0</v>
      </c>
    </row>
    <row r="10" spans="1:8" ht="15.75" x14ac:dyDescent="0.25">
      <c r="A10" s="85" t="s">
        <v>950</v>
      </c>
      <c r="B10" s="79" t="s">
        <v>123</v>
      </c>
      <c r="C10" s="137">
        <v>0</v>
      </c>
      <c r="D10" s="138">
        <v>0</v>
      </c>
      <c r="E10" s="138">
        <v>0</v>
      </c>
    </row>
    <row r="11" spans="1:8" ht="31.5" x14ac:dyDescent="0.25">
      <c r="A11" s="85" t="s">
        <v>949</v>
      </c>
      <c r="B11" s="79" t="s">
        <v>123</v>
      </c>
      <c r="C11" s="137">
        <v>0</v>
      </c>
      <c r="D11" s="138">
        <v>0</v>
      </c>
      <c r="E11" s="138">
        <v>0</v>
      </c>
    </row>
    <row r="12" spans="1:8" ht="15.75" x14ac:dyDescent="0.25">
      <c r="A12" s="85" t="s">
        <v>948</v>
      </c>
      <c r="B12" s="79" t="s">
        <v>123</v>
      </c>
      <c r="C12" s="137">
        <v>0</v>
      </c>
      <c r="D12" s="138">
        <v>0</v>
      </c>
      <c r="E12" s="138">
        <v>0</v>
      </c>
    </row>
    <row r="13" spans="1:8" ht="15.75" x14ac:dyDescent="0.25">
      <c r="A13" s="83" t="s">
        <v>947</v>
      </c>
      <c r="B13" s="79" t="s">
        <v>123</v>
      </c>
      <c r="C13" s="137">
        <v>0</v>
      </c>
      <c r="D13" s="138">
        <v>0</v>
      </c>
      <c r="E13" s="138">
        <v>0</v>
      </c>
    </row>
    <row r="14" spans="1:8" ht="15.75" x14ac:dyDescent="0.25">
      <c r="A14" s="83" t="s">
        <v>946</v>
      </c>
      <c r="B14" s="79" t="s">
        <v>123</v>
      </c>
      <c r="C14" s="138">
        <v>0</v>
      </c>
      <c r="D14" s="138">
        <v>0</v>
      </c>
      <c r="E14" s="138">
        <v>0</v>
      </c>
    </row>
    <row r="15" spans="1:8" ht="15.75" x14ac:dyDescent="0.25">
      <c r="A15" s="83" t="s">
        <v>1077</v>
      </c>
      <c r="B15" s="79" t="s">
        <v>123</v>
      </c>
      <c r="C15" s="138"/>
      <c r="D15" s="138">
        <v>0</v>
      </c>
      <c r="E15" s="138">
        <v>0</v>
      </c>
    </row>
    <row r="16" spans="1:8" ht="15.75" x14ac:dyDescent="0.25">
      <c r="A16" s="84" t="s">
        <v>945</v>
      </c>
      <c r="B16" s="105" t="s">
        <v>123</v>
      </c>
      <c r="C16" s="139">
        <v>0</v>
      </c>
      <c r="D16" s="139">
        <v>0</v>
      </c>
      <c r="E16" s="139">
        <f>SUM(E9:E15)</f>
        <v>0</v>
      </c>
    </row>
    <row r="17" spans="1:5" ht="15.75" x14ac:dyDescent="0.25">
      <c r="A17" s="85" t="s">
        <v>944</v>
      </c>
      <c r="B17" s="79" t="s">
        <v>125</v>
      </c>
      <c r="C17" s="138">
        <v>0</v>
      </c>
      <c r="D17" s="138">
        <v>0</v>
      </c>
      <c r="E17" s="138">
        <v>0</v>
      </c>
    </row>
    <row r="18" spans="1:5" ht="15.75" x14ac:dyDescent="0.25">
      <c r="A18" s="140" t="s">
        <v>897</v>
      </c>
      <c r="B18" s="105" t="s">
        <v>125</v>
      </c>
      <c r="C18" s="139">
        <v>0</v>
      </c>
      <c r="D18" s="139">
        <v>0</v>
      </c>
      <c r="E18" s="139">
        <v>0</v>
      </c>
    </row>
    <row r="19" spans="1:5" ht="15.75" x14ac:dyDescent="0.25">
      <c r="A19" s="85" t="s">
        <v>943</v>
      </c>
      <c r="B19" s="79" t="s">
        <v>127</v>
      </c>
      <c r="C19" s="141">
        <v>0</v>
      </c>
      <c r="D19" s="138">
        <v>0</v>
      </c>
      <c r="E19" s="138">
        <v>0</v>
      </c>
    </row>
    <row r="20" spans="1:5" ht="15.75" x14ac:dyDescent="0.25">
      <c r="A20" s="85" t="s">
        <v>942</v>
      </c>
      <c r="B20" s="79" t="s">
        <v>127</v>
      </c>
      <c r="C20" s="141">
        <v>0</v>
      </c>
      <c r="D20" s="138">
        <v>0</v>
      </c>
      <c r="E20" s="138">
        <v>0</v>
      </c>
    </row>
    <row r="21" spans="1:5" ht="15.75" x14ac:dyDescent="0.25">
      <c r="A21" s="83" t="s">
        <v>941</v>
      </c>
      <c r="B21" s="79" t="s">
        <v>127</v>
      </c>
      <c r="C21" s="141">
        <v>0</v>
      </c>
      <c r="D21" s="138">
        <v>0</v>
      </c>
      <c r="E21" s="138">
        <v>0</v>
      </c>
    </row>
    <row r="22" spans="1:5" ht="15.75" x14ac:dyDescent="0.25">
      <c r="A22" s="83" t="s">
        <v>940</v>
      </c>
      <c r="B22" s="79" t="s">
        <v>127</v>
      </c>
      <c r="C22" s="141">
        <v>0</v>
      </c>
      <c r="D22" s="138">
        <v>0</v>
      </c>
      <c r="E22" s="138">
        <v>0</v>
      </c>
    </row>
    <row r="23" spans="1:5" ht="15.75" x14ac:dyDescent="0.25">
      <c r="A23" s="83" t="s">
        <v>939</v>
      </c>
      <c r="B23" s="79" t="s">
        <v>127</v>
      </c>
      <c r="C23" s="138">
        <v>0</v>
      </c>
      <c r="D23" s="138">
        <v>0</v>
      </c>
      <c r="E23" s="138">
        <v>0</v>
      </c>
    </row>
    <row r="24" spans="1:5" ht="31.5" x14ac:dyDescent="0.25">
      <c r="A24" s="142" t="s">
        <v>938</v>
      </c>
      <c r="B24" s="79" t="s">
        <v>127</v>
      </c>
      <c r="C24" s="138">
        <v>0</v>
      </c>
      <c r="D24" s="138">
        <v>0</v>
      </c>
      <c r="E24" s="138">
        <v>0</v>
      </c>
    </row>
    <row r="25" spans="1:5" ht="15.75" x14ac:dyDescent="0.25">
      <c r="A25" s="143" t="s">
        <v>898</v>
      </c>
      <c r="B25" s="105" t="s">
        <v>127</v>
      </c>
      <c r="C25" s="139">
        <v>0</v>
      </c>
      <c r="D25" s="139">
        <v>0</v>
      </c>
      <c r="E25" s="139">
        <v>0</v>
      </c>
    </row>
    <row r="26" spans="1:5" ht="15.75" x14ac:dyDescent="0.25">
      <c r="A26" s="85" t="s">
        <v>937</v>
      </c>
      <c r="B26" s="79" t="s">
        <v>129</v>
      </c>
      <c r="C26" s="138">
        <v>0</v>
      </c>
      <c r="D26" s="138">
        <v>0</v>
      </c>
      <c r="E26" s="138">
        <v>0</v>
      </c>
    </row>
    <row r="27" spans="1:5" ht="15.75" x14ac:dyDescent="0.25">
      <c r="A27" s="85" t="s">
        <v>936</v>
      </c>
      <c r="B27" s="79" t="s">
        <v>129</v>
      </c>
      <c r="C27" s="138">
        <v>0</v>
      </c>
      <c r="D27" s="138">
        <v>0</v>
      </c>
      <c r="E27" s="138">
        <v>0</v>
      </c>
    </row>
    <row r="28" spans="1:5" ht="15.75" x14ac:dyDescent="0.25">
      <c r="A28" s="143" t="s">
        <v>935</v>
      </c>
      <c r="B28" s="93" t="s">
        <v>129</v>
      </c>
      <c r="C28" s="139">
        <v>0</v>
      </c>
      <c r="D28" s="139">
        <v>0</v>
      </c>
      <c r="E28" s="139">
        <v>0</v>
      </c>
    </row>
    <row r="29" spans="1:5" ht="15.75" x14ac:dyDescent="0.25">
      <c r="A29" s="85" t="s">
        <v>934</v>
      </c>
      <c r="B29" s="79" t="s">
        <v>131</v>
      </c>
      <c r="C29" s="138">
        <v>0</v>
      </c>
      <c r="D29" s="138">
        <v>0</v>
      </c>
      <c r="E29" s="138">
        <v>0</v>
      </c>
    </row>
    <row r="30" spans="1:5" ht="15.75" x14ac:dyDescent="0.25">
      <c r="A30" s="85" t="s">
        <v>933</v>
      </c>
      <c r="B30" s="79" t="s">
        <v>131</v>
      </c>
      <c r="C30" s="138">
        <v>0</v>
      </c>
      <c r="D30" s="138">
        <v>0</v>
      </c>
      <c r="E30" s="138">
        <v>0</v>
      </c>
    </row>
    <row r="31" spans="1:5" ht="15.75" x14ac:dyDescent="0.25">
      <c r="A31" s="83" t="s">
        <v>932</v>
      </c>
      <c r="B31" s="79" t="s">
        <v>131</v>
      </c>
      <c r="C31" s="138">
        <v>0</v>
      </c>
      <c r="D31" s="138">
        <v>0</v>
      </c>
      <c r="E31" s="138">
        <v>0</v>
      </c>
    </row>
    <row r="32" spans="1:5" ht="15.75" x14ac:dyDescent="0.25">
      <c r="A32" s="83" t="s">
        <v>931</v>
      </c>
      <c r="B32" s="79" t="s">
        <v>131</v>
      </c>
      <c r="C32" s="138">
        <v>0</v>
      </c>
      <c r="D32" s="138">
        <v>0</v>
      </c>
      <c r="E32" s="138">
        <v>0</v>
      </c>
    </row>
    <row r="33" spans="1:7" ht="18" customHeight="1" x14ac:dyDescent="0.25">
      <c r="A33" s="83" t="s">
        <v>1068</v>
      </c>
      <c r="B33" s="79" t="s">
        <v>131</v>
      </c>
      <c r="C33" s="138">
        <v>0</v>
      </c>
      <c r="D33" s="138">
        <v>0</v>
      </c>
      <c r="E33" s="138">
        <v>0</v>
      </c>
      <c r="G33" s="5"/>
    </row>
    <row r="34" spans="1:7" ht="15.75" x14ac:dyDescent="0.25">
      <c r="A34" s="83" t="s">
        <v>930</v>
      </c>
      <c r="B34" s="79" t="s">
        <v>131</v>
      </c>
      <c r="C34" s="138">
        <v>0</v>
      </c>
      <c r="D34" s="138">
        <v>0</v>
      </c>
      <c r="E34" s="138">
        <v>0</v>
      </c>
    </row>
    <row r="35" spans="1:7" ht="15.75" x14ac:dyDescent="0.25">
      <c r="A35" s="83" t="s">
        <v>929</v>
      </c>
      <c r="B35" s="79" t="s">
        <v>131</v>
      </c>
      <c r="C35" s="138">
        <v>0</v>
      </c>
      <c r="D35" s="138">
        <v>0</v>
      </c>
      <c r="E35" s="138">
        <v>0</v>
      </c>
    </row>
    <row r="36" spans="1:7" ht="15.75" x14ac:dyDescent="0.25">
      <c r="A36" s="83" t="s">
        <v>928</v>
      </c>
      <c r="B36" s="79" t="s">
        <v>131</v>
      </c>
      <c r="C36" s="138">
        <v>0</v>
      </c>
      <c r="D36" s="138">
        <v>0</v>
      </c>
      <c r="E36" s="138">
        <v>0</v>
      </c>
    </row>
    <row r="37" spans="1:7" ht="15.75" x14ac:dyDescent="0.25">
      <c r="A37" s="83" t="s">
        <v>927</v>
      </c>
      <c r="B37" s="79" t="s">
        <v>131</v>
      </c>
      <c r="C37" s="138">
        <v>0</v>
      </c>
      <c r="D37" s="138">
        <v>0</v>
      </c>
      <c r="E37" s="138">
        <v>0</v>
      </c>
    </row>
    <row r="38" spans="1:7" ht="15.75" x14ac:dyDescent="0.25">
      <c r="A38" s="83" t="s">
        <v>1067</v>
      </c>
      <c r="B38" s="79" t="s">
        <v>131</v>
      </c>
      <c r="C38" s="138">
        <v>1999000</v>
      </c>
      <c r="D38" s="138">
        <v>2225540</v>
      </c>
      <c r="E38" s="138">
        <v>2225540</v>
      </c>
    </row>
    <row r="39" spans="1:7" ht="15.75" x14ac:dyDescent="0.25">
      <c r="A39" s="83" t="s">
        <v>926</v>
      </c>
      <c r="B39" s="79" t="s">
        <v>131</v>
      </c>
      <c r="C39" s="138">
        <v>0</v>
      </c>
      <c r="D39" s="138">
        <v>0</v>
      </c>
      <c r="E39" s="138">
        <v>0</v>
      </c>
    </row>
    <row r="40" spans="1:7" ht="31.5" x14ac:dyDescent="0.25">
      <c r="A40" s="83" t="s">
        <v>925</v>
      </c>
      <c r="B40" s="79" t="s">
        <v>131</v>
      </c>
      <c r="C40" s="138">
        <v>0</v>
      </c>
      <c r="D40" s="138">
        <v>0</v>
      </c>
      <c r="E40" s="138">
        <v>0</v>
      </c>
    </row>
    <row r="41" spans="1:7" ht="31.5" x14ac:dyDescent="0.25">
      <c r="A41" s="83" t="s">
        <v>924</v>
      </c>
      <c r="B41" s="79" t="s">
        <v>131</v>
      </c>
      <c r="C41" s="138">
        <v>0</v>
      </c>
      <c r="D41" s="138">
        <v>0</v>
      </c>
      <c r="E41" s="138">
        <v>0</v>
      </c>
    </row>
    <row r="42" spans="1:7" ht="15.75" x14ac:dyDescent="0.25">
      <c r="A42" s="143" t="s">
        <v>899</v>
      </c>
      <c r="B42" s="105" t="s">
        <v>131</v>
      </c>
      <c r="C42" s="139">
        <f>SUM(C29:C41)</f>
        <v>1999000</v>
      </c>
      <c r="D42" s="139">
        <f t="shared" ref="D42:E42" si="0">SUM(D29:D41)</f>
        <v>2225540</v>
      </c>
      <c r="E42" s="139">
        <f t="shared" si="0"/>
        <v>2225540</v>
      </c>
    </row>
    <row r="43" spans="1:7" ht="15.75" x14ac:dyDescent="0.25">
      <c r="A43" s="40" t="s">
        <v>132</v>
      </c>
      <c r="B43" s="144" t="s">
        <v>133</v>
      </c>
      <c r="C43" s="145">
        <f>C8+C18+C25+C28+C42</f>
        <v>2071000</v>
      </c>
      <c r="D43" s="145">
        <f>D8+D16+D18+D25+D42+D28</f>
        <v>2225540</v>
      </c>
      <c r="E43" s="145">
        <f>E8+E16+E18+E25+E42+E28</f>
        <v>2225540</v>
      </c>
    </row>
    <row r="44" spans="1:7" ht="15.75" x14ac:dyDescent="0.25">
      <c r="A44" s="50"/>
      <c r="B44" s="50"/>
      <c r="C44" s="146"/>
      <c r="D44" s="146"/>
      <c r="E44" s="146"/>
    </row>
  </sheetData>
  <mergeCells count="5">
    <mergeCell ref="A2:E2"/>
    <mergeCell ref="A3:E3"/>
    <mergeCell ref="A4:E4"/>
    <mergeCell ref="C6:E6"/>
    <mergeCell ref="D5:E5"/>
  </mergeCells>
  <pageMargins left="0.23622047244094491" right="0.23622047244094491" top="0.74803149606299213" bottom="0.74803149606299213" header="0.31496062992125984" footer="0.31496062992125984"/>
  <pageSetup paperSize="9" scale="9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zoomScaleNormal="100" workbookViewId="0">
      <selection activeCell="D57" sqref="D57"/>
    </sheetView>
  </sheetViews>
  <sheetFormatPr defaultRowHeight="15" x14ac:dyDescent="0.25"/>
  <cols>
    <col min="1" max="1" width="79.28515625" customWidth="1"/>
    <col min="2" max="2" width="10.85546875" customWidth="1"/>
    <col min="3" max="3" width="13.42578125" style="5" customWidth="1"/>
    <col min="4" max="4" width="12.42578125" style="5" customWidth="1"/>
    <col min="5" max="5" width="12.140625" style="5" customWidth="1"/>
  </cols>
  <sheetData>
    <row r="1" spans="1:8" x14ac:dyDescent="0.25">
      <c r="E1" s="161" t="s">
        <v>1047</v>
      </c>
    </row>
    <row r="2" spans="1:8" ht="18" customHeight="1" x14ac:dyDescent="0.25">
      <c r="A2" s="256" t="s">
        <v>1096</v>
      </c>
      <c r="B2" s="256"/>
      <c r="C2" s="256"/>
      <c r="D2" s="256"/>
      <c r="E2" s="256"/>
      <c r="F2" s="45"/>
      <c r="G2" s="45"/>
      <c r="H2" s="45"/>
    </row>
    <row r="3" spans="1:8" ht="25.5" customHeight="1" x14ac:dyDescent="0.25">
      <c r="A3" s="234" t="s">
        <v>1078</v>
      </c>
      <c r="B3" s="234"/>
      <c r="C3" s="234"/>
      <c r="D3" s="234"/>
      <c r="E3" s="234"/>
      <c r="F3" s="44"/>
      <c r="G3" s="44"/>
      <c r="H3" s="44"/>
    </row>
    <row r="4" spans="1:8" ht="27" customHeight="1" x14ac:dyDescent="0.25">
      <c r="A4" s="242" t="s">
        <v>1059</v>
      </c>
      <c r="B4" s="242"/>
      <c r="C4" s="242"/>
      <c r="D4" s="242"/>
      <c r="E4" s="242"/>
    </row>
    <row r="5" spans="1:8" ht="19.5" customHeight="1" x14ac:dyDescent="0.25">
      <c r="A5" s="39"/>
      <c r="B5" s="46"/>
      <c r="C5" s="47"/>
      <c r="D5" s="260" t="s">
        <v>1054</v>
      </c>
      <c r="E5" s="260"/>
    </row>
    <row r="6" spans="1:8" ht="18.75" x14ac:dyDescent="0.3">
      <c r="A6" s="3"/>
      <c r="C6" s="259" t="s">
        <v>953</v>
      </c>
      <c r="D6" s="259"/>
      <c r="E6" s="259"/>
    </row>
    <row r="7" spans="1:8" ht="48" customHeight="1" x14ac:dyDescent="0.25">
      <c r="A7" s="136" t="s">
        <v>1</v>
      </c>
      <c r="B7" s="63" t="s">
        <v>25</v>
      </c>
      <c r="C7" s="174" t="s">
        <v>1085</v>
      </c>
      <c r="D7" s="174" t="s">
        <v>1086</v>
      </c>
      <c r="E7" s="135" t="s">
        <v>952</v>
      </c>
    </row>
    <row r="8" spans="1:8" ht="15.75" x14ac:dyDescent="0.25">
      <c r="A8" s="136" t="s">
        <v>136</v>
      </c>
      <c r="B8" s="74" t="s">
        <v>137</v>
      </c>
      <c r="C8" s="147">
        <f>SUM(C9)</f>
        <v>0</v>
      </c>
      <c r="D8" s="147">
        <f t="shared" ref="D8:E8" si="0">SUM(D9)</f>
        <v>0</v>
      </c>
      <c r="E8" s="147">
        <f t="shared" si="0"/>
        <v>0</v>
      </c>
    </row>
    <row r="9" spans="1:8" ht="31.5" x14ac:dyDescent="0.25">
      <c r="A9" s="169" t="s">
        <v>1069</v>
      </c>
      <c r="B9" s="74" t="s">
        <v>1036</v>
      </c>
      <c r="C9" s="137">
        <v>0</v>
      </c>
      <c r="D9" s="137">
        <v>0</v>
      </c>
      <c r="E9" s="137">
        <v>0</v>
      </c>
    </row>
    <row r="10" spans="1:8" ht="15.75" x14ac:dyDescent="0.25">
      <c r="A10" s="83" t="s">
        <v>954</v>
      </c>
      <c r="B10" s="79" t="s">
        <v>141</v>
      </c>
      <c r="C10" s="138">
        <v>0</v>
      </c>
      <c r="D10" s="138">
        <v>0</v>
      </c>
      <c r="E10" s="138">
        <v>0</v>
      </c>
    </row>
    <row r="11" spans="1:8" ht="15.75" x14ac:dyDescent="0.25">
      <c r="A11" s="83" t="s">
        <v>955</v>
      </c>
      <c r="B11" s="79" t="s">
        <v>141</v>
      </c>
      <c r="C11" s="138">
        <v>0</v>
      </c>
      <c r="D11" s="138">
        <v>0</v>
      </c>
      <c r="E11" s="138">
        <v>0</v>
      </c>
    </row>
    <row r="12" spans="1:8" ht="31.5" x14ac:dyDescent="0.25">
      <c r="A12" s="83" t="s">
        <v>956</v>
      </c>
      <c r="B12" s="79" t="s">
        <v>141</v>
      </c>
      <c r="C12" s="138">
        <v>0</v>
      </c>
      <c r="D12" s="138">
        <v>0</v>
      </c>
      <c r="E12" s="138">
        <v>0</v>
      </c>
    </row>
    <row r="13" spans="1:8" ht="15.75" x14ac:dyDescent="0.25">
      <c r="A13" s="83" t="s">
        <v>957</v>
      </c>
      <c r="B13" s="79" t="s">
        <v>141</v>
      </c>
      <c r="C13" s="138">
        <v>0</v>
      </c>
      <c r="D13" s="138">
        <v>0</v>
      </c>
      <c r="E13" s="138">
        <v>0</v>
      </c>
    </row>
    <row r="14" spans="1:8" ht="15.75" x14ac:dyDescent="0.25">
      <c r="A14" s="83" t="s">
        <v>958</v>
      </c>
      <c r="B14" s="79" t="s">
        <v>141</v>
      </c>
      <c r="C14" s="138">
        <v>0</v>
      </c>
      <c r="D14" s="138">
        <v>0</v>
      </c>
      <c r="E14" s="138">
        <v>0</v>
      </c>
    </row>
    <row r="15" spans="1:8" ht="15.75" x14ac:dyDescent="0.25">
      <c r="A15" s="83" t="s">
        <v>959</v>
      </c>
      <c r="B15" s="79" t="s">
        <v>141</v>
      </c>
      <c r="C15" s="138">
        <v>0</v>
      </c>
      <c r="D15" s="138">
        <v>0</v>
      </c>
      <c r="E15" s="138">
        <v>0</v>
      </c>
    </row>
    <row r="16" spans="1:8" ht="15.75" x14ac:dyDescent="0.25">
      <c r="A16" s="83" t="s">
        <v>960</v>
      </c>
      <c r="B16" s="79" t="s">
        <v>141</v>
      </c>
      <c r="C16" s="138">
        <v>0</v>
      </c>
      <c r="D16" s="138">
        <v>0</v>
      </c>
      <c r="E16" s="138">
        <v>0</v>
      </c>
    </row>
    <row r="17" spans="1:5" ht="15.75" x14ac:dyDescent="0.25">
      <c r="A17" s="83" t="s">
        <v>961</v>
      </c>
      <c r="B17" s="79" t="s">
        <v>141</v>
      </c>
      <c r="C17" s="138">
        <v>0</v>
      </c>
      <c r="D17" s="138">
        <v>0</v>
      </c>
      <c r="E17" s="138">
        <v>0</v>
      </c>
    </row>
    <row r="18" spans="1:5" ht="15.75" x14ac:dyDescent="0.25">
      <c r="A18" s="83" t="s">
        <v>962</v>
      </c>
      <c r="B18" s="79" t="s">
        <v>141</v>
      </c>
      <c r="C18" s="138">
        <v>0</v>
      </c>
      <c r="D18" s="138">
        <v>0</v>
      </c>
      <c r="E18" s="138">
        <v>0</v>
      </c>
    </row>
    <row r="19" spans="1:5" ht="15.75" x14ac:dyDescent="0.25">
      <c r="A19" s="83" t="s">
        <v>963</v>
      </c>
      <c r="B19" s="79" t="s">
        <v>141</v>
      </c>
      <c r="C19" s="138">
        <v>0</v>
      </c>
      <c r="D19" s="138">
        <v>0</v>
      </c>
      <c r="E19" s="138">
        <v>0</v>
      </c>
    </row>
    <row r="20" spans="1:5" ht="31.5" x14ac:dyDescent="0.25">
      <c r="A20" s="143" t="s">
        <v>140</v>
      </c>
      <c r="B20" s="93" t="s">
        <v>141</v>
      </c>
      <c r="C20" s="148">
        <f>SUM(C10:C19)</f>
        <v>0</v>
      </c>
      <c r="D20" s="148">
        <f>SUM(D10:D19)</f>
        <v>0</v>
      </c>
      <c r="E20" s="148">
        <f>SUM(E10:E19)</f>
        <v>0</v>
      </c>
    </row>
    <row r="21" spans="1:5" ht="15.75" x14ac:dyDescent="0.25">
      <c r="A21" s="83" t="s">
        <v>954</v>
      </c>
      <c r="B21" s="79" t="s">
        <v>143</v>
      </c>
      <c r="C21" s="138">
        <v>0</v>
      </c>
      <c r="D21" s="138">
        <v>0</v>
      </c>
      <c r="E21" s="138">
        <v>0</v>
      </c>
    </row>
    <row r="22" spans="1:5" ht="15.75" x14ac:dyDescent="0.25">
      <c r="A22" s="83" t="s">
        <v>955</v>
      </c>
      <c r="B22" s="79" t="s">
        <v>143</v>
      </c>
      <c r="C22" s="138">
        <v>0</v>
      </c>
      <c r="D22" s="138">
        <v>0</v>
      </c>
      <c r="E22" s="138">
        <v>0</v>
      </c>
    </row>
    <row r="23" spans="1:5" ht="31.5" x14ac:dyDescent="0.25">
      <c r="A23" s="83" t="s">
        <v>956</v>
      </c>
      <c r="B23" s="79" t="s">
        <v>143</v>
      </c>
      <c r="C23" s="138">
        <v>0</v>
      </c>
      <c r="D23" s="138">
        <v>0</v>
      </c>
      <c r="E23" s="138">
        <v>0</v>
      </c>
    </row>
    <row r="24" spans="1:5" ht="15.75" x14ac:dyDescent="0.25">
      <c r="A24" s="83" t="s">
        <v>957</v>
      </c>
      <c r="B24" s="79" t="s">
        <v>143</v>
      </c>
      <c r="C24" s="138">
        <v>0</v>
      </c>
      <c r="D24" s="138">
        <v>0</v>
      </c>
      <c r="E24" s="138">
        <v>0</v>
      </c>
    </row>
    <row r="25" spans="1:5" ht="15.75" x14ac:dyDescent="0.25">
      <c r="A25" s="83" t="s">
        <v>958</v>
      </c>
      <c r="B25" s="79" t="s">
        <v>143</v>
      </c>
      <c r="C25" s="138">
        <v>0</v>
      </c>
      <c r="D25" s="138">
        <v>0</v>
      </c>
      <c r="E25" s="138">
        <v>0</v>
      </c>
    </row>
    <row r="26" spans="1:5" ht="15.75" x14ac:dyDescent="0.25">
      <c r="A26" s="83" t="s">
        <v>959</v>
      </c>
      <c r="B26" s="79" t="s">
        <v>143</v>
      </c>
      <c r="C26" s="138">
        <v>0</v>
      </c>
      <c r="D26" s="138">
        <v>0</v>
      </c>
      <c r="E26" s="138">
        <v>0</v>
      </c>
    </row>
    <row r="27" spans="1:5" ht="15.75" x14ac:dyDescent="0.25">
      <c r="A27" s="83" t="s">
        <v>960</v>
      </c>
      <c r="B27" s="79" t="s">
        <v>143</v>
      </c>
      <c r="C27" s="138">
        <v>0</v>
      </c>
      <c r="D27" s="138">
        <v>0</v>
      </c>
      <c r="E27" s="138">
        <v>0</v>
      </c>
    </row>
    <row r="28" spans="1:5" ht="15.75" x14ac:dyDescent="0.25">
      <c r="A28" s="83" t="s">
        <v>961</v>
      </c>
      <c r="B28" s="79" t="s">
        <v>143</v>
      </c>
      <c r="C28" s="138">
        <v>0</v>
      </c>
      <c r="D28" s="138">
        <v>0</v>
      </c>
      <c r="E28" s="138">
        <v>0</v>
      </c>
    </row>
    <row r="29" spans="1:5" ht="15.75" x14ac:dyDescent="0.25">
      <c r="A29" s="83" t="s">
        <v>962</v>
      </c>
      <c r="B29" s="79" t="s">
        <v>143</v>
      </c>
      <c r="C29" s="138">
        <v>0</v>
      </c>
      <c r="D29" s="138">
        <v>0</v>
      </c>
      <c r="E29" s="138">
        <v>0</v>
      </c>
    </row>
    <row r="30" spans="1:5" ht="15.75" x14ac:dyDescent="0.25">
      <c r="A30" s="83" t="s">
        <v>963</v>
      </c>
      <c r="B30" s="79" t="s">
        <v>143</v>
      </c>
      <c r="C30" s="138">
        <v>0</v>
      </c>
      <c r="D30" s="138">
        <v>0</v>
      </c>
      <c r="E30" s="138">
        <v>0</v>
      </c>
    </row>
    <row r="31" spans="1:5" ht="31.5" x14ac:dyDescent="0.25">
      <c r="A31" s="143" t="s">
        <v>964</v>
      </c>
      <c r="B31" s="93" t="s">
        <v>143</v>
      </c>
      <c r="C31" s="148">
        <f>SUM(C21:C30)</f>
        <v>0</v>
      </c>
      <c r="D31" s="148">
        <f>SUM(D21:D30)</f>
        <v>0</v>
      </c>
      <c r="E31" s="148">
        <f>SUM(E21:E30)</f>
        <v>0</v>
      </c>
    </row>
    <row r="32" spans="1:5" ht="15.75" x14ac:dyDescent="0.25">
      <c r="A32" s="83" t="s">
        <v>954</v>
      </c>
      <c r="B32" s="79" t="s">
        <v>145</v>
      </c>
      <c r="C32" s="138">
        <v>100000</v>
      </c>
      <c r="D32" s="138">
        <v>100000</v>
      </c>
      <c r="E32" s="138">
        <v>100000</v>
      </c>
    </row>
    <row r="33" spans="1:5" ht="15.75" x14ac:dyDescent="0.25">
      <c r="A33" s="83" t="s">
        <v>955</v>
      </c>
      <c r="B33" s="79" t="s">
        <v>145</v>
      </c>
      <c r="C33" s="138">
        <v>0</v>
      </c>
      <c r="D33" s="138">
        <v>0</v>
      </c>
      <c r="E33" s="138">
        <v>0</v>
      </c>
    </row>
    <row r="34" spans="1:5" ht="31.5" x14ac:dyDescent="0.25">
      <c r="A34" s="83" t="s">
        <v>956</v>
      </c>
      <c r="B34" s="79" t="s">
        <v>145</v>
      </c>
      <c r="C34" s="138">
        <v>0</v>
      </c>
      <c r="D34" s="138">
        <v>0</v>
      </c>
      <c r="E34" s="138">
        <v>0</v>
      </c>
    </row>
    <row r="35" spans="1:5" ht="15.75" x14ac:dyDescent="0.25">
      <c r="A35" s="83" t="s">
        <v>957</v>
      </c>
      <c r="B35" s="79" t="s">
        <v>145</v>
      </c>
      <c r="C35" s="138">
        <v>0</v>
      </c>
      <c r="D35" s="138">
        <v>0</v>
      </c>
      <c r="E35" s="138">
        <v>0</v>
      </c>
    </row>
    <row r="36" spans="1:5" ht="15.75" x14ac:dyDescent="0.25">
      <c r="A36" s="83" t="s">
        <v>958</v>
      </c>
      <c r="B36" s="79" t="s">
        <v>145</v>
      </c>
      <c r="C36" s="138">
        <v>0</v>
      </c>
      <c r="D36" s="138">
        <v>0</v>
      </c>
      <c r="E36" s="138">
        <v>0</v>
      </c>
    </row>
    <row r="37" spans="1:5" ht="15.75" x14ac:dyDescent="0.25">
      <c r="A37" s="83" t="s">
        <v>959</v>
      </c>
      <c r="B37" s="79" t="s">
        <v>145</v>
      </c>
      <c r="C37" s="138">
        <v>0</v>
      </c>
      <c r="D37" s="138">
        <v>178958</v>
      </c>
      <c r="E37" s="138">
        <v>178958</v>
      </c>
    </row>
    <row r="38" spans="1:5" ht="15.75" x14ac:dyDescent="0.25">
      <c r="A38" s="83" t="s">
        <v>1070</v>
      </c>
      <c r="B38" s="79" t="s">
        <v>145</v>
      </c>
      <c r="C38" s="138">
        <v>496580</v>
      </c>
      <c r="D38" s="138">
        <v>955580</v>
      </c>
      <c r="E38" s="138">
        <v>923330</v>
      </c>
    </row>
    <row r="39" spans="1:5" ht="15.75" x14ac:dyDescent="0.25">
      <c r="A39" s="83" t="s">
        <v>1071</v>
      </c>
      <c r="B39" s="79" t="s">
        <v>145</v>
      </c>
      <c r="C39" s="138">
        <v>251440</v>
      </c>
      <c r="D39" s="138">
        <v>283528</v>
      </c>
      <c r="E39" s="138">
        <v>283528</v>
      </c>
    </row>
    <row r="40" spans="1:5" ht="15.75" x14ac:dyDescent="0.25">
      <c r="A40" s="83" t="s">
        <v>962</v>
      </c>
      <c r="B40" s="79" t="s">
        <v>145</v>
      </c>
      <c r="C40" s="138">
        <v>0</v>
      </c>
      <c r="D40" s="138">
        <v>0</v>
      </c>
      <c r="E40" s="138">
        <v>0</v>
      </c>
    </row>
    <row r="41" spans="1:5" ht="15.75" x14ac:dyDescent="0.25">
      <c r="A41" s="83" t="s">
        <v>963</v>
      </c>
      <c r="B41" s="79" t="s">
        <v>145</v>
      </c>
      <c r="C41" s="138">
        <v>0</v>
      </c>
      <c r="D41" s="138">
        <v>0</v>
      </c>
      <c r="E41" s="138">
        <v>0</v>
      </c>
    </row>
    <row r="42" spans="1:5" ht="15.75" x14ac:dyDescent="0.25">
      <c r="A42" s="143" t="s">
        <v>144</v>
      </c>
      <c r="B42" s="93" t="s">
        <v>145</v>
      </c>
      <c r="C42" s="148">
        <f>SUM(C32:C41)</f>
        <v>848020</v>
      </c>
      <c r="D42" s="148">
        <f t="shared" ref="D42:E42" si="1">SUM(D32:D41)</f>
        <v>1518066</v>
      </c>
      <c r="E42" s="148">
        <f t="shared" si="1"/>
        <v>1485816</v>
      </c>
    </row>
    <row r="43" spans="1:5" ht="15.75" x14ac:dyDescent="0.25">
      <c r="A43" s="83" t="s">
        <v>965</v>
      </c>
      <c r="B43" s="74" t="s">
        <v>149</v>
      </c>
      <c r="C43" s="138">
        <v>0</v>
      </c>
      <c r="D43" s="138">
        <v>0</v>
      </c>
      <c r="E43" s="138">
        <v>0</v>
      </c>
    </row>
    <row r="44" spans="1:5" ht="15.75" x14ac:dyDescent="0.25">
      <c r="A44" s="83" t="s">
        <v>966</v>
      </c>
      <c r="B44" s="74" t="s">
        <v>149</v>
      </c>
      <c r="C44" s="138">
        <v>0</v>
      </c>
      <c r="D44" s="138">
        <v>0</v>
      </c>
      <c r="E44" s="138">
        <v>0</v>
      </c>
    </row>
    <row r="45" spans="1:5" ht="15.75" x14ac:dyDescent="0.25">
      <c r="A45" s="83" t="s">
        <v>967</v>
      </c>
      <c r="B45" s="74" t="s">
        <v>149</v>
      </c>
      <c r="C45" s="138">
        <v>0</v>
      </c>
      <c r="D45" s="138">
        <v>0</v>
      </c>
      <c r="E45" s="138">
        <v>0</v>
      </c>
    </row>
    <row r="46" spans="1:5" ht="15.75" x14ac:dyDescent="0.25">
      <c r="A46" s="74" t="s">
        <v>968</v>
      </c>
      <c r="B46" s="74" t="s">
        <v>149</v>
      </c>
      <c r="C46" s="138">
        <v>0</v>
      </c>
      <c r="D46" s="138">
        <v>0</v>
      </c>
      <c r="E46" s="138">
        <v>0</v>
      </c>
    </row>
    <row r="47" spans="1:5" ht="15.75" x14ac:dyDescent="0.25">
      <c r="A47" s="74" t="s">
        <v>969</v>
      </c>
      <c r="B47" s="74" t="s">
        <v>149</v>
      </c>
      <c r="C47" s="138">
        <v>0</v>
      </c>
      <c r="D47" s="138">
        <v>0</v>
      </c>
      <c r="E47" s="138">
        <v>0</v>
      </c>
    </row>
    <row r="48" spans="1:5" ht="31.5" x14ac:dyDescent="0.25">
      <c r="A48" s="74" t="s">
        <v>970</v>
      </c>
      <c r="B48" s="74" t="s">
        <v>149</v>
      </c>
      <c r="C48" s="138">
        <v>0</v>
      </c>
      <c r="D48" s="138">
        <v>0</v>
      </c>
      <c r="E48" s="138">
        <v>0</v>
      </c>
    </row>
    <row r="49" spans="1:5" ht="15.75" x14ac:dyDescent="0.25">
      <c r="A49" s="83" t="s">
        <v>971</v>
      </c>
      <c r="B49" s="74" t="s">
        <v>149</v>
      </c>
      <c r="C49" s="138">
        <v>0</v>
      </c>
      <c r="D49" s="138">
        <v>0</v>
      </c>
      <c r="E49" s="138">
        <v>0</v>
      </c>
    </row>
    <row r="50" spans="1:5" ht="15.75" x14ac:dyDescent="0.25">
      <c r="A50" s="83" t="s">
        <v>972</v>
      </c>
      <c r="B50" s="74" t="s">
        <v>149</v>
      </c>
      <c r="C50" s="138">
        <v>0</v>
      </c>
      <c r="D50" s="138">
        <v>0</v>
      </c>
      <c r="E50" s="138">
        <v>0</v>
      </c>
    </row>
    <row r="51" spans="1:5" ht="15.75" x14ac:dyDescent="0.25">
      <c r="A51" s="83" t="s">
        <v>973</v>
      </c>
      <c r="B51" s="74" t="s">
        <v>149</v>
      </c>
      <c r="C51" s="138">
        <v>0</v>
      </c>
      <c r="D51" s="138">
        <v>0</v>
      </c>
      <c r="E51" s="138">
        <v>0</v>
      </c>
    </row>
    <row r="52" spans="1:5" ht="15.75" x14ac:dyDescent="0.25">
      <c r="A52" s="83" t="s">
        <v>974</v>
      </c>
      <c r="B52" s="74" t="s">
        <v>149</v>
      </c>
      <c r="C52" s="138">
        <v>0</v>
      </c>
      <c r="D52" s="138">
        <v>0</v>
      </c>
      <c r="E52" s="138">
        <v>0</v>
      </c>
    </row>
    <row r="53" spans="1:5" ht="31.5" x14ac:dyDescent="0.25">
      <c r="A53" s="143" t="s">
        <v>975</v>
      </c>
      <c r="B53" s="93" t="s">
        <v>149</v>
      </c>
      <c r="C53" s="148">
        <f>SUM(C43:C52)</f>
        <v>0</v>
      </c>
      <c r="D53" s="148">
        <f t="shared" ref="D53:E53" si="2">SUM(D43:D52)</f>
        <v>0</v>
      </c>
      <c r="E53" s="148">
        <f t="shared" si="2"/>
        <v>0</v>
      </c>
    </row>
    <row r="54" spans="1:5" ht="15.75" x14ac:dyDescent="0.25">
      <c r="A54" s="83" t="s">
        <v>965</v>
      </c>
      <c r="B54" s="74" t="s">
        <v>156</v>
      </c>
      <c r="C54" s="138">
        <v>0</v>
      </c>
      <c r="D54" s="138">
        <v>50000</v>
      </c>
      <c r="E54" s="138">
        <v>50000</v>
      </c>
    </row>
    <row r="55" spans="1:5" ht="15.75" x14ac:dyDescent="0.25">
      <c r="A55" s="83" t="s">
        <v>976</v>
      </c>
      <c r="B55" s="74" t="s">
        <v>156</v>
      </c>
      <c r="C55" s="138">
        <v>0</v>
      </c>
      <c r="D55" s="138">
        <v>0</v>
      </c>
      <c r="E55" s="138">
        <v>0</v>
      </c>
    </row>
    <row r="56" spans="1:5" ht="15.75" x14ac:dyDescent="0.25">
      <c r="A56" s="83" t="s">
        <v>1072</v>
      </c>
      <c r="B56" s="74" t="s">
        <v>156</v>
      </c>
      <c r="C56" s="138">
        <v>45400</v>
      </c>
      <c r="D56" s="138">
        <v>46400</v>
      </c>
      <c r="E56" s="138">
        <v>26400</v>
      </c>
    </row>
    <row r="57" spans="1:5" ht="15.75" x14ac:dyDescent="0.25">
      <c r="A57" s="83" t="s">
        <v>967</v>
      </c>
      <c r="B57" s="74" t="s">
        <v>156</v>
      </c>
      <c r="C57" s="138">
        <v>0</v>
      </c>
      <c r="D57" s="138">
        <v>0</v>
      </c>
      <c r="E57" s="138">
        <v>0</v>
      </c>
    </row>
    <row r="58" spans="1:5" ht="15.75" x14ac:dyDescent="0.25">
      <c r="A58" s="74" t="s">
        <v>968</v>
      </c>
      <c r="B58" s="74" t="s">
        <v>156</v>
      </c>
      <c r="C58" s="138">
        <v>0</v>
      </c>
      <c r="D58" s="138">
        <v>0</v>
      </c>
      <c r="E58" s="138">
        <v>0</v>
      </c>
    </row>
    <row r="59" spans="1:5" ht="15.75" x14ac:dyDescent="0.25">
      <c r="A59" s="74" t="s">
        <v>969</v>
      </c>
      <c r="B59" s="74" t="s">
        <v>156</v>
      </c>
      <c r="C59" s="138">
        <v>0</v>
      </c>
      <c r="D59" s="138">
        <v>0</v>
      </c>
      <c r="E59" s="138">
        <v>0</v>
      </c>
    </row>
    <row r="60" spans="1:5" ht="31.5" x14ac:dyDescent="0.25">
      <c r="A60" s="74" t="s">
        <v>970</v>
      </c>
      <c r="B60" s="74" t="s">
        <v>156</v>
      </c>
      <c r="C60" s="138">
        <v>0</v>
      </c>
      <c r="D60" s="138">
        <v>0</v>
      </c>
      <c r="E60" s="138">
        <v>0</v>
      </c>
    </row>
    <row r="61" spans="1:5" ht="15.75" x14ac:dyDescent="0.25">
      <c r="A61" s="83" t="s">
        <v>971</v>
      </c>
      <c r="B61" s="74" t="s">
        <v>156</v>
      </c>
      <c r="C61" s="138">
        <v>0</v>
      </c>
      <c r="D61" s="138">
        <v>2580900</v>
      </c>
      <c r="E61" s="138">
        <v>2580900</v>
      </c>
    </row>
    <row r="62" spans="1:5" ht="15.75" x14ac:dyDescent="0.25">
      <c r="A62" s="83" t="s">
        <v>977</v>
      </c>
      <c r="B62" s="74" t="s">
        <v>156</v>
      </c>
      <c r="C62" s="138">
        <v>0</v>
      </c>
      <c r="D62" s="138">
        <v>0</v>
      </c>
      <c r="E62" s="138">
        <v>0</v>
      </c>
    </row>
    <row r="63" spans="1:5" ht="15.75" x14ac:dyDescent="0.25">
      <c r="A63" s="83" t="s">
        <v>973</v>
      </c>
      <c r="B63" s="74" t="s">
        <v>156</v>
      </c>
      <c r="C63" s="138">
        <v>0</v>
      </c>
      <c r="D63" s="138">
        <v>0</v>
      </c>
      <c r="E63" s="138">
        <v>0</v>
      </c>
    </row>
    <row r="64" spans="1:5" ht="15.75" x14ac:dyDescent="0.25">
      <c r="A64" s="83" t="s">
        <v>974</v>
      </c>
      <c r="B64" s="74" t="s">
        <v>156</v>
      </c>
      <c r="C64" s="138">
        <v>0</v>
      </c>
      <c r="D64" s="138">
        <v>0</v>
      </c>
      <c r="E64" s="138">
        <v>0</v>
      </c>
    </row>
    <row r="65" spans="1:5" ht="15.75" x14ac:dyDescent="0.25">
      <c r="A65" s="84" t="s">
        <v>978</v>
      </c>
      <c r="B65" s="93" t="s">
        <v>156</v>
      </c>
      <c r="C65" s="148">
        <f>SUM(C54:C64)</f>
        <v>45400</v>
      </c>
      <c r="D65" s="148">
        <f t="shared" ref="D65:E65" si="3">SUM(D54:D64)</f>
        <v>2677300</v>
      </c>
      <c r="E65" s="148">
        <f t="shared" si="3"/>
        <v>2657300</v>
      </c>
    </row>
    <row r="66" spans="1:5" ht="15.75" x14ac:dyDescent="0.25">
      <c r="A66" s="83" t="s">
        <v>954</v>
      </c>
      <c r="B66" s="79" t="s">
        <v>185</v>
      </c>
      <c r="C66" s="138">
        <v>0</v>
      </c>
      <c r="D66" s="138">
        <v>0</v>
      </c>
      <c r="E66" s="138">
        <v>0</v>
      </c>
    </row>
    <row r="67" spans="1:5" ht="15.75" x14ac:dyDescent="0.25">
      <c r="A67" s="83" t="s">
        <v>955</v>
      </c>
      <c r="B67" s="79" t="s">
        <v>185</v>
      </c>
      <c r="C67" s="138">
        <v>0</v>
      </c>
      <c r="D67" s="138">
        <v>0</v>
      </c>
      <c r="E67" s="138">
        <v>0</v>
      </c>
    </row>
    <row r="68" spans="1:5" ht="31.5" x14ac:dyDescent="0.25">
      <c r="A68" s="83" t="s">
        <v>956</v>
      </c>
      <c r="B68" s="79" t="s">
        <v>185</v>
      </c>
      <c r="C68" s="138">
        <v>0</v>
      </c>
      <c r="D68" s="138">
        <v>0</v>
      </c>
      <c r="E68" s="138">
        <v>0</v>
      </c>
    </row>
    <row r="69" spans="1:5" ht="15.75" x14ac:dyDescent="0.25">
      <c r="A69" s="83" t="s">
        <v>957</v>
      </c>
      <c r="B69" s="79" t="s">
        <v>185</v>
      </c>
      <c r="C69" s="138">
        <v>0</v>
      </c>
      <c r="D69" s="138">
        <v>0</v>
      </c>
      <c r="E69" s="138">
        <v>0</v>
      </c>
    </row>
    <row r="70" spans="1:5" ht="15.75" x14ac:dyDescent="0.25">
      <c r="A70" s="83" t="s">
        <v>958</v>
      </c>
      <c r="B70" s="79" t="s">
        <v>185</v>
      </c>
      <c r="C70" s="138">
        <v>0</v>
      </c>
      <c r="D70" s="138">
        <v>0</v>
      </c>
      <c r="E70" s="138">
        <v>0</v>
      </c>
    </row>
    <row r="71" spans="1:5" ht="15.75" x14ac:dyDescent="0.25">
      <c r="A71" s="83" t="s">
        <v>959</v>
      </c>
      <c r="B71" s="79" t="s">
        <v>185</v>
      </c>
      <c r="C71" s="138">
        <v>0</v>
      </c>
      <c r="D71" s="138">
        <v>0</v>
      </c>
      <c r="E71" s="138">
        <v>0</v>
      </c>
    </row>
    <row r="72" spans="1:5" ht="15.75" x14ac:dyDescent="0.25">
      <c r="A72" s="83" t="s">
        <v>960</v>
      </c>
      <c r="B72" s="79" t="s">
        <v>185</v>
      </c>
      <c r="C72" s="138">
        <v>0</v>
      </c>
      <c r="D72" s="138">
        <v>0</v>
      </c>
      <c r="E72" s="138">
        <v>0</v>
      </c>
    </row>
    <row r="73" spans="1:5" ht="15.75" x14ac:dyDescent="0.25">
      <c r="A73" s="83" t="s">
        <v>961</v>
      </c>
      <c r="B73" s="79" t="s">
        <v>185</v>
      </c>
      <c r="C73" s="138">
        <v>0</v>
      </c>
      <c r="D73" s="138">
        <v>0</v>
      </c>
      <c r="E73" s="138">
        <v>0</v>
      </c>
    </row>
    <row r="74" spans="1:5" ht="15.75" x14ac:dyDescent="0.25">
      <c r="A74" s="83" t="s">
        <v>962</v>
      </c>
      <c r="B74" s="79" t="s">
        <v>185</v>
      </c>
      <c r="C74" s="138">
        <v>0</v>
      </c>
      <c r="D74" s="138">
        <v>0</v>
      </c>
      <c r="E74" s="138">
        <v>0</v>
      </c>
    </row>
    <row r="75" spans="1:5" ht="15.75" x14ac:dyDescent="0.25">
      <c r="A75" s="83" t="s">
        <v>963</v>
      </c>
      <c r="B75" s="79" t="s">
        <v>185</v>
      </c>
      <c r="C75" s="138">
        <v>0</v>
      </c>
      <c r="D75" s="138">
        <v>0</v>
      </c>
      <c r="E75" s="138">
        <v>0</v>
      </c>
    </row>
    <row r="76" spans="1:5" ht="31.5" x14ac:dyDescent="0.25">
      <c r="A76" s="143" t="s">
        <v>979</v>
      </c>
      <c r="B76" s="93" t="s">
        <v>185</v>
      </c>
      <c r="C76" s="148">
        <f>SUM(C66:C75)</f>
        <v>0</v>
      </c>
      <c r="D76" s="148">
        <f>SUM(D66:D75)</f>
        <v>0</v>
      </c>
      <c r="E76" s="148">
        <f>SUM(E66:E75)</f>
        <v>0</v>
      </c>
    </row>
    <row r="77" spans="1:5" ht="15.75" x14ac:dyDescent="0.25">
      <c r="A77" s="83" t="s">
        <v>954</v>
      </c>
      <c r="B77" s="79" t="s">
        <v>187</v>
      </c>
      <c r="C77" s="138">
        <v>0</v>
      </c>
      <c r="D77" s="138">
        <v>0</v>
      </c>
      <c r="E77" s="138">
        <v>0</v>
      </c>
    </row>
    <row r="78" spans="1:5" ht="15.75" x14ac:dyDescent="0.25">
      <c r="A78" s="83" t="s">
        <v>955</v>
      </c>
      <c r="B78" s="79" t="s">
        <v>187</v>
      </c>
      <c r="C78" s="138">
        <v>0</v>
      </c>
      <c r="D78" s="138">
        <v>0</v>
      </c>
      <c r="E78" s="138">
        <v>0</v>
      </c>
    </row>
    <row r="79" spans="1:5" ht="31.5" x14ac:dyDescent="0.25">
      <c r="A79" s="83" t="s">
        <v>956</v>
      </c>
      <c r="B79" s="79" t="s">
        <v>187</v>
      </c>
      <c r="C79" s="138">
        <v>0</v>
      </c>
      <c r="D79" s="138">
        <v>0</v>
      </c>
      <c r="E79" s="138">
        <v>0</v>
      </c>
    </row>
    <row r="80" spans="1:5" ht="15.75" x14ac:dyDescent="0.25">
      <c r="A80" s="83" t="s">
        <v>957</v>
      </c>
      <c r="B80" s="79" t="s">
        <v>187</v>
      </c>
      <c r="C80" s="138">
        <v>0</v>
      </c>
      <c r="D80" s="138">
        <v>0</v>
      </c>
      <c r="E80" s="138">
        <v>0</v>
      </c>
    </row>
    <row r="81" spans="1:5" ht="15.75" x14ac:dyDescent="0.25">
      <c r="A81" s="83" t="s">
        <v>958</v>
      </c>
      <c r="B81" s="79" t="s">
        <v>187</v>
      </c>
      <c r="C81" s="138">
        <v>0</v>
      </c>
      <c r="D81" s="138">
        <v>0</v>
      </c>
      <c r="E81" s="138">
        <v>0</v>
      </c>
    </row>
    <row r="82" spans="1:5" ht="15.75" x14ac:dyDescent="0.25">
      <c r="A82" s="83" t="s">
        <v>959</v>
      </c>
      <c r="B82" s="79" t="s">
        <v>187</v>
      </c>
      <c r="C82" s="138">
        <v>0</v>
      </c>
      <c r="D82" s="138">
        <v>0</v>
      </c>
      <c r="E82" s="138">
        <v>0</v>
      </c>
    </row>
    <row r="83" spans="1:5" ht="15.75" x14ac:dyDescent="0.25">
      <c r="A83" s="83" t="s">
        <v>960</v>
      </c>
      <c r="B83" s="79" t="s">
        <v>187</v>
      </c>
      <c r="C83" s="138">
        <v>0</v>
      </c>
      <c r="D83" s="138">
        <v>0</v>
      </c>
      <c r="E83" s="138">
        <v>0</v>
      </c>
    </row>
    <row r="84" spans="1:5" ht="15.75" x14ac:dyDescent="0.25">
      <c r="A84" s="83" t="s">
        <v>961</v>
      </c>
      <c r="B84" s="79" t="s">
        <v>187</v>
      </c>
      <c r="C84" s="138">
        <v>0</v>
      </c>
      <c r="D84" s="138">
        <v>0</v>
      </c>
      <c r="E84" s="138">
        <v>0</v>
      </c>
    </row>
    <row r="85" spans="1:5" ht="15.75" x14ac:dyDescent="0.25">
      <c r="A85" s="83" t="s">
        <v>962</v>
      </c>
      <c r="B85" s="79" t="s">
        <v>187</v>
      </c>
      <c r="C85" s="138">
        <v>0</v>
      </c>
      <c r="D85" s="138">
        <v>0</v>
      </c>
      <c r="E85" s="138">
        <v>0</v>
      </c>
    </row>
    <row r="86" spans="1:5" ht="15.75" x14ac:dyDescent="0.25">
      <c r="A86" s="83" t="s">
        <v>963</v>
      </c>
      <c r="B86" s="79" t="s">
        <v>187</v>
      </c>
      <c r="C86" s="138">
        <v>0</v>
      </c>
      <c r="D86" s="138">
        <v>0</v>
      </c>
      <c r="E86" s="138">
        <v>0</v>
      </c>
    </row>
    <row r="87" spans="1:5" ht="31.5" x14ac:dyDescent="0.25">
      <c r="A87" s="143" t="s">
        <v>980</v>
      </c>
      <c r="B87" s="93" t="s">
        <v>187</v>
      </c>
      <c r="C87" s="148">
        <f>SUM(C77:C86)</f>
        <v>0</v>
      </c>
      <c r="D87" s="148">
        <f>SUM(D77:D86)</f>
        <v>0</v>
      </c>
      <c r="E87" s="148">
        <f>SUM(E77:E86)</f>
        <v>0</v>
      </c>
    </row>
    <row r="88" spans="1:5" ht="15.75" x14ac:dyDescent="0.25">
      <c r="A88" s="83" t="s">
        <v>954</v>
      </c>
      <c r="B88" s="79" t="s">
        <v>189</v>
      </c>
      <c r="C88" s="138">
        <v>0</v>
      </c>
      <c r="D88" s="138">
        <v>0</v>
      </c>
      <c r="E88" s="138">
        <v>0</v>
      </c>
    </row>
    <row r="89" spans="1:5" ht="15.75" x14ac:dyDescent="0.25">
      <c r="A89" s="83" t="s">
        <v>955</v>
      </c>
      <c r="B89" s="79" t="s">
        <v>189</v>
      </c>
      <c r="C89" s="138">
        <v>0</v>
      </c>
      <c r="D89" s="138">
        <v>0</v>
      </c>
      <c r="E89" s="138">
        <v>0</v>
      </c>
    </row>
    <row r="90" spans="1:5" ht="31.5" x14ac:dyDescent="0.25">
      <c r="A90" s="83" t="s">
        <v>956</v>
      </c>
      <c r="B90" s="79" t="s">
        <v>189</v>
      </c>
      <c r="C90" s="138">
        <v>0</v>
      </c>
      <c r="D90" s="138">
        <v>0</v>
      </c>
      <c r="E90" s="138">
        <v>0</v>
      </c>
    </row>
    <row r="91" spans="1:5" ht="15.75" x14ac:dyDescent="0.25">
      <c r="A91" s="83" t="s">
        <v>957</v>
      </c>
      <c r="B91" s="79" t="s">
        <v>189</v>
      </c>
      <c r="C91" s="138">
        <v>0</v>
      </c>
      <c r="D91" s="138">
        <v>0</v>
      </c>
      <c r="E91" s="138">
        <v>0</v>
      </c>
    </row>
    <row r="92" spans="1:5" ht="15.75" x14ac:dyDescent="0.25">
      <c r="A92" s="83" t="s">
        <v>958</v>
      </c>
      <c r="B92" s="79" t="s">
        <v>189</v>
      </c>
      <c r="C92" s="138">
        <v>0</v>
      </c>
      <c r="D92" s="138">
        <v>0</v>
      </c>
      <c r="E92" s="138">
        <v>0</v>
      </c>
    </row>
    <row r="93" spans="1:5" ht="15.75" x14ac:dyDescent="0.25">
      <c r="A93" s="83" t="s">
        <v>959</v>
      </c>
      <c r="B93" s="79" t="s">
        <v>189</v>
      </c>
      <c r="C93" s="138">
        <v>0</v>
      </c>
      <c r="D93" s="138">
        <v>0</v>
      </c>
      <c r="E93" s="138">
        <v>0</v>
      </c>
    </row>
    <row r="94" spans="1:5" ht="15.75" x14ac:dyDescent="0.25">
      <c r="A94" s="83" t="s">
        <v>960</v>
      </c>
      <c r="B94" s="79" t="s">
        <v>189</v>
      </c>
      <c r="C94" s="138">
        <v>0</v>
      </c>
      <c r="D94" s="138">
        <v>0</v>
      </c>
      <c r="E94" s="138">
        <v>0</v>
      </c>
    </row>
    <row r="95" spans="1:5" ht="15.75" x14ac:dyDescent="0.25">
      <c r="A95" s="83" t="s">
        <v>961</v>
      </c>
      <c r="B95" s="79" t="s">
        <v>189</v>
      </c>
      <c r="C95" s="138">
        <v>0</v>
      </c>
      <c r="D95" s="138">
        <v>0</v>
      </c>
      <c r="E95" s="138">
        <v>0</v>
      </c>
    </row>
    <row r="96" spans="1:5" ht="15.75" x14ac:dyDescent="0.25">
      <c r="A96" s="83" t="s">
        <v>962</v>
      </c>
      <c r="B96" s="79" t="s">
        <v>189</v>
      </c>
      <c r="C96" s="138">
        <v>0</v>
      </c>
      <c r="D96" s="138">
        <v>0</v>
      </c>
      <c r="E96" s="138">
        <v>0</v>
      </c>
    </row>
    <row r="97" spans="1:5" ht="15.75" x14ac:dyDescent="0.25">
      <c r="A97" s="83" t="s">
        <v>963</v>
      </c>
      <c r="B97" s="79" t="s">
        <v>189</v>
      </c>
      <c r="C97" s="138">
        <v>0</v>
      </c>
      <c r="D97" s="138">
        <v>0</v>
      </c>
      <c r="E97" s="138">
        <v>0</v>
      </c>
    </row>
    <row r="98" spans="1:5" ht="15.75" x14ac:dyDescent="0.25">
      <c r="A98" s="143" t="s">
        <v>981</v>
      </c>
      <c r="B98" s="93" t="s">
        <v>189</v>
      </c>
      <c r="C98" s="148">
        <f>SUM(C88:C97)</f>
        <v>0</v>
      </c>
      <c r="D98" s="148">
        <f>SUM(D88:D97)</f>
        <v>0</v>
      </c>
      <c r="E98" s="148">
        <f>SUM(E88:E97)</f>
        <v>0</v>
      </c>
    </row>
    <row r="99" spans="1:5" ht="15.75" x14ac:dyDescent="0.25">
      <c r="A99" s="83" t="s">
        <v>965</v>
      </c>
      <c r="B99" s="74" t="s">
        <v>193</v>
      </c>
      <c r="C99" s="146">
        <v>0</v>
      </c>
      <c r="D99" s="138">
        <v>0</v>
      </c>
      <c r="E99" s="138">
        <v>0</v>
      </c>
    </row>
    <row r="100" spans="1:5" ht="15.75" x14ac:dyDescent="0.25">
      <c r="A100" s="83" t="s">
        <v>966</v>
      </c>
      <c r="B100" s="79" t="s">
        <v>193</v>
      </c>
      <c r="C100" s="138">
        <v>0</v>
      </c>
      <c r="D100" s="138">
        <v>0</v>
      </c>
      <c r="E100" s="138">
        <v>0</v>
      </c>
    </row>
    <row r="101" spans="1:5" ht="15.75" x14ac:dyDescent="0.25">
      <c r="A101" s="83" t="s">
        <v>967</v>
      </c>
      <c r="B101" s="74" t="s">
        <v>193</v>
      </c>
      <c r="C101" s="138">
        <v>0</v>
      </c>
      <c r="D101" s="138">
        <v>0</v>
      </c>
      <c r="E101" s="138">
        <v>0</v>
      </c>
    </row>
    <row r="102" spans="1:5" ht="15.75" x14ac:dyDescent="0.25">
      <c r="A102" s="74" t="s">
        <v>968</v>
      </c>
      <c r="B102" s="79" t="s">
        <v>193</v>
      </c>
      <c r="C102" s="138">
        <v>0</v>
      </c>
      <c r="D102" s="138">
        <v>0</v>
      </c>
      <c r="E102" s="138">
        <v>0</v>
      </c>
    </row>
    <row r="103" spans="1:5" ht="15.75" x14ac:dyDescent="0.25">
      <c r="A103" s="74" t="s">
        <v>969</v>
      </c>
      <c r="B103" s="74" t="s">
        <v>193</v>
      </c>
      <c r="C103" s="138">
        <v>0</v>
      </c>
      <c r="D103" s="138">
        <v>0</v>
      </c>
      <c r="E103" s="138">
        <v>0</v>
      </c>
    </row>
    <row r="104" spans="1:5" ht="31.5" x14ac:dyDescent="0.25">
      <c r="A104" s="74" t="s">
        <v>970</v>
      </c>
      <c r="B104" s="79" t="s">
        <v>193</v>
      </c>
      <c r="C104" s="138">
        <v>0</v>
      </c>
      <c r="D104" s="138">
        <v>0</v>
      </c>
      <c r="E104" s="138">
        <v>0</v>
      </c>
    </row>
    <row r="105" spans="1:5" ht="15.75" x14ac:dyDescent="0.25">
      <c r="A105" s="83" t="s">
        <v>971</v>
      </c>
      <c r="B105" s="74" t="s">
        <v>193</v>
      </c>
      <c r="C105" s="138">
        <v>0</v>
      </c>
      <c r="D105" s="138">
        <v>0</v>
      </c>
      <c r="E105" s="138">
        <v>0</v>
      </c>
    </row>
    <row r="106" spans="1:5" ht="15.75" x14ac:dyDescent="0.25">
      <c r="A106" s="83" t="s">
        <v>977</v>
      </c>
      <c r="B106" s="79" t="s">
        <v>193</v>
      </c>
      <c r="C106" s="138">
        <v>0</v>
      </c>
      <c r="D106" s="138">
        <v>0</v>
      </c>
      <c r="E106" s="138">
        <v>0</v>
      </c>
    </row>
    <row r="107" spans="1:5" ht="15.75" x14ac:dyDescent="0.25">
      <c r="A107" s="83" t="s">
        <v>973</v>
      </c>
      <c r="B107" s="74" t="s">
        <v>193</v>
      </c>
      <c r="C107" s="138">
        <v>0</v>
      </c>
      <c r="D107" s="138">
        <v>0</v>
      </c>
      <c r="E107" s="138">
        <v>0</v>
      </c>
    </row>
    <row r="108" spans="1:5" ht="15.75" x14ac:dyDescent="0.25">
      <c r="A108" s="83" t="s">
        <v>974</v>
      </c>
      <c r="B108" s="79" t="s">
        <v>193</v>
      </c>
      <c r="C108" s="138">
        <v>0</v>
      </c>
      <c r="D108" s="138">
        <v>0</v>
      </c>
      <c r="E108" s="138">
        <v>0</v>
      </c>
    </row>
    <row r="109" spans="1:5" ht="31.5" x14ac:dyDescent="0.25">
      <c r="A109" s="143" t="s">
        <v>982</v>
      </c>
      <c r="B109" s="93" t="s">
        <v>193</v>
      </c>
      <c r="C109" s="148">
        <f>SUM(C100:C108)</f>
        <v>0</v>
      </c>
      <c r="D109" s="148">
        <f>SUM(D99:D108)</f>
        <v>0</v>
      </c>
      <c r="E109" s="148">
        <f>SUM(E99:E108)</f>
        <v>0</v>
      </c>
    </row>
    <row r="110" spans="1:5" ht="15.75" x14ac:dyDescent="0.25">
      <c r="A110" s="83" t="s">
        <v>965</v>
      </c>
      <c r="B110" s="74" t="s">
        <v>197</v>
      </c>
      <c r="C110" s="138">
        <v>0</v>
      </c>
      <c r="D110" s="138">
        <v>0</v>
      </c>
      <c r="E110" s="138">
        <v>0</v>
      </c>
    </row>
    <row r="111" spans="1:5" ht="15.75" x14ac:dyDescent="0.25">
      <c r="A111" s="83" t="s">
        <v>966</v>
      </c>
      <c r="B111" s="74" t="s">
        <v>197</v>
      </c>
      <c r="C111" s="138">
        <v>0</v>
      </c>
      <c r="D111" s="138">
        <v>0</v>
      </c>
      <c r="E111" s="138">
        <v>0</v>
      </c>
    </row>
    <row r="112" spans="1:5" ht="15.75" x14ac:dyDescent="0.25">
      <c r="A112" s="83" t="s">
        <v>967</v>
      </c>
      <c r="B112" s="74" t="s">
        <v>197</v>
      </c>
      <c r="C112" s="138">
        <v>0</v>
      </c>
      <c r="D112" s="138">
        <v>0</v>
      </c>
      <c r="E112" s="138">
        <v>0</v>
      </c>
    </row>
    <row r="113" spans="1:5" ht="15.75" x14ac:dyDescent="0.25">
      <c r="A113" s="74" t="s">
        <v>968</v>
      </c>
      <c r="B113" s="74" t="s">
        <v>197</v>
      </c>
      <c r="C113" s="138">
        <v>0</v>
      </c>
      <c r="D113" s="138">
        <v>0</v>
      </c>
      <c r="E113" s="138">
        <v>0</v>
      </c>
    </row>
    <row r="114" spans="1:5" ht="15.75" x14ac:dyDescent="0.25">
      <c r="A114" s="74" t="s">
        <v>969</v>
      </c>
      <c r="B114" s="74" t="s">
        <v>197</v>
      </c>
      <c r="C114" s="138">
        <v>0</v>
      </c>
      <c r="D114" s="138">
        <v>0</v>
      </c>
      <c r="E114" s="138">
        <v>0</v>
      </c>
    </row>
    <row r="115" spans="1:5" ht="31.5" x14ac:dyDescent="0.25">
      <c r="A115" s="74" t="s">
        <v>970</v>
      </c>
      <c r="B115" s="74" t="s">
        <v>197</v>
      </c>
      <c r="C115" s="138">
        <v>0</v>
      </c>
      <c r="D115" s="138">
        <v>0</v>
      </c>
      <c r="E115" s="138">
        <v>0</v>
      </c>
    </row>
    <row r="116" spans="1:5" ht="15.75" x14ac:dyDescent="0.25">
      <c r="A116" s="83" t="s">
        <v>971</v>
      </c>
      <c r="B116" s="74" t="s">
        <v>197</v>
      </c>
      <c r="C116" s="138">
        <v>0</v>
      </c>
      <c r="D116" s="138">
        <v>0</v>
      </c>
      <c r="E116" s="138">
        <v>0</v>
      </c>
    </row>
    <row r="117" spans="1:5" ht="15.75" x14ac:dyDescent="0.25">
      <c r="A117" s="83" t="s">
        <v>977</v>
      </c>
      <c r="B117" s="74" t="s">
        <v>197</v>
      </c>
      <c r="C117" s="138">
        <v>0</v>
      </c>
      <c r="D117" s="138">
        <v>0</v>
      </c>
      <c r="E117" s="138">
        <v>0</v>
      </c>
    </row>
    <row r="118" spans="1:5" ht="15.75" x14ac:dyDescent="0.25">
      <c r="A118" s="83" t="s">
        <v>973</v>
      </c>
      <c r="B118" s="74" t="s">
        <v>197</v>
      </c>
      <c r="C118" s="138">
        <v>0</v>
      </c>
      <c r="D118" s="138">
        <v>0</v>
      </c>
      <c r="E118" s="138">
        <v>0</v>
      </c>
    </row>
    <row r="119" spans="1:5" ht="15.75" x14ac:dyDescent="0.25">
      <c r="A119" s="83" t="s">
        <v>974</v>
      </c>
      <c r="B119" s="74" t="s">
        <v>197</v>
      </c>
      <c r="C119" s="138">
        <v>0</v>
      </c>
      <c r="D119" s="138">
        <v>0</v>
      </c>
      <c r="E119" s="138">
        <v>0</v>
      </c>
    </row>
    <row r="120" spans="1:5" ht="15.75" x14ac:dyDescent="0.25">
      <c r="A120" s="84" t="s">
        <v>196</v>
      </c>
      <c r="B120" s="93" t="s">
        <v>197</v>
      </c>
      <c r="C120" s="148">
        <f>SUM(C110:C119)</f>
        <v>0</v>
      </c>
      <c r="D120" s="148">
        <f>SUM(D110:D119)</f>
        <v>0</v>
      </c>
      <c r="E120" s="148">
        <f>SUM(E110:E119)</f>
        <v>0</v>
      </c>
    </row>
    <row r="121" spans="1:5" ht="15.75" x14ac:dyDescent="0.25">
      <c r="A121" s="50"/>
      <c r="B121" s="50"/>
      <c r="C121" s="146"/>
      <c r="D121" s="146"/>
      <c r="E121" s="146"/>
    </row>
  </sheetData>
  <mergeCells count="5">
    <mergeCell ref="A2:E2"/>
    <mergeCell ref="A3:E3"/>
    <mergeCell ref="A4:E4"/>
    <mergeCell ref="C6:E6"/>
    <mergeCell ref="D5:E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"/>
  <sheetViews>
    <sheetView topLeftCell="A106" zoomScaleNormal="100" workbookViewId="0">
      <selection activeCell="E68" sqref="E68"/>
    </sheetView>
  </sheetViews>
  <sheetFormatPr defaultRowHeight="15" x14ac:dyDescent="0.25"/>
  <cols>
    <col min="1" max="1" width="76.5703125" customWidth="1"/>
    <col min="3" max="3" width="15.140625" style="5" customWidth="1"/>
    <col min="4" max="4" width="14.85546875" style="5" customWidth="1"/>
    <col min="5" max="5" width="14" style="5" customWidth="1"/>
  </cols>
  <sheetData>
    <row r="1" spans="1:5" x14ac:dyDescent="0.25">
      <c r="E1" s="161" t="s">
        <v>1048</v>
      </c>
    </row>
    <row r="2" spans="1:5" ht="18" x14ac:dyDescent="0.25">
      <c r="A2" s="256" t="s">
        <v>1096</v>
      </c>
      <c r="B2" s="256"/>
      <c r="C2" s="256"/>
      <c r="D2" s="256"/>
      <c r="E2" s="256"/>
    </row>
    <row r="3" spans="1:5" ht="27" customHeight="1" x14ac:dyDescent="0.25">
      <c r="A3" s="234" t="s">
        <v>1078</v>
      </c>
      <c r="B3" s="234"/>
      <c r="C3" s="234"/>
      <c r="D3" s="234"/>
      <c r="E3" s="234"/>
    </row>
    <row r="4" spans="1:5" ht="25.5" customHeight="1" x14ac:dyDescent="0.25">
      <c r="A4" s="242" t="s">
        <v>1060</v>
      </c>
      <c r="B4" s="242"/>
      <c r="C4" s="242"/>
      <c r="D4" s="242"/>
      <c r="E4" s="242"/>
    </row>
    <row r="5" spans="1:5" ht="15.75" customHeight="1" x14ac:dyDescent="0.25">
      <c r="A5" s="39"/>
      <c r="B5" s="46"/>
      <c r="C5" s="47"/>
      <c r="D5" s="260" t="s">
        <v>1054</v>
      </c>
      <c r="E5" s="260"/>
    </row>
    <row r="6" spans="1:5" ht="21" customHeight="1" x14ac:dyDescent="0.25">
      <c r="A6" s="59"/>
      <c r="B6" s="50"/>
      <c r="C6" s="261" t="s">
        <v>953</v>
      </c>
      <c r="D6" s="261"/>
      <c r="E6" s="261"/>
    </row>
    <row r="7" spans="1:5" ht="31.5" x14ac:dyDescent="0.25">
      <c r="A7" s="136" t="s">
        <v>1</v>
      </c>
      <c r="B7" s="63" t="s">
        <v>25</v>
      </c>
      <c r="C7" s="173" t="s">
        <v>1085</v>
      </c>
      <c r="D7" s="173" t="s">
        <v>1087</v>
      </c>
      <c r="E7" s="172" t="s">
        <v>952</v>
      </c>
    </row>
    <row r="8" spans="1:5" ht="15.75" x14ac:dyDescent="0.25">
      <c r="A8" s="83" t="s">
        <v>983</v>
      </c>
      <c r="B8" s="79" t="s">
        <v>266</v>
      </c>
      <c r="C8" s="138">
        <v>0</v>
      </c>
      <c r="D8" s="138">
        <v>0</v>
      </c>
      <c r="E8" s="138">
        <v>0</v>
      </c>
    </row>
    <row r="9" spans="1:5" ht="15.75" x14ac:dyDescent="0.25">
      <c r="A9" s="83" t="s">
        <v>984</v>
      </c>
      <c r="B9" s="79" t="s">
        <v>266</v>
      </c>
      <c r="C9" s="138">
        <v>0</v>
      </c>
      <c r="D9" s="138">
        <v>0</v>
      </c>
      <c r="E9" s="138">
        <v>0</v>
      </c>
    </row>
    <row r="10" spans="1:5" ht="31.5" x14ac:dyDescent="0.25">
      <c r="A10" s="83" t="s">
        <v>985</v>
      </c>
      <c r="B10" s="79" t="s">
        <v>266</v>
      </c>
      <c r="C10" s="138">
        <v>0</v>
      </c>
      <c r="D10" s="138">
        <v>0</v>
      </c>
      <c r="E10" s="138">
        <v>0</v>
      </c>
    </row>
    <row r="11" spans="1:5" ht="15.75" x14ac:dyDescent="0.25">
      <c r="A11" s="83" t="s">
        <v>986</v>
      </c>
      <c r="B11" s="79" t="s">
        <v>266</v>
      </c>
      <c r="C11" s="138">
        <v>0</v>
      </c>
      <c r="D11" s="138">
        <v>0</v>
      </c>
      <c r="E11" s="138">
        <v>0</v>
      </c>
    </row>
    <row r="12" spans="1:5" ht="15.75" x14ac:dyDescent="0.25">
      <c r="A12" s="83" t="s">
        <v>987</v>
      </c>
      <c r="B12" s="79" t="s">
        <v>266</v>
      </c>
      <c r="C12" s="138">
        <v>0</v>
      </c>
      <c r="D12" s="138">
        <v>0</v>
      </c>
      <c r="E12" s="138">
        <v>0</v>
      </c>
    </row>
    <row r="13" spans="1:5" ht="15.75" x14ac:dyDescent="0.25">
      <c r="A13" s="83" t="s">
        <v>988</v>
      </c>
      <c r="B13" s="79" t="s">
        <v>266</v>
      </c>
      <c r="C13" s="138">
        <v>0</v>
      </c>
      <c r="D13" s="138">
        <v>0</v>
      </c>
      <c r="E13" s="138">
        <v>0</v>
      </c>
    </row>
    <row r="14" spans="1:5" ht="15.75" x14ac:dyDescent="0.25">
      <c r="A14" s="83" t="s">
        <v>989</v>
      </c>
      <c r="B14" s="79" t="s">
        <v>266</v>
      </c>
      <c r="C14" s="138">
        <v>0</v>
      </c>
      <c r="D14" s="138">
        <v>0</v>
      </c>
      <c r="E14" s="138">
        <v>0</v>
      </c>
    </row>
    <row r="15" spans="1:5" ht="15.75" x14ac:dyDescent="0.25">
      <c r="A15" s="83" t="s">
        <v>990</v>
      </c>
      <c r="B15" s="79" t="s">
        <v>266</v>
      </c>
      <c r="C15" s="138">
        <v>0</v>
      </c>
      <c r="D15" s="138">
        <v>0</v>
      </c>
      <c r="E15" s="138">
        <v>0</v>
      </c>
    </row>
    <row r="16" spans="1:5" ht="15.75" x14ac:dyDescent="0.25">
      <c r="A16" s="83" t="s">
        <v>991</v>
      </c>
      <c r="B16" s="79" t="s">
        <v>266</v>
      </c>
      <c r="C16" s="138">
        <v>0</v>
      </c>
      <c r="D16" s="138">
        <v>0</v>
      </c>
      <c r="E16" s="138">
        <v>0</v>
      </c>
    </row>
    <row r="17" spans="1:5" ht="15.75" x14ac:dyDescent="0.25">
      <c r="A17" s="83" t="s">
        <v>992</v>
      </c>
      <c r="B17" s="79" t="s">
        <v>266</v>
      </c>
      <c r="C17" s="138">
        <v>0</v>
      </c>
      <c r="D17" s="138">
        <v>0</v>
      </c>
      <c r="E17" s="138">
        <v>0</v>
      </c>
    </row>
    <row r="18" spans="1:5" ht="31.5" x14ac:dyDescent="0.25">
      <c r="A18" s="80" t="s">
        <v>265</v>
      </c>
      <c r="B18" s="93" t="s">
        <v>266</v>
      </c>
      <c r="C18" s="148">
        <f>SUM(C8:C17)</f>
        <v>0</v>
      </c>
      <c r="D18" s="148">
        <f>SUM(D8:D17)</f>
        <v>0</v>
      </c>
      <c r="E18" s="148">
        <f>SUM(E8:E17)</f>
        <v>0</v>
      </c>
    </row>
    <row r="19" spans="1:5" ht="15.75" x14ac:dyDescent="0.25">
      <c r="A19" s="83" t="s">
        <v>983</v>
      </c>
      <c r="B19" s="79" t="s">
        <v>268</v>
      </c>
      <c r="C19" s="138">
        <v>0</v>
      </c>
      <c r="D19" s="138">
        <v>0</v>
      </c>
      <c r="E19" s="138">
        <v>0</v>
      </c>
    </row>
    <row r="20" spans="1:5" ht="15.75" x14ac:dyDescent="0.25">
      <c r="A20" s="83" t="s">
        <v>984</v>
      </c>
      <c r="B20" s="79" t="s">
        <v>268</v>
      </c>
      <c r="C20" s="138">
        <v>0</v>
      </c>
      <c r="D20" s="138">
        <v>0</v>
      </c>
      <c r="E20" s="138">
        <v>0</v>
      </c>
    </row>
    <row r="21" spans="1:5" ht="31.5" x14ac:dyDescent="0.25">
      <c r="A21" s="83" t="s">
        <v>985</v>
      </c>
      <c r="B21" s="79" t="s">
        <v>268</v>
      </c>
      <c r="C21" s="138">
        <v>0</v>
      </c>
      <c r="D21" s="138">
        <v>0</v>
      </c>
      <c r="E21" s="138">
        <v>0</v>
      </c>
    </row>
    <row r="22" spans="1:5" ht="15.75" x14ac:dyDescent="0.25">
      <c r="A22" s="83" t="s">
        <v>986</v>
      </c>
      <c r="B22" s="79" t="s">
        <v>268</v>
      </c>
      <c r="C22" s="138">
        <v>0</v>
      </c>
      <c r="D22" s="138">
        <v>0</v>
      </c>
      <c r="E22" s="138">
        <v>0</v>
      </c>
    </row>
    <row r="23" spans="1:5" ht="15.75" x14ac:dyDescent="0.25">
      <c r="A23" s="83" t="s">
        <v>987</v>
      </c>
      <c r="B23" s="79" t="s">
        <v>268</v>
      </c>
      <c r="C23" s="138">
        <v>0</v>
      </c>
      <c r="D23" s="138">
        <v>0</v>
      </c>
      <c r="E23" s="138">
        <v>0</v>
      </c>
    </row>
    <row r="24" spans="1:5" ht="15.75" x14ac:dyDescent="0.25">
      <c r="A24" s="83" t="s">
        <v>988</v>
      </c>
      <c r="B24" s="79" t="s">
        <v>268</v>
      </c>
      <c r="C24" s="138">
        <v>0</v>
      </c>
      <c r="D24" s="138">
        <v>0</v>
      </c>
      <c r="E24" s="138">
        <v>0</v>
      </c>
    </row>
    <row r="25" spans="1:5" ht="15.75" x14ac:dyDescent="0.25">
      <c r="A25" s="83" t="s">
        <v>989</v>
      </c>
      <c r="B25" s="79" t="s">
        <v>268</v>
      </c>
      <c r="C25" s="138">
        <v>0</v>
      </c>
      <c r="D25" s="138">
        <v>0</v>
      </c>
      <c r="E25" s="138">
        <v>0</v>
      </c>
    </row>
    <row r="26" spans="1:5" ht="15.75" x14ac:dyDescent="0.25">
      <c r="A26" s="83" t="s">
        <v>990</v>
      </c>
      <c r="B26" s="79" t="s">
        <v>268</v>
      </c>
      <c r="C26" s="138">
        <v>0</v>
      </c>
      <c r="D26" s="138">
        <v>0</v>
      </c>
      <c r="E26" s="138">
        <v>0</v>
      </c>
    </row>
    <row r="27" spans="1:5" ht="15.75" x14ac:dyDescent="0.25">
      <c r="A27" s="83" t="s">
        <v>991</v>
      </c>
      <c r="B27" s="79" t="s">
        <v>268</v>
      </c>
      <c r="C27" s="138">
        <v>0</v>
      </c>
      <c r="D27" s="138">
        <v>0</v>
      </c>
      <c r="E27" s="138">
        <v>0</v>
      </c>
    </row>
    <row r="28" spans="1:5" ht="15.75" x14ac:dyDescent="0.25">
      <c r="A28" s="83" t="s">
        <v>992</v>
      </c>
      <c r="B28" s="79" t="s">
        <v>268</v>
      </c>
      <c r="C28" s="138">
        <v>0</v>
      </c>
      <c r="D28" s="138">
        <v>0</v>
      </c>
      <c r="E28" s="138">
        <v>0</v>
      </c>
    </row>
    <row r="29" spans="1:5" ht="31.5" x14ac:dyDescent="0.25">
      <c r="A29" s="80" t="s">
        <v>993</v>
      </c>
      <c r="B29" s="93" t="s">
        <v>268</v>
      </c>
      <c r="C29" s="148">
        <f>SUM(C19:C28)</f>
        <v>0</v>
      </c>
      <c r="D29" s="148">
        <f>SUM(D19:D28)</f>
        <v>0</v>
      </c>
      <c r="E29" s="148">
        <f>SUM(E19:E28)</f>
        <v>0</v>
      </c>
    </row>
    <row r="30" spans="1:5" ht="15.75" x14ac:dyDescent="0.25">
      <c r="A30" s="83" t="s">
        <v>983</v>
      </c>
      <c r="B30" s="79" t="s">
        <v>270</v>
      </c>
      <c r="C30" s="138">
        <v>0</v>
      </c>
      <c r="D30" s="138">
        <v>0</v>
      </c>
      <c r="E30" s="138">
        <v>0</v>
      </c>
    </row>
    <row r="31" spans="1:5" ht="15.75" x14ac:dyDescent="0.25">
      <c r="A31" s="83" t="s">
        <v>1073</v>
      </c>
      <c r="B31" s="79" t="s">
        <v>270</v>
      </c>
      <c r="C31" s="138">
        <v>72000</v>
      </c>
      <c r="D31" s="138"/>
      <c r="E31" s="138">
        <v>0</v>
      </c>
    </row>
    <row r="32" spans="1:5" ht="31.5" x14ac:dyDescent="0.25">
      <c r="A32" s="83" t="s">
        <v>985</v>
      </c>
      <c r="B32" s="79" t="s">
        <v>270</v>
      </c>
      <c r="C32" s="138">
        <v>0</v>
      </c>
      <c r="D32" s="138">
        <v>0</v>
      </c>
      <c r="E32" s="138">
        <v>0</v>
      </c>
    </row>
    <row r="33" spans="1:5" ht="15.75" x14ac:dyDescent="0.25">
      <c r="A33" s="83" t="s">
        <v>986</v>
      </c>
      <c r="B33" s="79" t="s">
        <v>270</v>
      </c>
      <c r="C33" s="138">
        <v>0</v>
      </c>
      <c r="D33" s="138">
        <v>0</v>
      </c>
      <c r="E33" s="138">
        <v>0</v>
      </c>
    </row>
    <row r="34" spans="1:5" ht="15.75" x14ac:dyDescent="0.25">
      <c r="A34" s="83" t="s">
        <v>987</v>
      </c>
      <c r="B34" s="79" t="s">
        <v>270</v>
      </c>
      <c r="C34" s="138">
        <v>0</v>
      </c>
      <c r="D34" s="138">
        <v>0</v>
      </c>
      <c r="E34" s="138">
        <v>0</v>
      </c>
    </row>
    <row r="35" spans="1:5" ht="15.75" x14ac:dyDescent="0.25">
      <c r="A35" s="83" t="s">
        <v>1074</v>
      </c>
      <c r="B35" s="79" t="s">
        <v>270</v>
      </c>
      <c r="C35" s="138">
        <v>292284</v>
      </c>
      <c r="D35" s="138">
        <v>1194032</v>
      </c>
      <c r="E35" s="138">
        <v>1194032</v>
      </c>
    </row>
    <row r="36" spans="1:5" ht="15.75" x14ac:dyDescent="0.25">
      <c r="A36" s="83" t="s">
        <v>989</v>
      </c>
      <c r="B36" s="79" t="s">
        <v>270</v>
      </c>
      <c r="C36" s="138">
        <v>0</v>
      </c>
      <c r="D36" s="138">
        <v>400776</v>
      </c>
      <c r="E36" s="138">
        <v>400776</v>
      </c>
    </row>
    <row r="37" spans="1:5" ht="15.75" x14ac:dyDescent="0.25">
      <c r="A37" s="83" t="s">
        <v>1075</v>
      </c>
      <c r="B37" s="79" t="s">
        <v>270</v>
      </c>
      <c r="C37" s="138">
        <v>0</v>
      </c>
      <c r="D37" s="138">
        <v>0</v>
      </c>
      <c r="E37" s="138">
        <v>0</v>
      </c>
    </row>
    <row r="38" spans="1:5" ht="15.75" x14ac:dyDescent="0.25">
      <c r="A38" s="83" t="s">
        <v>991</v>
      </c>
      <c r="B38" s="79" t="s">
        <v>270</v>
      </c>
      <c r="C38" s="138">
        <v>0</v>
      </c>
      <c r="D38" s="138">
        <v>0</v>
      </c>
      <c r="E38" s="138">
        <v>0</v>
      </c>
    </row>
    <row r="39" spans="1:5" ht="15.75" x14ac:dyDescent="0.25">
      <c r="A39" s="83" t="s">
        <v>992</v>
      </c>
      <c r="B39" s="79" t="s">
        <v>270</v>
      </c>
      <c r="C39" s="138">
        <v>0</v>
      </c>
      <c r="D39" s="138">
        <v>0</v>
      </c>
      <c r="E39" s="138">
        <v>0</v>
      </c>
    </row>
    <row r="40" spans="1:5" ht="31.5" x14ac:dyDescent="0.25">
      <c r="A40" s="80" t="s">
        <v>994</v>
      </c>
      <c r="B40" s="93" t="s">
        <v>270</v>
      </c>
      <c r="C40" s="148">
        <f>SUM(C30:C39)</f>
        <v>364284</v>
      </c>
      <c r="D40" s="148">
        <f t="shared" ref="D40:E40" si="0">SUM(D30:D39)</f>
        <v>1594808</v>
      </c>
      <c r="E40" s="148">
        <f t="shared" si="0"/>
        <v>1594808</v>
      </c>
    </row>
    <row r="41" spans="1:5" ht="15.75" x14ac:dyDescent="0.25">
      <c r="A41" s="80" t="s">
        <v>1076</v>
      </c>
      <c r="B41" s="93" t="s">
        <v>331</v>
      </c>
      <c r="C41" s="148">
        <v>0</v>
      </c>
      <c r="D41" s="148">
        <v>0</v>
      </c>
      <c r="E41" s="148"/>
    </row>
    <row r="42" spans="1:5" ht="15.75" x14ac:dyDescent="0.25">
      <c r="A42" s="83" t="s">
        <v>983</v>
      </c>
      <c r="B42" s="79" t="s">
        <v>335</v>
      </c>
      <c r="C42" s="138">
        <v>0</v>
      </c>
      <c r="D42" s="138">
        <v>0</v>
      </c>
      <c r="E42" s="138">
        <v>0</v>
      </c>
    </row>
    <row r="43" spans="1:5" ht="15.75" x14ac:dyDescent="0.25">
      <c r="A43" s="83" t="s">
        <v>984</v>
      </c>
      <c r="B43" s="79" t="s">
        <v>335</v>
      </c>
      <c r="C43" s="138">
        <v>0</v>
      </c>
      <c r="D43" s="138">
        <v>0</v>
      </c>
      <c r="E43" s="138">
        <v>0</v>
      </c>
    </row>
    <row r="44" spans="1:5" ht="31.5" x14ac:dyDescent="0.25">
      <c r="A44" s="83" t="s">
        <v>985</v>
      </c>
      <c r="B44" s="79" t="s">
        <v>335</v>
      </c>
      <c r="C44" s="138">
        <v>0</v>
      </c>
      <c r="D44" s="138">
        <v>0</v>
      </c>
      <c r="E44" s="138">
        <v>0</v>
      </c>
    </row>
    <row r="45" spans="1:5" ht="15.75" x14ac:dyDescent="0.25">
      <c r="A45" s="83" t="s">
        <v>986</v>
      </c>
      <c r="B45" s="79" t="s">
        <v>335</v>
      </c>
      <c r="C45" s="138">
        <v>0</v>
      </c>
      <c r="D45" s="138">
        <v>0</v>
      </c>
      <c r="E45" s="138">
        <v>0</v>
      </c>
    </row>
    <row r="46" spans="1:5" ht="15.75" x14ac:dyDescent="0.25">
      <c r="A46" s="83" t="s">
        <v>987</v>
      </c>
      <c r="B46" s="79" t="s">
        <v>335</v>
      </c>
      <c r="C46" s="138">
        <v>0</v>
      </c>
      <c r="D46" s="138">
        <v>0</v>
      </c>
      <c r="E46" s="138">
        <v>0</v>
      </c>
    </row>
    <row r="47" spans="1:5" ht="15.75" x14ac:dyDescent="0.25">
      <c r="A47" s="83" t="s">
        <v>988</v>
      </c>
      <c r="B47" s="79" t="s">
        <v>335</v>
      </c>
      <c r="C47" s="138">
        <v>0</v>
      </c>
      <c r="D47" s="138">
        <v>0</v>
      </c>
      <c r="E47" s="138">
        <v>0</v>
      </c>
    </row>
    <row r="48" spans="1:5" ht="15.75" x14ac:dyDescent="0.25">
      <c r="A48" s="83" t="s">
        <v>989</v>
      </c>
      <c r="B48" s="79" t="s">
        <v>335</v>
      </c>
      <c r="C48" s="138">
        <v>0</v>
      </c>
      <c r="D48" s="138">
        <v>0</v>
      </c>
      <c r="E48" s="138">
        <v>0</v>
      </c>
    </row>
    <row r="49" spans="1:5" ht="15.75" x14ac:dyDescent="0.25">
      <c r="A49" s="83" t="s">
        <v>990</v>
      </c>
      <c r="B49" s="79" t="s">
        <v>335</v>
      </c>
      <c r="C49" s="138">
        <v>0</v>
      </c>
      <c r="D49" s="138">
        <v>0</v>
      </c>
      <c r="E49" s="138">
        <v>0</v>
      </c>
    </row>
    <row r="50" spans="1:5" ht="15.75" x14ac:dyDescent="0.25">
      <c r="A50" s="83" t="s">
        <v>991</v>
      </c>
      <c r="B50" s="79" t="s">
        <v>335</v>
      </c>
      <c r="C50" s="138">
        <v>0</v>
      </c>
      <c r="D50" s="138">
        <v>0</v>
      </c>
      <c r="E50" s="138">
        <v>0</v>
      </c>
    </row>
    <row r="51" spans="1:5" ht="15.75" x14ac:dyDescent="0.25">
      <c r="A51" s="83" t="s">
        <v>992</v>
      </c>
      <c r="B51" s="79" t="s">
        <v>335</v>
      </c>
      <c r="C51" s="138">
        <v>0</v>
      </c>
      <c r="D51" s="138">
        <v>0</v>
      </c>
      <c r="E51" s="138">
        <v>0</v>
      </c>
    </row>
    <row r="52" spans="1:5" ht="31.5" x14ac:dyDescent="0.25">
      <c r="A52" s="80" t="s">
        <v>995</v>
      </c>
      <c r="B52" s="93" t="s">
        <v>335</v>
      </c>
      <c r="C52" s="148">
        <f>SUM(C42:C51)</f>
        <v>0</v>
      </c>
      <c r="D52" s="148">
        <f>SUM(D42:D51)</f>
        <v>0</v>
      </c>
      <c r="E52" s="148">
        <f>SUM(E42:E51)</f>
        <v>0</v>
      </c>
    </row>
    <row r="53" spans="1:5" ht="15.75" x14ac:dyDescent="0.25">
      <c r="A53" s="83" t="s">
        <v>996</v>
      </c>
      <c r="B53" s="79" t="s">
        <v>337</v>
      </c>
      <c r="C53" s="138">
        <v>0</v>
      </c>
      <c r="D53" s="138">
        <v>0</v>
      </c>
      <c r="E53" s="138">
        <v>0</v>
      </c>
    </row>
    <row r="54" spans="1:5" ht="15.75" x14ac:dyDescent="0.25">
      <c r="A54" s="83" t="s">
        <v>984</v>
      </c>
      <c r="B54" s="79" t="s">
        <v>337</v>
      </c>
      <c r="C54" s="138">
        <v>0</v>
      </c>
      <c r="D54" s="138">
        <v>0</v>
      </c>
      <c r="E54" s="138">
        <v>0</v>
      </c>
    </row>
    <row r="55" spans="1:5" ht="31.5" x14ac:dyDescent="0.25">
      <c r="A55" s="83" t="s">
        <v>985</v>
      </c>
      <c r="B55" s="79" t="s">
        <v>337</v>
      </c>
      <c r="C55" s="138">
        <v>0</v>
      </c>
      <c r="D55" s="138">
        <v>0</v>
      </c>
      <c r="E55" s="138">
        <v>0</v>
      </c>
    </row>
    <row r="56" spans="1:5" ht="15.75" x14ac:dyDescent="0.25">
      <c r="A56" s="83" t="s">
        <v>986</v>
      </c>
      <c r="B56" s="79" t="s">
        <v>337</v>
      </c>
      <c r="C56" s="138">
        <v>0</v>
      </c>
      <c r="D56" s="138">
        <v>0</v>
      </c>
      <c r="E56" s="138">
        <v>0</v>
      </c>
    </row>
    <row r="57" spans="1:5" ht="15.75" x14ac:dyDescent="0.25">
      <c r="A57" s="83" t="s">
        <v>987</v>
      </c>
      <c r="B57" s="79" t="s">
        <v>337</v>
      </c>
      <c r="C57" s="138">
        <v>0</v>
      </c>
      <c r="D57" s="138">
        <v>0</v>
      </c>
      <c r="E57" s="138">
        <v>0</v>
      </c>
    </row>
    <row r="58" spans="1:5" ht="15.75" x14ac:dyDescent="0.25">
      <c r="A58" s="83" t="s">
        <v>988</v>
      </c>
      <c r="B58" s="79" t="s">
        <v>337</v>
      </c>
      <c r="C58" s="138">
        <v>0</v>
      </c>
      <c r="D58" s="138">
        <v>0</v>
      </c>
      <c r="E58" s="138">
        <v>0</v>
      </c>
    </row>
    <row r="59" spans="1:5" ht="15.75" x14ac:dyDescent="0.25">
      <c r="A59" s="83" t="s">
        <v>989</v>
      </c>
      <c r="B59" s="79" t="s">
        <v>337</v>
      </c>
      <c r="C59" s="138">
        <v>0</v>
      </c>
      <c r="D59" s="138">
        <v>0</v>
      </c>
      <c r="E59" s="138">
        <v>0</v>
      </c>
    </row>
    <row r="60" spans="1:5" ht="15.75" x14ac:dyDescent="0.25">
      <c r="A60" s="83" t="s">
        <v>990</v>
      </c>
      <c r="B60" s="79" t="s">
        <v>337</v>
      </c>
      <c r="C60" s="138">
        <v>0</v>
      </c>
      <c r="D60" s="138">
        <v>0</v>
      </c>
      <c r="E60" s="138">
        <v>0</v>
      </c>
    </row>
    <row r="61" spans="1:5" ht="15.75" x14ac:dyDescent="0.25">
      <c r="A61" s="83" t="s">
        <v>991</v>
      </c>
      <c r="B61" s="79" t="s">
        <v>337</v>
      </c>
      <c r="C61" s="138">
        <v>0</v>
      </c>
      <c r="D61" s="138">
        <v>0</v>
      </c>
      <c r="E61" s="138">
        <v>0</v>
      </c>
    </row>
    <row r="62" spans="1:5" ht="15.75" x14ac:dyDescent="0.25">
      <c r="A62" s="83" t="s">
        <v>992</v>
      </c>
      <c r="B62" s="79" t="s">
        <v>337</v>
      </c>
      <c r="C62" s="138">
        <v>0</v>
      </c>
      <c r="D62" s="138">
        <v>0</v>
      </c>
      <c r="E62" s="138">
        <v>0</v>
      </c>
    </row>
    <row r="63" spans="1:5" ht="31.5" x14ac:dyDescent="0.25">
      <c r="A63" s="80" t="s">
        <v>997</v>
      </c>
      <c r="B63" s="93" t="s">
        <v>337</v>
      </c>
      <c r="C63" s="148">
        <f>SUM(C53:C62)</f>
        <v>0</v>
      </c>
      <c r="D63" s="148">
        <f>SUM(D53:D62)</f>
        <v>0</v>
      </c>
      <c r="E63" s="148">
        <f>SUM(E53:E62)</f>
        <v>0</v>
      </c>
    </row>
    <row r="64" spans="1:5" ht="15.75" x14ac:dyDescent="0.25">
      <c r="A64" s="83" t="s">
        <v>983</v>
      </c>
      <c r="B64" s="79" t="s">
        <v>339</v>
      </c>
      <c r="C64" s="138"/>
      <c r="D64" s="138"/>
      <c r="E64" s="138">
        <v>0</v>
      </c>
    </row>
    <row r="65" spans="1:5" ht="15.75" x14ac:dyDescent="0.25">
      <c r="A65" s="83" t="s">
        <v>984</v>
      </c>
      <c r="B65" s="79" t="s">
        <v>339</v>
      </c>
      <c r="C65" s="138">
        <v>0</v>
      </c>
      <c r="D65" s="138">
        <v>0</v>
      </c>
      <c r="E65" s="138">
        <v>0</v>
      </c>
    </row>
    <row r="66" spans="1:5" ht="31.5" x14ac:dyDescent="0.25">
      <c r="A66" s="83" t="s">
        <v>985</v>
      </c>
      <c r="B66" s="79" t="s">
        <v>339</v>
      </c>
      <c r="C66" s="138">
        <v>0</v>
      </c>
      <c r="D66" s="138">
        <v>0</v>
      </c>
      <c r="E66" s="138">
        <v>0</v>
      </c>
    </row>
    <row r="67" spans="1:5" ht="15.75" x14ac:dyDescent="0.25">
      <c r="A67" s="83" t="s">
        <v>986</v>
      </c>
      <c r="B67" s="79" t="s">
        <v>339</v>
      </c>
      <c r="C67" s="138">
        <v>0</v>
      </c>
      <c r="D67" s="138">
        <v>0</v>
      </c>
      <c r="E67" s="138">
        <v>0</v>
      </c>
    </row>
    <row r="68" spans="1:5" ht="15.75" x14ac:dyDescent="0.25">
      <c r="A68" s="83" t="s">
        <v>987</v>
      </c>
      <c r="B68" s="79" t="s">
        <v>339</v>
      </c>
      <c r="C68" s="138">
        <v>0</v>
      </c>
      <c r="D68" s="138">
        <v>0</v>
      </c>
      <c r="E68" s="138">
        <v>0</v>
      </c>
    </row>
    <row r="69" spans="1:5" ht="15.75" x14ac:dyDescent="0.25">
      <c r="A69" s="83" t="s">
        <v>988</v>
      </c>
      <c r="B69" s="79" t="s">
        <v>339</v>
      </c>
      <c r="C69" s="138">
        <v>0</v>
      </c>
      <c r="D69" s="149">
        <v>0</v>
      </c>
      <c r="E69" s="138">
        <v>0</v>
      </c>
    </row>
    <row r="70" spans="1:5" ht="15.75" x14ac:dyDescent="0.25">
      <c r="A70" s="83" t="s">
        <v>989</v>
      </c>
      <c r="B70" s="79" t="s">
        <v>339</v>
      </c>
      <c r="C70" s="138">
        <v>0</v>
      </c>
      <c r="D70" s="146">
        <v>0</v>
      </c>
      <c r="E70" s="138">
        <v>0</v>
      </c>
    </row>
    <row r="71" spans="1:5" ht="15.75" x14ac:dyDescent="0.25">
      <c r="A71" s="83" t="s">
        <v>990</v>
      </c>
      <c r="B71" s="79" t="s">
        <v>339</v>
      </c>
      <c r="C71" s="138">
        <v>0</v>
      </c>
      <c r="D71" s="138">
        <v>0</v>
      </c>
      <c r="E71" s="138">
        <v>0</v>
      </c>
    </row>
    <row r="72" spans="1:5" ht="15.75" x14ac:dyDescent="0.25">
      <c r="A72" s="83" t="s">
        <v>991</v>
      </c>
      <c r="B72" s="79" t="s">
        <v>339</v>
      </c>
      <c r="C72" s="138">
        <v>0</v>
      </c>
      <c r="D72" s="138">
        <v>0</v>
      </c>
      <c r="E72" s="138">
        <v>0</v>
      </c>
    </row>
    <row r="73" spans="1:5" ht="15.75" x14ac:dyDescent="0.25">
      <c r="A73" s="83" t="s">
        <v>992</v>
      </c>
      <c r="B73" s="79" t="s">
        <v>339</v>
      </c>
      <c r="C73" s="138">
        <v>0</v>
      </c>
      <c r="D73" s="138">
        <v>0</v>
      </c>
      <c r="E73" s="138">
        <v>0</v>
      </c>
    </row>
    <row r="74" spans="1:5" ht="31.5" x14ac:dyDescent="0.25">
      <c r="A74" s="80" t="s">
        <v>338</v>
      </c>
      <c r="B74" s="93" t="s">
        <v>339</v>
      </c>
      <c r="C74" s="148">
        <f>SUM(C64:C73)</f>
        <v>0</v>
      </c>
      <c r="D74" s="148">
        <f>SUM(D64:D73)</f>
        <v>0</v>
      </c>
      <c r="E74" s="148">
        <f>SUM(E64:E73)</f>
        <v>0</v>
      </c>
    </row>
    <row r="75" spans="1:5" ht="15.75" x14ac:dyDescent="0.25">
      <c r="A75" s="83" t="s">
        <v>998</v>
      </c>
      <c r="B75" s="74" t="s">
        <v>327</v>
      </c>
      <c r="C75" s="138">
        <v>0</v>
      </c>
      <c r="D75" s="138">
        <v>0</v>
      </c>
      <c r="E75" s="138">
        <v>0</v>
      </c>
    </row>
    <row r="76" spans="1:5" ht="15.75" x14ac:dyDescent="0.25">
      <c r="A76" s="83" t="s">
        <v>999</v>
      </c>
      <c r="B76" s="74" t="s">
        <v>327</v>
      </c>
      <c r="C76" s="138">
        <v>0</v>
      </c>
      <c r="D76" s="138">
        <v>0</v>
      </c>
      <c r="E76" s="138">
        <v>0</v>
      </c>
    </row>
    <row r="77" spans="1:5" ht="15.75" x14ac:dyDescent="0.25">
      <c r="A77" s="83" t="s">
        <v>1000</v>
      </c>
      <c r="B77" s="74" t="s">
        <v>327</v>
      </c>
      <c r="C77" s="138">
        <v>0</v>
      </c>
      <c r="D77" s="138">
        <v>0</v>
      </c>
      <c r="E77" s="138">
        <v>0</v>
      </c>
    </row>
    <row r="78" spans="1:5" ht="15.75" x14ac:dyDescent="0.25">
      <c r="A78" s="74" t="s">
        <v>1001</v>
      </c>
      <c r="B78" s="74" t="s">
        <v>327</v>
      </c>
      <c r="C78" s="138">
        <v>0</v>
      </c>
      <c r="D78" s="138">
        <v>0</v>
      </c>
      <c r="E78" s="138">
        <v>0</v>
      </c>
    </row>
    <row r="79" spans="1:5" ht="15.75" x14ac:dyDescent="0.25">
      <c r="A79" s="74" t="s">
        <v>1002</v>
      </c>
      <c r="B79" s="74" t="s">
        <v>327</v>
      </c>
      <c r="C79" s="138">
        <v>0</v>
      </c>
      <c r="D79" s="138">
        <v>0</v>
      </c>
      <c r="E79" s="138">
        <v>0</v>
      </c>
    </row>
    <row r="80" spans="1:5" ht="31.5" x14ac:dyDescent="0.25">
      <c r="A80" s="74" t="s">
        <v>1003</v>
      </c>
      <c r="B80" s="74" t="s">
        <v>327</v>
      </c>
      <c r="C80" s="138">
        <v>0</v>
      </c>
      <c r="D80" s="138">
        <v>0</v>
      </c>
      <c r="E80" s="138">
        <v>0</v>
      </c>
    </row>
    <row r="81" spans="1:5" ht="15.75" x14ac:dyDescent="0.25">
      <c r="A81" s="83" t="s">
        <v>1004</v>
      </c>
      <c r="B81" s="74" t="s">
        <v>327</v>
      </c>
      <c r="C81" s="138">
        <v>0</v>
      </c>
      <c r="D81" s="138">
        <v>0</v>
      </c>
      <c r="E81" s="138">
        <v>0</v>
      </c>
    </row>
    <row r="82" spans="1:5" ht="15.75" x14ac:dyDescent="0.25">
      <c r="A82" s="83" t="s">
        <v>1005</v>
      </c>
      <c r="B82" s="74" t="s">
        <v>327</v>
      </c>
      <c r="C82" s="138">
        <v>0</v>
      </c>
      <c r="D82" s="138">
        <v>0</v>
      </c>
      <c r="E82" s="138">
        <v>0</v>
      </c>
    </row>
    <row r="83" spans="1:5" ht="15.75" x14ac:dyDescent="0.25">
      <c r="A83" s="83" t="s">
        <v>1006</v>
      </c>
      <c r="B83" s="74" t="s">
        <v>327</v>
      </c>
      <c r="C83" s="138">
        <v>0</v>
      </c>
      <c r="D83" s="138">
        <v>0</v>
      </c>
      <c r="E83" s="138">
        <v>0</v>
      </c>
    </row>
    <row r="84" spans="1:5" ht="15.75" x14ac:dyDescent="0.25">
      <c r="A84" s="83" t="s">
        <v>1007</v>
      </c>
      <c r="B84" s="74" t="s">
        <v>327</v>
      </c>
      <c r="C84" s="138">
        <v>0</v>
      </c>
      <c r="D84" s="138">
        <v>0</v>
      </c>
      <c r="E84" s="138">
        <v>0</v>
      </c>
    </row>
    <row r="85" spans="1:5" ht="31.5" x14ac:dyDescent="0.25">
      <c r="A85" s="80" t="s">
        <v>1008</v>
      </c>
      <c r="B85" s="93" t="s">
        <v>327</v>
      </c>
      <c r="C85" s="148">
        <f>SUM(C75:C84)</f>
        <v>0</v>
      </c>
      <c r="D85" s="148">
        <f t="shared" ref="D85:E85" si="1">SUM(D75:D84)</f>
        <v>0</v>
      </c>
      <c r="E85" s="148">
        <f t="shared" si="1"/>
        <v>0</v>
      </c>
    </row>
    <row r="86" spans="1:5" ht="15.75" x14ac:dyDescent="0.25">
      <c r="A86" s="83" t="s">
        <v>998</v>
      </c>
      <c r="B86" s="74" t="s">
        <v>424</v>
      </c>
      <c r="C86" s="138">
        <v>0</v>
      </c>
      <c r="D86" s="138">
        <v>0</v>
      </c>
      <c r="E86" s="138">
        <v>0</v>
      </c>
    </row>
    <row r="87" spans="1:5" ht="15.75" x14ac:dyDescent="0.25">
      <c r="A87" s="83" t="s">
        <v>999</v>
      </c>
      <c r="B87" s="74" t="s">
        <v>424</v>
      </c>
      <c r="C87" s="138">
        <v>0</v>
      </c>
      <c r="D87" s="138">
        <v>0</v>
      </c>
      <c r="E87" s="138">
        <v>0</v>
      </c>
    </row>
    <row r="88" spans="1:5" ht="15.75" x14ac:dyDescent="0.25">
      <c r="A88" s="83" t="s">
        <v>1000</v>
      </c>
      <c r="B88" s="74" t="s">
        <v>424</v>
      </c>
      <c r="C88" s="138">
        <v>0</v>
      </c>
      <c r="D88" s="138">
        <v>0</v>
      </c>
      <c r="E88" s="138">
        <v>0</v>
      </c>
    </row>
    <row r="89" spans="1:5" ht="15.75" x14ac:dyDescent="0.25">
      <c r="A89" s="74" t="s">
        <v>1001</v>
      </c>
      <c r="B89" s="74" t="s">
        <v>424</v>
      </c>
      <c r="C89" s="138">
        <v>0</v>
      </c>
      <c r="D89" s="138">
        <v>0</v>
      </c>
      <c r="E89" s="138">
        <v>0</v>
      </c>
    </row>
    <row r="90" spans="1:5" ht="15.75" x14ac:dyDescent="0.25">
      <c r="A90" s="74" t="s">
        <v>1002</v>
      </c>
      <c r="B90" s="74" t="s">
        <v>424</v>
      </c>
      <c r="C90" s="138">
        <v>0</v>
      </c>
      <c r="D90" s="138">
        <v>0</v>
      </c>
      <c r="E90" s="138">
        <v>0</v>
      </c>
    </row>
    <row r="91" spans="1:5" ht="31.5" x14ac:dyDescent="0.25">
      <c r="A91" s="74" t="s">
        <v>1003</v>
      </c>
      <c r="B91" s="74" t="s">
        <v>424</v>
      </c>
      <c r="C91" s="138">
        <v>0</v>
      </c>
      <c r="D91" s="138">
        <v>0</v>
      </c>
      <c r="E91" s="138">
        <v>0</v>
      </c>
    </row>
    <row r="92" spans="1:5" ht="15.75" x14ac:dyDescent="0.25">
      <c r="A92" s="83" t="s">
        <v>1004</v>
      </c>
      <c r="B92" s="74" t="s">
        <v>424</v>
      </c>
      <c r="C92" s="138">
        <v>0</v>
      </c>
      <c r="D92" s="138">
        <v>0</v>
      </c>
      <c r="E92" s="138">
        <v>0</v>
      </c>
    </row>
    <row r="93" spans="1:5" ht="15.75" x14ac:dyDescent="0.25">
      <c r="A93" s="83" t="s">
        <v>1009</v>
      </c>
      <c r="B93" s="74" t="s">
        <v>424</v>
      </c>
      <c r="C93" s="138">
        <v>0</v>
      </c>
      <c r="D93" s="138">
        <v>0</v>
      </c>
      <c r="E93" s="138">
        <v>0</v>
      </c>
    </row>
    <row r="94" spans="1:5" ht="15.75" x14ac:dyDescent="0.25">
      <c r="A94" s="83" t="s">
        <v>1006</v>
      </c>
      <c r="B94" s="74" t="s">
        <v>424</v>
      </c>
      <c r="C94" s="138">
        <v>0</v>
      </c>
      <c r="D94" s="138">
        <v>0</v>
      </c>
      <c r="E94" s="138">
        <v>0</v>
      </c>
    </row>
    <row r="95" spans="1:5" ht="15.75" x14ac:dyDescent="0.25">
      <c r="A95" s="83" t="s">
        <v>1007</v>
      </c>
      <c r="B95" s="74" t="s">
        <v>424</v>
      </c>
      <c r="C95" s="138">
        <v>0</v>
      </c>
      <c r="D95" s="138">
        <v>0</v>
      </c>
      <c r="E95" s="138">
        <v>0</v>
      </c>
    </row>
    <row r="96" spans="1:5" ht="15.75" x14ac:dyDescent="0.25">
      <c r="A96" s="84" t="s">
        <v>1010</v>
      </c>
      <c r="B96" s="93" t="s">
        <v>424</v>
      </c>
      <c r="C96" s="148">
        <v>0</v>
      </c>
      <c r="D96" s="148">
        <v>0</v>
      </c>
      <c r="E96" s="148">
        <f>SUM(E86:E95)</f>
        <v>0</v>
      </c>
    </row>
    <row r="97" spans="1:5" ht="15.75" x14ac:dyDescent="0.25">
      <c r="A97" s="83" t="s">
        <v>998</v>
      </c>
      <c r="B97" s="74" t="s">
        <v>358</v>
      </c>
      <c r="C97" s="138">
        <v>0</v>
      </c>
      <c r="D97" s="138">
        <v>0</v>
      </c>
      <c r="E97" s="138">
        <v>0</v>
      </c>
    </row>
    <row r="98" spans="1:5" ht="15.75" x14ac:dyDescent="0.25">
      <c r="A98" s="83" t="s">
        <v>999</v>
      </c>
      <c r="B98" s="74" t="s">
        <v>358</v>
      </c>
      <c r="C98" s="138">
        <v>0</v>
      </c>
      <c r="D98" s="138">
        <v>0</v>
      </c>
      <c r="E98" s="138">
        <v>0</v>
      </c>
    </row>
    <row r="99" spans="1:5" ht="15.75" x14ac:dyDescent="0.25">
      <c r="A99" s="83" t="s">
        <v>1000</v>
      </c>
      <c r="B99" s="74" t="s">
        <v>358</v>
      </c>
      <c r="C99" s="138">
        <v>0</v>
      </c>
      <c r="D99" s="138">
        <v>0</v>
      </c>
      <c r="E99" s="138"/>
    </row>
    <row r="100" spans="1:5" ht="15.75" x14ac:dyDescent="0.25">
      <c r="A100" s="74" t="s">
        <v>1001</v>
      </c>
      <c r="B100" s="74" t="s">
        <v>358</v>
      </c>
      <c r="C100" s="138">
        <v>0</v>
      </c>
      <c r="D100" s="138">
        <v>0</v>
      </c>
      <c r="E100" s="138">
        <v>0</v>
      </c>
    </row>
    <row r="101" spans="1:5" ht="15.75" x14ac:dyDescent="0.25">
      <c r="A101" s="74" t="s">
        <v>1002</v>
      </c>
      <c r="B101" s="74" t="s">
        <v>358</v>
      </c>
      <c r="C101" s="138">
        <v>0</v>
      </c>
      <c r="D101" s="138">
        <v>0</v>
      </c>
      <c r="E101" s="138">
        <v>0</v>
      </c>
    </row>
    <row r="102" spans="1:5" ht="31.5" x14ac:dyDescent="0.25">
      <c r="A102" s="74" t="s">
        <v>1003</v>
      </c>
      <c r="B102" s="74" t="s">
        <v>358</v>
      </c>
      <c r="C102" s="138">
        <v>0</v>
      </c>
      <c r="D102" s="138">
        <v>0</v>
      </c>
      <c r="E102" s="138">
        <v>0</v>
      </c>
    </row>
    <row r="103" spans="1:5" ht="15.75" x14ac:dyDescent="0.25">
      <c r="A103" s="83" t="s">
        <v>1004</v>
      </c>
      <c r="B103" s="74" t="s">
        <v>358</v>
      </c>
      <c r="C103" s="138">
        <v>0</v>
      </c>
      <c r="D103" s="138">
        <v>0</v>
      </c>
      <c r="E103" s="138">
        <v>0</v>
      </c>
    </row>
    <row r="104" spans="1:5" ht="15.75" x14ac:dyDescent="0.25">
      <c r="A104" s="83" t="s">
        <v>1005</v>
      </c>
      <c r="B104" s="74" t="s">
        <v>358</v>
      </c>
      <c r="C104" s="138">
        <v>0</v>
      </c>
      <c r="D104" s="138">
        <v>0</v>
      </c>
      <c r="E104" s="138">
        <v>0</v>
      </c>
    </row>
    <row r="105" spans="1:5" ht="15.75" x14ac:dyDescent="0.25">
      <c r="A105" s="83" t="s">
        <v>1006</v>
      </c>
      <c r="B105" s="74" t="s">
        <v>358</v>
      </c>
      <c r="C105" s="138">
        <v>0</v>
      </c>
      <c r="D105" s="138">
        <v>0</v>
      </c>
      <c r="E105" s="138">
        <v>0</v>
      </c>
    </row>
    <row r="106" spans="1:5" ht="15.75" x14ac:dyDescent="0.25">
      <c r="A106" s="83" t="s">
        <v>1007</v>
      </c>
      <c r="B106" s="74" t="s">
        <v>358</v>
      </c>
      <c r="C106" s="138">
        <v>0</v>
      </c>
      <c r="D106" s="138">
        <v>0</v>
      </c>
      <c r="E106" s="138">
        <v>0</v>
      </c>
    </row>
    <row r="107" spans="1:5" ht="31.5" x14ac:dyDescent="0.25">
      <c r="A107" s="80" t="s">
        <v>1011</v>
      </c>
      <c r="B107" s="93" t="s">
        <v>358</v>
      </c>
      <c r="C107" s="148">
        <f>SUM(C97:C106)</f>
        <v>0</v>
      </c>
      <c r="D107" s="148">
        <f>SUM(D97:D106)</f>
        <v>0</v>
      </c>
      <c r="E107" s="148">
        <f>SUM(E97:E106)</f>
        <v>0</v>
      </c>
    </row>
    <row r="108" spans="1:5" ht="15.75" x14ac:dyDescent="0.25">
      <c r="A108" s="83" t="s">
        <v>998</v>
      </c>
      <c r="B108" s="74" t="s">
        <v>359</v>
      </c>
      <c r="C108" s="138">
        <v>0</v>
      </c>
      <c r="D108" s="138">
        <v>0</v>
      </c>
      <c r="E108" s="138">
        <v>0</v>
      </c>
    </row>
    <row r="109" spans="1:5" ht="15.75" x14ac:dyDescent="0.25">
      <c r="A109" s="83" t="s">
        <v>999</v>
      </c>
      <c r="B109" s="74" t="s">
        <v>359</v>
      </c>
      <c r="C109" s="138">
        <v>0</v>
      </c>
      <c r="D109" s="138">
        <v>0</v>
      </c>
      <c r="E109" s="138">
        <v>0</v>
      </c>
    </row>
    <row r="110" spans="1:5" ht="15.75" x14ac:dyDescent="0.25">
      <c r="A110" s="83" t="s">
        <v>1000</v>
      </c>
      <c r="B110" s="74" t="s">
        <v>359</v>
      </c>
      <c r="C110" s="138">
        <v>0</v>
      </c>
      <c r="D110" s="138"/>
      <c r="E110" s="138">
        <v>0</v>
      </c>
    </row>
    <row r="111" spans="1:5" ht="15.75" x14ac:dyDescent="0.25">
      <c r="A111" s="74" t="s">
        <v>1001</v>
      </c>
      <c r="B111" s="74" t="s">
        <v>359</v>
      </c>
      <c r="C111" s="138">
        <v>0</v>
      </c>
      <c r="D111" s="138">
        <v>0</v>
      </c>
      <c r="E111" s="138">
        <v>0</v>
      </c>
    </row>
    <row r="112" spans="1:5" ht="15.75" x14ac:dyDescent="0.25">
      <c r="A112" s="74" t="s">
        <v>1002</v>
      </c>
      <c r="B112" s="74" t="s">
        <v>359</v>
      </c>
      <c r="C112" s="138">
        <v>0</v>
      </c>
      <c r="D112" s="138">
        <v>0</v>
      </c>
      <c r="E112" s="138">
        <v>0</v>
      </c>
    </row>
    <row r="113" spans="1:5" ht="31.5" x14ac:dyDescent="0.25">
      <c r="A113" s="74" t="s">
        <v>1003</v>
      </c>
      <c r="B113" s="74" t="s">
        <v>359</v>
      </c>
      <c r="C113" s="138">
        <v>0</v>
      </c>
      <c r="D113" s="138">
        <v>0</v>
      </c>
      <c r="E113" s="138">
        <v>0</v>
      </c>
    </row>
    <row r="114" spans="1:5" ht="15.75" x14ac:dyDescent="0.25">
      <c r="A114" s="83" t="s">
        <v>1004</v>
      </c>
      <c r="B114" s="74" t="s">
        <v>359</v>
      </c>
      <c r="C114" s="138">
        <v>0</v>
      </c>
      <c r="D114" s="138">
        <v>0</v>
      </c>
      <c r="E114" s="138">
        <v>0</v>
      </c>
    </row>
    <row r="115" spans="1:5" ht="15.75" x14ac:dyDescent="0.25">
      <c r="A115" s="83" t="s">
        <v>1009</v>
      </c>
      <c r="B115" s="74" t="s">
        <v>359</v>
      </c>
      <c r="C115" s="138">
        <v>0</v>
      </c>
      <c r="D115" s="138">
        <v>0</v>
      </c>
      <c r="E115" s="138">
        <v>0</v>
      </c>
    </row>
    <row r="116" spans="1:5" ht="15.75" x14ac:dyDescent="0.25">
      <c r="A116" s="83" t="s">
        <v>1006</v>
      </c>
      <c r="B116" s="74" t="s">
        <v>359</v>
      </c>
      <c r="C116" s="138">
        <v>0</v>
      </c>
      <c r="D116" s="138">
        <v>0</v>
      </c>
      <c r="E116" s="138">
        <v>0</v>
      </c>
    </row>
    <row r="117" spans="1:5" ht="15.75" x14ac:dyDescent="0.25">
      <c r="A117" s="83" t="s">
        <v>1007</v>
      </c>
      <c r="B117" s="74" t="s">
        <v>359</v>
      </c>
      <c r="C117" s="138">
        <v>0</v>
      </c>
      <c r="D117" s="138">
        <v>0</v>
      </c>
      <c r="E117" s="138">
        <v>0</v>
      </c>
    </row>
    <row r="118" spans="1:5" ht="15.75" x14ac:dyDescent="0.25">
      <c r="A118" s="84" t="s">
        <v>1012</v>
      </c>
      <c r="B118" s="93" t="s">
        <v>359</v>
      </c>
      <c r="C118" s="148">
        <f>SUM(C108:C117)</f>
        <v>0</v>
      </c>
      <c r="D118" s="148"/>
      <c r="E118" s="148">
        <f>SUM(E108:E117)</f>
        <v>0</v>
      </c>
    </row>
    <row r="119" spans="1:5" ht="15.75" x14ac:dyDescent="0.25">
      <c r="A119" s="50"/>
      <c r="B119" s="50"/>
      <c r="C119" s="146"/>
      <c r="D119" s="146"/>
      <c r="E119" s="146"/>
    </row>
  </sheetData>
  <mergeCells count="5">
    <mergeCell ref="A2:E2"/>
    <mergeCell ref="A3:E3"/>
    <mergeCell ref="A4:E4"/>
    <mergeCell ref="C6:E6"/>
    <mergeCell ref="D5:E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Normal="100" workbookViewId="0">
      <selection activeCell="D36" sqref="D36"/>
    </sheetView>
  </sheetViews>
  <sheetFormatPr defaultRowHeight="15" x14ac:dyDescent="0.25"/>
  <cols>
    <col min="1" max="1" width="65" customWidth="1"/>
    <col min="3" max="3" width="15.140625" style="5" customWidth="1"/>
    <col min="4" max="4" width="14.7109375" style="5" customWidth="1"/>
    <col min="5" max="5" width="15" style="5" customWidth="1"/>
  </cols>
  <sheetData>
    <row r="1" spans="1:5" x14ac:dyDescent="0.25">
      <c r="E1" s="161" t="s">
        <v>1049</v>
      </c>
    </row>
    <row r="2" spans="1:5" ht="18" x14ac:dyDescent="0.25">
      <c r="A2" s="233" t="s">
        <v>1096</v>
      </c>
      <c r="B2" s="233"/>
      <c r="C2" s="233"/>
      <c r="D2" s="233"/>
      <c r="E2" s="233"/>
    </row>
    <row r="3" spans="1:5" ht="27" customHeight="1" x14ac:dyDescent="0.25">
      <c r="A3" s="233" t="s">
        <v>1078</v>
      </c>
      <c r="B3" s="233"/>
      <c r="C3" s="233"/>
      <c r="D3" s="233"/>
      <c r="E3" s="233"/>
    </row>
    <row r="4" spans="1:5" ht="26.25" customHeight="1" x14ac:dyDescent="0.25">
      <c r="A4" s="262" t="s">
        <v>1061</v>
      </c>
      <c r="B4" s="262"/>
      <c r="C4" s="262"/>
      <c r="D4" s="262"/>
      <c r="E4" s="262"/>
    </row>
    <row r="5" spans="1:5" ht="26.25" customHeight="1" x14ac:dyDescent="0.25">
      <c r="A5" s="150"/>
      <c r="B5" s="150"/>
      <c r="C5" s="150"/>
      <c r="D5" s="150"/>
      <c r="E5" s="162" t="s">
        <v>1054</v>
      </c>
    </row>
    <row r="6" spans="1:5" ht="16.5" thickBot="1" x14ac:dyDescent="0.3">
      <c r="A6" s="50"/>
      <c r="B6" s="50"/>
      <c r="C6" s="263" t="s">
        <v>953</v>
      </c>
      <c r="D6" s="263"/>
      <c r="E6" s="263"/>
    </row>
    <row r="7" spans="1:5" ht="31.5" x14ac:dyDescent="0.25">
      <c r="A7" s="175" t="s">
        <v>1</v>
      </c>
      <c r="B7" s="176" t="s">
        <v>25</v>
      </c>
      <c r="C7" s="177" t="s">
        <v>1088</v>
      </c>
      <c r="D7" s="177" t="s">
        <v>1089</v>
      </c>
      <c r="E7" s="178" t="s">
        <v>952</v>
      </c>
    </row>
    <row r="8" spans="1:5" ht="15.75" x14ac:dyDescent="0.25">
      <c r="A8" s="179" t="s">
        <v>1013</v>
      </c>
      <c r="B8" s="151" t="s">
        <v>284</v>
      </c>
      <c r="C8" s="138">
        <v>0</v>
      </c>
      <c r="D8" s="138">
        <v>0</v>
      </c>
      <c r="E8" s="180">
        <v>0</v>
      </c>
    </row>
    <row r="9" spans="1:5" ht="15.75" x14ac:dyDescent="0.25">
      <c r="A9" s="179" t="s">
        <v>1014</v>
      </c>
      <c r="B9" s="151" t="s">
        <v>284</v>
      </c>
      <c r="C9" s="138">
        <v>0</v>
      </c>
      <c r="D9" s="138">
        <v>0</v>
      </c>
      <c r="E9" s="180">
        <v>0</v>
      </c>
    </row>
    <row r="10" spans="1:5" ht="15.75" x14ac:dyDescent="0.25">
      <c r="A10" s="179" t="s">
        <v>1015</v>
      </c>
      <c r="B10" s="151" t="s">
        <v>284</v>
      </c>
      <c r="C10" s="138">
        <v>1250000</v>
      </c>
      <c r="D10" s="138">
        <v>1253227</v>
      </c>
      <c r="E10" s="180">
        <v>1218250</v>
      </c>
    </row>
    <row r="11" spans="1:5" ht="15.75" x14ac:dyDescent="0.25">
      <c r="A11" s="179" t="s">
        <v>1016</v>
      </c>
      <c r="B11" s="151" t="s">
        <v>284</v>
      </c>
      <c r="C11" s="138">
        <v>0</v>
      </c>
      <c r="D11" s="138">
        <v>0</v>
      </c>
      <c r="E11" s="180">
        <v>0</v>
      </c>
    </row>
    <row r="12" spans="1:5" ht="15.75" x14ac:dyDescent="0.25">
      <c r="A12" s="181" t="s">
        <v>283</v>
      </c>
      <c r="B12" s="152" t="s">
        <v>284</v>
      </c>
      <c r="C12" s="153">
        <f>SUM(C8:C11)</f>
        <v>1250000</v>
      </c>
      <c r="D12" s="153">
        <f t="shared" ref="D12:E12" si="0">SUM(D8:D11)</f>
        <v>1253227</v>
      </c>
      <c r="E12" s="182">
        <f t="shared" si="0"/>
        <v>1218250</v>
      </c>
    </row>
    <row r="13" spans="1:5" ht="15.75" x14ac:dyDescent="0.25">
      <c r="A13" s="179" t="s">
        <v>285</v>
      </c>
      <c r="B13" s="152" t="s">
        <v>286</v>
      </c>
      <c r="C13" s="153">
        <f>SUM(C14:C15)</f>
        <v>1490000</v>
      </c>
      <c r="D13" s="153">
        <f>SUM(D14:D15)</f>
        <v>796332</v>
      </c>
      <c r="E13" s="182">
        <f>SUM(E14:E15)</f>
        <v>796332</v>
      </c>
    </row>
    <row r="14" spans="1:5" ht="31.5" x14ac:dyDescent="0.3">
      <c r="A14" s="183" t="s">
        <v>1017</v>
      </c>
      <c r="B14" s="154" t="s">
        <v>286</v>
      </c>
      <c r="C14" s="138">
        <v>1490000</v>
      </c>
      <c r="D14" s="168">
        <v>796332</v>
      </c>
      <c r="E14" s="180">
        <v>796332</v>
      </c>
    </row>
    <row r="15" spans="1:5" ht="31.5" x14ac:dyDescent="0.25">
      <c r="A15" s="183" t="s">
        <v>1018</v>
      </c>
      <c r="B15" s="154" t="s">
        <v>286</v>
      </c>
      <c r="C15" s="138">
        <v>0</v>
      </c>
      <c r="D15" s="138">
        <v>0</v>
      </c>
      <c r="E15" s="180">
        <v>0</v>
      </c>
    </row>
    <row r="16" spans="1:5" ht="15.75" x14ac:dyDescent="0.25">
      <c r="A16" s="179" t="s">
        <v>291</v>
      </c>
      <c r="B16" s="152" t="s">
        <v>292</v>
      </c>
      <c r="C16" s="153">
        <f>SUM(C17:C20)</f>
        <v>700000</v>
      </c>
      <c r="D16" s="153">
        <f t="shared" ref="D16:E16" si="1">SUM(D17:D20)</f>
        <v>786201</v>
      </c>
      <c r="E16" s="182">
        <f t="shared" si="1"/>
        <v>744955</v>
      </c>
    </row>
    <row r="17" spans="1:5" ht="31.5" x14ac:dyDescent="0.25">
      <c r="A17" s="183" t="s">
        <v>1019</v>
      </c>
      <c r="B17" s="154" t="s">
        <v>292</v>
      </c>
      <c r="C17" s="138">
        <v>0</v>
      </c>
      <c r="D17" s="138">
        <v>0</v>
      </c>
      <c r="E17" s="180">
        <v>0</v>
      </c>
    </row>
    <row r="18" spans="1:5" ht="31.5" x14ac:dyDescent="0.25">
      <c r="A18" s="183" t="s">
        <v>1020</v>
      </c>
      <c r="B18" s="154" t="s">
        <v>292</v>
      </c>
      <c r="C18" s="138">
        <v>700000</v>
      </c>
      <c r="D18" s="138">
        <v>786201</v>
      </c>
      <c r="E18" s="180">
        <v>744955</v>
      </c>
    </row>
    <row r="19" spans="1:5" ht="15.75" x14ac:dyDescent="0.25">
      <c r="A19" s="183" t="s">
        <v>1021</v>
      </c>
      <c r="B19" s="154" t="s">
        <v>292</v>
      </c>
      <c r="C19" s="138">
        <v>0</v>
      </c>
      <c r="D19" s="138">
        <v>0</v>
      </c>
      <c r="E19" s="180">
        <v>0</v>
      </c>
    </row>
    <row r="20" spans="1:5" ht="15.75" x14ac:dyDescent="0.25">
      <c r="A20" s="183" t="s">
        <v>1022</v>
      </c>
      <c r="B20" s="154" t="s">
        <v>292</v>
      </c>
      <c r="C20" s="138">
        <v>0</v>
      </c>
      <c r="D20" s="138">
        <v>0</v>
      </c>
      <c r="E20" s="180">
        <v>0</v>
      </c>
    </row>
    <row r="21" spans="1:5" ht="15.75" x14ac:dyDescent="0.25">
      <c r="A21" s="179" t="s">
        <v>1023</v>
      </c>
      <c r="B21" s="155" t="s">
        <v>294</v>
      </c>
      <c r="C21" s="138">
        <v>0</v>
      </c>
      <c r="D21" s="138">
        <v>0</v>
      </c>
      <c r="E21" s="180">
        <v>0</v>
      </c>
    </row>
    <row r="22" spans="1:5" ht="15.75" x14ac:dyDescent="0.25">
      <c r="A22" s="183" t="s">
        <v>1024</v>
      </c>
      <c r="B22" s="154" t="s">
        <v>294</v>
      </c>
      <c r="C22" s="138">
        <v>0</v>
      </c>
      <c r="D22" s="138">
        <v>0</v>
      </c>
      <c r="E22" s="180">
        <v>0</v>
      </c>
    </row>
    <row r="23" spans="1:5" ht="15.75" x14ac:dyDescent="0.25">
      <c r="A23" s="183" t="s">
        <v>1025</v>
      </c>
      <c r="B23" s="154" t="s">
        <v>294</v>
      </c>
      <c r="C23" s="138">
        <v>0</v>
      </c>
      <c r="D23" s="138">
        <v>0</v>
      </c>
      <c r="E23" s="180">
        <v>0</v>
      </c>
    </row>
    <row r="24" spans="1:5" ht="15.75" x14ac:dyDescent="0.25">
      <c r="A24" s="181" t="s">
        <v>295</v>
      </c>
      <c r="B24" s="152" t="s">
        <v>296</v>
      </c>
      <c r="C24" s="153">
        <f>C13+C16+C21</f>
        <v>2190000</v>
      </c>
      <c r="D24" s="153">
        <f>D13+D16+D21</f>
        <v>1582533</v>
      </c>
      <c r="E24" s="182">
        <f>E13+E16+E21</f>
        <v>1541287</v>
      </c>
    </row>
    <row r="25" spans="1:5" ht="15.75" x14ac:dyDescent="0.25">
      <c r="A25" s="179" t="s">
        <v>1026</v>
      </c>
      <c r="B25" s="151" t="s">
        <v>298</v>
      </c>
      <c r="C25" s="138">
        <v>0</v>
      </c>
      <c r="D25" s="138">
        <v>0</v>
      </c>
      <c r="E25" s="180">
        <v>0</v>
      </c>
    </row>
    <row r="26" spans="1:5" ht="15.75" x14ac:dyDescent="0.25">
      <c r="A26" s="179" t="s">
        <v>1027</v>
      </c>
      <c r="B26" s="151" t="s">
        <v>298</v>
      </c>
      <c r="C26" s="138">
        <v>0</v>
      </c>
      <c r="D26" s="138">
        <v>0</v>
      </c>
      <c r="E26" s="180">
        <v>0</v>
      </c>
    </row>
    <row r="27" spans="1:5" ht="15.75" x14ac:dyDescent="0.25">
      <c r="A27" s="179" t="s">
        <v>1028</v>
      </c>
      <c r="B27" s="151" t="s">
        <v>298</v>
      </c>
      <c r="C27" s="138">
        <v>0</v>
      </c>
      <c r="D27" s="138">
        <v>0</v>
      </c>
      <c r="E27" s="180">
        <v>0</v>
      </c>
    </row>
    <row r="28" spans="1:5" ht="15.75" x14ac:dyDescent="0.25">
      <c r="A28" s="179" t="s">
        <v>1029</v>
      </c>
      <c r="B28" s="151" t="s">
        <v>298</v>
      </c>
      <c r="C28" s="138">
        <v>0</v>
      </c>
      <c r="D28" s="138">
        <v>0</v>
      </c>
      <c r="E28" s="180">
        <v>0</v>
      </c>
    </row>
    <row r="29" spans="1:5" ht="15.75" x14ac:dyDescent="0.25">
      <c r="A29" s="179" t="s">
        <v>1030</v>
      </c>
      <c r="B29" s="151" t="s">
        <v>298</v>
      </c>
      <c r="C29" s="138">
        <v>0</v>
      </c>
      <c r="D29" s="138">
        <v>174127</v>
      </c>
      <c r="E29" s="180">
        <v>174127</v>
      </c>
    </row>
    <row r="30" spans="1:5" ht="15.75" x14ac:dyDescent="0.25">
      <c r="A30" s="179" t="s">
        <v>1031</v>
      </c>
      <c r="B30" s="151" t="s">
        <v>298</v>
      </c>
      <c r="C30" s="138">
        <v>0</v>
      </c>
      <c r="D30" s="138">
        <v>0</v>
      </c>
      <c r="E30" s="180">
        <v>0</v>
      </c>
    </row>
    <row r="31" spans="1:5" ht="15.75" x14ac:dyDescent="0.25">
      <c r="A31" s="179" t="s">
        <v>1032</v>
      </c>
      <c r="B31" s="151" t="s">
        <v>298</v>
      </c>
      <c r="C31" s="138">
        <v>0</v>
      </c>
      <c r="D31" s="138">
        <v>0</v>
      </c>
      <c r="E31" s="180">
        <v>0</v>
      </c>
    </row>
    <row r="32" spans="1:5" ht="15.75" x14ac:dyDescent="0.25">
      <c r="A32" s="179" t="s">
        <v>1033</v>
      </c>
      <c r="B32" s="151" t="s">
        <v>298</v>
      </c>
      <c r="C32" s="184">
        <v>0</v>
      </c>
      <c r="D32" s="138">
        <v>0</v>
      </c>
      <c r="E32" s="180">
        <v>0</v>
      </c>
    </row>
    <row r="33" spans="1:5" ht="63" x14ac:dyDescent="0.25">
      <c r="A33" s="179" t="s">
        <v>1034</v>
      </c>
      <c r="B33" s="151" t="s">
        <v>298</v>
      </c>
      <c r="C33" s="138">
        <v>0</v>
      </c>
      <c r="D33" s="138">
        <v>0</v>
      </c>
      <c r="E33" s="180">
        <v>0</v>
      </c>
    </row>
    <row r="34" spans="1:5" ht="15.75" x14ac:dyDescent="0.25">
      <c r="A34" s="179" t="s">
        <v>1035</v>
      </c>
      <c r="B34" s="151" t="s">
        <v>298</v>
      </c>
      <c r="C34" s="138">
        <v>0</v>
      </c>
      <c r="D34" s="138">
        <v>0</v>
      </c>
      <c r="E34" s="180">
        <v>0</v>
      </c>
    </row>
    <row r="35" spans="1:5" ht="15.75" x14ac:dyDescent="0.25">
      <c r="A35" s="179" t="s">
        <v>1037</v>
      </c>
      <c r="B35" s="151" t="s">
        <v>298</v>
      </c>
      <c r="C35" s="138">
        <v>120000</v>
      </c>
      <c r="D35" s="138">
        <v>30504</v>
      </c>
      <c r="E35" s="180">
        <v>27000</v>
      </c>
    </row>
    <row r="36" spans="1:5" ht="15.75" x14ac:dyDescent="0.25">
      <c r="A36" s="179" t="s">
        <v>1090</v>
      </c>
      <c r="B36" s="151" t="s">
        <v>298</v>
      </c>
      <c r="C36" s="138">
        <v>10000</v>
      </c>
      <c r="D36" s="138">
        <v>10000</v>
      </c>
      <c r="E36" s="180">
        <v>4536</v>
      </c>
    </row>
    <row r="37" spans="1:5" ht="16.5" thickBot="1" x14ac:dyDescent="0.3">
      <c r="A37" s="185" t="s">
        <v>297</v>
      </c>
      <c r="B37" s="186" t="s">
        <v>298</v>
      </c>
      <c r="C37" s="187">
        <f>SUM(C25:C36)</f>
        <v>130000</v>
      </c>
      <c r="D37" s="187">
        <f t="shared" ref="D37:E37" si="2">SUM(D25:D36)</f>
        <v>214631</v>
      </c>
      <c r="E37" s="188">
        <f t="shared" si="2"/>
        <v>205663</v>
      </c>
    </row>
  </sheetData>
  <mergeCells count="4">
    <mergeCell ref="A2:E2"/>
    <mergeCell ref="A3:E3"/>
    <mergeCell ref="A4:E4"/>
    <mergeCell ref="C6:E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11</vt:i4>
      </vt:variant>
    </vt:vector>
  </HeadingPairs>
  <TitlesOfParts>
    <vt:vector size="25" baseType="lpstr">
      <vt:lpstr>Mellékletek</vt:lpstr>
      <vt:lpstr>kiemelt ei</vt:lpstr>
      <vt:lpstr>kiadások működés felhalmozás</vt:lpstr>
      <vt:lpstr>bevételek működés felhalmozás</vt:lpstr>
      <vt:lpstr>Létszám</vt:lpstr>
      <vt:lpstr>szociális kiadások</vt:lpstr>
      <vt:lpstr>átadott</vt:lpstr>
      <vt:lpstr>átvett</vt:lpstr>
      <vt:lpstr>helyi adók</vt:lpstr>
      <vt:lpstr>Maradványkimutatás</vt:lpstr>
      <vt:lpstr>Mérleg</vt:lpstr>
      <vt:lpstr>Eredménykimutatás</vt:lpstr>
      <vt:lpstr>Vagyonkimutatás</vt:lpstr>
      <vt:lpstr>Munka1</vt:lpstr>
      <vt:lpstr>átadott!Nyomtatási_cím</vt:lpstr>
      <vt:lpstr>átvett!Nyomtatási_cím</vt:lpstr>
      <vt:lpstr>'bevételek működés felhalmozás'!Nyomtatási_cím</vt:lpstr>
      <vt:lpstr>Eredménykimutatás!Nyomtatási_cím</vt:lpstr>
      <vt:lpstr>'helyi adók'!Nyomtatási_cím</vt:lpstr>
      <vt:lpstr>Mérleg!Nyomtatási_cím</vt:lpstr>
      <vt:lpstr>'szociális kiadások'!Nyomtatási_cím</vt:lpstr>
      <vt:lpstr>átadott!Nyomtatási_terület</vt:lpstr>
      <vt:lpstr>átvett!Nyomtatási_terület</vt:lpstr>
      <vt:lpstr>'kiemelt ei'!Nyomtatási_terület</vt:lpstr>
      <vt:lpstr>'szociális kiadások'!Nyomtatási_terület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2020-05-29T11:01:19Z</cp:lastPrinted>
  <dcterms:created xsi:type="dcterms:W3CDTF">2016-03-23T07:23:49Z</dcterms:created>
  <dcterms:modified xsi:type="dcterms:W3CDTF">2020-07-03T10:40:11Z</dcterms:modified>
</cp:coreProperties>
</file>