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. sz. mell." sheetId="1" r:id="rId1"/>
  </sheets>
  <definedNames>
    <definedName name="_xlfn.IFERROR" hidden="1">#NAME?</definedName>
    <definedName name="_xlnm.Print_Area" localSheetId="0">'4. sz. mell.'!$A$1:$K$153</definedName>
  </definedNames>
  <calcPr fullCalcOnLoad="1"/>
</workbook>
</file>

<file path=xl/sharedStrings.xml><?xml version="1.0" encoding="utf-8"?>
<sst xmlns="http://schemas.openxmlformats.org/spreadsheetml/2006/main" count="308" uniqueCount="251">
  <si>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</si>
  <si>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</si>
  <si>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</si>
  <si>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</si>
  <si>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</si>
  <si>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</si>
  <si>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</si>
  <si>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</si>
  <si>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</si>
  <si>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</si>
  <si>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</si>
  <si>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</si>
  <si>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</si>
  <si>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</si>
  <si>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</si>
  <si>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</si>
  <si>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</si>
  <si>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</si>
  <si>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</si>
  <si>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</si>
  <si>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</si>
  <si>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</si>
  <si>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</si>
  <si>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</si>
  <si>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</si>
  <si>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</si>
  <si>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</si>
  <si>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</si>
  <si>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</si>
  <si>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</si>
  <si>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</si>
  <si>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</si>
  <si>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</si>
  <si>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</si>
  <si>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</si>
  <si>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</si>
  <si>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</si>
  <si>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</si>
  <si>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</si>
  <si>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</si>
  <si>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</si>
  <si>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</si>
  <si>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</si>
  <si>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</si>
  <si>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</si>
  <si>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</si>
  <si>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</si>
  <si>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</si>
  <si>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</si>
  <si>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</si>
  <si>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</si>
  <si>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</si>
  <si>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</si>
  <si>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</si>
  <si>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</si>
  <si>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</si>
  <si>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</si>
  <si>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</si>
  <si>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</si>
  <si>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</si>
  <si>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</si>
  <si>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</si>
  <si>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</si>
  <si>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</si>
  <si>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</si>
  <si>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</si>
  <si>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</si>
  <si>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</si>
  <si>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</si>
  <si>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</si>
  <si>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</si>
  <si>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</si>
  <si>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</si>
  <si>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</si>
  <si>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</si>
  <si>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</si>
  <si>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</si>
  <si>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</si>
  <si>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</si>
  <si>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</si>
  <si>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</si>
  <si>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</si>
  <si>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</si>
  <si>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</si>
  <si>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</si>
  <si>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</si>
  <si>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</si>
  <si>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</si>
  <si>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</si>
  <si>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</si>
  <si>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</si>
  <si>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</si>
  <si>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</si>
  <si>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</si>
  <si>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</si>
  <si>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</si>
  <si>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</si>
  <si>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</si>
  <si>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</si>
  <si>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</si>
  <si>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</si>
  <si>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</si>
  <si>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</si>
  <si>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</si>
  <si>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</si>
  <si>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</si>
  <si>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</si>
  <si>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</si>
  <si>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</si>
  <si>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</si>
  <si>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</si>
  <si>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</si>
  <si>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</si>
  <si>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</si>
  <si>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</si>
  <si>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</si>
  <si>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</si>
  <si>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</si>
  <si>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</si>
  <si>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</si>
  <si>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</si>
  <si>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</si>
  <si>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</si>
  <si>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</si>
  <si>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</si>
  <si>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</si>
  <si>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</si>
  <si>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</si>
  <si>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</si>
  <si>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</si>
  <si>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</si>
  <si>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</si>
  <si>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</si>
  <si>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</si>
  <si>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</si>
  <si>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</si>
  <si>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</si>
  <si>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</si>
  <si>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</si>
  <si>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</si>
  <si>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</si>
  <si>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</si>
  <si>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</si>
  <si>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</si>
  <si>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</si>
  <si>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</si>
  <si>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</si>
  <si>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</si>
  <si>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</si>
  <si>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</si>
  <si>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</si>
  <si>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</si>
  <si>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</si>
  <si>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</si>
  <si>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</si>
  <si>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</si>
  <si>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</si>
  <si>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</si>
  <si>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</si>
  <si>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</si>
  <si>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</si>
  <si>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</si>
  <si>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</si>
  <si>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</si>
  <si>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</si>
  <si>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</si>
  <si>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</si>
  <si>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</si>
  <si>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</si>
  <si>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</si>
  <si>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</si>
  <si>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</si>
  <si>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</si>
  <si>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</si>
  <si>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</si>
  <si>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</si>
  <si>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</si>
  <si>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</si>
  <si>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</si>
  <si>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</si>
  <si>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</si>
  <si>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</si>
  <si>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</si>
  <si>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</si>
  <si>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</si>
  <si>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</si>
  <si>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</si>
  <si>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</si>
  <si>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</si>
  <si>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</si>
  <si>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</si>
  <si>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</si>
  <si>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</si>
  <si>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</si>
  <si>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</si>
  <si>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</si>
  <si>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</si>
  <si>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</si>
  <si>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</si>
  <si>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</si>
  <si>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</si>
  <si>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</si>
  <si>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</si>
  <si>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</si>
  <si>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</si>
  <si>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</si>
  <si>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</si>
  <si>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</si>
  <si>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</si>
  <si>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</si>
  <si>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</si>
  <si>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</si>
  <si>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</si>
  <si>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</si>
  <si>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</si>
  <si>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Éves engedélyezett létszám előirányzat ( fő )</t>
  </si>
  <si>
    <t>Közfoglalkoztatottak létszáma</t>
  </si>
  <si>
    <t xml:space="preserve"> </t>
  </si>
  <si>
    <t>Központi, irányítószervi támogatások folyósítása</t>
  </si>
  <si>
    <t>Külföldi finanszírozás kiadásai (8.1. + … + 8.4.)</t>
  </si>
  <si>
    <t>14.1.</t>
  </si>
  <si>
    <t>14.2.</t>
  </si>
  <si>
    <t>11.</t>
  </si>
  <si>
    <t>12.</t>
  </si>
  <si>
    <t>13.</t>
  </si>
  <si>
    <t>14.3.</t>
  </si>
  <si>
    <t>14.4.</t>
  </si>
  <si>
    <t>15.</t>
  </si>
  <si>
    <t>16.</t>
  </si>
  <si>
    <t>17.</t>
  </si>
  <si>
    <t>Előirányzat-csoport, kiemelt előirányzat megnevezése</t>
  </si>
  <si>
    <t>Feladat megnevezése</t>
  </si>
  <si>
    <t>Kötelező feladatok bevétele, kiadása</t>
  </si>
  <si>
    <t>Önként vállalt feladatok bevétele, kiadása</t>
  </si>
  <si>
    <t>Rövid lejáratú  hitelek, kölcsönök felvétele</t>
  </si>
  <si>
    <t>14.</t>
  </si>
  <si>
    <t>Államigazgatási feladatok bevétele, kiadása</t>
  </si>
  <si>
    <t>2.5.-ből   - Garancia- és kezességvállalásból kifizetés ÁH-n belülre</t>
  </si>
  <si>
    <r>
      <t xml:space="preserve">   Felhalmozási költségvetés kiadásai </t>
    </r>
    <r>
      <rPr>
        <sz val="11"/>
        <rFont val="Times New Roman"/>
        <family val="1"/>
      </rPr>
      <t>(2.1.+2.3.+2.5.)</t>
    </r>
  </si>
  <si>
    <t>Sorszám</t>
  </si>
  <si>
    <t>B E V É T E L E K</t>
  </si>
  <si>
    <t xml:space="preserve">Pénzeszközök betétként elhelyezése </t>
  </si>
  <si>
    <t>KÖLTSÉGVETÉSI ÉS FINANSZÍROZÁSI BEVÉTELEK ÖSSZESEN: (9.+16.)</t>
  </si>
  <si>
    <r>
      <t xml:space="preserve">   Működési költségvetés kiadásai </t>
    </r>
    <r>
      <rPr>
        <sz val="11"/>
        <rFont val="Times New Roman"/>
        <family val="1"/>
      </rPr>
      <t>(1.1.+…+1.5.)</t>
    </r>
  </si>
  <si>
    <t>KÖLTSÉGVETÉSI BEVÉTELEK ÖSSZESEN: (1.+…+8.)</t>
  </si>
  <si>
    <t>KÖLTSÉGVETÉSI KIADÁSOK ÖSSZESEN (1.+2.+3.)</t>
  </si>
  <si>
    <t>KIADÁSOK ÖSSZESEN: (4.+9.)</t>
  </si>
  <si>
    <t>Forintban!</t>
  </si>
  <si>
    <t>2018. évi eredeti előirányzat</t>
  </si>
  <si>
    <t>2018.évi módosított előirányzat</t>
  </si>
  <si>
    <t>2018.09.12. ei. Módosítás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</si>
</sst>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\,\ dddd"/>
  </numFmts>
  <fonts count="2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49" fontId="21" fillId="0" borderId="11" xfId="0" applyNumberFormat="1" applyFont="1" applyBorder="1" applyAlignment="1" applyProtection="1">
      <alignment horizontal="center" vertical="center" wrapText="1"/>
      <protection/>
    </xf>
    <xf numFmtId="49" fontId="22" fillId="0" borderId="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 vertical="center" wrapText="1" indent="1"/>
      <protection/>
    </xf>
    <xf numFmtId="164" fontId="22" fillId="0" borderId="0" xfId="0" applyNumberFormat="1" applyFont="1" applyBorder="1" applyAlignment="1" applyProtection="1" quotePrefix="1">
      <alignment horizontal="right" vertical="center" wrapText="1"/>
      <protection/>
    </xf>
    <xf numFmtId="49" fontId="22" fillId="0" borderId="0" xfId="56" applyNumberFormat="1" applyFont="1" applyFill="1" applyAlignment="1" applyProtection="1">
      <alignment horizontal="left" vertical="center" wrapText="1"/>
      <protection/>
    </xf>
    <xf numFmtId="0" fontId="21" fillId="0" borderId="0" xfId="56" applyFont="1" applyFill="1" applyAlignment="1" applyProtection="1">
      <alignment wrapText="1"/>
      <protection/>
    </xf>
    <xf numFmtId="0" fontId="22" fillId="0" borderId="0" xfId="56" applyFont="1" applyFill="1" applyAlignment="1" applyProtection="1">
      <alignment horizontal="center" vertical="center" wrapText="1"/>
      <protection/>
    </xf>
    <xf numFmtId="0" fontId="21" fillId="0" borderId="0" xfId="56" applyFont="1" applyFill="1" applyProtection="1">
      <alignment/>
      <protection/>
    </xf>
    <xf numFmtId="49" fontId="22" fillId="0" borderId="10" xfId="56" applyNumberFormat="1" applyFont="1" applyFill="1" applyBorder="1" applyAlignment="1" applyProtection="1">
      <alignment horizontal="center" vertical="center" wrapText="1"/>
      <protection/>
    </xf>
    <xf numFmtId="49" fontId="22" fillId="0" borderId="12" xfId="56" applyNumberFormat="1" applyFont="1" applyFill="1" applyBorder="1" applyAlignment="1" applyProtection="1">
      <alignment horizontal="center" vertical="center" wrapText="1"/>
      <protection/>
    </xf>
    <xf numFmtId="0" fontId="21" fillId="0" borderId="0" xfId="56" applyFont="1" applyFill="1" applyAlignment="1" applyProtection="1">
      <alignment horizontal="center"/>
      <protection/>
    </xf>
    <xf numFmtId="49" fontId="21" fillId="0" borderId="11" xfId="56" applyNumberFormat="1" applyFont="1" applyFill="1" applyBorder="1" applyAlignment="1" applyProtection="1">
      <alignment horizontal="center" vertical="center" wrapText="1"/>
      <protection/>
    </xf>
    <xf numFmtId="49" fontId="21" fillId="0" borderId="13" xfId="56" applyNumberFormat="1" applyFont="1" applyFill="1" applyBorder="1" applyAlignment="1" applyProtection="1">
      <alignment horizontal="center" vertical="center" wrapText="1"/>
      <protection/>
    </xf>
    <xf numFmtId="49" fontId="21" fillId="0" borderId="14" xfId="56" applyNumberFormat="1" applyFont="1" applyFill="1" applyBorder="1" applyAlignment="1" applyProtection="1">
      <alignment horizontal="center" vertical="center" wrapText="1"/>
      <protection/>
    </xf>
    <xf numFmtId="0" fontId="21" fillId="0" borderId="0" xfId="56" applyFont="1" applyFill="1" applyAlignment="1" applyProtection="1">
      <alignment/>
      <protection/>
    </xf>
    <xf numFmtId="49" fontId="21" fillId="0" borderId="15" xfId="56" applyNumberFormat="1" applyFont="1" applyFill="1" applyBorder="1" applyAlignment="1" applyProtection="1">
      <alignment horizontal="center" vertical="center" wrapText="1"/>
      <protection/>
    </xf>
    <xf numFmtId="0" fontId="21" fillId="0" borderId="0" xfId="56" applyFont="1" applyFill="1" applyBorder="1" applyAlignment="1" applyProtection="1">
      <alignment horizontal="left" vertical="center" wrapText="1" indent="1"/>
      <protection/>
    </xf>
    <xf numFmtId="49" fontId="21" fillId="0" borderId="16" xfId="56" applyNumberFormat="1" applyFont="1" applyFill="1" applyBorder="1" applyAlignment="1" applyProtection="1">
      <alignment horizontal="center" vertical="center" wrapText="1"/>
      <protection/>
    </xf>
    <xf numFmtId="49" fontId="21" fillId="0" borderId="17" xfId="56" applyNumberFormat="1" applyFont="1" applyFill="1" applyBorder="1" applyAlignment="1" applyProtection="1">
      <alignment horizontal="center" vertical="center" wrapText="1"/>
      <protection/>
    </xf>
    <xf numFmtId="164" fontId="21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9" xfId="56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56" applyFont="1" applyFill="1" applyProtection="1">
      <alignment/>
      <protection/>
    </xf>
    <xf numFmtId="49" fontId="21" fillId="0" borderId="0" xfId="56" applyNumberFormat="1" applyFont="1" applyFill="1" applyAlignment="1" applyProtection="1">
      <alignment horizontal="center" vertical="center"/>
      <protection/>
    </xf>
    <xf numFmtId="0" fontId="21" fillId="0" borderId="0" xfId="56" applyFont="1" applyFill="1" applyAlignment="1" applyProtection="1">
      <alignment horizontal="right" vertical="center"/>
      <protection/>
    </xf>
    <xf numFmtId="0" fontId="22" fillId="0" borderId="20" xfId="56" applyFont="1" applyFill="1" applyBorder="1" applyAlignment="1" applyProtection="1">
      <alignment horizontal="right"/>
      <protection/>
    </xf>
    <xf numFmtId="0" fontId="22" fillId="0" borderId="0" xfId="56" applyFont="1" applyFill="1" applyAlignment="1" applyProtection="1">
      <alignment horizontal="center"/>
      <protection/>
    </xf>
    <xf numFmtId="49" fontId="22" fillId="0" borderId="21" xfId="56" applyNumberFormat="1" applyFont="1" applyFill="1" applyBorder="1" applyAlignment="1" applyProtection="1">
      <alignment horizontal="center" vertical="center" wrapText="1"/>
      <protection/>
    </xf>
    <xf numFmtId="164" fontId="22" fillId="0" borderId="22" xfId="56" applyNumberFormat="1" applyFont="1" applyFill="1" applyBorder="1" applyAlignment="1" applyProtection="1">
      <alignment horizontal="right" vertical="center" wrapText="1"/>
      <protection/>
    </xf>
    <xf numFmtId="0" fontId="22" fillId="0" borderId="23" xfId="56" applyFont="1" applyFill="1" applyBorder="1" applyAlignment="1" applyProtection="1">
      <alignment horizontal="center" vertical="center" wrapText="1"/>
      <protection/>
    </xf>
    <xf numFmtId="0" fontId="22" fillId="0" borderId="24" xfId="56" applyFont="1" applyFill="1" applyBorder="1" applyAlignment="1" applyProtection="1">
      <alignment horizontal="center" vertical="center" wrapText="1"/>
      <protection/>
    </xf>
    <xf numFmtId="0" fontId="22" fillId="0" borderId="23" xfId="56" applyFont="1" applyFill="1" applyBorder="1" applyAlignment="1" applyProtection="1">
      <alignment horizontal="left" vertical="center" wrapText="1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2" fillId="0" borderId="20" xfId="56" applyFont="1" applyFill="1" applyBorder="1" applyAlignment="1" applyProtection="1">
      <alignment horizontal="center" vertical="center" wrapText="1"/>
      <protection/>
    </xf>
    <xf numFmtId="0" fontId="22" fillId="0" borderId="28" xfId="56" applyFont="1" applyFill="1" applyBorder="1" applyAlignment="1" applyProtection="1">
      <alignment horizontal="center" vertical="center" wrapText="1"/>
      <protection/>
    </xf>
    <xf numFmtId="164" fontId="22" fillId="0" borderId="20" xfId="56" applyNumberFormat="1" applyFont="1" applyFill="1" applyBorder="1" applyAlignment="1" applyProtection="1">
      <alignment horizontal="right" vertical="center" wrapText="1"/>
      <protection/>
    </xf>
    <xf numFmtId="164" fontId="21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29" xfId="56" applyNumberFormat="1" applyFont="1" applyFill="1" applyBorder="1" applyAlignment="1" applyProtection="1">
      <alignment horizontal="right" vertical="center" wrapText="1"/>
      <protection/>
    </xf>
    <xf numFmtId="164" fontId="22" fillId="0" borderId="21" xfId="56" applyNumberFormat="1" applyFont="1" applyFill="1" applyBorder="1" applyAlignment="1" applyProtection="1">
      <alignment horizontal="right" vertical="center" wrapText="1"/>
      <protection/>
    </xf>
    <xf numFmtId="164" fontId="22" fillId="0" borderId="20" xfId="56" applyNumberFormat="1" applyFont="1" applyFill="1" applyBorder="1" applyAlignment="1" applyProtection="1">
      <alignment horizontal="right" vertical="center" wrapText="1"/>
      <protection locked="0"/>
    </xf>
    <xf numFmtId="0" fontId="22" fillId="0" borderId="21" xfId="56" applyFont="1" applyFill="1" applyBorder="1" applyAlignment="1" applyProtection="1">
      <alignment horizontal="center" vertical="center" wrapText="1"/>
      <protection/>
    </xf>
    <xf numFmtId="0" fontId="22" fillId="0" borderId="32" xfId="56" applyFont="1" applyFill="1" applyBorder="1" applyAlignment="1" applyProtection="1">
      <alignment horizontal="center" vertical="center" wrapText="1"/>
      <protection/>
    </xf>
    <xf numFmtId="164" fontId="21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3" xfId="56" applyNumberFormat="1" applyFont="1" applyFill="1" applyBorder="1" applyAlignment="1" applyProtection="1">
      <alignment horizontal="right" vertical="center" wrapText="1"/>
      <protection/>
    </xf>
    <xf numFmtId="164" fontId="21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21" xfId="56" applyNumberFormat="1" applyFont="1" applyFill="1" applyBorder="1" applyAlignment="1" applyProtection="1">
      <alignment horizontal="right" vertical="center" wrapText="1"/>
      <protection locked="0"/>
    </xf>
    <xf numFmtId="0" fontId="22" fillId="0" borderId="22" xfId="56" applyFont="1" applyFill="1" applyBorder="1" applyAlignment="1" applyProtection="1">
      <alignment horizontal="center" vertical="center" wrapText="1"/>
      <protection/>
    </xf>
    <xf numFmtId="0" fontId="22" fillId="0" borderId="37" xfId="56" applyFont="1" applyFill="1" applyBorder="1" applyAlignment="1" applyProtection="1">
      <alignment horizontal="center" vertical="center" wrapText="1"/>
      <protection/>
    </xf>
    <xf numFmtId="164" fontId="21" fillId="0" borderId="38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8" xfId="56" applyNumberFormat="1" applyFont="1" applyFill="1" applyBorder="1" applyAlignment="1" applyProtection="1">
      <alignment horizontal="right" vertical="center" wrapText="1"/>
      <protection/>
    </xf>
    <xf numFmtId="164" fontId="21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40" xfId="56" applyNumberFormat="1" applyFont="1" applyFill="1" applyBorder="1" applyAlignment="1" applyProtection="1">
      <alignment horizontal="right" vertical="center" wrapText="1"/>
      <protection locked="0"/>
    </xf>
    <xf numFmtId="0" fontId="22" fillId="0" borderId="41" xfId="56" applyFont="1" applyFill="1" applyBorder="1" applyAlignment="1" applyProtection="1">
      <alignment horizontal="left" vertical="center" wrapText="1" indent="1"/>
      <protection/>
    </xf>
    <xf numFmtId="49" fontId="21" fillId="0" borderId="42" xfId="56" applyNumberFormat="1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horizontal="left" vertical="center" wrapText="1" indent="1"/>
      <protection/>
    </xf>
    <xf numFmtId="0" fontId="22" fillId="0" borderId="24" xfId="56" applyFont="1" applyFill="1" applyBorder="1" applyAlignment="1" applyProtection="1">
      <alignment vertical="center" wrapText="1"/>
      <protection/>
    </xf>
    <xf numFmtId="0" fontId="21" fillId="0" borderId="44" xfId="56" applyFont="1" applyFill="1" applyBorder="1" applyAlignment="1" applyProtection="1">
      <alignment horizontal="left" vertical="center" wrapText="1" indent="1"/>
      <protection/>
    </xf>
    <xf numFmtId="0" fontId="21" fillId="0" borderId="26" xfId="56" applyFont="1" applyFill="1" applyBorder="1" applyAlignment="1" applyProtection="1">
      <alignment horizontal="left" vertical="center" wrapText="1" indent="1"/>
      <protection/>
    </xf>
    <xf numFmtId="0" fontId="21" fillId="0" borderId="45" xfId="56" applyFont="1" applyFill="1" applyBorder="1" applyAlignment="1" applyProtection="1">
      <alignment horizontal="left" vertical="center" wrapText="1" indent="1"/>
      <protection/>
    </xf>
    <xf numFmtId="0" fontId="21" fillId="0" borderId="26" xfId="56" applyFont="1" applyFill="1" applyBorder="1" applyAlignment="1" applyProtection="1">
      <alignment horizontal="left" indent="6"/>
      <protection/>
    </xf>
    <xf numFmtId="0" fontId="21" fillId="0" borderId="26" xfId="56" applyFont="1" applyFill="1" applyBorder="1" applyAlignment="1" applyProtection="1">
      <alignment horizontal="left" vertical="center" wrapText="1" indent="6"/>
      <protection/>
    </xf>
    <xf numFmtId="0" fontId="21" fillId="0" borderId="27" xfId="56" applyFont="1" applyFill="1" applyBorder="1" applyAlignment="1" applyProtection="1">
      <alignment horizontal="left" vertical="center" wrapText="1" indent="6"/>
      <protection/>
    </xf>
    <xf numFmtId="0" fontId="21" fillId="0" borderId="46" xfId="56" applyFont="1" applyFill="1" applyBorder="1" applyAlignment="1" applyProtection="1">
      <alignment horizontal="left" vertical="center" wrapText="1" indent="6"/>
      <protection/>
    </xf>
    <xf numFmtId="0" fontId="22" fillId="0" borderId="23" xfId="56" applyFont="1" applyFill="1" applyBorder="1" applyAlignment="1" applyProtection="1">
      <alignment vertical="center" wrapText="1"/>
      <protection/>
    </xf>
    <xf numFmtId="0" fontId="21" fillId="0" borderId="27" xfId="56" applyFont="1" applyFill="1" applyBorder="1" applyAlignment="1" applyProtection="1">
      <alignment horizontal="left" vertical="center" wrapText="1" indent="1"/>
      <protection/>
    </xf>
    <xf numFmtId="0" fontId="21" fillId="0" borderId="25" xfId="56" applyFont="1" applyFill="1" applyBorder="1" applyAlignment="1" applyProtection="1">
      <alignment horizontal="left" vertical="center" wrapText="1" indent="6"/>
      <protection/>
    </xf>
    <xf numFmtId="0" fontId="21" fillId="0" borderId="25" xfId="56" applyFont="1" applyFill="1" applyBorder="1" applyAlignment="1" applyProtection="1">
      <alignment horizontal="left" vertical="center" wrapText="1" indent="1"/>
      <protection/>
    </xf>
    <xf numFmtId="0" fontId="21" fillId="0" borderId="47" xfId="56" applyFont="1" applyFill="1" applyBorder="1" applyAlignment="1" applyProtection="1">
      <alignment horizontal="left" vertical="center" wrapText="1" indent="1"/>
      <protection/>
    </xf>
    <xf numFmtId="164" fontId="22" fillId="0" borderId="28" xfId="56" applyNumberFormat="1" applyFont="1" applyFill="1" applyBorder="1" applyAlignment="1" applyProtection="1">
      <alignment horizontal="right" vertical="center" wrapText="1"/>
      <protection/>
    </xf>
    <xf numFmtId="164" fontId="21" fillId="0" borderId="48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49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20" xfId="0" applyNumberFormat="1" applyFont="1" applyBorder="1" applyAlignment="1" applyProtection="1">
      <alignment horizontal="right" vertical="center" wrapText="1"/>
      <protection/>
    </xf>
    <xf numFmtId="164" fontId="22" fillId="0" borderId="20" xfId="0" applyNumberFormat="1" applyFont="1" applyBorder="1" applyAlignment="1" applyProtection="1" quotePrefix="1">
      <alignment horizontal="right" vertical="center" wrapText="1"/>
      <protection/>
    </xf>
    <xf numFmtId="164" fontId="22" fillId="0" borderId="32" xfId="56" applyNumberFormat="1" applyFont="1" applyFill="1" applyBorder="1" applyAlignment="1" applyProtection="1">
      <alignment horizontal="right" vertical="center" wrapText="1"/>
      <protection/>
    </xf>
    <xf numFmtId="164" fontId="21" fillId="0" borderId="50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51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21" xfId="0" applyNumberFormat="1" applyFont="1" applyBorder="1" applyAlignment="1" applyProtection="1">
      <alignment horizontal="right" vertical="center" wrapText="1"/>
      <protection/>
    </xf>
    <xf numFmtId="0" fontId="22" fillId="0" borderId="22" xfId="56" applyFont="1" applyFill="1" applyBorder="1" applyAlignment="1" applyProtection="1">
      <alignment horizontal="left" vertical="center" wrapText="1" indent="1"/>
      <protection/>
    </xf>
    <xf numFmtId="0" fontId="23" fillId="0" borderId="52" xfId="0" applyFont="1" applyFill="1" applyBorder="1" applyAlignment="1" applyProtection="1">
      <alignment horizontal="right" vertical="center"/>
      <protection/>
    </xf>
    <xf numFmtId="0" fontId="21" fillId="0" borderId="0" xfId="56" applyFont="1" applyFill="1" applyBorder="1" applyProtection="1">
      <alignment/>
      <protection/>
    </xf>
    <xf numFmtId="164" fontId="22" fillId="0" borderId="0" xfId="56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164" fontId="22" fillId="0" borderId="0" xfId="56" applyNumberFormat="1" applyFont="1" applyFill="1" applyBorder="1" applyAlignment="1" applyProtection="1">
      <alignment horizontal="center" vertical="center"/>
      <protection/>
    </xf>
    <xf numFmtId="164" fontId="21" fillId="0" borderId="53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54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22" xfId="0" applyNumberFormat="1" applyFont="1" applyBorder="1" applyAlignment="1" applyProtection="1">
      <alignment horizontal="right" vertical="center" wrapText="1"/>
      <protection/>
    </xf>
    <xf numFmtId="164" fontId="21" fillId="0" borderId="55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55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30" xfId="56" applyNumberFormat="1" applyFont="1" applyFill="1" applyBorder="1" applyAlignment="1" applyProtection="1">
      <alignment horizontal="right" vertical="center" wrapText="1"/>
      <protection/>
    </xf>
    <xf numFmtId="164" fontId="22" fillId="0" borderId="18" xfId="56" applyNumberFormat="1" applyFont="1" applyFill="1" applyBorder="1" applyAlignment="1" applyProtection="1">
      <alignment horizontal="right" vertical="center" wrapText="1"/>
      <protection/>
    </xf>
    <xf numFmtId="164" fontId="22" fillId="0" borderId="31" xfId="56" applyNumberFormat="1" applyFont="1" applyFill="1" applyBorder="1" applyAlignment="1" applyProtection="1">
      <alignment horizontal="right" vertical="center" wrapText="1"/>
      <protection/>
    </xf>
    <xf numFmtId="164" fontId="22" fillId="0" borderId="19" xfId="56" applyNumberFormat="1" applyFont="1" applyFill="1" applyBorder="1" applyAlignment="1" applyProtection="1">
      <alignment horizontal="right" vertical="center" wrapText="1"/>
      <protection/>
    </xf>
    <xf numFmtId="164" fontId="21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48" xfId="56" applyNumberFormat="1" applyFont="1" applyFill="1" applyBorder="1" applyAlignment="1" applyProtection="1">
      <alignment horizontal="right" vertical="center" wrapText="1"/>
      <protection/>
    </xf>
    <xf numFmtId="164" fontId="22" fillId="0" borderId="53" xfId="56" applyNumberFormat="1" applyFont="1" applyFill="1" applyBorder="1" applyAlignment="1" applyProtection="1">
      <alignment horizontal="right" vertical="center" wrapText="1"/>
      <protection/>
    </xf>
    <xf numFmtId="164" fontId="22" fillId="0" borderId="29" xfId="56" applyNumberFormat="1" applyFont="1" applyFill="1" applyBorder="1" applyAlignment="1" applyProtection="1">
      <alignment horizontal="right" vertical="center" wrapText="1"/>
      <protection/>
    </xf>
    <xf numFmtId="164" fontId="22" fillId="0" borderId="38" xfId="56" applyNumberFormat="1" applyFont="1" applyFill="1" applyBorder="1" applyAlignment="1" applyProtection="1">
      <alignment horizontal="right" vertical="center" wrapText="1"/>
      <protection/>
    </xf>
    <xf numFmtId="164" fontId="21" fillId="0" borderId="5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28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30" xfId="56" applyNumberFormat="1" applyFont="1" applyFill="1" applyBorder="1" applyAlignment="1" applyProtection="1">
      <alignment horizontal="right" vertical="center" wrapText="1"/>
      <protection locked="0"/>
    </xf>
    <xf numFmtId="0" fontId="22" fillId="0" borderId="5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164" fontId="21" fillId="0" borderId="0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52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22" fillId="0" borderId="20" xfId="56" applyFont="1" applyFill="1" applyBorder="1" applyAlignment="1" applyProtection="1">
      <alignment vertical="center" wrapText="1"/>
      <protection/>
    </xf>
    <xf numFmtId="164" fontId="22" fillId="0" borderId="20" xfId="56" applyNumberFormat="1" applyFont="1" applyFill="1" applyBorder="1" applyAlignment="1" applyProtection="1">
      <alignment horizontal="right" vertical="center" wrapText="1" indent="1"/>
      <protection/>
    </xf>
    <xf numFmtId="164" fontId="22" fillId="0" borderId="57" xfId="56" applyNumberFormat="1" applyFont="1" applyFill="1" applyBorder="1" applyAlignment="1" applyProtection="1">
      <alignment horizontal="right" vertical="center" wrapText="1"/>
      <protection/>
    </xf>
    <xf numFmtId="49" fontId="22" fillId="0" borderId="20" xfId="56" applyNumberFormat="1" applyFont="1" applyFill="1" applyBorder="1" applyAlignment="1" applyProtection="1">
      <alignment horizontal="center" vertical="center" wrapText="1"/>
      <protection/>
    </xf>
    <xf numFmtId="0" fontId="22" fillId="0" borderId="20" xfId="56" applyFont="1" applyFill="1" applyBorder="1" applyAlignment="1" applyProtection="1">
      <alignment horizontal="left" vertical="center" wrapText="1" indent="1"/>
      <protection/>
    </xf>
    <xf numFmtId="49" fontId="22" fillId="0" borderId="20" xfId="0" applyNumberFormat="1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left" vertical="center" wrapText="1" indent="1"/>
      <protection/>
    </xf>
    <xf numFmtId="164" fontId="22" fillId="0" borderId="37" xfId="56" applyNumberFormat="1" applyFont="1" applyFill="1" applyBorder="1" applyAlignment="1" applyProtection="1">
      <alignment horizontal="right" vertical="center" wrapText="1"/>
      <protection/>
    </xf>
    <xf numFmtId="164" fontId="22" fillId="0" borderId="22" xfId="0" applyNumberFormat="1" applyFont="1" applyBorder="1" applyAlignment="1" applyProtection="1" quotePrefix="1">
      <alignment horizontal="right" vertical="center" wrapText="1"/>
      <protection/>
    </xf>
    <xf numFmtId="0" fontId="22" fillId="0" borderId="0" xfId="56" applyFont="1" applyFill="1" applyAlignment="1" applyProtection="1">
      <alignment horizontal="center"/>
      <protection/>
    </xf>
    <xf numFmtId="0" fontId="22" fillId="0" borderId="0" xfId="56" applyFont="1" applyFill="1" applyAlignment="1" applyProtection="1">
      <alignment horizontal="center" vertical="center" wrapText="1"/>
      <protection/>
    </xf>
    <xf numFmtId="49" fontId="22" fillId="0" borderId="0" xfId="56" applyNumberFormat="1" applyFont="1" applyFill="1" applyAlignment="1" applyProtection="1">
      <alignment horizontal="left" vertical="center" wrapText="1"/>
      <protection/>
    </xf>
    <xf numFmtId="164" fontId="23" fillId="0" borderId="0" xfId="56" applyNumberFormat="1" applyFont="1" applyFill="1" applyBorder="1" applyAlignment="1" applyProtection="1">
      <alignment horizontal="left" vertical="center"/>
      <protection/>
    </xf>
    <xf numFmtId="164" fontId="22" fillId="0" borderId="0" xfId="56" applyNumberFormat="1" applyFont="1" applyFill="1" applyBorder="1" applyAlignment="1" applyProtection="1">
      <alignment horizontal="center" vertical="center"/>
      <protection/>
    </xf>
    <xf numFmtId="164" fontId="23" fillId="0" borderId="52" xfId="56" applyNumberFormat="1" applyFont="1" applyFill="1" applyBorder="1" applyAlignment="1" applyProtection="1">
      <alignment horizontal="left" vertical="center"/>
      <protection/>
    </xf>
    <xf numFmtId="164" fontId="23" fillId="0" borderId="0" xfId="56" applyNumberFormat="1" applyFont="1" applyFill="1" applyBorder="1" applyAlignment="1" applyProtection="1">
      <alignment horizontal="left"/>
      <protection/>
    </xf>
    <xf numFmtId="0" fontId="22" fillId="0" borderId="21" xfId="56" applyFont="1" applyFill="1" applyBorder="1" applyAlignment="1" applyProtection="1">
      <alignment horizontal="left"/>
      <protection/>
    </xf>
    <xf numFmtId="0" fontId="22" fillId="0" borderId="58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4"/>
  <sheetViews>
    <sheetView tabSelected="1" view="pageBreakPreview" zoomScale="60" zoomScaleNormal="80" zoomScalePageLayoutView="60" workbookViewId="0" topLeftCell="A112">
      <selection activeCell="D89" sqref="D89"/>
    </sheetView>
  </sheetViews>
  <sheetFormatPr defaultColWidth="9.00390625" defaultRowHeight="12.75"/>
  <cols>
    <col min="1" max="1" width="11.375" style="24" bestFit="1" customWidth="1"/>
    <col min="2" max="2" width="93.50390625" style="9" bestFit="1" customWidth="1"/>
    <col min="3" max="3" width="21.625" style="25" customWidth="1"/>
    <col min="4" max="4" width="19.625" style="25" customWidth="1"/>
    <col min="5" max="5" width="27.00390625" style="25" customWidth="1"/>
    <col min="6" max="6" width="20.875" style="9" customWidth="1"/>
    <col min="7" max="7" width="18.125" style="9" customWidth="1"/>
    <col min="8" max="8" width="26.125" style="9" customWidth="1"/>
    <col min="9" max="9" width="19.875" style="9" customWidth="1"/>
    <col min="10" max="10" width="17.375" style="9" customWidth="1"/>
    <col min="11" max="11" width="24.375" style="9" customWidth="1"/>
    <col min="12" max="16" width="9.375" style="9" customWidth="1"/>
    <col min="17" max="17" width="6.875" style="9" customWidth="1"/>
    <col min="18" max="18" width="0.6171875" style="9" hidden="1" customWidth="1"/>
    <col min="19" max="19" width="9.375" style="9" hidden="1" customWidth="1"/>
    <col min="20" max="20" width="6.00390625" style="9" hidden="1" customWidth="1"/>
    <col min="21" max="21" width="9.375" style="9" hidden="1" customWidth="1"/>
    <col min="22" max="22" width="9.125" style="9" hidden="1" customWidth="1"/>
    <col min="23" max="23" width="9.375" style="9" hidden="1" customWidth="1"/>
    <col min="24" max="25" width="9.375" style="9" customWidth="1"/>
    <col min="26" max="26" width="6.125" style="9" customWidth="1"/>
    <col min="27" max="16384" width="9.375" style="9" customWidth="1"/>
  </cols>
  <sheetData>
    <row r="1" spans="1:11" s="7" customFormat="1" ht="15">
      <c r="A1" s="127" t="s">
        <v>231</v>
      </c>
      <c r="B1" s="127"/>
      <c r="C1" s="126" t="s">
        <v>232</v>
      </c>
      <c r="D1" s="126"/>
      <c r="E1" s="126"/>
      <c r="F1" s="126" t="s">
        <v>233</v>
      </c>
      <c r="G1" s="126"/>
      <c r="H1" s="126"/>
      <c r="I1" s="126" t="s">
        <v>236</v>
      </c>
      <c r="J1" s="126"/>
      <c r="K1" s="126"/>
    </row>
    <row r="2" spans="1:11" s="7" customFormat="1" ht="15" customHeight="1">
      <c r="A2" s="6"/>
      <c r="B2" s="8" t="s">
        <v>240</v>
      </c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.75" thickBot="1">
      <c r="A3" s="130"/>
      <c r="B3" s="130"/>
      <c r="D3" s="87"/>
      <c r="E3" s="111"/>
      <c r="G3" s="87"/>
      <c r="H3" s="111"/>
      <c r="K3" s="114" t="s">
        <v>247</v>
      </c>
    </row>
    <row r="4" spans="1:11" ht="43.5" thickBot="1">
      <c r="A4" s="10" t="s">
        <v>239</v>
      </c>
      <c r="B4" s="30" t="s">
        <v>230</v>
      </c>
      <c r="C4" s="46" t="s">
        <v>248</v>
      </c>
      <c r="D4" s="46" t="s">
        <v>250</v>
      </c>
      <c r="E4" s="46" t="s">
        <v>249</v>
      </c>
      <c r="F4" s="37" t="s">
        <v>248</v>
      </c>
      <c r="G4" s="37" t="s">
        <v>250</v>
      </c>
      <c r="H4" s="37" t="s">
        <v>249</v>
      </c>
      <c r="I4" s="37" t="s">
        <v>248</v>
      </c>
      <c r="J4" s="37" t="s">
        <v>250</v>
      </c>
      <c r="K4" s="37" t="s">
        <v>249</v>
      </c>
    </row>
    <row r="5" spans="1:11" s="12" customFormat="1" ht="15.75" thickBot="1">
      <c r="A5" s="11">
        <v>1</v>
      </c>
      <c r="B5" s="31">
        <v>2</v>
      </c>
      <c r="C5" s="47">
        <v>3</v>
      </c>
      <c r="D5" s="47">
        <v>4</v>
      </c>
      <c r="E5" s="47">
        <v>5</v>
      </c>
      <c r="F5" s="38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</row>
    <row r="6" spans="1:11" ht="15.75" thickBot="1">
      <c r="A6" s="10" t="s">
        <v>0</v>
      </c>
      <c r="B6" s="32" t="s">
        <v>1</v>
      </c>
      <c r="C6" s="44">
        <f>SUM(C7:C12)</f>
        <v>17403266</v>
      </c>
      <c r="D6" s="44"/>
      <c r="E6" s="44">
        <f>SUM(E7:E12)</f>
        <v>17403266</v>
      </c>
      <c r="F6" s="39">
        <f>SUM(F7:F12)</f>
        <v>3200000</v>
      </c>
      <c r="G6" s="29"/>
      <c r="H6" s="39">
        <f>SUM(H7:H12)</f>
        <v>3236036</v>
      </c>
      <c r="I6" s="29">
        <f>SUM(I7:I12)</f>
        <v>0</v>
      </c>
      <c r="J6" s="29">
        <f>SUM(J7:J12)</f>
        <v>0</v>
      </c>
      <c r="K6" s="29">
        <f>SUM(K7:K12)</f>
        <v>0</v>
      </c>
    </row>
    <row r="7" spans="1:11" ht="15">
      <c r="A7" s="13" t="s">
        <v>2</v>
      </c>
      <c r="B7" s="33" t="s">
        <v>3</v>
      </c>
      <c r="C7" s="48">
        <v>11708386</v>
      </c>
      <c r="D7" s="48">
        <f>SUM(E7-C7)</f>
        <v>0</v>
      </c>
      <c r="E7" s="48">
        <v>11708386</v>
      </c>
      <c r="F7" s="40">
        <v>100000</v>
      </c>
      <c r="G7" s="78">
        <f>SUM(H7-F7)</f>
        <v>0</v>
      </c>
      <c r="H7" s="78">
        <v>100000</v>
      </c>
      <c r="I7" s="56"/>
      <c r="J7" s="56"/>
      <c r="K7" s="56"/>
    </row>
    <row r="8" spans="1:11" ht="15">
      <c r="A8" s="14" t="s">
        <v>4</v>
      </c>
      <c r="B8" s="34" t="s">
        <v>5</v>
      </c>
      <c r="C8" s="49"/>
      <c r="D8" s="49"/>
      <c r="E8" s="49"/>
      <c r="F8" s="41"/>
      <c r="G8" s="41"/>
      <c r="H8" s="41"/>
      <c r="I8" s="21"/>
      <c r="J8" s="21"/>
      <c r="K8" s="21"/>
    </row>
    <row r="9" spans="1:11" ht="15">
      <c r="A9" s="14" t="s">
        <v>6</v>
      </c>
      <c r="B9" s="34" t="s">
        <v>7</v>
      </c>
      <c r="C9" s="49">
        <v>3894880</v>
      </c>
      <c r="D9" s="48">
        <f>SUM(E9-C9)</f>
        <v>0</v>
      </c>
      <c r="E9" s="49">
        <v>3894880</v>
      </c>
      <c r="F9" s="41">
        <v>3100000</v>
      </c>
      <c r="G9" s="40">
        <f>SUM(H9-F9)</f>
        <v>36036</v>
      </c>
      <c r="H9" s="40">
        <v>3136036</v>
      </c>
      <c r="I9" s="21"/>
      <c r="J9" s="21"/>
      <c r="K9" s="21"/>
    </row>
    <row r="10" spans="1:11" ht="15">
      <c r="A10" s="14" t="s">
        <v>8</v>
      </c>
      <c r="B10" s="34" t="s">
        <v>9</v>
      </c>
      <c r="C10" s="49">
        <v>1800000</v>
      </c>
      <c r="D10" s="48">
        <f>SUM(E10-C10)</f>
        <v>0</v>
      </c>
      <c r="E10" s="49">
        <v>1800000</v>
      </c>
      <c r="F10" s="41"/>
      <c r="G10" s="21"/>
      <c r="H10" s="21"/>
      <c r="I10" s="21"/>
      <c r="J10" s="21"/>
      <c r="K10" s="21"/>
    </row>
    <row r="11" spans="1:11" ht="15">
      <c r="A11" s="14" t="s">
        <v>10</v>
      </c>
      <c r="B11" s="34" t="s">
        <v>11</v>
      </c>
      <c r="C11" s="49"/>
      <c r="D11" s="49"/>
      <c r="E11" s="49"/>
      <c r="F11" s="41"/>
      <c r="G11" s="21"/>
      <c r="H11" s="21"/>
      <c r="I11" s="21"/>
      <c r="J11" s="21"/>
      <c r="K11" s="21"/>
    </row>
    <row r="12" spans="1:11" ht="15.75" thickBot="1">
      <c r="A12" s="15" t="s">
        <v>12</v>
      </c>
      <c r="B12" s="35" t="s">
        <v>13</v>
      </c>
      <c r="C12" s="49"/>
      <c r="D12" s="49"/>
      <c r="E12" s="49"/>
      <c r="F12" s="41"/>
      <c r="G12" s="21"/>
      <c r="H12" s="21"/>
      <c r="I12" s="21"/>
      <c r="J12" s="21"/>
      <c r="K12" s="21"/>
    </row>
    <row r="13" spans="1:11" ht="15.75" thickBot="1">
      <c r="A13" s="10" t="s">
        <v>14</v>
      </c>
      <c r="B13" s="36" t="s">
        <v>15</v>
      </c>
      <c r="C13" s="44">
        <f>SUM(C14:C18)</f>
        <v>5395667</v>
      </c>
      <c r="D13" s="44"/>
      <c r="E13" s="44">
        <f>SUM(E14:E18)</f>
        <v>20658769</v>
      </c>
      <c r="F13" s="39">
        <f>SUM(F14:F18)</f>
        <v>0</v>
      </c>
      <c r="G13" s="29"/>
      <c r="H13" s="29"/>
      <c r="I13" s="29">
        <f>SUM(I14:I18)</f>
        <v>0</v>
      </c>
      <c r="J13" s="29">
        <f>SUM(J14:J18)</f>
        <v>0</v>
      </c>
      <c r="K13" s="29">
        <f>SUM(K14:K18)</f>
        <v>0</v>
      </c>
    </row>
    <row r="14" spans="1:11" ht="15">
      <c r="A14" s="13" t="s">
        <v>16</v>
      </c>
      <c r="B14" s="33" t="s">
        <v>17</v>
      </c>
      <c r="C14" s="48"/>
      <c r="D14" s="48"/>
      <c r="E14" s="48"/>
      <c r="F14" s="40"/>
      <c r="G14" s="56"/>
      <c r="H14" s="56"/>
      <c r="I14" s="56"/>
      <c r="J14" s="56"/>
      <c r="K14" s="56"/>
    </row>
    <row r="15" spans="1:11" ht="15">
      <c r="A15" s="14" t="s">
        <v>18</v>
      </c>
      <c r="B15" s="34" t="s">
        <v>19</v>
      </c>
      <c r="C15" s="49"/>
      <c r="D15" s="49"/>
      <c r="E15" s="49"/>
      <c r="F15" s="41"/>
      <c r="G15" s="21"/>
      <c r="H15" s="21"/>
      <c r="I15" s="21"/>
      <c r="J15" s="21"/>
      <c r="K15" s="21"/>
    </row>
    <row r="16" spans="1:11" ht="15">
      <c r="A16" s="14" t="s">
        <v>20</v>
      </c>
      <c r="B16" s="34" t="s">
        <v>21</v>
      </c>
      <c r="C16" s="49"/>
      <c r="D16" s="49"/>
      <c r="E16" s="49"/>
      <c r="F16" s="41"/>
      <c r="G16" s="21"/>
      <c r="H16" s="21"/>
      <c r="I16" s="21"/>
      <c r="J16" s="21"/>
      <c r="K16" s="21"/>
    </row>
    <row r="17" spans="1:11" ht="15">
      <c r="A17" s="14" t="s">
        <v>22</v>
      </c>
      <c r="B17" s="34" t="s">
        <v>23</v>
      </c>
      <c r="C17" s="49"/>
      <c r="D17" s="49"/>
      <c r="E17" s="49"/>
      <c r="F17" s="41"/>
      <c r="G17" s="21"/>
      <c r="H17" s="21"/>
      <c r="I17" s="21"/>
      <c r="J17" s="21"/>
      <c r="K17" s="21"/>
    </row>
    <row r="18" spans="1:11" ht="15">
      <c r="A18" s="14" t="s">
        <v>24</v>
      </c>
      <c r="B18" s="34" t="s">
        <v>25</v>
      </c>
      <c r="C18" s="49">
        <v>5395667</v>
      </c>
      <c r="D18" s="48">
        <f>SUM(E18-C18)</f>
        <v>15263102</v>
      </c>
      <c r="E18" s="49">
        <v>20658769</v>
      </c>
      <c r="F18" s="41"/>
      <c r="G18" s="21"/>
      <c r="H18" s="21"/>
      <c r="I18" s="21"/>
      <c r="J18" s="21"/>
      <c r="K18" s="21"/>
    </row>
    <row r="19" spans="1:11" ht="15.75" thickBot="1">
      <c r="A19" s="15" t="s">
        <v>26</v>
      </c>
      <c r="B19" s="35" t="s">
        <v>27</v>
      </c>
      <c r="C19" s="50"/>
      <c r="D19" s="50"/>
      <c r="E19" s="50"/>
      <c r="F19" s="42"/>
      <c r="G19" s="22"/>
      <c r="H19" s="22"/>
      <c r="I19" s="22"/>
      <c r="J19" s="22"/>
      <c r="K19" s="22"/>
    </row>
    <row r="20" spans="1:11" ht="15.75" thickBot="1">
      <c r="A20" s="10" t="s">
        <v>28</v>
      </c>
      <c r="B20" s="32" t="s">
        <v>29</v>
      </c>
      <c r="C20" s="44">
        <f>SUM(C21:C25)</f>
        <v>0</v>
      </c>
      <c r="D20" s="44"/>
      <c r="E20" s="44"/>
      <c r="F20" s="39">
        <f>SUM(F21:F25)</f>
        <v>0</v>
      </c>
      <c r="G20" s="29"/>
      <c r="H20" s="29"/>
      <c r="I20" s="29">
        <f>SUM(I21:I25)</f>
        <v>0</v>
      </c>
      <c r="J20" s="29">
        <f>SUM(J21:J25)</f>
        <v>0</v>
      </c>
      <c r="K20" s="29">
        <f>SUM(K21:K25)</f>
        <v>0</v>
      </c>
    </row>
    <row r="21" spans="1:11" ht="15">
      <c r="A21" s="13" t="s">
        <v>30</v>
      </c>
      <c r="B21" s="33" t="s">
        <v>31</v>
      </c>
      <c r="C21" s="48"/>
      <c r="D21" s="48"/>
      <c r="E21" s="48"/>
      <c r="F21" s="40"/>
      <c r="G21" s="56"/>
      <c r="H21" s="56"/>
      <c r="I21" s="56"/>
      <c r="J21" s="56"/>
      <c r="K21" s="56"/>
    </row>
    <row r="22" spans="1:11" ht="15">
      <c r="A22" s="14" t="s">
        <v>32</v>
      </c>
      <c r="B22" s="34" t="s">
        <v>33</v>
      </c>
      <c r="C22" s="49"/>
      <c r="D22" s="49"/>
      <c r="E22" s="49"/>
      <c r="F22" s="41"/>
      <c r="G22" s="21"/>
      <c r="H22" s="21"/>
      <c r="I22" s="21"/>
      <c r="J22" s="21"/>
      <c r="K22" s="21"/>
    </row>
    <row r="23" spans="1:11" ht="15">
      <c r="A23" s="14" t="s">
        <v>34</v>
      </c>
      <c r="B23" s="34" t="s">
        <v>35</v>
      </c>
      <c r="C23" s="49"/>
      <c r="D23" s="49"/>
      <c r="E23" s="49"/>
      <c r="F23" s="41"/>
      <c r="G23" s="21"/>
      <c r="H23" s="21"/>
      <c r="I23" s="21"/>
      <c r="J23" s="21"/>
      <c r="K23" s="21"/>
    </row>
    <row r="24" spans="1:11" ht="15">
      <c r="A24" s="14" t="s">
        <v>36</v>
      </c>
      <c r="B24" s="34" t="s">
        <v>37</v>
      </c>
      <c r="C24" s="49"/>
      <c r="D24" s="49"/>
      <c r="E24" s="49"/>
      <c r="F24" s="41"/>
      <c r="G24" s="21"/>
      <c r="H24" s="21"/>
      <c r="I24" s="21"/>
      <c r="J24" s="21"/>
      <c r="K24" s="21"/>
    </row>
    <row r="25" spans="1:11" ht="15">
      <c r="A25" s="14" t="s">
        <v>38</v>
      </c>
      <c r="B25" s="34" t="s">
        <v>39</v>
      </c>
      <c r="C25" s="49"/>
      <c r="D25" s="49"/>
      <c r="E25" s="49"/>
      <c r="F25" s="41"/>
      <c r="G25" s="21"/>
      <c r="H25" s="21"/>
      <c r="I25" s="21"/>
      <c r="J25" s="21"/>
      <c r="K25" s="21"/>
    </row>
    <row r="26" spans="1:11" ht="15.75" thickBot="1">
      <c r="A26" s="15" t="s">
        <v>40</v>
      </c>
      <c r="B26" s="35" t="s">
        <v>41</v>
      </c>
      <c r="C26" s="50"/>
      <c r="D26" s="50"/>
      <c r="E26" s="50"/>
      <c r="F26" s="42"/>
      <c r="G26" s="22"/>
      <c r="H26" s="22"/>
      <c r="I26" s="22"/>
      <c r="J26" s="22"/>
      <c r="K26" s="22"/>
    </row>
    <row r="27" spans="1:11" ht="15.75" thickBot="1">
      <c r="A27" s="10" t="s">
        <v>42</v>
      </c>
      <c r="B27" s="32" t="s">
        <v>43</v>
      </c>
      <c r="C27" s="44">
        <f>SUM(C28,C31,C32,C33)</f>
        <v>2810418</v>
      </c>
      <c r="D27" s="44"/>
      <c r="E27" s="44">
        <f>SUM(E28,E31,E32,E33)</f>
        <v>2810418</v>
      </c>
      <c r="F27" s="39">
        <f>SUM(F28,F31,F32,F33)</f>
        <v>0</v>
      </c>
      <c r="G27" s="29"/>
      <c r="H27" s="29"/>
      <c r="I27" s="29">
        <f>SUM(I28,I31,I32,I33)</f>
        <v>0</v>
      </c>
      <c r="J27" s="29">
        <f>SUM(J28,J31,J32,J33)</f>
        <v>0</v>
      </c>
      <c r="K27" s="29">
        <f>SUM(K28,K31,K32,K33)</f>
        <v>0</v>
      </c>
    </row>
    <row r="28" spans="1:11" ht="15">
      <c r="A28" s="13" t="s">
        <v>44</v>
      </c>
      <c r="B28" s="33" t="s">
        <v>45</v>
      </c>
      <c r="C28" s="51">
        <f>SUM(C29:C30)</f>
        <v>2095418</v>
      </c>
      <c r="D28" s="48">
        <f>SUM(E28-C28)</f>
        <v>0</v>
      </c>
      <c r="E28" s="51">
        <v>2095418</v>
      </c>
      <c r="F28" s="43"/>
      <c r="G28" s="57"/>
      <c r="H28" s="57"/>
      <c r="I28" s="57"/>
      <c r="J28" s="57"/>
      <c r="K28" s="57"/>
    </row>
    <row r="29" spans="1:11" ht="15">
      <c r="A29" s="14" t="s">
        <v>46</v>
      </c>
      <c r="B29" s="34" t="s">
        <v>47</v>
      </c>
      <c r="C29" s="49">
        <v>2095418</v>
      </c>
      <c r="D29" s="48">
        <f>SUM(E29-C29)</f>
        <v>0</v>
      </c>
      <c r="E29" s="49">
        <v>2095418</v>
      </c>
      <c r="F29" s="41"/>
      <c r="G29" s="21"/>
      <c r="H29" s="21"/>
      <c r="I29" s="21"/>
      <c r="J29" s="21"/>
      <c r="K29" s="21"/>
    </row>
    <row r="30" spans="1:11" ht="15">
      <c r="A30" s="14" t="s">
        <v>48</v>
      </c>
      <c r="B30" s="34" t="s">
        <v>49</v>
      </c>
      <c r="C30" s="49"/>
      <c r="D30" s="49"/>
      <c r="E30" s="49"/>
      <c r="F30" s="41"/>
      <c r="G30" s="21"/>
      <c r="H30" s="21"/>
      <c r="I30" s="21"/>
      <c r="J30" s="21"/>
      <c r="K30" s="21"/>
    </row>
    <row r="31" spans="1:11" ht="15">
      <c r="A31" s="14" t="s">
        <v>50</v>
      </c>
      <c r="B31" s="34" t="s">
        <v>51</v>
      </c>
      <c r="C31" s="49">
        <v>700000</v>
      </c>
      <c r="D31" s="48">
        <f>SUM(E31-C31)</f>
        <v>0</v>
      </c>
      <c r="E31" s="49">
        <v>700000</v>
      </c>
      <c r="F31" s="41"/>
      <c r="G31" s="21"/>
      <c r="H31" s="21"/>
      <c r="I31" s="21"/>
      <c r="J31" s="21"/>
      <c r="K31" s="21"/>
    </row>
    <row r="32" spans="1:11" ht="15">
      <c r="A32" s="14" t="s">
        <v>52</v>
      </c>
      <c r="B32" s="34" t="s">
        <v>53</v>
      </c>
      <c r="C32" s="49"/>
      <c r="D32" s="49"/>
      <c r="E32" s="49"/>
      <c r="F32" s="41"/>
      <c r="G32" s="21"/>
      <c r="H32" s="21"/>
      <c r="I32" s="21"/>
      <c r="J32" s="21"/>
      <c r="K32" s="21"/>
    </row>
    <row r="33" spans="1:11" ht="15.75" thickBot="1">
      <c r="A33" s="15" t="s">
        <v>54</v>
      </c>
      <c r="B33" s="35" t="s">
        <v>55</v>
      </c>
      <c r="C33" s="50">
        <v>15000</v>
      </c>
      <c r="D33" s="48">
        <f>SUM(E33-C33)</f>
        <v>0</v>
      </c>
      <c r="E33" s="50">
        <v>15000</v>
      </c>
      <c r="F33" s="42"/>
      <c r="G33" s="22"/>
      <c r="H33" s="22"/>
      <c r="I33" s="22"/>
      <c r="J33" s="22"/>
      <c r="K33" s="22"/>
    </row>
    <row r="34" spans="1:11" ht="15.75" thickBot="1">
      <c r="A34" s="10" t="s">
        <v>56</v>
      </c>
      <c r="B34" s="32" t="s">
        <v>57</v>
      </c>
      <c r="C34" s="44">
        <f>SUM(C35:C44)</f>
        <v>0</v>
      </c>
      <c r="D34" s="44"/>
      <c r="E34" s="44"/>
      <c r="F34" s="39">
        <f>SUM(F35:F44)</f>
        <v>161600</v>
      </c>
      <c r="G34" s="96">
        <f>SUM(H34-F34)</f>
        <v>0</v>
      </c>
      <c r="H34" s="39">
        <f>SUM(H35:H44)</f>
        <v>161600</v>
      </c>
      <c r="I34" s="29">
        <f>SUM(I35:I44)</f>
        <v>0</v>
      </c>
      <c r="J34" s="29">
        <f>SUM(J35:J44)</f>
        <v>0</v>
      </c>
      <c r="K34" s="29">
        <f>SUM(K35:K44)</f>
        <v>0</v>
      </c>
    </row>
    <row r="35" spans="1:11" ht="15">
      <c r="A35" s="13" t="s">
        <v>58</v>
      </c>
      <c r="B35" s="33" t="s">
        <v>59</v>
      </c>
      <c r="C35" s="48"/>
      <c r="D35" s="48"/>
      <c r="E35" s="48"/>
      <c r="F35" s="40"/>
      <c r="G35" s="56"/>
      <c r="H35" s="56"/>
      <c r="I35" s="56"/>
      <c r="J35" s="56"/>
      <c r="K35" s="56"/>
    </row>
    <row r="36" spans="1:11" ht="15">
      <c r="A36" s="14" t="s">
        <v>60</v>
      </c>
      <c r="B36" s="34" t="s">
        <v>61</v>
      </c>
      <c r="C36" s="49"/>
      <c r="D36" s="49"/>
      <c r="E36" s="49"/>
      <c r="F36" s="41">
        <v>50000</v>
      </c>
      <c r="G36" s="41">
        <f>SUM(H36-F36)</f>
        <v>0</v>
      </c>
      <c r="H36" s="21">
        <v>50000</v>
      </c>
      <c r="I36" s="21"/>
      <c r="J36" s="21"/>
      <c r="K36" s="21"/>
    </row>
    <row r="37" spans="1:11" ht="15">
      <c r="A37" s="14" t="s">
        <v>62</v>
      </c>
      <c r="B37" s="34" t="s">
        <v>63</v>
      </c>
      <c r="C37" s="49"/>
      <c r="D37" s="49"/>
      <c r="E37" s="49"/>
      <c r="F37" s="41"/>
      <c r="G37" s="21"/>
      <c r="H37" s="21"/>
      <c r="I37" s="21"/>
      <c r="J37" s="21"/>
      <c r="K37" s="21"/>
    </row>
    <row r="38" spans="1:11" ht="15">
      <c r="A38" s="14" t="s">
        <v>64</v>
      </c>
      <c r="B38" s="34" t="s">
        <v>65</v>
      </c>
      <c r="C38" s="49"/>
      <c r="D38" s="49"/>
      <c r="E38" s="49"/>
      <c r="F38" s="41">
        <v>111600</v>
      </c>
      <c r="G38" s="41">
        <f>SUM(H38-F38)</f>
        <v>0</v>
      </c>
      <c r="H38" s="21">
        <v>111600</v>
      </c>
      <c r="I38" s="21"/>
      <c r="J38" s="21"/>
      <c r="K38" s="21"/>
    </row>
    <row r="39" spans="1:11" ht="15">
      <c r="A39" s="14" t="s">
        <v>66</v>
      </c>
      <c r="B39" s="34" t="s">
        <v>67</v>
      </c>
      <c r="C39" s="49"/>
      <c r="D39" s="49"/>
      <c r="E39" s="49"/>
      <c r="F39" s="41"/>
      <c r="G39" s="21"/>
      <c r="H39" s="21"/>
      <c r="I39" s="21"/>
      <c r="J39" s="21"/>
      <c r="K39" s="21"/>
    </row>
    <row r="40" spans="1:11" ht="15">
      <c r="A40" s="14" t="s">
        <v>68</v>
      </c>
      <c r="B40" s="34" t="s">
        <v>69</v>
      </c>
      <c r="C40" s="49"/>
      <c r="D40" s="49"/>
      <c r="E40" s="49"/>
      <c r="F40" s="41"/>
      <c r="G40" s="21"/>
      <c r="H40" s="21"/>
      <c r="I40" s="21"/>
      <c r="J40" s="21"/>
      <c r="K40" s="21"/>
    </row>
    <row r="41" spans="1:11" ht="15">
      <c r="A41" s="14" t="s">
        <v>70</v>
      </c>
      <c r="B41" s="34" t="s">
        <v>71</v>
      </c>
      <c r="C41" s="49"/>
      <c r="D41" s="49"/>
      <c r="E41" s="49"/>
      <c r="F41" s="41"/>
      <c r="G41" s="21"/>
      <c r="H41" s="21"/>
      <c r="I41" s="21"/>
      <c r="J41" s="21"/>
      <c r="K41" s="21"/>
    </row>
    <row r="42" spans="1:11" ht="15">
      <c r="A42" s="14" t="s">
        <v>72</v>
      </c>
      <c r="B42" s="34" t="s">
        <v>73</v>
      </c>
      <c r="C42" s="49"/>
      <c r="D42" s="49"/>
      <c r="E42" s="49"/>
      <c r="F42" s="41"/>
      <c r="G42" s="21"/>
      <c r="H42" s="21"/>
      <c r="I42" s="21"/>
      <c r="J42" s="21"/>
      <c r="K42" s="21"/>
    </row>
    <row r="43" spans="1:11" ht="15">
      <c r="A43" s="14" t="s">
        <v>74</v>
      </c>
      <c r="B43" s="34" t="s">
        <v>75</v>
      </c>
      <c r="C43" s="49"/>
      <c r="D43" s="49"/>
      <c r="E43" s="49"/>
      <c r="F43" s="41"/>
      <c r="G43" s="21"/>
      <c r="H43" s="21"/>
      <c r="I43" s="21"/>
      <c r="J43" s="21"/>
      <c r="K43" s="21"/>
    </row>
    <row r="44" spans="1:11" ht="15.75" thickBot="1">
      <c r="A44" s="15" t="s">
        <v>76</v>
      </c>
      <c r="B44" s="35" t="s">
        <v>77</v>
      </c>
      <c r="C44" s="50"/>
      <c r="D44" s="50"/>
      <c r="E44" s="50"/>
      <c r="F44" s="42"/>
      <c r="G44" s="22"/>
      <c r="H44" s="22"/>
      <c r="I44" s="22"/>
      <c r="J44" s="22"/>
      <c r="K44" s="22"/>
    </row>
    <row r="45" spans="1:11" ht="15.75" thickBot="1">
      <c r="A45" s="10" t="s">
        <v>78</v>
      </c>
      <c r="B45" s="32" t="s">
        <v>79</v>
      </c>
      <c r="C45" s="44">
        <f>SUM(C46:C50)</f>
        <v>0</v>
      </c>
      <c r="D45" s="44"/>
      <c r="E45" s="44"/>
      <c r="F45" s="39">
        <f>SUM(F46:F50)</f>
        <v>0</v>
      </c>
      <c r="G45" s="29"/>
      <c r="H45" s="29"/>
      <c r="I45" s="29">
        <f>SUM(I46:I50)</f>
        <v>0</v>
      </c>
      <c r="J45" s="29">
        <f>SUM(J46:J50)</f>
        <v>0</v>
      </c>
      <c r="K45" s="29">
        <f>SUM(K46:K50)</f>
        <v>0</v>
      </c>
    </row>
    <row r="46" spans="1:11" ht="15">
      <c r="A46" s="13" t="s">
        <v>80</v>
      </c>
      <c r="B46" s="33" t="s">
        <v>81</v>
      </c>
      <c r="C46" s="48"/>
      <c r="D46" s="48"/>
      <c r="E46" s="48"/>
      <c r="F46" s="40"/>
      <c r="G46" s="56"/>
      <c r="H46" s="56"/>
      <c r="I46" s="56"/>
      <c r="J46" s="56"/>
      <c r="K46" s="56"/>
    </row>
    <row r="47" spans="1:11" ht="15">
      <c r="A47" s="14" t="s">
        <v>82</v>
      </c>
      <c r="B47" s="34" t="s">
        <v>83</v>
      </c>
      <c r="C47" s="49"/>
      <c r="D47" s="49"/>
      <c r="E47" s="49"/>
      <c r="F47" s="41"/>
      <c r="G47" s="21"/>
      <c r="H47" s="21"/>
      <c r="I47" s="21"/>
      <c r="J47" s="21"/>
      <c r="K47" s="21"/>
    </row>
    <row r="48" spans="1:11" ht="15">
      <c r="A48" s="14" t="s">
        <v>84</v>
      </c>
      <c r="B48" s="34" t="s">
        <v>85</v>
      </c>
      <c r="C48" s="49"/>
      <c r="D48" s="49"/>
      <c r="E48" s="49"/>
      <c r="F48" s="41"/>
      <c r="G48" s="21"/>
      <c r="H48" s="21"/>
      <c r="I48" s="21"/>
      <c r="J48" s="21"/>
      <c r="K48" s="21"/>
    </row>
    <row r="49" spans="1:11" ht="15">
      <c r="A49" s="14" t="s">
        <v>86</v>
      </c>
      <c r="B49" s="34" t="s">
        <v>87</v>
      </c>
      <c r="C49" s="49"/>
      <c r="D49" s="49"/>
      <c r="E49" s="49"/>
      <c r="F49" s="41"/>
      <c r="G49" s="21"/>
      <c r="H49" s="21"/>
      <c r="I49" s="21"/>
      <c r="J49" s="21"/>
      <c r="K49" s="21"/>
    </row>
    <row r="50" spans="1:11" ht="15.75" thickBot="1">
      <c r="A50" s="62" t="s">
        <v>88</v>
      </c>
      <c r="B50" s="63" t="s">
        <v>89</v>
      </c>
      <c r="C50" s="52"/>
      <c r="D50" s="52"/>
      <c r="E50" s="52"/>
      <c r="F50" s="60"/>
      <c r="G50" s="58"/>
      <c r="H50" s="58"/>
      <c r="I50" s="58"/>
      <c r="J50" s="58"/>
      <c r="K50" s="58"/>
    </row>
    <row r="51" spans="1:11" ht="15.75" thickBot="1">
      <c r="A51" s="28" t="s">
        <v>90</v>
      </c>
      <c r="B51" s="61" t="s">
        <v>91</v>
      </c>
      <c r="C51" s="44">
        <f>SUM(C52:C54)</f>
        <v>0</v>
      </c>
      <c r="D51" s="44"/>
      <c r="E51" s="44"/>
      <c r="F51" s="39">
        <f>SUM(F52:F54)</f>
        <v>0</v>
      </c>
      <c r="G51" s="29"/>
      <c r="H51" s="29"/>
      <c r="I51" s="29">
        <f>SUM(I52:I54)</f>
        <v>0</v>
      </c>
      <c r="J51" s="29">
        <f>SUM(J52:J54)</f>
        <v>0</v>
      </c>
      <c r="K51" s="29">
        <f>SUM(K52:K54)</f>
        <v>0</v>
      </c>
    </row>
    <row r="52" spans="1:11" ht="15">
      <c r="A52" s="13" t="s">
        <v>92</v>
      </c>
      <c r="B52" s="33" t="s">
        <v>93</v>
      </c>
      <c r="C52" s="48"/>
      <c r="D52" s="48"/>
      <c r="E52" s="48"/>
      <c r="F52" s="40"/>
      <c r="G52" s="56"/>
      <c r="H52" s="56"/>
      <c r="I52" s="56"/>
      <c r="J52" s="56"/>
      <c r="K52" s="56"/>
    </row>
    <row r="53" spans="1:11" ht="15">
      <c r="A53" s="14" t="s">
        <v>94</v>
      </c>
      <c r="B53" s="34" t="s">
        <v>95</v>
      </c>
      <c r="C53" s="49"/>
      <c r="D53" s="49"/>
      <c r="E53" s="49"/>
      <c r="F53" s="41"/>
      <c r="G53" s="21"/>
      <c r="H53" s="21"/>
      <c r="I53" s="21"/>
      <c r="J53" s="21"/>
      <c r="K53" s="21"/>
    </row>
    <row r="54" spans="1:11" ht="15">
      <c r="A54" s="14" t="s">
        <v>96</v>
      </c>
      <c r="B54" s="34" t="s">
        <v>97</v>
      </c>
      <c r="C54" s="49"/>
      <c r="D54" s="49"/>
      <c r="E54" s="49"/>
      <c r="F54" s="41"/>
      <c r="G54" s="21"/>
      <c r="H54" s="21"/>
      <c r="I54" s="21"/>
      <c r="J54" s="21"/>
      <c r="K54" s="21"/>
    </row>
    <row r="55" spans="1:11" ht="15.75" thickBot="1">
      <c r="A55" s="15" t="s">
        <v>98</v>
      </c>
      <c r="B55" s="35" t="s">
        <v>99</v>
      </c>
      <c r="C55" s="50"/>
      <c r="D55" s="50"/>
      <c r="E55" s="50"/>
      <c r="F55" s="42"/>
      <c r="G55" s="22"/>
      <c r="H55" s="22"/>
      <c r="I55" s="22"/>
      <c r="J55" s="22"/>
      <c r="K55" s="22"/>
    </row>
    <row r="56" spans="1:11" ht="15.75" thickBot="1">
      <c r="A56" s="10" t="s">
        <v>100</v>
      </c>
      <c r="B56" s="36" t="s">
        <v>101</v>
      </c>
      <c r="C56" s="44">
        <f>SUM(C57:C59)</f>
        <v>0</v>
      </c>
      <c r="D56" s="44"/>
      <c r="E56" s="44"/>
      <c r="F56" s="39">
        <f>SUM(F57:F59)</f>
        <v>0</v>
      </c>
      <c r="G56" s="29"/>
      <c r="H56" s="29"/>
      <c r="I56" s="29">
        <f>SUM(I57:I59)</f>
        <v>0</v>
      </c>
      <c r="J56" s="29">
        <f>SUM(J57:J59)</f>
        <v>0</v>
      </c>
      <c r="K56" s="29">
        <f>SUM(K57:K59)</f>
        <v>0</v>
      </c>
    </row>
    <row r="57" spans="1:11" ht="15">
      <c r="A57" s="13" t="s">
        <v>102</v>
      </c>
      <c r="B57" s="33" t="s">
        <v>103</v>
      </c>
      <c r="C57" s="49"/>
      <c r="D57" s="49"/>
      <c r="E57" s="49"/>
      <c r="F57" s="41"/>
      <c r="G57" s="21"/>
      <c r="H57" s="21"/>
      <c r="I57" s="21"/>
      <c r="J57" s="21"/>
      <c r="K57" s="21"/>
    </row>
    <row r="58" spans="1:11" ht="15">
      <c r="A58" s="14" t="s">
        <v>104</v>
      </c>
      <c r="B58" s="34" t="s">
        <v>105</v>
      </c>
      <c r="C58" s="49"/>
      <c r="D58" s="49"/>
      <c r="E58" s="49"/>
      <c r="F58" s="41"/>
      <c r="G58" s="21"/>
      <c r="H58" s="21"/>
      <c r="I58" s="21"/>
      <c r="J58" s="21"/>
      <c r="K58" s="21"/>
    </row>
    <row r="59" spans="1:11" ht="15">
      <c r="A59" s="14" t="s">
        <v>106</v>
      </c>
      <c r="B59" s="34" t="s">
        <v>107</v>
      </c>
      <c r="C59" s="49"/>
      <c r="D59" s="49"/>
      <c r="E59" s="49"/>
      <c r="F59" s="41"/>
      <c r="G59" s="21"/>
      <c r="H59" s="21"/>
      <c r="I59" s="21"/>
      <c r="J59" s="21"/>
      <c r="K59" s="21"/>
    </row>
    <row r="60" spans="1:11" ht="15.75" thickBot="1">
      <c r="A60" s="15" t="s">
        <v>108</v>
      </c>
      <c r="B60" s="35" t="s">
        <v>109</v>
      </c>
      <c r="C60" s="49"/>
      <c r="D60" s="49"/>
      <c r="E60" s="49"/>
      <c r="F60" s="41"/>
      <c r="G60" s="22"/>
      <c r="H60" s="21"/>
      <c r="I60" s="21"/>
      <c r="J60" s="21"/>
      <c r="K60" s="21"/>
    </row>
    <row r="61" spans="1:11" ht="15.75" thickBot="1">
      <c r="A61" s="10" t="s">
        <v>110</v>
      </c>
      <c r="B61" s="32" t="s">
        <v>244</v>
      </c>
      <c r="C61" s="44">
        <f>SUM(C6,C13,C20,C27,C34,C45,C51,C56)</f>
        <v>25609351</v>
      </c>
      <c r="D61" s="44"/>
      <c r="E61" s="44">
        <f>SUM(E6,E13,E20,E27,E34,E45,E51,E56)</f>
        <v>40872453</v>
      </c>
      <c r="F61" s="39">
        <f>SUM(F6,F13,F20,F27,F34,F45,F51,F56)</f>
        <v>3361600</v>
      </c>
      <c r="G61" s="45">
        <f>SUM(H61-F61)</f>
        <v>36036</v>
      </c>
      <c r="H61" s="39">
        <f>SUM(H6,H13,H20,H27,H34,H45,H51,H56)</f>
        <v>3397636</v>
      </c>
      <c r="I61" s="29">
        <f>SUM(I6,I13,I27,I34)</f>
        <v>0</v>
      </c>
      <c r="J61" s="29">
        <f>SUM(J6,J13,J27,J34)</f>
        <v>0</v>
      </c>
      <c r="K61" s="29">
        <f>SUM(K6,K13,K27,K34)</f>
        <v>0</v>
      </c>
    </row>
    <row r="62" spans="1:11" ht="15.75" thickBot="1">
      <c r="A62" s="1" t="s">
        <v>211</v>
      </c>
      <c r="B62" s="36" t="s">
        <v>111</v>
      </c>
      <c r="C62" s="44">
        <f>SUM(C63:C65)</f>
        <v>0</v>
      </c>
      <c r="D62" s="44"/>
      <c r="E62" s="44"/>
      <c r="F62" s="39">
        <f>SUM(F63:F65)</f>
        <v>0</v>
      </c>
      <c r="G62" s="29"/>
      <c r="H62" s="29"/>
      <c r="I62" s="29">
        <f>SUM(I63:I65)</f>
        <v>0</v>
      </c>
      <c r="J62" s="29">
        <f>SUM(J63:J65)</f>
        <v>0</v>
      </c>
      <c r="K62" s="29">
        <f>SUM(K63:K65)</f>
        <v>0</v>
      </c>
    </row>
    <row r="63" spans="1:11" ht="15">
      <c r="A63" s="13" t="s">
        <v>112</v>
      </c>
      <c r="B63" s="33" t="s">
        <v>113</v>
      </c>
      <c r="C63" s="49"/>
      <c r="D63" s="49"/>
      <c r="E63" s="49"/>
      <c r="F63" s="41"/>
      <c r="G63" s="21"/>
      <c r="H63" s="21"/>
      <c r="I63" s="21"/>
      <c r="J63" s="21"/>
      <c r="K63" s="21"/>
    </row>
    <row r="64" spans="1:11" ht="15">
      <c r="A64" s="14" t="s">
        <v>114</v>
      </c>
      <c r="B64" s="34" t="s">
        <v>115</v>
      </c>
      <c r="C64" s="49"/>
      <c r="D64" s="49"/>
      <c r="E64" s="49"/>
      <c r="F64" s="41"/>
      <c r="G64" s="21"/>
      <c r="H64" s="21"/>
      <c r="I64" s="21"/>
      <c r="J64" s="21"/>
      <c r="K64" s="21"/>
    </row>
    <row r="65" spans="1:11" ht="15.75" thickBot="1">
      <c r="A65" s="15" t="s">
        <v>116</v>
      </c>
      <c r="B65" s="35" t="s">
        <v>234</v>
      </c>
      <c r="C65" s="49"/>
      <c r="D65" s="49"/>
      <c r="E65" s="49"/>
      <c r="F65" s="41"/>
      <c r="G65" s="21"/>
      <c r="H65" s="21"/>
      <c r="I65" s="21"/>
      <c r="J65" s="21"/>
      <c r="K65" s="21"/>
    </row>
    <row r="66" spans="1:11" ht="15.75" thickBot="1">
      <c r="A66" s="1" t="s">
        <v>222</v>
      </c>
      <c r="B66" s="36" t="s">
        <v>117</v>
      </c>
      <c r="C66" s="44">
        <f>SUM(C67:C70)</f>
        <v>0</v>
      </c>
      <c r="D66" s="44"/>
      <c r="E66" s="44"/>
      <c r="F66" s="39">
        <f>SUM(F67:F70)</f>
        <v>0</v>
      </c>
      <c r="G66" s="29"/>
      <c r="H66" s="29"/>
      <c r="I66" s="29">
        <f>SUM(I67:I70)</f>
        <v>0</v>
      </c>
      <c r="J66" s="29">
        <f>SUM(J67:J70)</f>
        <v>0</v>
      </c>
      <c r="K66" s="29">
        <f>SUM(K67:K70)</f>
        <v>0</v>
      </c>
    </row>
    <row r="67" spans="1:11" ht="15">
      <c r="A67" s="13" t="s">
        <v>118</v>
      </c>
      <c r="B67" s="33" t="s">
        <v>119</v>
      </c>
      <c r="C67" s="49"/>
      <c r="D67" s="49"/>
      <c r="E67" s="49"/>
      <c r="F67" s="41"/>
      <c r="G67" s="21"/>
      <c r="H67" s="21"/>
      <c r="I67" s="21"/>
      <c r="J67" s="21"/>
      <c r="K67" s="21"/>
    </row>
    <row r="68" spans="1:11" ht="15">
      <c r="A68" s="14" t="s">
        <v>120</v>
      </c>
      <c r="B68" s="34" t="s">
        <v>121</v>
      </c>
      <c r="C68" s="49"/>
      <c r="D68" s="49"/>
      <c r="E68" s="49"/>
      <c r="F68" s="41"/>
      <c r="G68" s="21"/>
      <c r="H68" s="21"/>
      <c r="I68" s="21"/>
      <c r="J68" s="21"/>
      <c r="K68" s="21"/>
    </row>
    <row r="69" spans="1:11" ht="15">
      <c r="A69" s="14" t="s">
        <v>122</v>
      </c>
      <c r="B69" s="34" t="s">
        <v>123</v>
      </c>
      <c r="C69" s="49"/>
      <c r="D69" s="49"/>
      <c r="E69" s="49"/>
      <c r="F69" s="41"/>
      <c r="G69" s="21"/>
      <c r="H69" s="21"/>
      <c r="I69" s="21"/>
      <c r="J69" s="21"/>
      <c r="K69" s="21"/>
    </row>
    <row r="70" spans="1:11" ht="15.75" thickBot="1">
      <c r="A70" s="15" t="s">
        <v>124</v>
      </c>
      <c r="B70" s="35" t="s">
        <v>125</v>
      </c>
      <c r="C70" s="49"/>
      <c r="D70" s="49"/>
      <c r="E70" s="49"/>
      <c r="F70" s="41"/>
      <c r="G70" s="22"/>
      <c r="H70" s="21"/>
      <c r="I70" s="21"/>
      <c r="J70" s="21"/>
      <c r="K70" s="21"/>
    </row>
    <row r="71" spans="1:11" ht="15.75" thickBot="1">
      <c r="A71" s="1" t="s">
        <v>223</v>
      </c>
      <c r="B71" s="36" t="s">
        <v>126</v>
      </c>
      <c r="C71" s="44">
        <f>SUM(C72:C73)</f>
        <v>11798289</v>
      </c>
      <c r="D71" s="44"/>
      <c r="E71" s="44">
        <f>SUM(E72:E73)</f>
        <v>13404129</v>
      </c>
      <c r="F71" s="39">
        <f>SUM(F72:F73)</f>
        <v>610525</v>
      </c>
      <c r="G71" s="96">
        <f>SUM(H71-F71)</f>
        <v>0</v>
      </c>
      <c r="H71" s="39">
        <f>SUM(H72:H73)</f>
        <v>610525</v>
      </c>
      <c r="I71" s="29">
        <f>SUM(I72:I73)</f>
        <v>0</v>
      </c>
      <c r="J71" s="29">
        <f>SUM(J72:J73)</f>
        <v>0</v>
      </c>
      <c r="K71" s="29">
        <f>SUM(K72:K73)</f>
        <v>0</v>
      </c>
    </row>
    <row r="72" spans="1:11" ht="15">
      <c r="A72" s="13" t="s">
        <v>127</v>
      </c>
      <c r="B72" s="33" t="s">
        <v>128</v>
      </c>
      <c r="C72" s="49">
        <v>11798289</v>
      </c>
      <c r="D72" s="48">
        <f>SUM(E72-C72)</f>
        <v>1605840</v>
      </c>
      <c r="E72" s="49">
        <v>13404129</v>
      </c>
      <c r="F72" s="41">
        <v>610525</v>
      </c>
      <c r="G72" s="78">
        <f>SUM(H72-F72)</f>
        <v>0</v>
      </c>
      <c r="H72" s="21">
        <v>610525</v>
      </c>
      <c r="I72" s="21"/>
      <c r="J72" s="21"/>
      <c r="K72" s="21"/>
    </row>
    <row r="73" spans="1:11" ht="15.75" thickBot="1">
      <c r="A73" s="15" t="s">
        <v>129</v>
      </c>
      <c r="B73" s="35" t="s">
        <v>130</v>
      </c>
      <c r="C73" s="49"/>
      <c r="D73" s="49"/>
      <c r="E73" s="49"/>
      <c r="F73" s="41"/>
      <c r="G73" s="21"/>
      <c r="H73" s="21"/>
      <c r="I73" s="21"/>
      <c r="J73" s="21"/>
      <c r="K73" s="21"/>
    </row>
    <row r="74" spans="1:11" ht="15.75" thickBot="1">
      <c r="A74" s="1" t="s">
        <v>224</v>
      </c>
      <c r="B74" s="36" t="s">
        <v>131</v>
      </c>
      <c r="C74" s="44">
        <f>SUM(C75:C77)</f>
        <v>0</v>
      </c>
      <c r="D74" s="44"/>
      <c r="E74" s="44"/>
      <c r="F74" s="39">
        <f>SUM(F75:F77)</f>
        <v>0</v>
      </c>
      <c r="G74" s="29"/>
      <c r="H74" s="29"/>
      <c r="I74" s="29">
        <f>SUM(I75:I77)</f>
        <v>0</v>
      </c>
      <c r="J74" s="29">
        <f>SUM(J75:J77)</f>
        <v>0</v>
      </c>
      <c r="K74" s="29">
        <f>SUM(K75:K77)</f>
        <v>0</v>
      </c>
    </row>
    <row r="75" spans="1:11" ht="15">
      <c r="A75" s="13" t="s">
        <v>132</v>
      </c>
      <c r="B75" s="33" t="s">
        <v>133</v>
      </c>
      <c r="C75" s="49"/>
      <c r="D75" s="49"/>
      <c r="E75" s="49"/>
      <c r="F75" s="41"/>
      <c r="G75" s="21"/>
      <c r="H75" s="21"/>
      <c r="I75" s="21"/>
      <c r="J75" s="21"/>
      <c r="K75" s="21"/>
    </row>
    <row r="76" spans="1:11" ht="15">
      <c r="A76" s="14" t="s">
        <v>134</v>
      </c>
      <c r="B76" s="34" t="s">
        <v>135</v>
      </c>
      <c r="C76" s="49"/>
      <c r="D76" s="49"/>
      <c r="E76" s="49"/>
      <c r="F76" s="41"/>
      <c r="G76" s="21"/>
      <c r="H76" s="21"/>
      <c r="I76" s="21"/>
      <c r="J76" s="21"/>
      <c r="K76" s="21"/>
    </row>
    <row r="77" spans="1:11" ht="15.75" thickBot="1">
      <c r="A77" s="15" t="s">
        <v>136</v>
      </c>
      <c r="B77" s="35" t="s">
        <v>137</v>
      </c>
      <c r="C77" s="49"/>
      <c r="D77" s="49"/>
      <c r="E77" s="49"/>
      <c r="F77" s="41"/>
      <c r="G77" s="21"/>
      <c r="H77" s="21"/>
      <c r="I77" s="21"/>
      <c r="J77" s="21"/>
      <c r="K77" s="21"/>
    </row>
    <row r="78" spans="1:11" ht="15.75" thickBot="1">
      <c r="A78" s="1" t="s">
        <v>235</v>
      </c>
      <c r="B78" s="36" t="s">
        <v>138</v>
      </c>
      <c r="C78" s="44">
        <f>SUM(C79:C82)</f>
        <v>0</v>
      </c>
      <c r="D78" s="44"/>
      <c r="E78" s="44"/>
      <c r="F78" s="39">
        <f>SUM(F79:F82)</f>
        <v>0</v>
      </c>
      <c r="G78" s="29"/>
      <c r="H78" s="29"/>
      <c r="I78" s="29">
        <f>SUM(I79:I82)</f>
        <v>0</v>
      </c>
      <c r="J78" s="29">
        <f>SUM(J79:J82)</f>
        <v>0</v>
      </c>
      <c r="K78" s="29">
        <f>SUM(K79:K82)</f>
        <v>0</v>
      </c>
    </row>
    <row r="79" spans="1:11" ht="15">
      <c r="A79" s="2" t="s">
        <v>220</v>
      </c>
      <c r="B79" s="33" t="s">
        <v>139</v>
      </c>
      <c r="C79" s="49"/>
      <c r="D79" s="49"/>
      <c r="E79" s="49"/>
      <c r="F79" s="41"/>
      <c r="G79" s="21"/>
      <c r="H79" s="21"/>
      <c r="I79" s="21"/>
      <c r="J79" s="21"/>
      <c r="K79" s="21"/>
    </row>
    <row r="80" spans="1:11" ht="15">
      <c r="A80" s="2" t="s">
        <v>221</v>
      </c>
      <c r="B80" s="34" t="s">
        <v>140</v>
      </c>
      <c r="C80" s="49"/>
      <c r="D80" s="49"/>
      <c r="E80" s="49"/>
      <c r="F80" s="41"/>
      <c r="G80" s="21"/>
      <c r="H80" s="21"/>
      <c r="I80" s="21"/>
      <c r="J80" s="21"/>
      <c r="K80" s="21"/>
    </row>
    <row r="81" spans="1:11" ht="15">
      <c r="A81" s="2" t="s">
        <v>225</v>
      </c>
      <c r="B81" s="34" t="s">
        <v>141</v>
      </c>
      <c r="C81" s="49"/>
      <c r="D81" s="49"/>
      <c r="E81" s="49"/>
      <c r="F81" s="41"/>
      <c r="G81" s="21"/>
      <c r="H81" s="21"/>
      <c r="I81" s="21"/>
      <c r="J81" s="21"/>
      <c r="K81" s="21"/>
    </row>
    <row r="82" spans="1:11" ht="15.75" thickBot="1">
      <c r="A82" s="2" t="s">
        <v>226</v>
      </c>
      <c r="B82" s="35" t="s">
        <v>142</v>
      </c>
      <c r="C82" s="49"/>
      <c r="D82" s="49"/>
      <c r="E82" s="49"/>
      <c r="F82" s="41"/>
      <c r="G82" s="21"/>
      <c r="H82" s="21"/>
      <c r="I82" s="21"/>
      <c r="J82" s="21"/>
      <c r="K82" s="21"/>
    </row>
    <row r="83" spans="1:11" ht="15.75" thickBot="1">
      <c r="A83" s="1" t="s">
        <v>227</v>
      </c>
      <c r="B83" s="36" t="s">
        <v>143</v>
      </c>
      <c r="C83" s="53"/>
      <c r="D83" s="53"/>
      <c r="E83" s="53"/>
      <c r="F83" s="45"/>
      <c r="G83" s="59"/>
      <c r="H83" s="59"/>
      <c r="I83" s="59"/>
      <c r="J83" s="59"/>
      <c r="K83" s="59"/>
    </row>
    <row r="84" spans="1:11" ht="15.75" thickBot="1">
      <c r="A84" s="1" t="s">
        <v>228</v>
      </c>
      <c r="B84" s="36" t="s">
        <v>144</v>
      </c>
      <c r="C84" s="44">
        <f>SUM(C62,C66,C71,C74,C78,C83)</f>
        <v>11798289</v>
      </c>
      <c r="D84" s="97">
        <f>SUM(E84-C84)</f>
        <v>1605840</v>
      </c>
      <c r="E84" s="44">
        <f>SUM(E62,E66,E71,E74,E78,E83)</f>
        <v>13404129</v>
      </c>
      <c r="F84" s="39">
        <f>SUM(F62,F66,F71,F74,F78,F83)</f>
        <v>610525</v>
      </c>
      <c r="G84" s="95">
        <f>SUM(H84-F84)</f>
        <v>0</v>
      </c>
      <c r="H84" s="39">
        <f>SUM(H62,H66,H71,H74,H78,H83)</f>
        <v>610525</v>
      </c>
      <c r="I84" s="29">
        <f>SUM(I62,I66,I71,I74,I78,I83)</f>
        <v>0</v>
      </c>
      <c r="J84" s="29">
        <f>SUM(J62,J66,J71,J74,J78,J83)</f>
        <v>0</v>
      </c>
      <c r="K84" s="29">
        <f>SUM(K62,K66,K71,K74,K78,K83)</f>
        <v>0</v>
      </c>
    </row>
    <row r="85" spans="1:11" ht="27" customHeight="1" thickBot="1">
      <c r="A85" s="1" t="s">
        <v>229</v>
      </c>
      <c r="B85" s="36" t="s">
        <v>242</v>
      </c>
      <c r="C85" s="44">
        <f>SUM(C61,C84)</f>
        <v>37407640</v>
      </c>
      <c r="D85" s="45">
        <f>SUM(E85-C85)</f>
        <v>16868942</v>
      </c>
      <c r="E85" s="44">
        <f>SUM(E61,E84)</f>
        <v>54276582</v>
      </c>
      <c r="F85" s="39">
        <f>SUM(F61,F84)</f>
        <v>3972125</v>
      </c>
      <c r="G85" s="45">
        <f>SUM(H85-F85)</f>
        <v>36036</v>
      </c>
      <c r="H85" s="39">
        <f>SUM(H61,H84)</f>
        <v>4008161</v>
      </c>
      <c r="I85" s="29">
        <f>SUM(I61,I84)</f>
        <v>0</v>
      </c>
      <c r="J85" s="29">
        <f>SUM(J61,J84)</f>
        <v>0</v>
      </c>
      <c r="K85" s="29">
        <f>SUM(K61,K84)</f>
        <v>0</v>
      </c>
    </row>
    <row r="86" spans="1:9" ht="15" customHeight="1">
      <c r="A86" s="3"/>
      <c r="B86" s="4"/>
      <c r="C86" s="89"/>
      <c r="D86" s="89"/>
      <c r="E86" s="89"/>
      <c r="F86" s="89"/>
      <c r="G86" s="89"/>
      <c r="H86" s="89"/>
      <c r="I86" s="89"/>
    </row>
    <row r="87" spans="1:13" ht="16.5" customHeight="1">
      <c r="A87" s="129" t="s">
        <v>145</v>
      </c>
      <c r="B87" s="129"/>
      <c r="C87" s="129"/>
      <c r="D87" s="89">
        <f>SUM(D63,D86)</f>
        <v>0</v>
      </c>
      <c r="E87" s="91"/>
      <c r="F87" s="88"/>
      <c r="G87" s="88"/>
      <c r="H87" s="88"/>
      <c r="I87" s="88"/>
      <c r="M87" s="9" t="s">
        <v>217</v>
      </c>
    </row>
    <row r="88" spans="1:11" s="16" customFormat="1" ht="16.5" customHeight="1" thickBot="1">
      <c r="A88" s="131"/>
      <c r="B88" s="131"/>
      <c r="D88" s="90"/>
      <c r="E88" s="112"/>
      <c r="G88" s="90"/>
      <c r="H88" s="112"/>
      <c r="K88" s="114" t="s">
        <v>247</v>
      </c>
    </row>
    <row r="89" spans="1:11" ht="43.5" thickBot="1">
      <c r="A89" s="10" t="s">
        <v>239</v>
      </c>
      <c r="B89" s="30" t="s">
        <v>146</v>
      </c>
      <c r="C89" s="37" t="s">
        <v>248</v>
      </c>
      <c r="D89" s="37" t="s">
        <v>250</v>
      </c>
      <c r="E89" s="37" t="s">
        <v>249</v>
      </c>
      <c r="F89" s="37" t="s">
        <v>248</v>
      </c>
      <c r="G89" s="37" t="s">
        <v>250</v>
      </c>
      <c r="H89" s="37" t="s">
        <v>249</v>
      </c>
      <c r="I89" s="54" t="s">
        <v>248</v>
      </c>
      <c r="J89" s="37" t="s">
        <v>250</v>
      </c>
      <c r="K89" s="37" t="s">
        <v>249</v>
      </c>
    </row>
    <row r="90" spans="1:11" s="12" customFormat="1" ht="15.75" thickBot="1">
      <c r="A90" s="10">
        <v>1</v>
      </c>
      <c r="B90" s="30">
        <v>2</v>
      </c>
      <c r="C90" s="46">
        <v>3</v>
      </c>
      <c r="D90" s="46">
        <v>4</v>
      </c>
      <c r="E90" s="46">
        <v>5</v>
      </c>
      <c r="F90" s="37">
        <v>6</v>
      </c>
      <c r="G90" s="54">
        <v>7</v>
      </c>
      <c r="H90" s="37">
        <v>8</v>
      </c>
      <c r="I90" s="54">
        <v>9</v>
      </c>
      <c r="J90" s="55">
        <v>10</v>
      </c>
      <c r="K90" s="55">
        <v>11</v>
      </c>
    </row>
    <row r="91" spans="1:11" ht="15.75" thickBot="1">
      <c r="A91" s="11" t="s">
        <v>0</v>
      </c>
      <c r="B91" s="64" t="s">
        <v>243</v>
      </c>
      <c r="C91" s="82">
        <f>SUM(C92:C96)</f>
        <v>27473784</v>
      </c>
      <c r="D91" s="45">
        <f aca="true" t="shared" si="0" ref="D91:D96">SUM(E91-C91)</f>
        <v>16841980</v>
      </c>
      <c r="E91" s="82">
        <f>SUM(E92:E96)</f>
        <v>44315764</v>
      </c>
      <c r="F91" s="77">
        <f>SUM(F92:F96)</f>
        <v>3972125</v>
      </c>
      <c r="G91" s="45">
        <f>SUM(H91-F91)</f>
        <v>36036</v>
      </c>
      <c r="H91" s="77">
        <f>SUM(H92:H96)</f>
        <v>4008161</v>
      </c>
      <c r="I91" s="123">
        <f>SUM(I92:I96)</f>
        <v>0</v>
      </c>
      <c r="J91" s="29">
        <f>SUM(J92:J97)</f>
        <v>0</v>
      </c>
      <c r="K91" s="29">
        <f>SUM(K92:K97)</f>
        <v>0</v>
      </c>
    </row>
    <row r="92" spans="1:11" ht="15">
      <c r="A92" s="17" t="s">
        <v>2</v>
      </c>
      <c r="B92" s="65" t="s">
        <v>147</v>
      </c>
      <c r="C92" s="83">
        <v>9827705</v>
      </c>
      <c r="D92" s="48">
        <f t="shared" si="0"/>
        <v>12691442</v>
      </c>
      <c r="E92" s="83">
        <v>22519147</v>
      </c>
      <c r="F92" s="78">
        <v>2339909</v>
      </c>
      <c r="G92" s="40">
        <f>SUM(H92-F92)</f>
        <v>36036</v>
      </c>
      <c r="H92" s="78">
        <v>2375945</v>
      </c>
      <c r="I92" s="92"/>
      <c r="J92" s="56"/>
      <c r="K92" s="56"/>
    </row>
    <row r="93" spans="1:11" ht="15">
      <c r="A93" s="14" t="s">
        <v>4</v>
      </c>
      <c r="B93" s="66" t="s">
        <v>148</v>
      </c>
      <c r="C93" s="49">
        <v>1418626</v>
      </c>
      <c r="D93" s="48">
        <f t="shared" si="0"/>
        <v>752896</v>
      </c>
      <c r="E93" s="49">
        <v>2171522</v>
      </c>
      <c r="F93" s="41">
        <v>470886</v>
      </c>
      <c r="G93" s="110">
        <f>SUM(H93-F93)</f>
        <v>0</v>
      </c>
      <c r="H93" s="41">
        <v>470886</v>
      </c>
      <c r="I93" s="21"/>
      <c r="J93" s="21"/>
      <c r="K93" s="21"/>
    </row>
    <row r="94" spans="1:11" ht="15">
      <c r="A94" s="14" t="s">
        <v>6</v>
      </c>
      <c r="B94" s="66" t="s">
        <v>149</v>
      </c>
      <c r="C94" s="50">
        <v>10617390</v>
      </c>
      <c r="D94" s="48">
        <f t="shared" si="0"/>
        <v>2868219</v>
      </c>
      <c r="E94" s="50">
        <v>13485609</v>
      </c>
      <c r="F94" s="42">
        <v>1161330</v>
      </c>
      <c r="G94" s="110">
        <f>SUM(H94-F94)</f>
        <v>0</v>
      </c>
      <c r="H94" s="42">
        <v>1161330</v>
      </c>
      <c r="I94" s="22"/>
      <c r="J94" s="21"/>
      <c r="K94" s="21"/>
    </row>
    <row r="95" spans="1:11" ht="15">
      <c r="A95" s="14" t="s">
        <v>8</v>
      </c>
      <c r="B95" s="67" t="s">
        <v>150</v>
      </c>
      <c r="C95" s="50">
        <v>3641000</v>
      </c>
      <c r="D95" s="48">
        <f t="shared" si="0"/>
        <v>74000</v>
      </c>
      <c r="E95" s="50">
        <v>3715000</v>
      </c>
      <c r="F95" s="42"/>
      <c r="G95" s="107"/>
      <c r="H95" s="42"/>
      <c r="I95" s="22"/>
      <c r="J95" s="21"/>
      <c r="K95" s="21"/>
    </row>
    <row r="96" spans="1:11" ht="15">
      <c r="A96" s="14" t="s">
        <v>151</v>
      </c>
      <c r="B96" s="18" t="s">
        <v>152</v>
      </c>
      <c r="C96" s="50">
        <v>1969063</v>
      </c>
      <c r="D96" s="48">
        <f t="shared" si="0"/>
        <v>455423</v>
      </c>
      <c r="E96" s="50">
        <v>2424486</v>
      </c>
      <c r="F96" s="42"/>
      <c r="G96" s="22"/>
      <c r="H96" s="42"/>
      <c r="I96" s="22"/>
      <c r="J96" s="21"/>
      <c r="K96" s="21"/>
    </row>
    <row r="97" spans="1:11" ht="15">
      <c r="A97" s="14" t="s">
        <v>12</v>
      </c>
      <c r="B97" s="66" t="s">
        <v>153</v>
      </c>
      <c r="C97" s="50"/>
      <c r="D97" s="50"/>
      <c r="E97" s="50"/>
      <c r="F97" s="42"/>
      <c r="G97" s="22"/>
      <c r="H97" s="42"/>
      <c r="I97" s="22"/>
      <c r="J97" s="22"/>
      <c r="K97" s="22"/>
    </row>
    <row r="98" spans="1:11" ht="15">
      <c r="A98" s="14" t="s">
        <v>154</v>
      </c>
      <c r="B98" s="68" t="s">
        <v>155</v>
      </c>
      <c r="C98" s="50"/>
      <c r="D98" s="50"/>
      <c r="E98" s="50"/>
      <c r="F98" s="42"/>
      <c r="G98" s="22"/>
      <c r="H98" s="42"/>
      <c r="I98" s="22"/>
      <c r="J98" s="98">
        <f>SUM(J99:J103)</f>
        <v>0</v>
      </c>
      <c r="K98" s="99">
        <f>SUM(K99:K103)</f>
        <v>0</v>
      </c>
    </row>
    <row r="99" spans="1:11" ht="15">
      <c r="A99" s="14" t="s">
        <v>156</v>
      </c>
      <c r="B99" s="69" t="s">
        <v>157</v>
      </c>
      <c r="C99" s="50"/>
      <c r="D99" s="50"/>
      <c r="E99" s="50"/>
      <c r="F99" s="42"/>
      <c r="G99" s="22"/>
      <c r="H99" s="42"/>
      <c r="I99" s="22"/>
      <c r="J99" s="56"/>
      <c r="K99" s="56"/>
    </row>
    <row r="100" spans="1:11" ht="15">
      <c r="A100" s="14" t="s">
        <v>158</v>
      </c>
      <c r="B100" s="69" t="s">
        <v>159</v>
      </c>
      <c r="C100" s="50"/>
      <c r="D100" s="50"/>
      <c r="E100" s="50"/>
      <c r="F100" s="42"/>
      <c r="G100" s="22"/>
      <c r="H100" s="42"/>
      <c r="I100" s="22"/>
      <c r="J100" s="21"/>
      <c r="K100" s="21"/>
    </row>
    <row r="101" spans="1:11" ht="15">
      <c r="A101" s="14" t="s">
        <v>160</v>
      </c>
      <c r="B101" s="68" t="s">
        <v>161</v>
      </c>
      <c r="C101" s="50">
        <v>649063</v>
      </c>
      <c r="D101" s="48">
        <f>SUM(E101-C101)</f>
        <v>100000</v>
      </c>
      <c r="E101" s="50">
        <v>749063</v>
      </c>
      <c r="F101" s="42"/>
      <c r="G101" s="22"/>
      <c r="H101" s="42"/>
      <c r="I101" s="22"/>
      <c r="J101" s="21"/>
      <c r="K101" s="21"/>
    </row>
    <row r="102" spans="1:11" ht="15">
      <c r="A102" s="14" t="s">
        <v>162</v>
      </c>
      <c r="B102" s="68" t="s">
        <v>163</v>
      </c>
      <c r="C102" s="50"/>
      <c r="D102" s="50"/>
      <c r="E102" s="50"/>
      <c r="F102" s="42"/>
      <c r="G102" s="22"/>
      <c r="H102" s="42"/>
      <c r="I102" s="22"/>
      <c r="J102" s="21"/>
      <c r="K102" s="21"/>
    </row>
    <row r="103" spans="1:11" ht="15">
      <c r="A103" s="14" t="s">
        <v>164</v>
      </c>
      <c r="B103" s="69" t="s">
        <v>165</v>
      </c>
      <c r="C103" s="50"/>
      <c r="D103" s="50"/>
      <c r="E103" s="50"/>
      <c r="F103" s="42"/>
      <c r="G103" s="22"/>
      <c r="H103" s="42"/>
      <c r="I103" s="22"/>
      <c r="J103" s="21"/>
      <c r="K103" s="21"/>
    </row>
    <row r="104" spans="1:11" ht="15">
      <c r="A104" s="19" t="s">
        <v>166</v>
      </c>
      <c r="B104" s="70" t="s">
        <v>167</v>
      </c>
      <c r="C104" s="50"/>
      <c r="D104" s="50"/>
      <c r="E104" s="50"/>
      <c r="F104" s="42"/>
      <c r="G104" s="22"/>
      <c r="H104" s="42"/>
      <c r="I104" s="22"/>
      <c r="J104" s="22"/>
      <c r="K104" s="22"/>
    </row>
    <row r="105" spans="1:11" ht="15">
      <c r="A105" s="14" t="s">
        <v>168</v>
      </c>
      <c r="B105" s="70" t="s">
        <v>169</v>
      </c>
      <c r="C105" s="50"/>
      <c r="D105" s="50"/>
      <c r="E105" s="50"/>
      <c r="F105" s="42"/>
      <c r="G105" s="22"/>
      <c r="H105" s="42"/>
      <c r="I105" s="22"/>
      <c r="J105" s="98">
        <f>SUM(J106:J110)</f>
        <v>0</v>
      </c>
      <c r="K105" s="99">
        <f>SUM(K106:K110)</f>
        <v>0</v>
      </c>
    </row>
    <row r="106" spans="1:11" ht="15.75" thickBot="1">
      <c r="A106" s="20" t="s">
        <v>170</v>
      </c>
      <c r="B106" s="71" t="s">
        <v>171</v>
      </c>
      <c r="C106" s="84">
        <v>1320000</v>
      </c>
      <c r="D106" s="79">
        <f>SUM(E106-C106)</f>
        <v>0</v>
      </c>
      <c r="E106" s="84">
        <v>1320000</v>
      </c>
      <c r="F106" s="79"/>
      <c r="G106" s="93"/>
      <c r="H106" s="79"/>
      <c r="I106" s="93"/>
      <c r="J106" s="56"/>
      <c r="K106" s="56"/>
    </row>
    <row r="107" spans="1:11" ht="15.75" thickBot="1">
      <c r="A107" s="10" t="s">
        <v>14</v>
      </c>
      <c r="B107" s="72" t="s">
        <v>238</v>
      </c>
      <c r="C107" s="44">
        <f>SUM(C108,C110,C112)</f>
        <v>2013000</v>
      </c>
      <c r="D107" s="44"/>
      <c r="E107" s="44">
        <f>SUM(E108,E110,E112)</f>
        <v>2468834</v>
      </c>
      <c r="F107" s="39">
        <f>SUM(F108,F110,F112)</f>
        <v>0</v>
      </c>
      <c r="G107" s="29"/>
      <c r="H107" s="39">
        <f>SUM(H108,H110,H112)</f>
        <v>0</v>
      </c>
      <c r="I107" s="29">
        <f>SUM(I108,I110,I112)</f>
        <v>0</v>
      </c>
      <c r="J107" s="29">
        <f>SUM(J108:J112)</f>
        <v>0</v>
      </c>
      <c r="K107" s="29">
        <f>SUM(K108:K112)</f>
        <v>0</v>
      </c>
    </row>
    <row r="108" spans="1:11" ht="15">
      <c r="A108" s="13" t="s">
        <v>16</v>
      </c>
      <c r="B108" s="66" t="s">
        <v>172</v>
      </c>
      <c r="C108" s="48"/>
      <c r="D108" s="48">
        <f>SUM(E108-C108)</f>
        <v>455834</v>
      </c>
      <c r="E108" s="48">
        <v>455834</v>
      </c>
      <c r="F108" s="40"/>
      <c r="G108" s="56"/>
      <c r="H108" s="40"/>
      <c r="I108" s="56"/>
      <c r="J108" s="21"/>
      <c r="K108" s="21"/>
    </row>
    <row r="109" spans="1:11" ht="15">
      <c r="A109" s="13" t="s">
        <v>18</v>
      </c>
      <c r="B109" s="73" t="s">
        <v>173</v>
      </c>
      <c r="C109" s="48"/>
      <c r="D109" s="48"/>
      <c r="E109" s="48"/>
      <c r="F109" s="40"/>
      <c r="G109" s="56"/>
      <c r="H109" s="40"/>
      <c r="I109" s="56"/>
      <c r="J109" s="21"/>
      <c r="K109" s="21"/>
    </row>
    <row r="110" spans="1:11" ht="15">
      <c r="A110" s="13" t="s">
        <v>20</v>
      </c>
      <c r="B110" s="73" t="s">
        <v>174</v>
      </c>
      <c r="C110" s="49">
        <v>2013000</v>
      </c>
      <c r="D110" s="48">
        <f>SUM(E110-C110)</f>
        <v>0</v>
      </c>
      <c r="E110" s="49">
        <v>2013000</v>
      </c>
      <c r="F110" s="41"/>
      <c r="G110" s="21"/>
      <c r="H110" s="41"/>
      <c r="I110" s="21"/>
      <c r="J110" s="21"/>
      <c r="K110" s="21"/>
    </row>
    <row r="111" spans="1:11" ht="15">
      <c r="A111" s="13" t="s">
        <v>22</v>
      </c>
      <c r="B111" s="73" t="s">
        <v>175</v>
      </c>
      <c r="C111" s="49"/>
      <c r="D111" s="49"/>
      <c r="E111" s="49"/>
      <c r="F111" s="41"/>
      <c r="G111" s="21"/>
      <c r="H111" s="41"/>
      <c r="I111" s="21"/>
      <c r="J111" s="22"/>
      <c r="K111" s="22"/>
    </row>
    <row r="112" spans="1:11" ht="15">
      <c r="A112" s="13" t="s">
        <v>24</v>
      </c>
      <c r="B112" s="35" t="s">
        <v>176</v>
      </c>
      <c r="C112" s="49"/>
      <c r="D112" s="49"/>
      <c r="E112" s="49"/>
      <c r="F112" s="41"/>
      <c r="G112" s="21"/>
      <c r="H112" s="41"/>
      <c r="I112" s="21"/>
      <c r="J112" s="98">
        <f>SUM(J113,J116,J117,J118)</f>
        <v>0</v>
      </c>
      <c r="K112" s="99">
        <f>SUM(K113,K116,K117,K118)</f>
        <v>0</v>
      </c>
    </row>
    <row r="113" spans="1:11" ht="15">
      <c r="A113" s="13" t="s">
        <v>26</v>
      </c>
      <c r="B113" s="34" t="s">
        <v>237</v>
      </c>
      <c r="C113" s="49"/>
      <c r="D113" s="49"/>
      <c r="E113" s="49"/>
      <c r="F113" s="41"/>
      <c r="G113" s="21"/>
      <c r="H113" s="41"/>
      <c r="I113" s="21"/>
      <c r="J113" s="57"/>
      <c r="K113" s="57"/>
    </row>
    <row r="114" spans="1:11" ht="15">
      <c r="A114" s="13" t="s">
        <v>177</v>
      </c>
      <c r="B114" s="74" t="s">
        <v>178</v>
      </c>
      <c r="C114" s="49"/>
      <c r="D114" s="49"/>
      <c r="E114" s="49"/>
      <c r="F114" s="41"/>
      <c r="G114" s="21"/>
      <c r="H114" s="41"/>
      <c r="I114" s="21"/>
      <c r="J114" s="21"/>
      <c r="K114" s="21"/>
    </row>
    <row r="115" spans="1:11" ht="15">
      <c r="A115" s="13" t="s">
        <v>179</v>
      </c>
      <c r="B115" s="69" t="s">
        <v>159</v>
      </c>
      <c r="C115" s="49"/>
      <c r="D115" s="49"/>
      <c r="E115" s="49"/>
      <c r="F115" s="41"/>
      <c r="G115" s="21"/>
      <c r="H115" s="41"/>
      <c r="I115" s="21"/>
      <c r="J115" s="21"/>
      <c r="K115" s="21"/>
    </row>
    <row r="116" spans="1:11" ht="15">
      <c r="A116" s="13" t="s">
        <v>180</v>
      </c>
      <c r="B116" s="69" t="s">
        <v>181</v>
      </c>
      <c r="C116" s="49"/>
      <c r="D116" s="49"/>
      <c r="E116" s="49"/>
      <c r="F116" s="41"/>
      <c r="G116" s="21"/>
      <c r="H116" s="41"/>
      <c r="I116" s="21"/>
      <c r="J116" s="21"/>
      <c r="K116" s="21"/>
    </row>
    <row r="117" spans="1:11" ht="15">
      <c r="A117" s="13" t="s">
        <v>182</v>
      </c>
      <c r="B117" s="69" t="s">
        <v>183</v>
      </c>
      <c r="C117" s="49"/>
      <c r="D117" s="49"/>
      <c r="E117" s="49"/>
      <c r="F117" s="41"/>
      <c r="G117" s="21"/>
      <c r="H117" s="41"/>
      <c r="I117" s="21"/>
      <c r="J117" s="21"/>
      <c r="K117" s="21"/>
    </row>
    <row r="118" spans="1:11" ht="15">
      <c r="A118" s="13" t="s">
        <v>184</v>
      </c>
      <c r="B118" s="69" t="s">
        <v>165</v>
      </c>
      <c r="C118" s="49"/>
      <c r="D118" s="49"/>
      <c r="E118" s="49"/>
      <c r="F118" s="41"/>
      <c r="G118" s="21"/>
      <c r="H118" s="41"/>
      <c r="I118" s="21"/>
      <c r="J118" s="22"/>
      <c r="K118" s="22"/>
    </row>
    <row r="119" spans="1:11" ht="15">
      <c r="A119" s="13" t="s">
        <v>185</v>
      </c>
      <c r="B119" s="69" t="s">
        <v>186</v>
      </c>
      <c r="C119" s="49"/>
      <c r="D119" s="49"/>
      <c r="E119" s="49"/>
      <c r="F119" s="41"/>
      <c r="G119" s="21"/>
      <c r="H119" s="41"/>
      <c r="I119" s="21"/>
      <c r="J119" s="100">
        <f>SUM(J120:J129)</f>
        <v>0</v>
      </c>
      <c r="K119" s="101">
        <f>SUM(K120:K129)</f>
        <v>0</v>
      </c>
    </row>
    <row r="120" spans="1:11" ht="15.75" thickBot="1">
      <c r="A120" s="19" t="s">
        <v>187</v>
      </c>
      <c r="B120" s="69" t="s">
        <v>188</v>
      </c>
      <c r="C120" s="50"/>
      <c r="D120" s="50"/>
      <c r="E120" s="50"/>
      <c r="F120" s="42"/>
      <c r="G120" s="22"/>
      <c r="H120" s="42"/>
      <c r="I120" s="22"/>
      <c r="J120" s="42"/>
      <c r="K120" s="22"/>
    </row>
    <row r="121" spans="1:11" ht="15.75" thickBot="1">
      <c r="A121" s="10" t="s">
        <v>28</v>
      </c>
      <c r="B121" s="32" t="s">
        <v>189</v>
      </c>
      <c r="C121" s="44">
        <f>SUM(C122:C123)</f>
        <v>7096726</v>
      </c>
      <c r="D121" s="45">
        <f>SUM(E121-C121)</f>
        <v>-428872</v>
      </c>
      <c r="E121" s="44">
        <f>SUM(E122:E123)</f>
        <v>6667854</v>
      </c>
      <c r="F121" s="39">
        <f>SUM(F122:F123)</f>
        <v>0</v>
      </c>
      <c r="G121" s="29"/>
      <c r="H121" s="39"/>
      <c r="I121" s="29">
        <f>SUM(I122:I123)</f>
        <v>0</v>
      </c>
      <c r="J121" s="39">
        <f>SUM(J122:J131)</f>
        <v>0</v>
      </c>
      <c r="K121" s="29">
        <f>SUM(K122:K131)</f>
        <v>0</v>
      </c>
    </row>
    <row r="122" spans="1:11" ht="15">
      <c r="A122" s="13" t="s">
        <v>30</v>
      </c>
      <c r="B122" s="75" t="s">
        <v>190</v>
      </c>
      <c r="C122" s="48">
        <v>7096726</v>
      </c>
      <c r="D122" s="48">
        <f>SUM(E122-C122)</f>
        <v>-428872</v>
      </c>
      <c r="E122" s="48">
        <v>6667854</v>
      </c>
      <c r="F122" s="40"/>
      <c r="G122" s="56"/>
      <c r="H122" s="40"/>
      <c r="I122" s="56"/>
      <c r="J122" s="21"/>
      <c r="K122" s="21"/>
    </row>
    <row r="123" spans="1:11" ht="15.75" thickBot="1">
      <c r="A123" s="15" t="s">
        <v>32</v>
      </c>
      <c r="B123" s="73" t="s">
        <v>191</v>
      </c>
      <c r="C123" s="50"/>
      <c r="D123" s="50"/>
      <c r="E123" s="50"/>
      <c r="F123" s="42"/>
      <c r="G123" s="22"/>
      <c r="H123" s="42"/>
      <c r="I123" s="22"/>
      <c r="J123" s="22"/>
      <c r="K123" s="22"/>
    </row>
    <row r="124" spans="1:11" ht="15.75" thickBot="1">
      <c r="A124" s="10" t="s">
        <v>192</v>
      </c>
      <c r="B124" s="86" t="s">
        <v>245</v>
      </c>
      <c r="C124" s="39">
        <f>SUM(C91,C107,C121)</f>
        <v>36583510</v>
      </c>
      <c r="D124" s="96">
        <f>SUM(E124-C124)</f>
        <v>16868942</v>
      </c>
      <c r="E124" s="39">
        <f>SUM(E91,E107,E121)</f>
        <v>53452452</v>
      </c>
      <c r="F124" s="39">
        <f>SUM(F91,F107,F121)</f>
        <v>3972125</v>
      </c>
      <c r="G124" s="45">
        <f>SUM(H124-F124)</f>
        <v>36036</v>
      </c>
      <c r="H124" s="39">
        <f>SUM(H91,H107,H121)</f>
        <v>4008161</v>
      </c>
      <c r="I124" s="29">
        <f>SUM(I91,I107,I121)</f>
        <v>0</v>
      </c>
      <c r="J124" s="96"/>
      <c r="K124" s="102"/>
    </row>
    <row r="125" spans="1:11" ht="15.75" thickBot="1">
      <c r="A125" s="10" t="s">
        <v>56</v>
      </c>
      <c r="B125" s="86" t="s">
        <v>193</v>
      </c>
      <c r="C125" s="39">
        <f>SUM(C126:C128)</f>
        <v>0</v>
      </c>
      <c r="D125" s="39"/>
      <c r="E125" s="39"/>
      <c r="F125" s="39">
        <f>SUM(F126:F128)</f>
        <v>0</v>
      </c>
      <c r="G125" s="39"/>
      <c r="H125" s="39"/>
      <c r="I125" s="29">
        <f>SUM(I126:I128)</f>
        <v>0</v>
      </c>
      <c r="J125" s="96"/>
      <c r="K125" s="102"/>
    </row>
    <row r="126" spans="1:11" ht="15">
      <c r="A126" s="13" t="s">
        <v>58</v>
      </c>
      <c r="B126" s="75" t="s">
        <v>194</v>
      </c>
      <c r="C126" s="49"/>
      <c r="D126" s="49"/>
      <c r="E126" s="49"/>
      <c r="F126" s="41"/>
      <c r="G126" s="21"/>
      <c r="H126" s="41"/>
      <c r="I126" s="21"/>
      <c r="J126" s="56"/>
      <c r="K126" s="56"/>
    </row>
    <row r="127" spans="1:11" ht="15">
      <c r="A127" s="13" t="s">
        <v>60</v>
      </c>
      <c r="B127" s="75" t="s">
        <v>195</v>
      </c>
      <c r="C127" s="49"/>
      <c r="D127" s="49"/>
      <c r="E127" s="49"/>
      <c r="F127" s="41"/>
      <c r="G127" s="21"/>
      <c r="H127" s="41"/>
      <c r="I127" s="21"/>
      <c r="J127" s="21"/>
      <c r="K127" s="21"/>
    </row>
    <row r="128" spans="1:11" ht="15.75" thickBot="1">
      <c r="A128" s="19" t="s">
        <v>62</v>
      </c>
      <c r="B128" s="76" t="s">
        <v>196</v>
      </c>
      <c r="C128" s="49"/>
      <c r="D128" s="49"/>
      <c r="E128" s="49"/>
      <c r="F128" s="41"/>
      <c r="G128" s="21"/>
      <c r="H128" s="41"/>
      <c r="I128" s="21"/>
      <c r="J128" s="22"/>
      <c r="K128" s="22"/>
    </row>
    <row r="129" spans="1:11" ht="15.75" thickBot="1">
      <c r="A129" s="10" t="s">
        <v>78</v>
      </c>
      <c r="B129" s="32" t="s">
        <v>197</v>
      </c>
      <c r="C129" s="44">
        <f>SUM(C130:C133)</f>
        <v>0</v>
      </c>
      <c r="D129" s="44"/>
      <c r="E129" s="44"/>
      <c r="F129" s="39">
        <f>SUM(F130:F133)</f>
        <v>0</v>
      </c>
      <c r="G129" s="29"/>
      <c r="H129" s="39"/>
      <c r="I129" s="29">
        <f>SUM(I130:I133)</f>
        <v>0</v>
      </c>
      <c r="J129" s="96"/>
      <c r="K129" s="102"/>
    </row>
    <row r="130" spans="1:11" ht="15">
      <c r="A130" s="13" t="s">
        <v>80</v>
      </c>
      <c r="B130" s="75" t="s">
        <v>198</v>
      </c>
      <c r="C130" s="49"/>
      <c r="D130" s="49"/>
      <c r="E130" s="49"/>
      <c r="F130" s="41"/>
      <c r="G130" s="21"/>
      <c r="H130" s="41"/>
      <c r="I130" s="21"/>
      <c r="J130" s="103">
        <f>SUM(J131:J135)</f>
        <v>0</v>
      </c>
      <c r="K130" s="104">
        <f>SUM(K131:K135)</f>
        <v>0</v>
      </c>
    </row>
    <row r="131" spans="1:11" ht="15">
      <c r="A131" s="14" t="s">
        <v>82</v>
      </c>
      <c r="B131" s="66" t="s">
        <v>199</v>
      </c>
      <c r="C131" s="49"/>
      <c r="D131" s="49"/>
      <c r="E131" s="49"/>
      <c r="F131" s="41"/>
      <c r="G131" s="21"/>
      <c r="H131" s="41"/>
      <c r="I131" s="21"/>
      <c r="J131" s="56"/>
      <c r="K131" s="56"/>
    </row>
    <row r="132" spans="1:11" ht="15">
      <c r="A132" s="14" t="s">
        <v>84</v>
      </c>
      <c r="B132" s="66" t="s">
        <v>200</v>
      </c>
      <c r="C132" s="49"/>
      <c r="D132" s="49"/>
      <c r="E132" s="49"/>
      <c r="F132" s="41"/>
      <c r="G132" s="21"/>
      <c r="H132" s="41"/>
      <c r="I132" s="21"/>
      <c r="J132" s="21"/>
      <c r="K132" s="21"/>
    </row>
    <row r="133" spans="1:11" ht="15.75" thickBot="1">
      <c r="A133" s="19" t="s">
        <v>86</v>
      </c>
      <c r="B133" s="76" t="s">
        <v>201</v>
      </c>
      <c r="C133" s="49"/>
      <c r="D133" s="50"/>
      <c r="E133" s="49"/>
      <c r="F133" s="41"/>
      <c r="G133" s="21"/>
      <c r="H133" s="41"/>
      <c r="I133" s="21"/>
      <c r="J133" s="21"/>
      <c r="K133" s="21"/>
    </row>
    <row r="134" spans="1:11" ht="15.75" thickBot="1">
      <c r="A134" s="10" t="s">
        <v>202</v>
      </c>
      <c r="B134" s="32" t="s">
        <v>203</v>
      </c>
      <c r="C134" s="44">
        <f>SUM(C135:C138)</f>
        <v>824130</v>
      </c>
      <c r="D134" s="96">
        <f>SUM(E134-C134)</f>
        <v>0</v>
      </c>
      <c r="E134" s="44">
        <f>SUM(E135:E138)</f>
        <v>824130</v>
      </c>
      <c r="F134" s="39">
        <f>SUM(F135:F138)</f>
        <v>0</v>
      </c>
      <c r="G134" s="45"/>
      <c r="H134" s="39"/>
      <c r="I134" s="29">
        <f>SUM(I135:I138)</f>
        <v>0</v>
      </c>
      <c r="J134" s="29">
        <f>SUM(J135:J139)</f>
        <v>0</v>
      </c>
      <c r="K134" s="29">
        <f>SUM(K135:K139)</f>
        <v>0</v>
      </c>
    </row>
    <row r="135" spans="1:11" ht="15">
      <c r="A135" s="13" t="s">
        <v>92</v>
      </c>
      <c r="B135" s="75" t="s">
        <v>204</v>
      </c>
      <c r="C135" s="49"/>
      <c r="D135" s="48"/>
      <c r="E135" s="49"/>
      <c r="F135" s="41"/>
      <c r="G135" s="21"/>
      <c r="H135" s="41"/>
      <c r="I135" s="21"/>
      <c r="J135" s="78"/>
      <c r="K135" s="92"/>
    </row>
    <row r="136" spans="1:11" ht="15">
      <c r="A136" s="13" t="s">
        <v>94</v>
      </c>
      <c r="B136" s="75" t="s">
        <v>205</v>
      </c>
      <c r="C136" s="49">
        <v>824130</v>
      </c>
      <c r="D136" s="49"/>
      <c r="E136" s="49">
        <v>824130</v>
      </c>
      <c r="F136" s="41"/>
      <c r="G136" s="21"/>
      <c r="H136" s="41"/>
      <c r="I136" s="21"/>
      <c r="J136" s="105">
        <f>SUM(J137:J139)</f>
        <v>0</v>
      </c>
      <c r="K136" s="106">
        <f>SUM(K137:K139)</f>
        <v>0</v>
      </c>
    </row>
    <row r="137" spans="1:11" ht="15">
      <c r="A137" s="13" t="s">
        <v>96</v>
      </c>
      <c r="B137" s="75" t="s">
        <v>241</v>
      </c>
      <c r="C137" s="49"/>
      <c r="D137" s="49"/>
      <c r="E137" s="49"/>
      <c r="F137" s="41"/>
      <c r="G137" s="21"/>
      <c r="H137" s="41"/>
      <c r="I137" s="21"/>
      <c r="J137" s="56"/>
      <c r="K137" s="56"/>
    </row>
    <row r="138" spans="1:11" ht="15.75" thickBot="1">
      <c r="A138" s="19" t="s">
        <v>98</v>
      </c>
      <c r="B138" s="76" t="s">
        <v>218</v>
      </c>
      <c r="C138" s="49"/>
      <c r="D138" s="49"/>
      <c r="E138" s="49"/>
      <c r="F138" s="41"/>
      <c r="G138" s="21"/>
      <c r="H138" s="41"/>
      <c r="I138" s="21"/>
      <c r="J138" s="22"/>
      <c r="K138" s="22"/>
    </row>
    <row r="139" spans="1:11" ht="15.75" thickBot="1">
      <c r="A139" s="10" t="s">
        <v>100</v>
      </c>
      <c r="B139" s="32" t="s">
        <v>219</v>
      </c>
      <c r="C139" s="85">
        <f>SUM(C140:C143)</f>
        <v>0</v>
      </c>
      <c r="D139" s="85"/>
      <c r="E139" s="85"/>
      <c r="F139" s="80">
        <f>SUM(F140:F143)</f>
        <v>0</v>
      </c>
      <c r="G139" s="94"/>
      <c r="H139" s="80"/>
      <c r="I139" s="94">
        <f>SUM(I140:I143)</f>
        <v>0</v>
      </c>
      <c r="J139" s="108"/>
      <c r="K139" s="109"/>
    </row>
    <row r="140" spans="1:11" ht="15">
      <c r="A140" s="13" t="s">
        <v>102</v>
      </c>
      <c r="B140" s="75" t="s">
        <v>206</v>
      </c>
      <c r="C140" s="49"/>
      <c r="D140" s="49"/>
      <c r="E140" s="49"/>
      <c r="F140" s="41"/>
      <c r="G140" s="21"/>
      <c r="H140" s="41"/>
      <c r="I140" s="21"/>
      <c r="J140" s="78"/>
      <c r="K140" s="92"/>
    </row>
    <row r="141" spans="1:11" ht="15">
      <c r="A141" s="13" t="s">
        <v>104</v>
      </c>
      <c r="B141" s="75" t="s">
        <v>207</v>
      </c>
      <c r="C141" s="49"/>
      <c r="D141" s="49"/>
      <c r="E141" s="49"/>
      <c r="F141" s="41"/>
      <c r="G141" s="21"/>
      <c r="H141" s="41"/>
      <c r="I141" s="21"/>
      <c r="J141" s="105">
        <f>SUM(J142:J144)</f>
        <v>0</v>
      </c>
      <c r="K141" s="106">
        <f>SUM(K142:K144)</f>
        <v>0</v>
      </c>
    </row>
    <row r="142" spans="1:11" ht="15">
      <c r="A142" s="13" t="s">
        <v>106</v>
      </c>
      <c r="B142" s="75" t="s">
        <v>208</v>
      </c>
      <c r="C142" s="49"/>
      <c r="D142" s="49"/>
      <c r="E142" s="49"/>
      <c r="F142" s="41"/>
      <c r="G142" s="21"/>
      <c r="H142" s="41"/>
      <c r="I142" s="21"/>
      <c r="J142" s="56"/>
      <c r="K142" s="56"/>
    </row>
    <row r="143" spans="1:11" ht="15.75" thickBot="1">
      <c r="A143" s="13" t="s">
        <v>108</v>
      </c>
      <c r="B143" s="75" t="s">
        <v>209</v>
      </c>
      <c r="C143" s="49"/>
      <c r="D143" s="50"/>
      <c r="E143" s="49"/>
      <c r="F143" s="41"/>
      <c r="G143" s="21"/>
      <c r="H143" s="41"/>
      <c r="I143" s="21"/>
      <c r="J143" s="22"/>
      <c r="K143" s="22"/>
    </row>
    <row r="144" spans="1:13" ht="15.75" thickBot="1">
      <c r="A144" s="119" t="s">
        <v>110</v>
      </c>
      <c r="B144" s="120" t="s">
        <v>210</v>
      </c>
      <c r="C144" s="81">
        <f>SUM(C125,C129,C134,C139)</f>
        <v>824130</v>
      </c>
      <c r="D144" s="96">
        <f>SUM(E144-C144)</f>
        <v>0</v>
      </c>
      <c r="E144" s="81">
        <f>SUM(E125,E129,E134,E139)</f>
        <v>824130</v>
      </c>
      <c r="F144" s="81">
        <f>SUM(F125,F129,F134,F139)</f>
        <v>0</v>
      </c>
      <c r="G144" s="45">
        <f>SUM(H144-F144)</f>
        <v>0</v>
      </c>
      <c r="H144" s="81">
        <f>SUM(H125,H129,H134,H139)</f>
        <v>0</v>
      </c>
      <c r="I144" s="124">
        <f>SUM(I125,I129,I134,I139)</f>
        <v>0</v>
      </c>
      <c r="J144" s="96"/>
      <c r="K144" s="96"/>
      <c r="L144" s="23"/>
      <c r="M144" s="23"/>
    </row>
    <row r="145" spans="1:11" ht="15.75" thickBot="1">
      <c r="A145" s="121" t="s">
        <v>211</v>
      </c>
      <c r="B145" s="122" t="s">
        <v>246</v>
      </c>
      <c r="C145" s="81">
        <f>SUM(C124,C144)</f>
        <v>37407640</v>
      </c>
      <c r="D145" s="45">
        <f>SUM(E145-C145)</f>
        <v>16868942</v>
      </c>
      <c r="E145" s="81">
        <f>SUM(E124,E144)</f>
        <v>54276582</v>
      </c>
      <c r="F145" s="81">
        <f>SUM(F124,F144)</f>
        <v>3972125</v>
      </c>
      <c r="G145" s="45">
        <f>SUM(H145-F145)</f>
        <v>36036</v>
      </c>
      <c r="H145" s="81">
        <f>SUM(H124,H144)</f>
        <v>4008161</v>
      </c>
      <c r="I145" s="124">
        <f>SUM(I124,I144)</f>
        <v>0</v>
      </c>
      <c r="J145" s="96"/>
      <c r="K145" s="96"/>
    </row>
    <row r="146" spans="1:11" ht="15.75" thickBot="1">
      <c r="A146" s="3"/>
      <c r="B146" s="4"/>
      <c r="C146" s="5"/>
      <c r="D146" s="5"/>
      <c r="E146" s="5"/>
      <c r="F146" s="5"/>
      <c r="G146" s="5"/>
      <c r="H146" s="5"/>
      <c r="I146" s="5"/>
      <c r="J146" s="118">
        <f>SUM(J91,J98,J112,J119)</f>
        <v>0</v>
      </c>
      <c r="K146" s="118">
        <f>SUM(K91,K98,K112,K119)</f>
        <v>0</v>
      </c>
    </row>
    <row r="147" spans="1:11" ht="15.75" thickBot="1">
      <c r="A147" s="132" t="s">
        <v>215</v>
      </c>
      <c r="B147" s="133"/>
      <c r="C147" s="26">
        <v>1</v>
      </c>
      <c r="D147" s="26"/>
      <c r="E147" s="26">
        <v>1</v>
      </c>
      <c r="F147" s="26">
        <v>1</v>
      </c>
      <c r="G147" s="26"/>
      <c r="H147" s="26">
        <v>1</v>
      </c>
      <c r="I147" s="26"/>
      <c r="J147" s="96"/>
      <c r="K147" s="96"/>
    </row>
    <row r="148" spans="1:11" ht="15.75" thickBot="1">
      <c r="A148" s="132" t="s">
        <v>216</v>
      </c>
      <c r="B148" s="133"/>
      <c r="C148" s="26">
        <v>13</v>
      </c>
      <c r="D148" s="26"/>
      <c r="E148" s="26">
        <v>13</v>
      </c>
      <c r="F148" s="26"/>
      <c r="G148" s="26"/>
      <c r="H148" s="26"/>
      <c r="I148" s="26"/>
      <c r="J148" s="96"/>
      <c r="K148" s="96"/>
    </row>
    <row r="149" spans="1:11" ht="15">
      <c r="A149" s="27"/>
      <c r="B149" s="27"/>
      <c r="C149" s="27"/>
      <c r="D149" s="27"/>
      <c r="E149" s="27"/>
      <c r="J149" s="89">
        <f>SUM(J150:J153)</f>
        <v>0</v>
      </c>
      <c r="K149" s="89">
        <f>SUM(K150:K153)</f>
        <v>0</v>
      </c>
    </row>
    <row r="150" spans="1:11" ht="15">
      <c r="A150" s="125" t="s">
        <v>212</v>
      </c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1:11" ht="15.75" thickBot="1">
      <c r="A151" s="128"/>
      <c r="B151" s="128"/>
      <c r="D151" s="90"/>
      <c r="E151" s="112"/>
      <c r="G151" s="90"/>
      <c r="J151" s="113"/>
      <c r="K151" s="115" t="s">
        <v>247</v>
      </c>
    </row>
    <row r="152" spans="1:11" ht="29.25" thickBot="1">
      <c r="A152" s="37">
        <v>1</v>
      </c>
      <c r="B152" s="116" t="s">
        <v>213</v>
      </c>
      <c r="C152" s="117">
        <f>+C61-C124</f>
        <v>-10974159</v>
      </c>
      <c r="D152" s="117"/>
      <c r="E152" s="117">
        <f>+E61-E124</f>
        <v>-12579999</v>
      </c>
      <c r="F152" s="117">
        <f>+F61-F124</f>
        <v>-610525</v>
      </c>
      <c r="G152" s="117"/>
      <c r="H152" s="117">
        <f>+H61-H124</f>
        <v>-610525</v>
      </c>
      <c r="I152" s="117">
        <f>+I61-I124</f>
        <v>0</v>
      </c>
      <c r="J152" s="96"/>
      <c r="K152" s="96"/>
    </row>
    <row r="153" spans="1:11" ht="29.25" thickBot="1">
      <c r="A153" s="37" t="s">
        <v>14</v>
      </c>
      <c r="B153" s="116" t="s">
        <v>214</v>
      </c>
      <c r="C153" s="117">
        <f>+C84-C144</f>
        <v>10974159</v>
      </c>
      <c r="D153" s="117"/>
      <c r="E153" s="117">
        <f>+E84-E144</f>
        <v>12579999</v>
      </c>
      <c r="F153" s="117">
        <f>+F84-F144</f>
        <v>610525</v>
      </c>
      <c r="G153" s="117"/>
      <c r="H153" s="117">
        <f>+H84-H144</f>
        <v>610525</v>
      </c>
      <c r="I153" s="117">
        <f>+I84-I144</f>
        <v>0</v>
      </c>
      <c r="J153" s="96"/>
      <c r="K153" s="96"/>
    </row>
    <row r="154" spans="10:11" ht="15">
      <c r="J154" s="89"/>
      <c r="K154" s="89"/>
    </row>
  </sheetData>
  <sheetProtection/>
  <mergeCells count="11">
    <mergeCell ref="A148:B148"/>
    <mergeCell ref="A150:K150"/>
    <mergeCell ref="C1:E2"/>
    <mergeCell ref="F1:H2"/>
    <mergeCell ref="I1:K2"/>
    <mergeCell ref="A1:B1"/>
    <mergeCell ref="A151:B151"/>
    <mergeCell ref="A87:C87"/>
    <mergeCell ref="A3:B3"/>
    <mergeCell ref="A88:B88"/>
    <mergeCell ref="A147:B147"/>
  </mergeCells>
  <printOptions horizontalCentered="1"/>
  <pageMargins left="0.1968503937007874" right="0.1968503937007874" top="0.7480314960629921" bottom="0.07874015748031496" header="0.3937007874015748" footer="0.5905511811023623"/>
  <pageSetup fitToHeight="2" horizontalDpi="600" verticalDpi="600" orientation="landscape" paperSize="9" scale="52" r:id="rId1"/>
  <headerFooter alignWithMargins="0">
    <oddHeader>&amp;L&amp;"Times New Roman CE,Félkövér"&amp;14 2018.&amp;C&amp;"Times New Roman CE,Félkövér"&amp;14Keszőhidegkút Község Önkormányzata&amp;R&amp;"Times New Roman CE,Félkövér"&amp;14 4. sz. melléklete
</oddHeader>
  </headerFooter>
  <rowBreaks count="2" manualBreakCount="2">
    <brk id="61" max="10" man="1"/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2018-09-20T14:33:08Z</cp:lastPrinted>
  <dcterms:created xsi:type="dcterms:W3CDTF">2014-02-06T13:22:03Z</dcterms:created>
  <dcterms:modified xsi:type="dcterms:W3CDTF">2018-09-20T14:33:08Z</dcterms:modified>
  <cp:category/>
  <cp:version/>
  <cp:contentType/>
  <cp:contentStatus/>
</cp:coreProperties>
</file>