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firstSheet="8" activeTab="8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EU projektek" sheetId="19" r:id="rId19"/>
    <sheet name="létszám" sheetId="20" r:id="rId20"/>
  </sheets>
  <definedNames>
    <definedName name="_xlnm.Print_Titles" localSheetId="18">'EU projektek'!$1:$2</definedName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felújítások'!$A$1:$I$80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8">'EU projektek'!$A$1:$B$150</definedName>
    <definedName name="_xlnm.Print_Area" localSheetId="15">'finanszírozás'!$A$1:$G$9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ei'!$A$1:$G$28</definedName>
    <definedName name="_xlnm.Print_Area" localSheetId="19">'létszám'!$A$1:$G$30</definedName>
    <definedName name="_xlnm.Print_Area" localSheetId="17">'tartalékok'!$A$1:$D$27</definedName>
  </definedNames>
  <calcPr fullCalcOnLoad="1"/>
</workbook>
</file>

<file path=xl/sharedStrings.xml><?xml version="1.0" encoding="utf-8"?>
<sst xmlns="http://schemas.openxmlformats.org/spreadsheetml/2006/main" count="3310" uniqueCount="642">
  <si>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</si>
  <si>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</si>
  <si>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</si>
  <si>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</si>
  <si>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</si>
  <si>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</si>
  <si>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</si>
  <si>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</si>
  <si>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</si>
  <si>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</si>
  <si>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</si>
  <si>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</si>
  <si>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</si>
  <si>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</si>
  <si>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</si>
  <si>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</si>
  <si>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</si>
  <si>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</si>
  <si>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</si>
  <si>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</si>
  <si>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</si>
  <si>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</si>
  <si>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</si>
  <si>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</si>
  <si>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</si>
  <si>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</si>
  <si>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</si>
  <si>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</si>
  <si>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</si>
  <si>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</si>
  <si>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</si>
  <si>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</si>
  <si>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</si>
  <si>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</si>
  <si>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</si>
  <si>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</si>
  <si>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</si>
  <si>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</si>
  <si>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</si>
  <si>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</si>
  <si>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</si>
  <si>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</si>
  <si>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</si>
  <si>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</si>
  <si>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</si>
  <si>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</si>
  <si>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</si>
  <si>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</si>
  <si>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</si>
  <si>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</si>
  <si>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</si>
  <si>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</si>
  <si>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</si>
  <si>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</si>
  <si>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</si>
  <si>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</si>
  <si>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</si>
  <si>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</si>
  <si>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</si>
  <si>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</si>
  <si>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</si>
  <si>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</si>
  <si>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</si>
  <si>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</si>
  <si>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</si>
  <si>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</si>
  <si>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</si>
  <si>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</si>
  <si>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</si>
  <si>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</si>
  <si>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</si>
  <si>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</si>
  <si>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</si>
  <si>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</si>
  <si>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</si>
  <si>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</si>
  <si>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</si>
  <si>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</si>
  <si>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</si>
  <si>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</si>
  <si>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</si>
  <si>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</si>
  <si>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</si>
  <si>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</si>
  <si>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</si>
  <si>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</si>
  <si>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</si>
  <si>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</si>
  <si>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</si>
  <si>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</si>
  <si>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</si>
  <si>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</si>
  <si>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</si>
  <si>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</si>
  <si>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</si>
  <si>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</si>
  <si>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</si>
  <si>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</si>
  <si>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</si>
  <si>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</si>
  <si>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</si>
  <si>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</si>
  <si>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</si>
  <si>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</si>
  <si>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</si>
  <si>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</si>
  <si>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</si>
  <si>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</si>
  <si>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</si>
  <si>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</si>
  <si>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</si>
  <si>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</si>
  <si>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</si>
  <si>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</si>
  <si>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</si>
  <si>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</si>
  <si>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</si>
  <si>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</si>
  <si>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</si>
  <si>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</si>
  <si>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</si>
  <si>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</si>
  <si>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</si>
  <si>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</si>
  <si>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</si>
  <si>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</si>
  <si>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</si>
  <si>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</si>
  <si>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</si>
  <si>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</si>
  <si>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</si>
  <si>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</si>
  <si>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</si>
  <si>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</si>
  <si>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</si>
  <si>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</si>
  <si>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</si>
  <si>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</si>
  <si>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</si>
  <si>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</si>
  <si>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</si>
  <si>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</si>
  <si>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</si>
  <si>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</si>
  <si>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</si>
  <si>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</si>
  <si>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</si>
  <si>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</si>
  <si>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</si>
  <si>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</si>
  <si>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</si>
  <si>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</si>
  <si>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</si>
  <si>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</si>
  <si>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</si>
  <si>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</si>
  <si>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</si>
  <si>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</si>
  <si>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</si>
  <si>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</si>
  <si>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</si>
  <si>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</si>
  <si>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</si>
  <si>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</si>
  <si>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</si>
  <si>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</si>
  <si>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</si>
  <si>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</si>
  <si>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</si>
  <si>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</si>
  <si>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</si>
  <si>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</si>
  <si>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</si>
  <si>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</si>
  <si>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</si>
  <si>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</si>
  <si>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</si>
  <si>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</si>
  <si>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</si>
  <si>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</si>
  <si>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</si>
  <si>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</si>
  <si>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</si>
  <si>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</si>
  <si>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</si>
  <si>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</si>
  <si>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</si>
  <si>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</si>
  <si>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</si>
  <si>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</si>
  <si>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</si>
  <si>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</si>
  <si>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</si>
  <si>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</si>
  <si>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</si>
  <si>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</si>
  <si>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</si>
  <si>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</si>
  <si>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</si>
  <si>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</si>
  <si>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</si>
  <si>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</si>
  <si>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</si>
  <si>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</si>
  <si>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</si>
  <si>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</si>
  <si>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</si>
  <si>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</si>
  <si>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</si>
  <si>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</si>
  <si>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</si>
  <si>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</si>
  <si>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</si>
  <si>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</si>
  <si>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</si>
  <si>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</si>
  <si>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</si>
  <si>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</si>
  <si>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</si>
  <si>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</si>
  <si>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</si>
  <si>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</si>
  <si>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</si>
  <si>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</si>
  <si>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</si>
  <si>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</si>
  <si>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</si>
  <si>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</si>
  <si>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</si>
  <si>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</si>
  <si>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</si>
  <si>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</si>
  <si>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</si>
  <si>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</si>
  <si>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</si>
  <si>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</si>
  <si>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</si>
  <si>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</si>
  <si>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</si>
  <si>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</si>
  <si>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</si>
  <si>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</si>
  <si>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</si>
  <si>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</si>
  <si>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</si>
  <si>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</si>
  <si>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</si>
  <si>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</si>
  <si>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</si>
  <si>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</si>
  <si>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</si>
  <si>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</si>
  <si>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</si>
  <si>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</si>
  <si>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</si>
  <si>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</si>
  <si>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</si>
  <si>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</si>
  <si>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</si>
  <si>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</si>
  <si>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</si>
  <si>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</si>
  <si>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</si>
  <si>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</si>
  <si>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</si>
  <si>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</si>
  <si>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</si>
  <si>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</si>
  <si>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</si>
  <si>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</si>
  <si>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</si>
  <si>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</si>
  <si>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</si>
  <si>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</si>
  <si>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</si>
  <si>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</si>
  <si>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</si>
  <si>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</si>
  <si>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</si>
  <si>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</si>
  <si>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</si>
  <si>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</si>
  <si>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</si>
  <si>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</si>
  <si>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</si>
  <si>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</si>
  <si>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</si>
  <si>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</si>
  <si>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</si>
  <si>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</si>
  <si>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</si>
  <si>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</si>
  <si>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</si>
  <si>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</si>
  <si>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</si>
  <si>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</si>
  <si>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</si>
  <si>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</si>
  <si>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</si>
  <si>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</si>
  <si>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</si>
  <si>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</si>
  <si>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</si>
  <si>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</si>
  <si>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</si>
  <si>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</si>
  <si>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</si>
  <si>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</si>
  <si>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</si>
  <si>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</si>
  <si>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</si>
  <si>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</si>
  <si>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</si>
  <si>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</si>
  <si>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</si>
  <si>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</si>
  <si>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</si>
  <si>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</si>
  <si>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</si>
  <si>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</si>
  <si>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</si>
  <si>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</si>
  <si>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</si>
  <si>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</si>
  <si>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</si>
  <si>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</si>
  <si>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</si>
  <si>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</si>
  <si>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</si>
  <si>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</si>
  <si>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</si>
  <si>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</si>
  <si>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</si>
  <si>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</si>
  <si>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</si>
  <si>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</si>
  <si>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</si>
  <si>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</si>
  <si>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</si>
  <si>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</si>
  <si>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</si>
  <si>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</si>
  <si>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</si>
  <si>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</si>
  <si>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</si>
  <si>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</si>
  <si>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</si>
  <si>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</si>
  <si>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</si>
  <si>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</si>
  <si>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</si>
  <si>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</si>
  <si>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</si>
  <si>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</si>
  <si>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</si>
  <si>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</si>
  <si>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</si>
  <si>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</si>
  <si>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</si>
  <si>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</si>
  <si>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</si>
  <si>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</si>
  <si>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</si>
  <si>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</si>
  <si>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</si>
  <si>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</si>
  <si>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</si>
  <si>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</si>
  <si>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</si>
  <si>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</si>
  <si>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</si>
  <si>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</si>
  <si>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</si>
  <si>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</si>
  <si>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</si>
  <si>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</si>
  <si>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</si>
  <si>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</si>
  <si>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</si>
  <si>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</si>
  <si>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</si>
  <si>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</si>
  <si>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</si>
  <si>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</si>
  <si>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</si>
  <si>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</si>
  <si>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</si>
  <si>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</si>
  <si>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</si>
  <si>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</si>
  <si>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</si>
  <si>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</si>
  <si>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</si>
  <si>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</si>
  <si>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</si>
  <si>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</si>
  <si>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</si>
  <si>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</si>
  <si>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</si>
  <si>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</si>
  <si>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</si>
  <si>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</si>
  <si>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</si>
  <si>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</si>
  <si>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</si>
  <si>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</si>
  <si>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</si>
  <si>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</si>
  <si>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</si>
  <si>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</si>
  <si>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</si>
  <si>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</si>
  <si>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</si>
  <si>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</si>
  <si>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</si>
  <si>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</si>
  <si>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</si>
  <si>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</si>
  <si>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</si>
  <si>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</si>
  <si>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</si>
  <si>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</si>
  <si>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</si>
  <si>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</si>
  <si>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</si>
  <si>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</si>
  <si>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</si>
  <si>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</si>
  <si>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</si>
  <si>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</si>
  <si>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</si>
  <si>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</si>
  <si>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</si>
  <si>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</si>
  <si>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</si>
  <si>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</si>
  <si>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</si>
  <si>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</si>
  <si>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</si>
  <si>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</si>
  <si>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</si>
  <si>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</si>
  <si>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</si>
  <si>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</si>
  <si>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</si>
  <si>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</si>
  <si>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</si>
  <si>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</si>
  <si>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</si>
  <si>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</si>
  <si>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</si>
  <si>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</si>
  <si>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</si>
  <si>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</si>
  <si>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</si>
  <si>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</si>
  <si>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</si>
  <si>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</si>
  <si>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</si>
  <si>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</si>
  <si>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</si>
  <si>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</si>
  <si>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</si>
  <si>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</si>
  <si>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</si>
  <si>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</si>
  <si>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</si>
  <si>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</si>
  <si>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</si>
  <si>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</si>
  <si>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</si>
  <si>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</si>
  <si>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</si>
  <si>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</si>
  <si>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</si>
  <si>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</si>
  <si>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</si>
  <si>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</si>
  <si>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</si>
  <si>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</si>
  <si>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</si>
  <si>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</si>
  <si>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</si>
  <si>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</si>
  <si>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</si>
  <si>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</si>
  <si>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</si>
  <si>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</si>
  <si>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</si>
  <si>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</si>
  <si>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</si>
  <si>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</si>
  <si>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</si>
  <si>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</si>
  <si>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</si>
  <si>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</si>
  <si>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</si>
  <si>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</si>
  <si>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</si>
  <si>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</si>
  <si>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</si>
  <si>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</si>
  <si>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</si>
  <si>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</si>
  <si>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</si>
  <si>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</si>
  <si>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</si>
  <si>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</si>
  <si>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</si>
  <si>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</si>
  <si>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</si>
  <si>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</si>
  <si>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</si>
  <si>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</si>
  <si>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</si>
  <si>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</si>
  <si>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</si>
  <si>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</si>
  <si>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</si>
  <si>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</si>
  <si>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</si>
  <si>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</si>
  <si>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</si>
  <si>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</si>
  <si>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</si>
  <si>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</si>
  <si>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</si>
  <si>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</si>
  <si>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</si>
  <si>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Sárbogárdi Hársfavirág Bölcsőde</t>
  </si>
  <si>
    <t>SÁRBOGÁRDI HÁRSFAVIRÁG BÖLCSŐDE ELŐIRÁNYZATA</t>
  </si>
  <si>
    <t>ÖNKORMÁNYZAT ÉS A KÖLTSÉGVETÉSI SZERVEK ELŐIRÁNYZATA MINDÖSSZESEN</t>
  </si>
  <si>
    <t>K513</t>
  </si>
  <si>
    <t>Idősek Otthona bővítés eng.terv.</t>
  </si>
  <si>
    <t xml:space="preserve">Egyéb tárgyi eszközök beszerzése, létesítése 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</si>
  <si>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</si>
  <si>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Sárbogárd Város önkormányzatának 2017. évi költségvetése</t>
  </si>
  <si>
    <t>Bevételek (Ft)</t>
  </si>
  <si>
    <t>Ft</t>
  </si>
  <si>
    <t>Kiadások (Ft)</t>
  </si>
  <si>
    <t>Bevételek ( Ft)</t>
  </si>
  <si>
    <t>Sárbogárdi Polgármesteri Hivatal 2017. évi költségvetése</t>
  </si>
  <si>
    <t>Zengő Óvoda 2017. évi költségvetése</t>
  </si>
  <si>
    <t>Madarász József Városi Könyvtár 2017. évi költségvetése</t>
  </si>
  <si>
    <t>Sárbogárdi Hársfavirág Bölcsőde 2017. évi költségvetése</t>
  </si>
  <si>
    <t>Sárbogárd Város Önkormányzat 2017. évi költségvetése</t>
  </si>
  <si>
    <t>Kiadások  (Ft)</t>
  </si>
  <si>
    <t>Kiadások ( Ft)</t>
  </si>
  <si>
    <t>Támogatások, kölcsönök nyújtása és törlesztése (Ft)</t>
  </si>
  <si>
    <t>Támogatások, kölcsönök bevételei (Ft)</t>
  </si>
  <si>
    <t>Irányító szervi támogatások folyósítása ( Ft)</t>
  </si>
  <si>
    <t>Beruházások és felújítások ( Ft)</t>
  </si>
  <si>
    <t>Mosógép vásárlás</t>
  </si>
  <si>
    <t>Ady E. u. járda és parkoló felcserélése</t>
  </si>
  <si>
    <t>Sárhatvan közvilágítás bővítés</t>
  </si>
  <si>
    <t>Traktor vásárlás (Start Közút)</t>
  </si>
  <si>
    <t>Fűkasza vásárlás (Start Belvíz)</t>
  </si>
  <si>
    <t>József A. u. ingatlan vételár (védőnői szolgálat)</t>
  </si>
  <si>
    <t>Viziközművek felújítása (Fejérvíz Zrt.)</t>
  </si>
  <si>
    <t>B.813 Maradvány igénybevétele</t>
  </si>
  <si>
    <t>B.816 Központi, irányítószervi támogatás</t>
  </si>
  <si>
    <t>EKG vásárlás V.sz. háziorvosi körzet</t>
  </si>
  <si>
    <t>Informatikai eszközök beszerzése, létesítése TOP-5.1.2-15 pály.</t>
  </si>
  <si>
    <t>Általános- és céltartalékok (Ft)</t>
  </si>
  <si>
    <t>Általános tartalékok</t>
  </si>
  <si>
    <t>Céltartalékok-</t>
  </si>
  <si>
    <t>2015.évi közműv.tám.vfiz.</t>
  </si>
  <si>
    <t>Helyi közl.tám.</t>
  </si>
  <si>
    <t>Általános tartalékok összesen:</t>
  </si>
  <si>
    <t>Tanuszoda felmerült ktg.</t>
  </si>
  <si>
    <t>Informatikai eszközök beszerzése, létesítése KÖFOP  pály. (ASP)</t>
  </si>
  <si>
    <t>Építési ktg TOP -1.1.1-15 pály. (Sbg-i iparterület fejlesztése)</t>
  </si>
  <si>
    <t>Építési ktg TOP -3.1.1-15 pály.  (Kerékpárút létesítése Sbg-on)</t>
  </si>
  <si>
    <t>lépcsőlift (védőnői körzet)</t>
  </si>
  <si>
    <t>Szivattyú (Start mg)</t>
  </si>
  <si>
    <t>Építési ktg TOP -2.1.3-15 pály.  (Sbg. Város belterületeinek vízrendezése)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</si>
  <si>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</si>
  <si>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</si>
  <si>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</si>
  <si>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</si>
  <si>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</si>
  <si>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</si>
  <si>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</si>
  <si>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</si>
  <si>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</si>
  <si>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K1-K8. Költségvetési kiadások ÖSSZESEN</t>
  </si>
  <si>
    <t>Az európai uniós forrásból finanszírozott támogatással megvalósuló programok, projektek kiadásai, bevételei, valamint a helyi önkormányzat ilyen projektekhez történő hozzájárulásai (Ft)</t>
  </si>
  <si>
    <t>Projekt megnevezése:KÖFOP-1.2.1-VEKOP-16-2017-01008 Sárbogárd Város Önkormányzat ASP központhoz való csatlakozása</t>
  </si>
  <si>
    <t>Projekt megnevezése:TOP-3.1.1.-15-FEI-2016-00002 Kerékpárút létesítése Sárbogárdon</t>
  </si>
  <si>
    <t>Projekt megnevezése:TOP-1.1.1-15-FEI-2016-00012 Sárbogárdi iparterület fejlesztése</t>
  </si>
  <si>
    <t>Projekt megnevezése: TOP-2.1.3-15-FE1-2016-00015 Sárbogárd Város belterületi vízrendezése</t>
  </si>
  <si>
    <t>Normatíva lemondás és pótigénylés</t>
  </si>
  <si>
    <t>Óvoped.munkáját segítő tám.</t>
  </si>
  <si>
    <t>Minimálbéremelés és pm bérkieg.tám.</t>
  </si>
  <si>
    <t>Felmerült költégek fedezetére</t>
  </si>
  <si>
    <t>Ped.életpályamodell bérköltsége</t>
  </si>
  <si>
    <t>ÁFA visszatérítés</t>
  </si>
  <si>
    <t>Ingatlan vételár</t>
  </si>
  <si>
    <t>Projekt megnevezése: TOP-2.1.2-15-FE1-2016-00008 Sárbogárd természetközeli megújítása a belváros rekreációs tereinek és a műemléki volt községháza "zöld" szemléletű átalakítsásával, funkcióinak bővítésével</t>
  </si>
  <si>
    <t>Projekt megnevezése: TOP-.5.2-1-15-FE1-2016-00002 A társadalmi együttműködés erősítését szolgáló programok Pusztaegresen</t>
  </si>
  <si>
    <t>Szoftver beszerzés TOP-5.2.1-15-FE1-2016-00002 (Pusztegres társ.együttmük.)</t>
  </si>
  <si>
    <t>Ingatlan vételár Sbg.belter.888/1 hrsz.</t>
  </si>
  <si>
    <t>Építési ktg TOP-2.1.2-15-FE1-2016-00008 (Zöldváros)</t>
  </si>
  <si>
    <t>Nyomtató vásrlás (védőnői körzet)</t>
  </si>
  <si>
    <t>Tárgyi eszköz besz. TOP-5.2.1-15-FE1-2016-00002 (Pusztegres társ.együttmük.)</t>
  </si>
  <si>
    <t>Tárgyi eszköz besz. TOP-2.1.2-15-FE1-2016-00008 (Zöldváros)</t>
  </si>
  <si>
    <t xml:space="preserve">Fűkasza vásárlás </t>
  </si>
  <si>
    <t>Kerékpár beszerzés (vődőnői körzet)</t>
  </si>
  <si>
    <t>Védőnői körzet felújítás</t>
  </si>
  <si>
    <t>B65</t>
  </si>
  <si>
    <t>172/2017. (X.13. ) Kth.</t>
  </si>
  <si>
    <t>Építési ktg TOP-2.1.1-15-FE1-2016-00001 (JÖVŐSTART)</t>
  </si>
  <si>
    <t>Tárgyi eszköz besz. TOP-2.1.1-15-FE1-2016-00001 (JÖVŐSTART)</t>
  </si>
  <si>
    <t>Projekt megnevezése: TOP-.2.1-1-15-FE1-2016-00001 JÖVŐSTART Vállalkozásfejlesztési Központ és Inkubátorház Sárbogárdon</t>
  </si>
  <si>
    <t xml:space="preserve">Foglalkoztatottak létszáma </t>
  </si>
  <si>
    <t>adatok fő-ben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</si>
  <si>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</si>
  <si>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</si>
  <si>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</si>
  <si>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</si>
  <si>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</si>
  <si>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</si>
  <si>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</si>
  <si>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</si>
  <si>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</si>
  <si>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</si>
  <si>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</si>
  <si>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Gyakornok</t>
  </si>
  <si>
    <t xml:space="preserve">pedagógus I. </t>
  </si>
  <si>
    <t xml:space="preserve">pedagógus II. </t>
  </si>
  <si>
    <t>pedagógus (magasabb) vezetői megbízással</t>
  </si>
  <si>
    <t xml:space="preserve">KÖZALKALMAZOTTAK ÖSSZESEN </t>
  </si>
  <si>
    <t xml:space="preserve">fizikai alkalmazott,
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</si>
  <si>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</si>
  <si>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</si>
  <si>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</si>
  <si>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</si>
  <si>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</si>
  <si>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alpolgármester
</t>
  </si>
  <si>
    <t xml:space="preserve">VÁLASZTOTT TISZTSÉGVISELŐK ÖSSZESEN </t>
  </si>
  <si>
    <t xml:space="preserve">KÖLTSÉGVETÉSI ENGEDÉLYEZETT LÉTSZÁMKERETBE TARTOZÓ FOGLALKOZTATOTTAK LÉTSZÁMA MINDÖSSZESEN </t>
  </si>
  <si>
    <t>Számítógép vásárlás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</si>
</sst>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sz val="11"/>
      <name val="Calibri"/>
      <family val="2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73" fontId="0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4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wrapText="1"/>
    </xf>
    <xf numFmtId="173" fontId="10" fillId="11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left" vertical="center" wrapText="1"/>
    </xf>
    <xf numFmtId="173" fontId="5" fillId="11" borderId="10" xfId="0" applyNumberFormat="1" applyFont="1" applyFill="1" applyBorder="1" applyAlignment="1">
      <alignment/>
    </xf>
    <xf numFmtId="173" fontId="10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7" fillId="0" borderId="10" xfId="56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10" max="10" width="14.421875" style="0" bestFit="1" customWidth="1"/>
  </cols>
  <sheetData>
    <row r="1" spans="1:7" ht="36" customHeight="1">
      <c r="A1" s="170" t="s">
        <v>536</v>
      </c>
      <c r="B1" s="171"/>
      <c r="C1" s="171"/>
      <c r="D1" s="171"/>
      <c r="E1" s="171"/>
      <c r="F1" s="171"/>
      <c r="G1" s="171"/>
    </row>
    <row r="2" spans="1:7" ht="24" customHeight="1">
      <c r="A2" s="172" t="s">
        <v>413</v>
      </c>
      <c r="B2" s="171"/>
      <c r="C2" s="171"/>
      <c r="D2" s="171"/>
      <c r="E2" s="171"/>
      <c r="F2" s="171"/>
      <c r="G2" s="171"/>
    </row>
    <row r="3" ht="15">
      <c r="G3" s="65" t="s">
        <v>538</v>
      </c>
    </row>
    <row r="4" spans="1:12" ht="60">
      <c r="A4" s="24"/>
      <c r="B4" s="58" t="s">
        <v>526</v>
      </c>
      <c r="C4" s="58" t="s">
        <v>90</v>
      </c>
      <c r="D4" s="58" t="s">
        <v>91</v>
      </c>
      <c r="E4" s="58" t="s">
        <v>85</v>
      </c>
      <c r="F4" s="58" t="s">
        <v>86</v>
      </c>
      <c r="G4" s="39" t="s">
        <v>98</v>
      </c>
      <c r="H4" s="3"/>
      <c r="I4" s="3"/>
      <c r="J4" s="3"/>
      <c r="K4" s="3"/>
      <c r="L4" s="3"/>
    </row>
    <row r="5" spans="1:12" ht="15">
      <c r="A5" s="63" t="s">
        <v>101</v>
      </c>
      <c r="B5" s="102">
        <v>19267287</v>
      </c>
      <c r="C5" s="102">
        <v>12167847</v>
      </c>
      <c r="D5" s="102">
        <v>195651457</v>
      </c>
      <c r="E5" s="102">
        <v>131910776</v>
      </c>
      <c r="F5" s="102">
        <v>270673753</v>
      </c>
      <c r="G5" s="102">
        <f>SUM(B5:F5)</f>
        <v>629671120</v>
      </c>
      <c r="H5" s="3"/>
      <c r="I5" s="3"/>
      <c r="J5" s="3"/>
      <c r="K5" s="3"/>
      <c r="L5" s="3"/>
    </row>
    <row r="6" spans="1:12" ht="15">
      <c r="A6" s="39" t="s">
        <v>102</v>
      </c>
      <c r="B6" s="102">
        <v>4506678</v>
      </c>
      <c r="C6" s="102">
        <v>2739031</v>
      </c>
      <c r="D6" s="102">
        <v>46810982</v>
      </c>
      <c r="E6" s="102">
        <v>31902488</v>
      </c>
      <c r="F6" s="102">
        <v>43065463</v>
      </c>
      <c r="G6" s="102">
        <f aca="true" t="shared" si="0" ref="G6:G12">SUM(B6:F6)</f>
        <v>129024642</v>
      </c>
      <c r="H6" s="3"/>
      <c r="I6" s="3"/>
      <c r="J6" s="3"/>
      <c r="K6" s="3"/>
      <c r="L6" s="3"/>
    </row>
    <row r="7" spans="1:12" ht="15">
      <c r="A7" s="39" t="s">
        <v>103</v>
      </c>
      <c r="B7" s="102">
        <v>8150312</v>
      </c>
      <c r="C7" s="102">
        <v>15359835</v>
      </c>
      <c r="D7" s="102">
        <v>106039273</v>
      </c>
      <c r="E7" s="102">
        <v>41294708</v>
      </c>
      <c r="F7" s="102">
        <v>572114027</v>
      </c>
      <c r="G7" s="102">
        <f t="shared" si="0"/>
        <v>742958155</v>
      </c>
      <c r="H7" s="3"/>
      <c r="I7" s="3"/>
      <c r="J7" s="3"/>
      <c r="K7" s="3"/>
      <c r="L7" s="3"/>
    </row>
    <row r="8" spans="1:12" ht="15">
      <c r="A8" s="39" t="s">
        <v>104</v>
      </c>
      <c r="B8" s="102"/>
      <c r="C8" s="102"/>
      <c r="D8" s="102"/>
      <c r="E8" s="102"/>
      <c r="F8" s="102">
        <v>40800000</v>
      </c>
      <c r="G8" s="102">
        <f t="shared" si="0"/>
        <v>40800000</v>
      </c>
      <c r="H8" s="3"/>
      <c r="I8" s="3"/>
      <c r="J8" s="3"/>
      <c r="K8" s="3"/>
      <c r="L8" s="3"/>
    </row>
    <row r="9" spans="1:12" ht="15">
      <c r="A9" s="39" t="s">
        <v>105</v>
      </c>
      <c r="B9" s="102"/>
      <c r="C9" s="102"/>
      <c r="D9" s="102"/>
      <c r="E9" s="102"/>
      <c r="F9" s="102">
        <v>356336203</v>
      </c>
      <c r="G9" s="102">
        <f t="shared" si="0"/>
        <v>356336203</v>
      </c>
      <c r="H9" s="3"/>
      <c r="I9" s="3"/>
      <c r="J9" s="3"/>
      <c r="K9" s="3"/>
      <c r="L9" s="3"/>
    </row>
    <row r="10" spans="1:12" ht="15">
      <c r="A10" s="39" t="s">
        <v>106</v>
      </c>
      <c r="B10" s="102">
        <v>75000</v>
      </c>
      <c r="C10" s="102"/>
      <c r="D10" s="102">
        <v>411480</v>
      </c>
      <c r="E10" s="102">
        <v>2907000</v>
      </c>
      <c r="F10" s="102">
        <v>1856469476</v>
      </c>
      <c r="G10" s="102">
        <f t="shared" si="0"/>
        <v>1859862956</v>
      </c>
      <c r="H10" s="3"/>
      <c r="I10" s="3"/>
      <c r="J10" s="3"/>
      <c r="K10" s="3"/>
      <c r="L10" s="3"/>
    </row>
    <row r="11" spans="1:12" ht="15">
      <c r="A11" s="39" t="s">
        <v>107</v>
      </c>
      <c r="B11" s="102"/>
      <c r="C11" s="102"/>
      <c r="D11" s="102"/>
      <c r="E11" s="102"/>
      <c r="F11" s="102">
        <v>23426258</v>
      </c>
      <c r="G11" s="102">
        <f t="shared" si="0"/>
        <v>23426258</v>
      </c>
      <c r="H11" s="3"/>
      <c r="I11" s="3"/>
      <c r="J11" s="3"/>
      <c r="K11" s="3"/>
      <c r="L11" s="3"/>
    </row>
    <row r="12" spans="1:12" ht="15">
      <c r="A12" s="39" t="s">
        <v>108</v>
      </c>
      <c r="B12" s="102"/>
      <c r="C12" s="102"/>
      <c r="D12" s="102"/>
      <c r="E12" s="102"/>
      <c r="F12" s="102"/>
      <c r="G12" s="102">
        <f t="shared" si="0"/>
        <v>0</v>
      </c>
      <c r="H12" s="3"/>
      <c r="I12" s="3"/>
      <c r="J12" s="3"/>
      <c r="K12" s="3"/>
      <c r="L12" s="3"/>
    </row>
    <row r="13" spans="1:12" ht="15">
      <c r="A13" s="40" t="s">
        <v>100</v>
      </c>
      <c r="B13" s="103">
        <f aca="true" t="shared" si="1" ref="B13:G13">SUM(B5:B12)</f>
        <v>31999277</v>
      </c>
      <c r="C13" s="103">
        <f t="shared" si="1"/>
        <v>30266713</v>
      </c>
      <c r="D13" s="103">
        <f t="shared" si="1"/>
        <v>348913192</v>
      </c>
      <c r="E13" s="103">
        <f t="shared" si="1"/>
        <v>208014972</v>
      </c>
      <c r="F13" s="103">
        <f t="shared" si="1"/>
        <v>3162885180</v>
      </c>
      <c r="G13" s="104">
        <f t="shared" si="1"/>
        <v>3782079334</v>
      </c>
      <c r="H13" s="3"/>
      <c r="I13" s="3"/>
      <c r="J13" s="3"/>
      <c r="K13" s="3"/>
      <c r="L13" s="3"/>
    </row>
    <row r="14" spans="1:12" ht="15">
      <c r="A14" s="40" t="s">
        <v>109</v>
      </c>
      <c r="B14" s="102"/>
      <c r="C14" s="102"/>
      <c r="D14" s="102"/>
      <c r="E14" s="102"/>
      <c r="F14" s="102">
        <v>629490947</v>
      </c>
      <c r="G14" s="102">
        <v>40317699</v>
      </c>
      <c r="H14" s="3"/>
      <c r="I14" s="3"/>
      <c r="J14" s="106"/>
      <c r="K14" s="3"/>
      <c r="L14" s="3"/>
    </row>
    <row r="15" spans="1:12" ht="15">
      <c r="A15" s="57" t="s">
        <v>504</v>
      </c>
      <c r="B15" s="105">
        <f>SUM(B13)</f>
        <v>31999277</v>
      </c>
      <c r="C15" s="105">
        <f>SUM(C13)</f>
        <v>30266713</v>
      </c>
      <c r="D15" s="105">
        <f>SUM(D13:D14)</f>
        <v>348913192</v>
      </c>
      <c r="E15" s="105">
        <f>SUM(E13:E14)</f>
        <v>208014972</v>
      </c>
      <c r="F15" s="105">
        <f>SUM(F13:F14)</f>
        <v>3792376127</v>
      </c>
      <c r="G15" s="105">
        <f>SUM(G13:G14)</f>
        <v>3822397033</v>
      </c>
      <c r="H15" s="3"/>
      <c r="I15" s="3"/>
      <c r="J15" s="3"/>
      <c r="K15" s="3"/>
      <c r="L15" s="3"/>
    </row>
    <row r="16" spans="1:12" ht="15">
      <c r="A16" s="39" t="s">
        <v>111</v>
      </c>
      <c r="B16" s="102"/>
      <c r="C16" s="102"/>
      <c r="D16" s="102">
        <v>20000</v>
      </c>
      <c r="E16" s="102"/>
      <c r="F16" s="102">
        <v>1324762002</v>
      </c>
      <c r="G16" s="102">
        <f>SUM(B16:F16)</f>
        <v>1324782002</v>
      </c>
      <c r="H16" s="3"/>
      <c r="I16" s="3"/>
      <c r="J16" s="106"/>
      <c r="K16" s="3"/>
      <c r="L16" s="3"/>
    </row>
    <row r="17" spans="1:12" ht="15">
      <c r="A17" s="39" t="s">
        <v>112</v>
      </c>
      <c r="B17" s="102"/>
      <c r="C17" s="102"/>
      <c r="D17" s="102"/>
      <c r="E17" s="102"/>
      <c r="F17" s="102">
        <v>1823643774</v>
      </c>
      <c r="G17" s="102">
        <f>F17</f>
        <v>1823643774</v>
      </c>
      <c r="H17" s="3"/>
      <c r="I17" s="3"/>
      <c r="J17" s="106">
        <f>SUM(B26:E26)</f>
        <v>589173248</v>
      </c>
      <c r="K17" s="3"/>
      <c r="L17" s="3"/>
    </row>
    <row r="18" spans="1:12" ht="15">
      <c r="A18" s="39" t="s">
        <v>113</v>
      </c>
      <c r="B18" s="102"/>
      <c r="C18" s="102"/>
      <c r="D18" s="102"/>
      <c r="E18" s="102"/>
      <c r="F18" s="102">
        <v>300437067</v>
      </c>
      <c r="G18" s="102">
        <f>SUM(E18:F18)</f>
        <v>300437067</v>
      </c>
      <c r="H18" s="3"/>
      <c r="I18" s="3"/>
      <c r="J18" s="3"/>
      <c r="K18" s="3"/>
      <c r="L18" s="3"/>
    </row>
    <row r="19" spans="1:12" ht="15">
      <c r="A19" s="39" t="s">
        <v>114</v>
      </c>
      <c r="B19" s="102">
        <v>2522132</v>
      </c>
      <c r="C19" s="102">
        <v>2589000</v>
      </c>
      <c r="D19" s="102">
        <v>10497923</v>
      </c>
      <c r="E19" s="102">
        <v>12327000</v>
      </c>
      <c r="F19" s="102">
        <v>98449968</v>
      </c>
      <c r="G19" s="102">
        <f>SUM(B19:F19)</f>
        <v>126386023</v>
      </c>
      <c r="H19" s="3"/>
      <c r="I19" s="3"/>
      <c r="J19" s="3"/>
      <c r="K19" s="3"/>
      <c r="L19" s="3"/>
    </row>
    <row r="20" spans="1:12" ht="15">
      <c r="A20" s="39" t="s">
        <v>115</v>
      </c>
      <c r="B20" s="102"/>
      <c r="C20" s="102"/>
      <c r="D20" s="102"/>
      <c r="E20" s="102"/>
      <c r="F20" s="102">
        <v>10799492</v>
      </c>
      <c r="G20" s="102">
        <f>SUM(B20:F20)</f>
        <v>10799492</v>
      </c>
      <c r="H20" s="3"/>
      <c r="I20" s="3"/>
      <c r="J20" s="3"/>
      <c r="K20" s="3"/>
      <c r="L20" s="3"/>
    </row>
    <row r="21" spans="1:12" ht="15">
      <c r="A21" s="39" t="s">
        <v>116</v>
      </c>
      <c r="B21" s="102"/>
      <c r="C21" s="102"/>
      <c r="D21" s="102"/>
      <c r="E21" s="102"/>
      <c r="F21" s="102">
        <v>2000000</v>
      </c>
      <c r="G21" s="102">
        <f>SUM(B21:F21)</f>
        <v>2000000</v>
      </c>
      <c r="H21" s="3"/>
      <c r="I21" s="3"/>
      <c r="J21" s="3"/>
      <c r="K21" s="3"/>
      <c r="L21" s="3"/>
    </row>
    <row r="22" spans="1:12" ht="15">
      <c r="A22" s="39" t="s">
        <v>117</v>
      </c>
      <c r="B22" s="102"/>
      <c r="C22" s="102"/>
      <c r="D22" s="102"/>
      <c r="E22" s="102"/>
      <c r="F22" s="102"/>
      <c r="G22" s="102">
        <f>SUM(B22:F22)</f>
        <v>0</v>
      </c>
      <c r="H22" s="3"/>
      <c r="I22" s="3"/>
      <c r="J22" s="3"/>
      <c r="K22" s="3"/>
      <c r="L22" s="3"/>
    </row>
    <row r="23" spans="1:12" ht="15">
      <c r="A23" s="40" t="s">
        <v>110</v>
      </c>
      <c r="B23" s="103">
        <f aca="true" t="shared" si="2" ref="B23:G23">SUM(B16:B22)</f>
        <v>2522132</v>
      </c>
      <c r="C23" s="103">
        <f t="shared" si="2"/>
        <v>2589000</v>
      </c>
      <c r="D23" s="103">
        <f>SUM(D16:D22)</f>
        <v>10517923</v>
      </c>
      <c r="E23" s="103">
        <f t="shared" si="2"/>
        <v>12327000</v>
      </c>
      <c r="F23" s="103">
        <f t="shared" si="2"/>
        <v>3560092303</v>
      </c>
      <c r="G23" s="103">
        <f t="shared" si="2"/>
        <v>3588048358</v>
      </c>
      <c r="H23" s="3"/>
      <c r="I23" s="3"/>
      <c r="J23" s="3"/>
      <c r="K23" s="3"/>
      <c r="L23" s="3"/>
    </row>
    <row r="24" spans="1:12" ht="15">
      <c r="A24" s="40" t="s">
        <v>118</v>
      </c>
      <c r="B24" s="102">
        <f>SUM(B25:B26)</f>
        <v>29477145</v>
      </c>
      <c r="C24" s="102">
        <f>SUM(C25:C26)</f>
        <v>27677713</v>
      </c>
      <c r="D24" s="102">
        <f>SUM(D25:D26)</f>
        <v>338395269</v>
      </c>
      <c r="E24" s="102">
        <f>SUM(E25:E26)</f>
        <v>195687972</v>
      </c>
      <c r="F24" s="102">
        <f>SUM(F25:F26)</f>
        <v>232283824</v>
      </c>
      <c r="G24" s="103">
        <f>SUM(C25+E25+F25)</f>
        <v>234348675</v>
      </c>
      <c r="H24" s="3"/>
      <c r="I24" s="3"/>
      <c r="J24" s="3"/>
      <c r="K24" s="3"/>
      <c r="L24" s="3"/>
    </row>
    <row r="25" spans="1:12" ht="15">
      <c r="A25" s="70" t="s">
        <v>559</v>
      </c>
      <c r="B25" s="107"/>
      <c r="C25" s="107">
        <v>149367</v>
      </c>
      <c r="D25" s="107"/>
      <c r="E25" s="107">
        <v>1915484</v>
      </c>
      <c r="F25" s="107">
        <v>232283824</v>
      </c>
      <c r="G25" s="107"/>
      <c r="H25" s="3"/>
      <c r="I25" s="3"/>
      <c r="J25" s="3"/>
      <c r="K25" s="3"/>
      <c r="L25" s="3"/>
    </row>
    <row r="26" spans="1:12" ht="15">
      <c r="A26" s="70" t="s">
        <v>560</v>
      </c>
      <c r="B26" s="107">
        <v>29477145</v>
      </c>
      <c r="C26" s="107">
        <v>27528346</v>
      </c>
      <c r="D26" s="107">
        <v>338395269</v>
      </c>
      <c r="E26" s="107">
        <v>193772488</v>
      </c>
      <c r="F26" s="107"/>
      <c r="G26" s="107"/>
      <c r="H26" s="3"/>
      <c r="I26" s="3"/>
      <c r="J26" s="3"/>
      <c r="K26" s="3"/>
      <c r="L26" s="3"/>
    </row>
    <row r="27" spans="1:12" ht="15">
      <c r="A27" s="57" t="s">
        <v>505</v>
      </c>
      <c r="B27" s="105">
        <f aca="true" t="shared" si="3" ref="B27:G27">SUM(B23:B24)</f>
        <v>31999277</v>
      </c>
      <c r="C27" s="105">
        <f t="shared" si="3"/>
        <v>30266713</v>
      </c>
      <c r="D27" s="105">
        <f>SUM(D23+D24)</f>
        <v>348913192</v>
      </c>
      <c r="E27" s="105">
        <f t="shared" si="3"/>
        <v>208014972</v>
      </c>
      <c r="F27" s="105">
        <f t="shared" si="3"/>
        <v>3792376127</v>
      </c>
      <c r="G27" s="105">
        <f t="shared" si="3"/>
        <v>3822397033</v>
      </c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106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5" ht="15">
      <c r="C35" s="3"/>
      <c r="D35" s="3"/>
      <c r="E35" s="144">
        <f>SUM(B24:E24)</f>
        <v>591238099</v>
      </c>
    </row>
    <row r="36" spans="3:4" ht="15">
      <c r="C36" s="3"/>
      <c r="D36" s="3"/>
    </row>
    <row r="37" spans="3:4" ht="15">
      <c r="C37" s="3"/>
      <c r="D37" s="3"/>
    </row>
    <row r="38" ht="15">
      <c r="D38" s="3"/>
    </row>
    <row r="39" ht="15">
      <c r="D39" s="3"/>
    </row>
    <row r="40" ht="15">
      <c r="D40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23/2017.(XI. 23.)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58">
      <selection activeCell="C13" sqref="C13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73" t="s">
        <v>545</v>
      </c>
      <c r="B1" s="174"/>
      <c r="C1" s="174"/>
      <c r="D1" s="174"/>
      <c r="E1" s="174"/>
      <c r="F1" s="175"/>
    </row>
    <row r="2" spans="1:6" ht="23.25" customHeight="1">
      <c r="A2" s="172" t="s">
        <v>537</v>
      </c>
      <c r="B2" s="177"/>
      <c r="C2" s="177"/>
      <c r="D2" s="177"/>
      <c r="E2" s="177"/>
      <c r="F2" s="175"/>
    </row>
    <row r="3" ht="18">
      <c r="A3" s="44"/>
    </row>
    <row r="4" ht="15">
      <c r="A4" t="s">
        <v>41</v>
      </c>
    </row>
    <row r="5" spans="1:6" ht="45">
      <c r="A5" s="1" t="s">
        <v>119</v>
      </c>
      <c r="B5" s="2" t="s">
        <v>97</v>
      </c>
      <c r="C5" s="51" t="s">
        <v>25</v>
      </c>
      <c r="D5" s="51" t="s">
        <v>26</v>
      </c>
      <c r="E5" s="51" t="s">
        <v>27</v>
      </c>
      <c r="F5" s="62" t="s">
        <v>94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>
        <v>857472594</v>
      </c>
      <c r="D12" s="104"/>
      <c r="E12" s="104"/>
      <c r="F12" s="104">
        <f>SUM(C12:E12)</f>
        <v>857472594</v>
      </c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>
        <v>467289408</v>
      </c>
      <c r="D17" s="108"/>
      <c r="E17" s="108"/>
      <c r="F17" s="108">
        <f>SUM(C17:E17)</f>
        <v>467289408</v>
      </c>
    </row>
    <row r="18" spans="1:6" ht="15" customHeight="1">
      <c r="A18" s="36" t="s">
        <v>507</v>
      </c>
      <c r="B18" s="46" t="s">
        <v>311</v>
      </c>
      <c r="C18" s="104">
        <f>SUM(C12:C17)</f>
        <v>1324762002</v>
      </c>
      <c r="D18" s="104"/>
      <c r="E18" s="104"/>
      <c r="F18" s="104">
        <f>SUM(F12:F17)</f>
        <v>1324762002</v>
      </c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>
        <v>213426180</v>
      </c>
      <c r="D25" s="108">
        <v>37551467</v>
      </c>
      <c r="E25" s="108">
        <v>6659420</v>
      </c>
      <c r="F25" s="108">
        <f>SUM(C25:E25)</f>
        <v>257637067</v>
      </c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332</v>
      </c>
      <c r="C30" s="131">
        <f>SUM(C25:C29)</f>
        <v>249426180</v>
      </c>
      <c r="D30" s="131">
        <f>SUM(D25:D29)</f>
        <v>37551467</v>
      </c>
      <c r="E30" s="131">
        <f>SUM(E25:E29)</f>
        <v>6659420</v>
      </c>
      <c r="F30" s="131">
        <f>SUM(F25:F29)</f>
        <v>293637067</v>
      </c>
    </row>
    <row r="31" spans="1:6" ht="15" customHeight="1">
      <c r="A31" s="4" t="s">
        <v>484</v>
      </c>
      <c r="B31" s="5" t="s">
        <v>333</v>
      </c>
      <c r="C31" s="108">
        <v>6800000</v>
      </c>
      <c r="D31" s="108"/>
      <c r="E31" s="108"/>
      <c r="F31" s="108">
        <f>SUM(C31:E31)</f>
        <v>6800000</v>
      </c>
    </row>
    <row r="32" spans="1:6" ht="15" customHeight="1">
      <c r="A32" s="36" t="s">
        <v>3</v>
      </c>
      <c r="B32" s="46" t="s">
        <v>334</v>
      </c>
      <c r="C32" s="104">
        <f>SUM(C30:C31)</f>
        <v>256226180</v>
      </c>
      <c r="D32" s="104">
        <f>SUM(D30:D31)</f>
        <v>37551467</v>
      </c>
      <c r="E32" s="104">
        <f>SUM(E30:E31)</f>
        <v>6659420</v>
      </c>
      <c r="F32" s="104">
        <f>SUM(F30:F31)</f>
        <v>300437067</v>
      </c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98449968</v>
      </c>
      <c r="D43" s="104"/>
      <c r="E43" s="104"/>
      <c r="F43" s="104">
        <f>SUM(C43:E43)</f>
        <v>98449968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609</v>
      </c>
      <c r="C46" s="108">
        <v>2000000</v>
      </c>
      <c r="D46" s="108"/>
      <c r="E46" s="108"/>
      <c r="F46" s="108">
        <f>SUM(C46:E46)</f>
        <v>2000000</v>
      </c>
    </row>
    <row r="47" spans="1:6" ht="15" customHeight="1">
      <c r="A47" s="36" t="s">
        <v>6</v>
      </c>
      <c r="B47" s="46" t="s">
        <v>362</v>
      </c>
      <c r="C47" s="104">
        <f>SUM(C44:C46)</f>
        <v>2000000</v>
      </c>
      <c r="D47" s="104"/>
      <c r="E47" s="104"/>
      <c r="F47" s="104">
        <f>SUM(F44:F46)</f>
        <v>2000000</v>
      </c>
    </row>
    <row r="48" spans="1:6" ht="15" customHeight="1">
      <c r="A48" s="49" t="s">
        <v>24</v>
      </c>
      <c r="B48" s="87"/>
      <c r="C48" s="104">
        <f>C47+C43+C32+C18</f>
        <v>1681438150</v>
      </c>
      <c r="D48" s="104">
        <f>D43+D32+D18</f>
        <v>37551467</v>
      </c>
      <c r="E48" s="104">
        <f>E43+E32+E18</f>
        <v>6659420</v>
      </c>
      <c r="F48" s="104">
        <f>F47+F43+F32+F18</f>
        <v>1725649037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>
        <v>1823643774</v>
      </c>
      <c r="D53" s="108"/>
      <c r="E53" s="108"/>
      <c r="F53" s="108">
        <f>SUM(C53:E53)</f>
        <v>1823643774</v>
      </c>
    </row>
    <row r="54" spans="1:6" ht="15" customHeight="1">
      <c r="A54" s="36" t="s">
        <v>0</v>
      </c>
      <c r="B54" s="46" t="s">
        <v>319</v>
      </c>
      <c r="C54" s="104">
        <f>SUM(C53)</f>
        <v>1823643774</v>
      </c>
      <c r="D54" s="104"/>
      <c r="E54" s="104"/>
      <c r="F54" s="104">
        <f>SUM(F53)</f>
        <v>1823643774</v>
      </c>
    </row>
    <row r="55" spans="1:6" ht="15" customHeight="1">
      <c r="A55" s="12" t="s">
        <v>491</v>
      </c>
      <c r="B55" s="5" t="s">
        <v>350</v>
      </c>
      <c r="C55" s="108"/>
      <c r="D55" s="108"/>
      <c r="E55" s="108"/>
      <c r="F55" s="108"/>
    </row>
    <row r="56" spans="1:6" ht="15" customHeight="1">
      <c r="A56" s="12" t="s">
        <v>492</v>
      </c>
      <c r="B56" s="5" t="s">
        <v>351</v>
      </c>
      <c r="C56" s="108">
        <v>10799492</v>
      </c>
      <c r="D56" s="108"/>
      <c r="E56" s="108"/>
      <c r="F56" s="108">
        <f>SUM(C56:E56)</f>
        <v>10799492</v>
      </c>
    </row>
    <row r="57" spans="1:6" ht="15" customHeight="1">
      <c r="A57" s="12" t="s">
        <v>352</v>
      </c>
      <c r="B57" s="5" t="s">
        <v>353</v>
      </c>
      <c r="C57" s="108"/>
      <c r="D57" s="108"/>
      <c r="E57" s="108"/>
      <c r="F57" s="108"/>
    </row>
    <row r="58" spans="1:6" ht="15" customHeight="1">
      <c r="A58" s="12" t="s">
        <v>493</v>
      </c>
      <c r="B58" s="5" t="s">
        <v>354</v>
      </c>
      <c r="C58" s="108"/>
      <c r="D58" s="108"/>
      <c r="E58" s="108"/>
      <c r="F58" s="108"/>
    </row>
    <row r="59" spans="1:6" ht="15" customHeight="1">
      <c r="A59" s="12" t="s">
        <v>355</v>
      </c>
      <c r="B59" s="5" t="s">
        <v>356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357</v>
      </c>
      <c r="C60" s="104">
        <f>SUM(C55:C59)</f>
        <v>10799492</v>
      </c>
      <c r="D60" s="104"/>
      <c r="E60" s="104"/>
      <c r="F60" s="104">
        <f>SUM(F55:F59)</f>
        <v>10799492</v>
      </c>
    </row>
    <row r="61" spans="1:6" ht="15" customHeight="1">
      <c r="A61" s="12" t="s">
        <v>363</v>
      </c>
      <c r="B61" s="5" t="s">
        <v>364</v>
      </c>
      <c r="C61" s="108"/>
      <c r="D61" s="108"/>
      <c r="E61" s="108"/>
      <c r="F61" s="108"/>
    </row>
    <row r="62" spans="1:6" ht="15" customHeight="1">
      <c r="A62" s="4" t="s">
        <v>496</v>
      </c>
      <c r="B62" s="5" t="s">
        <v>365</v>
      </c>
      <c r="C62" s="108"/>
      <c r="D62" s="108"/>
      <c r="E62" s="108"/>
      <c r="F62" s="108"/>
    </row>
    <row r="63" spans="1:6" ht="15" customHeight="1">
      <c r="A63" s="12" t="s">
        <v>497</v>
      </c>
      <c r="B63" s="5" t="s">
        <v>366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367</v>
      </c>
      <c r="C64" s="104">
        <f>SUM(C61:C63)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8"/>
      <c r="C65" s="104">
        <f>C64+C60+C54</f>
        <v>1834443266</v>
      </c>
      <c r="D65" s="104">
        <f>D64+D60+D54</f>
        <v>0</v>
      </c>
      <c r="E65" s="104">
        <f>E64+E60+E54</f>
        <v>0</v>
      </c>
      <c r="F65" s="104">
        <f>F64+F60+F54</f>
        <v>1834443266</v>
      </c>
    </row>
    <row r="66" spans="1:6" ht="15.75">
      <c r="A66" s="43" t="s">
        <v>7</v>
      </c>
      <c r="B66" s="32" t="s">
        <v>368</v>
      </c>
      <c r="C66" s="104">
        <f>C64+C47+C60+C43+C32+C18+C54</f>
        <v>3515881416</v>
      </c>
      <c r="D66" s="104">
        <f>D64+D47+D60+D43+D32</f>
        <v>37551467</v>
      </c>
      <c r="E66" s="104">
        <f>E64+E47+E60+E43+E32</f>
        <v>6659420</v>
      </c>
      <c r="F66" s="104">
        <f>F64+F47+F60+F43+F32+F18+F54</f>
        <v>3560092303</v>
      </c>
    </row>
    <row r="67" spans="1:6" ht="15.75">
      <c r="A67" s="53" t="s">
        <v>80</v>
      </c>
      <c r="B67" s="52"/>
      <c r="C67" s="108">
        <f>C48-'kiadások működés önkormányzat'!C74</f>
        <v>442659591</v>
      </c>
      <c r="D67" s="108">
        <f>D48-'kiadások működés önkormányzat'!D74</f>
        <v>0</v>
      </c>
      <c r="E67" s="108">
        <f>E48-'kiadások működés önkormányzat'!E74</f>
        <v>0</v>
      </c>
      <c r="F67" s="108">
        <f>SUM(C67:E67)</f>
        <v>442659591</v>
      </c>
    </row>
    <row r="68" spans="1:6" ht="15.75">
      <c r="A68" s="53" t="s">
        <v>81</v>
      </c>
      <c r="B68" s="52"/>
      <c r="C68" s="108">
        <f>C65-'kiadások működés önkormányzat'!C97</f>
        <v>-45452468</v>
      </c>
      <c r="D68" s="108">
        <f>D65-'kiadások működés önkormányzat'!D97</f>
        <v>0</v>
      </c>
      <c r="E68" s="108">
        <f>E65-'kiadások működés önkormányzat'!E97</f>
        <v>0</v>
      </c>
      <c r="F68" s="108">
        <f>SUM(C68:E68)</f>
        <v>-45452468</v>
      </c>
    </row>
    <row r="69" spans="1:6" ht="15" hidden="1">
      <c r="A69" s="34" t="s">
        <v>498</v>
      </c>
      <c r="B69" s="4" t="s">
        <v>369</v>
      </c>
      <c r="C69" s="108"/>
      <c r="D69" s="108"/>
      <c r="E69" s="108"/>
      <c r="F69" s="108"/>
    </row>
    <row r="70" spans="1:6" ht="15" hidden="1">
      <c r="A70" s="12" t="s">
        <v>370</v>
      </c>
      <c r="B70" s="4" t="s">
        <v>371</v>
      </c>
      <c r="C70" s="108"/>
      <c r="D70" s="108"/>
      <c r="E70" s="108"/>
      <c r="F70" s="108"/>
    </row>
    <row r="71" spans="1:6" ht="15" hidden="1">
      <c r="A71" s="34" t="s">
        <v>499</v>
      </c>
      <c r="B71" s="4" t="s">
        <v>372</v>
      </c>
      <c r="C71" s="108"/>
      <c r="D71" s="108"/>
      <c r="E71" s="108"/>
      <c r="F71" s="108"/>
    </row>
    <row r="72" spans="1:6" ht="15">
      <c r="A72" s="14" t="s">
        <v>9</v>
      </c>
      <c r="B72" s="6" t="s">
        <v>373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500</v>
      </c>
      <c r="B73" s="4" t="s">
        <v>374</v>
      </c>
      <c r="C73" s="108"/>
      <c r="D73" s="108"/>
      <c r="E73" s="108"/>
      <c r="F73" s="108"/>
    </row>
    <row r="74" spans="1:6" ht="15" hidden="1">
      <c r="A74" s="34" t="s">
        <v>375</v>
      </c>
      <c r="B74" s="4" t="s">
        <v>376</v>
      </c>
      <c r="C74" s="108"/>
      <c r="D74" s="108"/>
      <c r="E74" s="108"/>
      <c r="F74" s="108"/>
    </row>
    <row r="75" spans="1:6" ht="15" hidden="1">
      <c r="A75" s="12" t="s">
        <v>501</v>
      </c>
      <c r="B75" s="4" t="s">
        <v>377</v>
      </c>
      <c r="C75" s="108"/>
      <c r="D75" s="108"/>
      <c r="E75" s="108"/>
      <c r="F75" s="108"/>
    </row>
    <row r="76" spans="1:6" ht="15" hidden="1">
      <c r="A76" s="34" t="s">
        <v>378</v>
      </c>
      <c r="B76" s="4" t="s">
        <v>379</v>
      </c>
      <c r="C76" s="108"/>
      <c r="D76" s="108"/>
      <c r="E76" s="108"/>
      <c r="F76" s="108"/>
    </row>
    <row r="77" spans="1:6" ht="15">
      <c r="A77" s="13" t="s">
        <v>10</v>
      </c>
      <c r="B77" s="6" t="s">
        <v>380</v>
      </c>
      <c r="C77" s="108"/>
      <c r="D77" s="108"/>
      <c r="E77" s="108"/>
      <c r="F77" s="108"/>
    </row>
    <row r="78" spans="1:6" ht="15" hidden="1">
      <c r="A78" s="4" t="s">
        <v>78</v>
      </c>
      <c r="B78" s="4" t="s">
        <v>381</v>
      </c>
      <c r="C78" s="108"/>
      <c r="D78" s="108"/>
      <c r="E78" s="108"/>
      <c r="F78" s="108"/>
    </row>
    <row r="79" spans="1:6" ht="15" hidden="1">
      <c r="A79" s="4" t="s">
        <v>79</v>
      </c>
      <c r="B79" s="4" t="s">
        <v>381</v>
      </c>
      <c r="C79" s="108"/>
      <c r="D79" s="108"/>
      <c r="E79" s="108"/>
      <c r="F79" s="108"/>
    </row>
    <row r="80" spans="1:6" ht="15" hidden="1">
      <c r="A80" s="4" t="s">
        <v>76</v>
      </c>
      <c r="B80" s="4" t="s">
        <v>382</v>
      </c>
      <c r="C80" s="108"/>
      <c r="D80" s="108"/>
      <c r="E80" s="108"/>
      <c r="F80" s="108"/>
    </row>
    <row r="81" spans="1:6" ht="15" hidden="1">
      <c r="A81" s="4" t="s">
        <v>77</v>
      </c>
      <c r="B81" s="4" t="s">
        <v>382</v>
      </c>
      <c r="C81" s="108"/>
      <c r="D81" s="108"/>
      <c r="E81" s="108"/>
      <c r="F81" s="108"/>
    </row>
    <row r="82" spans="1:6" ht="15">
      <c r="A82" s="6" t="s">
        <v>11</v>
      </c>
      <c r="B82" s="6" t="s">
        <v>383</v>
      </c>
      <c r="C82" s="108">
        <v>232283824</v>
      </c>
      <c r="D82" s="108"/>
      <c r="E82" s="108"/>
      <c r="F82" s="108">
        <f>SUM(C82:E82)</f>
        <v>232283824</v>
      </c>
    </row>
    <row r="83" spans="1:6" ht="15">
      <c r="A83" s="34" t="s">
        <v>384</v>
      </c>
      <c r="B83" s="4" t="s">
        <v>385</v>
      </c>
      <c r="C83" s="108"/>
      <c r="D83" s="108"/>
      <c r="E83" s="108"/>
      <c r="F83" s="108"/>
    </row>
    <row r="84" spans="1:6" ht="15">
      <c r="A84" s="34" t="s">
        <v>386</v>
      </c>
      <c r="B84" s="4" t="s">
        <v>387</v>
      </c>
      <c r="C84" s="108"/>
      <c r="D84" s="108"/>
      <c r="E84" s="108"/>
      <c r="F84" s="108"/>
    </row>
    <row r="85" spans="1:6" ht="15">
      <c r="A85" s="34" t="s">
        <v>388</v>
      </c>
      <c r="B85" s="4" t="s">
        <v>389</v>
      </c>
      <c r="C85" s="108"/>
      <c r="D85" s="108"/>
      <c r="E85" s="108"/>
      <c r="F85" s="108"/>
    </row>
    <row r="86" spans="1:6" ht="15">
      <c r="A86" s="34" t="s">
        <v>390</v>
      </c>
      <c r="B86" s="4" t="s">
        <v>391</v>
      </c>
      <c r="C86" s="108"/>
      <c r="D86" s="108"/>
      <c r="E86" s="108"/>
      <c r="F86" s="108"/>
    </row>
    <row r="87" spans="1:6" ht="15">
      <c r="A87" s="12" t="s">
        <v>502</v>
      </c>
      <c r="B87" s="4" t="s">
        <v>392</v>
      </c>
      <c r="C87" s="108"/>
      <c r="D87" s="108"/>
      <c r="E87" s="108"/>
      <c r="F87" s="108"/>
    </row>
    <row r="88" spans="1:6" ht="15">
      <c r="A88" s="14" t="s">
        <v>12</v>
      </c>
      <c r="B88" s="6" t="s">
        <v>393</v>
      </c>
      <c r="C88" s="104">
        <f>SUM(C72:C86)</f>
        <v>232283824</v>
      </c>
      <c r="D88" s="104"/>
      <c r="E88" s="104"/>
      <c r="F88" s="104">
        <f>SUM(C88:E88)</f>
        <v>232283824</v>
      </c>
    </row>
    <row r="89" spans="1:6" ht="15">
      <c r="A89" s="12" t="s">
        <v>394</v>
      </c>
      <c r="B89" s="4" t="s">
        <v>395</v>
      </c>
      <c r="C89" s="108"/>
      <c r="D89" s="108"/>
      <c r="E89" s="108"/>
      <c r="F89" s="108"/>
    </row>
    <row r="90" spans="1:6" ht="15">
      <c r="A90" s="12" t="s">
        <v>396</v>
      </c>
      <c r="B90" s="4" t="s">
        <v>397</v>
      </c>
      <c r="C90" s="108"/>
      <c r="D90" s="108"/>
      <c r="E90" s="108"/>
      <c r="F90" s="108"/>
    </row>
    <row r="91" spans="1:6" ht="15">
      <c r="A91" s="34" t="s">
        <v>398</v>
      </c>
      <c r="B91" s="4" t="s">
        <v>399</v>
      </c>
      <c r="C91" s="108"/>
      <c r="D91" s="108"/>
      <c r="E91" s="108"/>
      <c r="F91" s="108"/>
    </row>
    <row r="92" spans="1:6" ht="15">
      <c r="A92" s="34" t="s">
        <v>503</v>
      </c>
      <c r="B92" s="4" t="s">
        <v>400</v>
      </c>
      <c r="C92" s="108"/>
      <c r="D92" s="108"/>
      <c r="E92" s="108"/>
      <c r="F92" s="108"/>
    </row>
    <row r="93" spans="1:6" ht="15">
      <c r="A93" s="13" t="s">
        <v>13</v>
      </c>
      <c r="B93" s="6" t="s">
        <v>401</v>
      </c>
      <c r="C93" s="108"/>
      <c r="D93" s="108"/>
      <c r="E93" s="108"/>
      <c r="F93" s="108"/>
    </row>
    <row r="94" spans="1:6" ht="15">
      <c r="A94" s="14" t="s">
        <v>402</v>
      </c>
      <c r="B94" s="6" t="s">
        <v>403</v>
      </c>
      <c r="C94" s="108"/>
      <c r="D94" s="108"/>
      <c r="E94" s="108"/>
      <c r="F94" s="108"/>
    </row>
    <row r="95" spans="1:6" ht="15.75">
      <c r="A95" s="37" t="s">
        <v>14</v>
      </c>
      <c r="B95" s="38" t="s">
        <v>404</v>
      </c>
      <c r="C95" s="104">
        <f>SUM(C88)</f>
        <v>232283824</v>
      </c>
      <c r="D95" s="104"/>
      <c r="E95" s="104"/>
      <c r="F95" s="104">
        <f>SUM(C95:E95)</f>
        <v>232283824</v>
      </c>
    </row>
    <row r="96" spans="1:6" ht="15.75">
      <c r="A96" s="41" t="s">
        <v>505</v>
      </c>
      <c r="B96" s="42"/>
      <c r="C96" s="104">
        <f>C66+C95</f>
        <v>3748165240</v>
      </c>
      <c r="D96" s="104">
        <f>D95+D66</f>
        <v>37551467</v>
      </c>
      <c r="E96" s="104">
        <f>E95+E66</f>
        <v>6659420</v>
      </c>
      <c r="F96" s="104">
        <f>F95+F66</f>
        <v>3792376127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23/2017.(XI. 23.)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4">
      <selection activeCell="C111" sqref="C111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73" t="s">
        <v>545</v>
      </c>
      <c r="B1" s="174"/>
      <c r="C1" s="174"/>
      <c r="D1" s="174"/>
      <c r="E1" s="174"/>
      <c r="F1" s="175"/>
    </row>
    <row r="2" spans="1:6" ht="18.75" customHeight="1">
      <c r="A2" s="172" t="s">
        <v>546</v>
      </c>
      <c r="B2" s="177"/>
      <c r="C2" s="177"/>
      <c r="D2" s="177"/>
      <c r="E2" s="177"/>
      <c r="F2" s="175"/>
    </row>
    <row r="3" ht="18">
      <c r="A3" s="44"/>
    </row>
    <row r="4" ht="15">
      <c r="A4" t="s">
        <v>41</v>
      </c>
    </row>
    <row r="5" spans="1:6" ht="45">
      <c r="A5" s="1" t="s">
        <v>119</v>
      </c>
      <c r="B5" s="2" t="s">
        <v>120</v>
      </c>
      <c r="C5" s="51" t="s">
        <v>25</v>
      </c>
      <c r="D5" s="51" t="s">
        <v>26</v>
      </c>
      <c r="E5" s="51" t="s">
        <v>27</v>
      </c>
      <c r="F5" s="62" t="s">
        <v>94</v>
      </c>
    </row>
    <row r="6" spans="1:6" ht="15" hidden="1">
      <c r="A6" s="25" t="s">
        <v>121</v>
      </c>
      <c r="B6" s="26" t="s">
        <v>122</v>
      </c>
      <c r="C6" s="39"/>
      <c r="D6" s="39"/>
      <c r="E6" s="39"/>
      <c r="F6" s="24"/>
    </row>
    <row r="7" spans="1:6" ht="15" hidden="1">
      <c r="A7" s="25" t="s">
        <v>123</v>
      </c>
      <c r="B7" s="27" t="s">
        <v>124</v>
      </c>
      <c r="C7" s="39"/>
      <c r="D7" s="39"/>
      <c r="E7" s="39"/>
      <c r="F7" s="24"/>
    </row>
    <row r="8" spans="1:6" ht="15" hidden="1">
      <c r="A8" s="25" t="s">
        <v>125</v>
      </c>
      <c r="B8" s="27" t="s">
        <v>126</v>
      </c>
      <c r="C8" s="39"/>
      <c r="D8" s="39"/>
      <c r="E8" s="39"/>
      <c r="F8" s="24"/>
    </row>
    <row r="9" spans="1:6" ht="15" hidden="1">
      <c r="A9" s="28" t="s">
        <v>127</v>
      </c>
      <c r="B9" s="27" t="s">
        <v>128</v>
      </c>
      <c r="C9" s="39"/>
      <c r="D9" s="39"/>
      <c r="E9" s="39"/>
      <c r="F9" s="24"/>
    </row>
    <row r="10" spans="1:6" ht="15" hidden="1">
      <c r="A10" s="28" t="s">
        <v>129</v>
      </c>
      <c r="B10" s="27" t="s">
        <v>130</v>
      </c>
      <c r="C10" s="39"/>
      <c r="D10" s="39"/>
      <c r="E10" s="39"/>
      <c r="F10" s="24"/>
    </row>
    <row r="11" spans="1:6" ht="15" hidden="1">
      <c r="A11" s="28" t="s">
        <v>131</v>
      </c>
      <c r="B11" s="27" t="s">
        <v>132</v>
      </c>
      <c r="C11" s="39"/>
      <c r="D11" s="39"/>
      <c r="E11" s="39"/>
      <c r="F11" s="24"/>
    </row>
    <row r="12" spans="1:6" ht="15" hidden="1">
      <c r="A12" s="28" t="s">
        <v>133</v>
      </c>
      <c r="B12" s="27" t="s">
        <v>134</v>
      </c>
      <c r="C12" s="39"/>
      <c r="D12" s="39"/>
      <c r="E12" s="39"/>
      <c r="F12" s="24"/>
    </row>
    <row r="13" spans="1:6" ht="15" hidden="1">
      <c r="A13" s="28" t="s">
        <v>135</v>
      </c>
      <c r="B13" s="27" t="s">
        <v>136</v>
      </c>
      <c r="C13" s="39"/>
      <c r="D13" s="39"/>
      <c r="E13" s="39"/>
      <c r="F13" s="24"/>
    </row>
    <row r="14" spans="1:6" ht="15" hidden="1">
      <c r="A14" s="4" t="s">
        <v>137</v>
      </c>
      <c r="B14" s="27" t="s">
        <v>138</v>
      </c>
      <c r="C14" s="39"/>
      <c r="D14" s="39"/>
      <c r="E14" s="39"/>
      <c r="F14" s="24"/>
    </row>
    <row r="15" spans="1:6" ht="15" hidden="1">
      <c r="A15" s="4" t="s">
        <v>139</v>
      </c>
      <c r="B15" s="27" t="s">
        <v>140</v>
      </c>
      <c r="C15" s="39"/>
      <c r="D15" s="39"/>
      <c r="E15" s="39"/>
      <c r="F15" s="24"/>
    </row>
    <row r="16" spans="1:6" ht="15" hidden="1">
      <c r="A16" s="4" t="s">
        <v>141</v>
      </c>
      <c r="B16" s="27" t="s">
        <v>142</v>
      </c>
      <c r="C16" s="39"/>
      <c r="D16" s="39"/>
      <c r="E16" s="39"/>
      <c r="F16" s="24"/>
    </row>
    <row r="17" spans="1:6" ht="15" hidden="1">
      <c r="A17" s="4" t="s">
        <v>143</v>
      </c>
      <c r="B17" s="27" t="s">
        <v>144</v>
      </c>
      <c r="C17" s="39"/>
      <c r="D17" s="39"/>
      <c r="E17" s="39"/>
      <c r="F17" s="24"/>
    </row>
    <row r="18" spans="1:6" ht="15" hidden="1">
      <c r="A18" s="4" t="s">
        <v>435</v>
      </c>
      <c r="B18" s="27" t="s">
        <v>145</v>
      </c>
      <c r="C18" s="39"/>
      <c r="D18" s="39"/>
      <c r="E18" s="39"/>
      <c r="F18" s="24"/>
    </row>
    <row r="19" spans="1:6" ht="15">
      <c r="A19" s="29" t="s">
        <v>405</v>
      </c>
      <c r="B19" s="30" t="s">
        <v>146</v>
      </c>
      <c r="C19" s="117">
        <v>211479170</v>
      </c>
      <c r="D19" s="117"/>
      <c r="E19" s="117"/>
      <c r="F19" s="118">
        <f>SUM(C19:E19)</f>
        <v>211479170</v>
      </c>
    </row>
    <row r="20" spans="1:6" ht="15" hidden="1">
      <c r="A20" s="4" t="s">
        <v>147</v>
      </c>
      <c r="B20" s="27" t="s">
        <v>148</v>
      </c>
      <c r="C20" s="117"/>
      <c r="D20" s="117"/>
      <c r="E20" s="117"/>
      <c r="F20" s="118"/>
    </row>
    <row r="21" spans="1:6" ht="15" hidden="1">
      <c r="A21" s="4" t="s">
        <v>149</v>
      </c>
      <c r="B21" s="27" t="s">
        <v>150</v>
      </c>
      <c r="C21" s="117"/>
      <c r="D21" s="117"/>
      <c r="E21" s="117"/>
      <c r="F21" s="118"/>
    </row>
    <row r="22" spans="1:6" ht="15" hidden="1">
      <c r="A22" s="5" t="s">
        <v>151</v>
      </c>
      <c r="B22" s="27" t="s">
        <v>152</v>
      </c>
      <c r="C22" s="117"/>
      <c r="D22" s="117"/>
      <c r="E22" s="117"/>
      <c r="F22" s="118"/>
    </row>
    <row r="23" spans="1:6" ht="15">
      <c r="A23" s="6" t="s">
        <v>406</v>
      </c>
      <c r="B23" s="30" t="s">
        <v>153</v>
      </c>
      <c r="C23" s="117">
        <v>42961823</v>
      </c>
      <c r="D23" s="117">
        <v>16232760</v>
      </c>
      <c r="E23" s="117"/>
      <c r="F23" s="118">
        <f>SUM(C23:E23)</f>
        <v>59194583</v>
      </c>
    </row>
    <row r="24" spans="1:6" ht="15">
      <c r="A24" s="47" t="s">
        <v>465</v>
      </c>
      <c r="B24" s="48" t="s">
        <v>154</v>
      </c>
      <c r="C24" s="119">
        <f>SUM(C19:C23)</f>
        <v>254440993</v>
      </c>
      <c r="D24" s="119">
        <f>SUM(D23)</f>
        <v>16232760</v>
      </c>
      <c r="E24" s="117"/>
      <c r="F24" s="119">
        <f>SUM(C24:E24)</f>
        <v>270673753</v>
      </c>
    </row>
    <row r="25" spans="1:6" ht="15">
      <c r="A25" s="36" t="s">
        <v>436</v>
      </c>
      <c r="B25" s="48" t="s">
        <v>155</v>
      </c>
      <c r="C25" s="119">
        <v>39494256</v>
      </c>
      <c r="D25" s="119">
        <v>3571207</v>
      </c>
      <c r="E25" s="117"/>
      <c r="F25" s="119">
        <f>SUM(C25:E25)</f>
        <v>43065463</v>
      </c>
    </row>
    <row r="26" spans="1:6" ht="15" hidden="1">
      <c r="A26" s="4" t="s">
        <v>156</v>
      </c>
      <c r="B26" s="27" t="s">
        <v>157</v>
      </c>
      <c r="C26" s="117"/>
      <c r="D26" s="117"/>
      <c r="E26" s="117"/>
      <c r="F26" s="118"/>
    </row>
    <row r="27" spans="1:6" ht="15" hidden="1">
      <c r="A27" s="4" t="s">
        <v>158</v>
      </c>
      <c r="B27" s="27" t="s">
        <v>159</v>
      </c>
      <c r="C27" s="117"/>
      <c r="D27" s="117"/>
      <c r="E27" s="117"/>
      <c r="F27" s="118"/>
    </row>
    <row r="28" spans="1:6" ht="15" hidden="1">
      <c r="A28" s="4" t="s">
        <v>160</v>
      </c>
      <c r="B28" s="27" t="s">
        <v>161</v>
      </c>
      <c r="C28" s="117"/>
      <c r="D28" s="117"/>
      <c r="E28" s="117"/>
      <c r="F28" s="118"/>
    </row>
    <row r="29" spans="1:6" ht="15">
      <c r="A29" s="6" t="s">
        <v>407</v>
      </c>
      <c r="B29" s="30" t="s">
        <v>162</v>
      </c>
      <c r="C29" s="117">
        <v>27477657</v>
      </c>
      <c r="D29" s="117">
        <v>3450000</v>
      </c>
      <c r="E29" s="117">
        <v>326566</v>
      </c>
      <c r="F29" s="118">
        <f>SUM(C29:E29)</f>
        <v>31254223</v>
      </c>
    </row>
    <row r="30" spans="1:6" ht="15" hidden="1">
      <c r="A30" s="4" t="s">
        <v>163</v>
      </c>
      <c r="B30" s="27" t="s">
        <v>164</v>
      </c>
      <c r="C30" s="117"/>
      <c r="D30" s="117"/>
      <c r="E30" s="117"/>
      <c r="F30" s="118"/>
    </row>
    <row r="31" spans="1:6" ht="15" hidden="1">
      <c r="A31" s="4" t="s">
        <v>165</v>
      </c>
      <c r="B31" s="27" t="s">
        <v>166</v>
      </c>
      <c r="C31" s="117"/>
      <c r="D31" s="117"/>
      <c r="E31" s="117"/>
      <c r="F31" s="118"/>
    </row>
    <row r="32" spans="1:6" ht="15" customHeight="1">
      <c r="A32" s="6" t="s">
        <v>466</v>
      </c>
      <c r="B32" s="30" t="s">
        <v>167</v>
      </c>
      <c r="C32" s="117">
        <v>4058569</v>
      </c>
      <c r="D32" s="117"/>
      <c r="E32" s="117">
        <v>41212</v>
      </c>
      <c r="F32" s="118">
        <f>SUM(C32:E32)</f>
        <v>4099781</v>
      </c>
    </row>
    <row r="33" spans="1:6" ht="15" hidden="1">
      <c r="A33" s="4" t="s">
        <v>168</v>
      </c>
      <c r="B33" s="27" t="s">
        <v>169</v>
      </c>
      <c r="C33" s="117"/>
      <c r="D33" s="117"/>
      <c r="E33" s="117"/>
      <c r="F33" s="118"/>
    </row>
    <row r="34" spans="1:6" ht="15" hidden="1">
      <c r="A34" s="4" t="s">
        <v>170</v>
      </c>
      <c r="B34" s="27" t="s">
        <v>171</v>
      </c>
      <c r="C34" s="117"/>
      <c r="D34" s="117"/>
      <c r="E34" s="117"/>
      <c r="F34" s="118"/>
    </row>
    <row r="35" spans="1:6" ht="15" hidden="1">
      <c r="A35" s="4" t="s">
        <v>437</v>
      </c>
      <c r="B35" s="27" t="s">
        <v>172</v>
      </c>
      <c r="C35" s="117"/>
      <c r="D35" s="117"/>
      <c r="E35" s="117"/>
      <c r="F35" s="118"/>
    </row>
    <row r="36" spans="1:6" ht="15" hidden="1">
      <c r="A36" s="4" t="s">
        <v>173</v>
      </c>
      <c r="B36" s="27" t="s">
        <v>174</v>
      </c>
      <c r="C36" s="117"/>
      <c r="D36" s="117"/>
      <c r="E36" s="117"/>
      <c r="F36" s="118"/>
    </row>
    <row r="37" spans="1:6" ht="15" hidden="1">
      <c r="A37" s="9" t="s">
        <v>438</v>
      </c>
      <c r="B37" s="27" t="s">
        <v>175</v>
      </c>
      <c r="C37" s="117"/>
      <c r="D37" s="117"/>
      <c r="E37" s="117"/>
      <c r="F37" s="118"/>
    </row>
    <row r="38" spans="1:6" ht="15" hidden="1">
      <c r="A38" s="5" t="s">
        <v>176</v>
      </c>
      <c r="B38" s="27" t="s">
        <v>177</v>
      </c>
      <c r="C38" s="117"/>
      <c r="D38" s="117"/>
      <c r="E38" s="117"/>
      <c r="F38" s="118"/>
    </row>
    <row r="39" spans="1:6" ht="15" hidden="1">
      <c r="A39" s="4" t="s">
        <v>439</v>
      </c>
      <c r="B39" s="27" t="s">
        <v>178</v>
      </c>
      <c r="C39" s="117"/>
      <c r="D39" s="117"/>
      <c r="E39" s="117"/>
      <c r="F39" s="118"/>
    </row>
    <row r="40" spans="1:6" ht="15">
      <c r="A40" s="6" t="s">
        <v>408</v>
      </c>
      <c r="B40" s="30" t="s">
        <v>179</v>
      </c>
      <c r="C40" s="117">
        <v>398767666</v>
      </c>
      <c r="D40" s="117">
        <v>2914000</v>
      </c>
      <c r="E40" s="117">
        <v>4614588</v>
      </c>
      <c r="F40" s="118">
        <f>SUM(C40:E40)</f>
        <v>406296254</v>
      </c>
    </row>
    <row r="41" spans="1:6" ht="15" hidden="1">
      <c r="A41" s="4" t="s">
        <v>180</v>
      </c>
      <c r="B41" s="27" t="s">
        <v>181</v>
      </c>
      <c r="C41" s="117"/>
      <c r="D41" s="117"/>
      <c r="E41" s="117"/>
      <c r="F41" s="118"/>
    </row>
    <row r="42" spans="1:6" ht="15" hidden="1">
      <c r="A42" s="4" t="s">
        <v>182</v>
      </c>
      <c r="B42" s="27" t="s">
        <v>183</v>
      </c>
      <c r="C42" s="117"/>
      <c r="D42" s="117"/>
      <c r="E42" s="117"/>
      <c r="F42" s="118"/>
    </row>
    <row r="43" spans="1:6" ht="15">
      <c r="A43" s="6" t="s">
        <v>409</v>
      </c>
      <c r="B43" s="30" t="s">
        <v>184</v>
      </c>
      <c r="C43" s="117">
        <v>3970000</v>
      </c>
      <c r="D43" s="117"/>
      <c r="E43" s="117"/>
      <c r="F43" s="118">
        <f>SUM(C43:E43)</f>
        <v>3970000</v>
      </c>
    </row>
    <row r="44" spans="1:6" ht="15" hidden="1">
      <c r="A44" s="4" t="s">
        <v>185</v>
      </c>
      <c r="B44" s="27" t="s">
        <v>186</v>
      </c>
      <c r="C44" s="117"/>
      <c r="D44" s="117"/>
      <c r="E44" s="117"/>
      <c r="F44" s="118"/>
    </row>
    <row r="45" spans="1:6" ht="15" hidden="1">
      <c r="A45" s="4" t="s">
        <v>187</v>
      </c>
      <c r="B45" s="27" t="s">
        <v>188</v>
      </c>
      <c r="C45" s="117"/>
      <c r="D45" s="117"/>
      <c r="E45" s="117"/>
      <c r="F45" s="118"/>
    </row>
    <row r="46" spans="1:6" ht="15" hidden="1">
      <c r="A46" s="4" t="s">
        <v>440</v>
      </c>
      <c r="B46" s="27" t="s">
        <v>189</v>
      </c>
      <c r="C46" s="117"/>
      <c r="D46" s="117"/>
      <c r="E46" s="117"/>
      <c r="F46" s="118"/>
    </row>
    <row r="47" spans="1:6" ht="15" hidden="1">
      <c r="A47" s="4" t="s">
        <v>441</v>
      </c>
      <c r="B47" s="27" t="s">
        <v>190</v>
      </c>
      <c r="C47" s="117"/>
      <c r="D47" s="117"/>
      <c r="E47" s="117"/>
      <c r="F47" s="118"/>
    </row>
    <row r="48" spans="1:6" ht="15" hidden="1">
      <c r="A48" s="4" t="s">
        <v>191</v>
      </c>
      <c r="B48" s="27" t="s">
        <v>192</v>
      </c>
      <c r="C48" s="117"/>
      <c r="D48" s="117"/>
      <c r="E48" s="117"/>
      <c r="F48" s="118"/>
    </row>
    <row r="49" spans="1:6" ht="15">
      <c r="A49" s="6" t="s">
        <v>410</v>
      </c>
      <c r="B49" s="30" t="s">
        <v>193</v>
      </c>
      <c r="C49" s="117">
        <v>123180715</v>
      </c>
      <c r="D49" s="117">
        <v>1636000</v>
      </c>
      <c r="E49" s="117">
        <v>1677054</v>
      </c>
      <c r="F49" s="118">
        <f>SUM(C49:E49)</f>
        <v>126493769</v>
      </c>
    </row>
    <row r="50" spans="1:6" ht="15">
      <c r="A50" s="36" t="s">
        <v>411</v>
      </c>
      <c r="B50" s="48" t="s">
        <v>194</v>
      </c>
      <c r="C50" s="119">
        <f>SUM(C29:C49)</f>
        <v>557454607</v>
      </c>
      <c r="D50" s="119">
        <f>SUM(D29:D49)</f>
        <v>8000000</v>
      </c>
      <c r="E50" s="119">
        <f>SUM(E29:E49)</f>
        <v>6659420</v>
      </c>
      <c r="F50" s="119">
        <f>SUM(F29:F49)</f>
        <v>572114027</v>
      </c>
    </row>
    <row r="51" spans="1:6" ht="15" hidden="1">
      <c r="A51" s="12" t="s">
        <v>195</v>
      </c>
      <c r="B51" s="27" t="s">
        <v>196</v>
      </c>
      <c r="C51" s="117"/>
      <c r="D51" s="117"/>
      <c r="E51" s="117"/>
      <c r="F51" s="118"/>
    </row>
    <row r="52" spans="1:6" ht="15" hidden="1">
      <c r="A52" s="12" t="s">
        <v>412</v>
      </c>
      <c r="B52" s="27" t="s">
        <v>197</v>
      </c>
      <c r="C52" s="117"/>
      <c r="D52" s="117"/>
      <c r="E52" s="117"/>
      <c r="F52" s="118"/>
    </row>
    <row r="53" spans="1:6" ht="15" hidden="1">
      <c r="A53" s="15" t="s">
        <v>442</v>
      </c>
      <c r="B53" s="27" t="s">
        <v>198</v>
      </c>
      <c r="C53" s="117"/>
      <c r="D53" s="117"/>
      <c r="E53" s="117"/>
      <c r="F53" s="118"/>
    </row>
    <row r="54" spans="1:6" ht="15" hidden="1">
      <c r="A54" s="15" t="s">
        <v>443</v>
      </c>
      <c r="B54" s="27" t="s">
        <v>199</v>
      </c>
      <c r="C54" s="117"/>
      <c r="D54" s="117"/>
      <c r="E54" s="117"/>
      <c r="F54" s="118"/>
    </row>
    <row r="55" spans="1:6" ht="15" hidden="1">
      <c r="A55" s="15" t="s">
        <v>444</v>
      </c>
      <c r="B55" s="27" t="s">
        <v>200</v>
      </c>
      <c r="C55" s="117"/>
      <c r="D55" s="117"/>
      <c r="E55" s="117"/>
      <c r="F55" s="118"/>
    </row>
    <row r="56" spans="1:6" ht="15" hidden="1">
      <c r="A56" s="12" t="s">
        <v>445</v>
      </c>
      <c r="B56" s="27" t="s">
        <v>201</v>
      </c>
      <c r="C56" s="117"/>
      <c r="D56" s="117"/>
      <c r="E56" s="117"/>
      <c r="F56" s="118"/>
    </row>
    <row r="57" spans="1:6" ht="15" hidden="1">
      <c r="A57" s="12" t="s">
        <v>446</v>
      </c>
      <c r="B57" s="27" t="s">
        <v>202</v>
      </c>
      <c r="C57" s="117"/>
      <c r="D57" s="117"/>
      <c r="E57" s="117"/>
      <c r="F57" s="118"/>
    </row>
    <row r="58" spans="1:6" ht="15" hidden="1">
      <c r="A58" s="12" t="s">
        <v>447</v>
      </c>
      <c r="B58" s="27" t="s">
        <v>203</v>
      </c>
      <c r="C58" s="117"/>
      <c r="D58" s="117"/>
      <c r="E58" s="117"/>
      <c r="F58" s="118"/>
    </row>
    <row r="59" spans="1:6" ht="15">
      <c r="A59" s="45" t="s">
        <v>414</v>
      </c>
      <c r="B59" s="48" t="s">
        <v>204</v>
      </c>
      <c r="C59" s="119">
        <v>40800000</v>
      </c>
      <c r="D59" s="119"/>
      <c r="E59" s="119"/>
      <c r="F59" s="119">
        <f>SUM(C59:E59)</f>
        <v>40800000</v>
      </c>
    </row>
    <row r="60" spans="1:6" ht="15">
      <c r="A60" s="11" t="s">
        <v>448</v>
      </c>
      <c r="B60" s="27" t="s">
        <v>205</v>
      </c>
      <c r="C60" s="117"/>
      <c r="D60" s="117"/>
      <c r="E60" s="117"/>
      <c r="F60" s="118"/>
    </row>
    <row r="61" spans="1:6" ht="15">
      <c r="A61" s="11" t="s">
        <v>206</v>
      </c>
      <c r="B61" s="27" t="s">
        <v>207</v>
      </c>
      <c r="C61" s="117">
        <v>3729574</v>
      </c>
      <c r="D61" s="117"/>
      <c r="E61" s="117"/>
      <c r="F61" s="118">
        <f>SUM(C61:E61)</f>
        <v>3729574</v>
      </c>
    </row>
    <row r="62" spans="1:6" ht="15">
      <c r="A62" s="11" t="s">
        <v>208</v>
      </c>
      <c r="B62" s="27" t="s">
        <v>209</v>
      </c>
      <c r="C62" s="117"/>
      <c r="D62" s="117"/>
      <c r="E62" s="117"/>
      <c r="F62" s="118"/>
    </row>
    <row r="63" spans="1:6" ht="15">
      <c r="A63" s="11" t="s">
        <v>415</v>
      </c>
      <c r="B63" s="27" t="s">
        <v>210</v>
      </c>
      <c r="C63" s="117"/>
      <c r="D63" s="117"/>
      <c r="E63" s="117"/>
      <c r="F63" s="118"/>
    </row>
    <row r="64" spans="1:6" ht="15">
      <c r="A64" s="11" t="s">
        <v>449</v>
      </c>
      <c r="B64" s="27" t="s">
        <v>211</v>
      </c>
      <c r="C64" s="117"/>
      <c r="D64" s="117"/>
      <c r="E64" s="117"/>
      <c r="F64" s="118"/>
    </row>
    <row r="65" spans="1:6" ht="15">
      <c r="A65" s="11" t="s">
        <v>417</v>
      </c>
      <c r="B65" s="27" t="s">
        <v>212</v>
      </c>
      <c r="C65" s="117">
        <v>213702341</v>
      </c>
      <c r="D65" s="117"/>
      <c r="E65" s="117"/>
      <c r="F65" s="118">
        <f>SUM(C65:E65)</f>
        <v>213702341</v>
      </c>
    </row>
    <row r="66" spans="1:6" ht="15">
      <c r="A66" s="11" t="s">
        <v>450</v>
      </c>
      <c r="B66" s="27" t="s">
        <v>213</v>
      </c>
      <c r="C66" s="117"/>
      <c r="D66" s="117"/>
      <c r="E66" s="117"/>
      <c r="F66" s="118"/>
    </row>
    <row r="67" spans="1:6" ht="15">
      <c r="A67" s="11" t="s">
        <v>451</v>
      </c>
      <c r="B67" s="27" t="s">
        <v>214</v>
      </c>
      <c r="C67" s="117"/>
      <c r="D67" s="117"/>
      <c r="E67" s="117"/>
      <c r="F67" s="118"/>
    </row>
    <row r="68" spans="1:6" ht="15">
      <c r="A68" s="11" t="s">
        <v>215</v>
      </c>
      <c r="B68" s="27" t="s">
        <v>216</v>
      </c>
      <c r="C68" s="117"/>
      <c r="D68" s="117"/>
      <c r="E68" s="117"/>
      <c r="F68" s="118"/>
    </row>
    <row r="69" spans="1:6" ht="15">
      <c r="A69" s="17" t="s">
        <v>217</v>
      </c>
      <c r="B69" s="27" t="s">
        <v>218</v>
      </c>
      <c r="C69" s="117"/>
      <c r="D69" s="117"/>
      <c r="E69" s="117"/>
      <c r="F69" s="118"/>
    </row>
    <row r="70" spans="1:6" ht="15">
      <c r="A70" s="11" t="s">
        <v>452</v>
      </c>
      <c r="B70" s="27" t="s">
        <v>220</v>
      </c>
      <c r="C70" s="117">
        <v>47965172</v>
      </c>
      <c r="D70" s="117">
        <v>9747500</v>
      </c>
      <c r="E70" s="117"/>
      <c r="F70" s="118">
        <f>SUM(C70:E70)</f>
        <v>57712672</v>
      </c>
    </row>
    <row r="71" spans="1:6" ht="15">
      <c r="A71" s="17" t="s">
        <v>82</v>
      </c>
      <c r="B71" s="27" t="s">
        <v>532</v>
      </c>
      <c r="C71" s="117">
        <v>81191616</v>
      </c>
      <c r="D71" s="117"/>
      <c r="E71" s="117"/>
      <c r="F71" s="118">
        <f>SUM(C71:E71)</f>
        <v>81191616</v>
      </c>
    </row>
    <row r="72" spans="1:6" ht="15">
      <c r="A72" s="17" t="s">
        <v>83</v>
      </c>
      <c r="B72" s="27" t="s">
        <v>532</v>
      </c>
      <c r="C72" s="117"/>
      <c r="D72" s="117"/>
      <c r="E72" s="117"/>
      <c r="F72" s="118">
        <f>SUM(C72:E72)</f>
        <v>0</v>
      </c>
    </row>
    <row r="73" spans="1:6" ht="15">
      <c r="A73" s="45" t="s">
        <v>420</v>
      </c>
      <c r="B73" s="48" t="s">
        <v>221</v>
      </c>
      <c r="C73" s="119">
        <f>SUM(C60:C72)</f>
        <v>346588703</v>
      </c>
      <c r="D73" s="119">
        <f>SUM(D60:D72)</f>
        <v>9747500</v>
      </c>
      <c r="E73" s="119"/>
      <c r="F73" s="119">
        <f>SUM(F60:F72)</f>
        <v>356336203</v>
      </c>
    </row>
    <row r="74" spans="1:6" ht="15.75">
      <c r="A74" s="49" t="s">
        <v>24</v>
      </c>
      <c r="B74" s="48"/>
      <c r="C74" s="119">
        <f>C73+C59+C50+C25+C24</f>
        <v>1238778559</v>
      </c>
      <c r="D74" s="119">
        <f>D73+D59+D50+D25+D24</f>
        <v>37551467</v>
      </c>
      <c r="E74" s="119">
        <f>E73+E59+E50+E25+E24</f>
        <v>6659420</v>
      </c>
      <c r="F74" s="119">
        <f>F73+F59+F50+F25+F24</f>
        <v>1282989446</v>
      </c>
    </row>
    <row r="75" spans="1:6" ht="15">
      <c r="A75" s="31" t="s">
        <v>222</v>
      </c>
      <c r="B75" s="27" t="s">
        <v>223</v>
      </c>
      <c r="C75" s="117">
        <v>80000</v>
      </c>
      <c r="D75" s="117"/>
      <c r="E75" s="117"/>
      <c r="F75" s="118">
        <f>SUM(C75:E75)</f>
        <v>80000</v>
      </c>
    </row>
    <row r="76" spans="1:6" ht="15">
      <c r="A76" s="31" t="s">
        <v>453</v>
      </c>
      <c r="B76" s="27" t="s">
        <v>224</v>
      </c>
      <c r="C76" s="117">
        <v>1397267326</v>
      </c>
      <c r="D76" s="117"/>
      <c r="E76" s="117"/>
      <c r="F76" s="118">
        <f>SUM(C76:E76)</f>
        <v>1397267326</v>
      </c>
    </row>
    <row r="77" spans="1:6" ht="15">
      <c r="A77" s="31" t="s">
        <v>225</v>
      </c>
      <c r="B77" s="27" t="s">
        <v>226</v>
      </c>
      <c r="C77" s="117">
        <v>3350464</v>
      </c>
      <c r="D77" s="117"/>
      <c r="E77" s="117"/>
      <c r="F77" s="118">
        <f>SUM(C77:E77)</f>
        <v>3350464</v>
      </c>
    </row>
    <row r="78" spans="1:6" ht="15">
      <c r="A78" s="31" t="s">
        <v>227</v>
      </c>
      <c r="B78" s="27" t="s">
        <v>228</v>
      </c>
      <c r="C78" s="117">
        <v>65018555</v>
      </c>
      <c r="D78" s="117"/>
      <c r="E78" s="117"/>
      <c r="F78" s="118">
        <f>SUM(C78:E78)</f>
        <v>65018555</v>
      </c>
    </row>
    <row r="79" spans="1:6" ht="15">
      <c r="A79" s="5" t="s">
        <v>229</v>
      </c>
      <c r="B79" s="27" t="s">
        <v>230</v>
      </c>
      <c r="C79" s="117"/>
      <c r="D79" s="117"/>
      <c r="E79" s="117"/>
      <c r="F79" s="118">
        <f>SUM(C79:E79)</f>
        <v>0</v>
      </c>
    </row>
    <row r="80" spans="1:6" ht="15">
      <c r="A80" s="5" t="s">
        <v>231</v>
      </c>
      <c r="B80" s="27" t="s">
        <v>232</v>
      </c>
      <c r="C80" s="117"/>
      <c r="D80" s="117"/>
      <c r="E80" s="117"/>
      <c r="F80" s="118"/>
    </row>
    <row r="81" spans="1:6" ht="15">
      <c r="A81" s="5" t="s">
        <v>233</v>
      </c>
      <c r="B81" s="27" t="s">
        <v>234</v>
      </c>
      <c r="C81" s="117">
        <v>390753131</v>
      </c>
      <c r="D81" s="117"/>
      <c r="E81" s="117"/>
      <c r="F81" s="118">
        <f>SUM(C81:E81)</f>
        <v>390753131</v>
      </c>
    </row>
    <row r="82" spans="1:6" ht="15">
      <c r="A82" s="46" t="s">
        <v>422</v>
      </c>
      <c r="B82" s="48" t="s">
        <v>235</v>
      </c>
      <c r="C82" s="119">
        <f>SUM(C75:C81)</f>
        <v>1856469476</v>
      </c>
      <c r="D82" s="119"/>
      <c r="E82" s="119"/>
      <c r="F82" s="119">
        <f>SUM(F75:F81)</f>
        <v>1856469476</v>
      </c>
    </row>
    <row r="83" spans="1:6" ht="15">
      <c r="A83" s="12" t="s">
        <v>236</v>
      </c>
      <c r="B83" s="27" t="s">
        <v>237</v>
      </c>
      <c r="C83" s="117">
        <v>18445873</v>
      </c>
      <c r="D83" s="117"/>
      <c r="E83" s="117"/>
      <c r="F83" s="118">
        <f>SUM(C83:E83)</f>
        <v>18445873</v>
      </c>
    </row>
    <row r="84" spans="1:6" ht="15">
      <c r="A84" s="12" t="s">
        <v>238</v>
      </c>
      <c r="B84" s="27" t="s">
        <v>239</v>
      </c>
      <c r="C84" s="117"/>
      <c r="D84" s="117"/>
      <c r="E84" s="117"/>
      <c r="F84" s="118"/>
    </row>
    <row r="85" spans="1:6" ht="15">
      <c r="A85" s="12" t="s">
        <v>240</v>
      </c>
      <c r="B85" s="27" t="s">
        <v>241</v>
      </c>
      <c r="C85" s="117"/>
      <c r="D85" s="117"/>
      <c r="E85" s="117"/>
      <c r="F85" s="118"/>
    </row>
    <row r="86" spans="1:6" ht="15">
      <c r="A86" s="12" t="s">
        <v>242</v>
      </c>
      <c r="B86" s="27" t="s">
        <v>243</v>
      </c>
      <c r="C86" s="117">
        <v>4980385</v>
      </c>
      <c r="D86" s="117"/>
      <c r="E86" s="117"/>
      <c r="F86" s="118">
        <f>SUM(C86:E86)</f>
        <v>4980385</v>
      </c>
    </row>
    <row r="87" spans="1:6" ht="15">
      <c r="A87" s="45" t="s">
        <v>423</v>
      </c>
      <c r="B87" s="48" t="s">
        <v>244</v>
      </c>
      <c r="C87" s="119">
        <f>SUM(C83:C86)</f>
        <v>23426258</v>
      </c>
      <c r="D87" s="119"/>
      <c r="E87" s="119"/>
      <c r="F87" s="119">
        <f>SUM(F83:F86)</f>
        <v>23426258</v>
      </c>
    </row>
    <row r="88" spans="1:6" ht="30">
      <c r="A88" s="12" t="s">
        <v>245</v>
      </c>
      <c r="B88" s="27" t="s">
        <v>246</v>
      </c>
      <c r="C88" s="117"/>
      <c r="D88" s="117"/>
      <c r="E88" s="117"/>
      <c r="F88" s="118"/>
    </row>
    <row r="89" spans="1:6" ht="15">
      <c r="A89" s="12" t="s">
        <v>454</v>
      </c>
      <c r="B89" s="27" t="s">
        <v>247</v>
      </c>
      <c r="C89" s="117"/>
      <c r="D89" s="117"/>
      <c r="E89" s="117"/>
      <c r="F89" s="118"/>
    </row>
    <row r="90" spans="1:6" ht="30">
      <c r="A90" s="12" t="s">
        <v>455</v>
      </c>
      <c r="B90" s="27" t="s">
        <v>248</v>
      </c>
      <c r="C90" s="117"/>
      <c r="D90" s="117"/>
      <c r="E90" s="117"/>
      <c r="F90" s="118"/>
    </row>
    <row r="91" spans="1:6" ht="15">
      <c r="A91" s="12" t="s">
        <v>456</v>
      </c>
      <c r="B91" s="27" t="s">
        <v>249</v>
      </c>
      <c r="C91" s="117"/>
      <c r="D91" s="117"/>
      <c r="E91" s="117"/>
      <c r="F91" s="118">
        <f>SUM(C91:E91)</f>
        <v>0</v>
      </c>
    </row>
    <row r="92" spans="1:6" ht="30">
      <c r="A92" s="12" t="s">
        <v>457</v>
      </c>
      <c r="B92" s="27" t="s">
        <v>250</v>
      </c>
      <c r="C92" s="117"/>
      <c r="D92" s="117"/>
      <c r="E92" s="117"/>
      <c r="F92" s="118"/>
    </row>
    <row r="93" spans="1:6" ht="15">
      <c r="A93" s="12" t="s">
        <v>458</v>
      </c>
      <c r="B93" s="27" t="s">
        <v>251</v>
      </c>
      <c r="C93" s="117"/>
      <c r="D93" s="117"/>
      <c r="E93" s="117"/>
      <c r="F93" s="118"/>
    </row>
    <row r="94" spans="1:6" ht="15">
      <c r="A94" s="12" t="s">
        <v>252</v>
      </c>
      <c r="B94" s="27" t="s">
        <v>253</v>
      </c>
      <c r="C94" s="117"/>
      <c r="D94" s="117"/>
      <c r="E94" s="117"/>
      <c r="F94" s="118"/>
    </row>
    <row r="95" spans="1:6" ht="15">
      <c r="A95" s="12" t="s">
        <v>459</v>
      </c>
      <c r="B95" s="27" t="s">
        <v>254</v>
      </c>
      <c r="C95" s="117"/>
      <c r="D95" s="117"/>
      <c r="E95" s="117"/>
      <c r="F95" s="118"/>
    </row>
    <row r="96" spans="1:6" ht="15">
      <c r="A96" s="45" t="s">
        <v>424</v>
      </c>
      <c r="B96" s="48" t="s">
        <v>255</v>
      </c>
      <c r="C96" s="119">
        <f>SUM(C88:C95)</f>
        <v>0</v>
      </c>
      <c r="D96" s="119"/>
      <c r="E96" s="119"/>
      <c r="F96" s="119">
        <f>SUM(F88:F95)</f>
        <v>0</v>
      </c>
    </row>
    <row r="97" spans="1:6" ht="15.75">
      <c r="A97" s="49" t="s">
        <v>23</v>
      </c>
      <c r="B97" s="48"/>
      <c r="C97" s="117">
        <f>C96+C87+C82</f>
        <v>1879895734</v>
      </c>
      <c r="D97" s="117">
        <f>D96+D87+D82</f>
        <v>0</v>
      </c>
      <c r="E97" s="117">
        <f>E96+E87+E82</f>
        <v>0</v>
      </c>
      <c r="F97" s="118">
        <f>F96+F87+F82</f>
        <v>1879895734</v>
      </c>
    </row>
    <row r="98" spans="1:6" ht="15.75">
      <c r="A98" s="32" t="s">
        <v>467</v>
      </c>
      <c r="B98" s="33" t="s">
        <v>256</v>
      </c>
      <c r="C98" s="119">
        <f>C96+C87+C82+C73+C59+C50+C25+C24</f>
        <v>3118674293</v>
      </c>
      <c r="D98" s="119">
        <f>D73+D50+D25+D24</f>
        <v>37551467</v>
      </c>
      <c r="E98" s="119">
        <f>E50</f>
        <v>6659420</v>
      </c>
      <c r="F98" s="119">
        <f>F96+F87+F82+F73+F59+F50+F25+F24</f>
        <v>3162885180</v>
      </c>
    </row>
    <row r="99" spans="1:25" ht="15">
      <c r="A99" s="12" t="s">
        <v>460</v>
      </c>
      <c r="B99" s="4" t="s">
        <v>257</v>
      </c>
      <c r="C99" s="132">
        <v>11130212</v>
      </c>
      <c r="D99" s="132"/>
      <c r="E99" s="132"/>
      <c r="F99" s="132">
        <f>SUM(C99:E99)</f>
        <v>11130212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32"/>
      <c r="D100" s="132"/>
      <c r="E100" s="132"/>
      <c r="F100" s="13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32"/>
      <c r="D101" s="132"/>
      <c r="E101" s="132"/>
      <c r="F101" s="13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38">
        <f>SUM(C99:C101)</f>
        <v>11130212</v>
      </c>
      <c r="D102" s="133"/>
      <c r="E102" s="133"/>
      <c r="F102" s="133">
        <f>SUM(F99:F101)</f>
        <v>11130212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34"/>
      <c r="D103" s="134"/>
      <c r="E103" s="134"/>
      <c r="F103" s="13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34"/>
      <c r="D104" s="134"/>
      <c r="E104" s="134"/>
      <c r="F104" s="13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32"/>
      <c r="D105" s="132"/>
      <c r="E105" s="132"/>
      <c r="F105" s="13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32"/>
      <c r="D106" s="132"/>
      <c r="E106" s="132"/>
      <c r="F106" s="13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35"/>
      <c r="D107" s="135"/>
      <c r="E107" s="135"/>
      <c r="F107" s="13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34"/>
      <c r="D108" s="134"/>
      <c r="E108" s="134"/>
      <c r="F108" s="13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34">
        <v>29187487</v>
      </c>
      <c r="D109" s="134"/>
      <c r="E109" s="134"/>
      <c r="F109" s="134">
        <f>SUM(C109:E109)</f>
        <v>29187487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60">
        <v>589173248</v>
      </c>
      <c r="D110" s="135"/>
      <c r="E110" s="135"/>
      <c r="F110" s="135">
        <f>SUM(C110:E110)</f>
        <v>589173248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34"/>
      <c r="D111" s="134"/>
      <c r="E111" s="134"/>
      <c r="F111" s="13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34"/>
      <c r="D112" s="134"/>
      <c r="E112" s="134"/>
      <c r="F112" s="13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34"/>
      <c r="D113" s="134"/>
      <c r="E113" s="134"/>
      <c r="F113" s="13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35"/>
      <c r="D114" s="135"/>
      <c r="E114" s="135"/>
      <c r="F114" s="13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34"/>
      <c r="D115" s="134"/>
      <c r="E115" s="134"/>
      <c r="F115" s="13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32"/>
      <c r="D116" s="132"/>
      <c r="E116" s="132"/>
      <c r="F116" s="13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34"/>
      <c r="D117" s="134"/>
      <c r="E117" s="134"/>
      <c r="F117" s="13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34"/>
      <c r="D118" s="134"/>
      <c r="E118" s="134"/>
      <c r="F118" s="13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35"/>
      <c r="D119" s="135"/>
      <c r="E119" s="135"/>
      <c r="F119" s="13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32"/>
      <c r="D120" s="132"/>
      <c r="E120" s="132"/>
      <c r="F120" s="13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35">
        <f>C110+C102+C109</f>
        <v>629490947</v>
      </c>
      <c r="D121" s="135"/>
      <c r="E121" s="135"/>
      <c r="F121" s="135">
        <f>SUM(C121:E121)</f>
        <v>629490947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504</v>
      </c>
      <c r="B122" s="42"/>
      <c r="C122" s="136">
        <f>C98+C121</f>
        <v>3748165240</v>
      </c>
      <c r="D122" s="136">
        <f>D98</f>
        <v>37551467</v>
      </c>
      <c r="E122" s="136">
        <f>E98</f>
        <v>6659420</v>
      </c>
      <c r="F122" s="136">
        <f>F121+F98</f>
        <v>3792376127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23/2017(XI. 23.)önkormányzati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4">
      <selection activeCell="C13" sqref="C13"/>
    </sheetView>
  </sheetViews>
  <sheetFormatPr defaultColWidth="9.140625" defaultRowHeight="15"/>
  <cols>
    <col min="1" max="1" width="92.57421875" style="0" customWidth="1"/>
    <col min="3" max="3" width="19.421875" style="0" bestFit="1" customWidth="1"/>
    <col min="4" max="4" width="16.00390625" style="0" customWidth="1"/>
    <col min="5" max="5" width="16.7109375" style="0" customWidth="1"/>
    <col min="6" max="6" width="19.421875" style="0" bestFit="1" customWidth="1"/>
  </cols>
  <sheetData>
    <row r="1" spans="1:6" ht="27" customHeight="1">
      <c r="A1" s="173" t="s">
        <v>545</v>
      </c>
      <c r="B1" s="174"/>
      <c r="C1" s="174"/>
      <c r="D1" s="174"/>
      <c r="E1" s="174"/>
      <c r="F1" s="175"/>
    </row>
    <row r="2" spans="1:6" ht="23.25" customHeight="1">
      <c r="A2" s="176" t="s">
        <v>540</v>
      </c>
      <c r="B2" s="177"/>
      <c r="C2" s="177"/>
      <c r="D2" s="177"/>
      <c r="E2" s="177"/>
      <c r="F2" s="175"/>
    </row>
    <row r="3" ht="18">
      <c r="A3" s="66"/>
    </row>
    <row r="4" ht="15">
      <c r="A4" t="s">
        <v>531</v>
      </c>
    </row>
    <row r="5" spans="1:6" ht="45">
      <c r="A5" s="1" t="s">
        <v>119</v>
      </c>
      <c r="B5" s="2" t="s">
        <v>97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>
        <v>857492594</v>
      </c>
      <c r="D12" s="104"/>
      <c r="E12" s="104"/>
      <c r="F12" s="104">
        <f>SUM(C12:E12)</f>
        <v>857492594</v>
      </c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>
        <v>467289408</v>
      </c>
      <c r="D17" s="108"/>
      <c r="E17" s="108"/>
      <c r="F17" s="108">
        <f>SUM(C17:E17)</f>
        <v>467289408</v>
      </c>
    </row>
    <row r="18" spans="1:6" ht="15" customHeight="1">
      <c r="A18" s="36" t="s">
        <v>507</v>
      </c>
      <c r="B18" s="46" t="s">
        <v>311</v>
      </c>
      <c r="C18" s="104">
        <f>SUM(C12:C17)</f>
        <v>1324782002</v>
      </c>
      <c r="D18" s="104"/>
      <c r="E18" s="104"/>
      <c r="F18" s="104">
        <f>SUM(F12:F17)</f>
        <v>1324782002</v>
      </c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>
        <v>213426180</v>
      </c>
      <c r="D25" s="108">
        <v>37551467</v>
      </c>
      <c r="E25" s="108">
        <v>6659420</v>
      </c>
      <c r="F25" s="108">
        <f>SUM(C25:E25)</f>
        <v>257637067</v>
      </c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332</v>
      </c>
      <c r="C30" s="131">
        <f>SUM(C25:C29)</f>
        <v>249426180</v>
      </c>
      <c r="D30" s="131">
        <f>SUM(D25:D29)</f>
        <v>37551467</v>
      </c>
      <c r="E30" s="131">
        <f>SUM(E25:E29)</f>
        <v>6659420</v>
      </c>
      <c r="F30" s="131">
        <f>SUM(F25:F29)</f>
        <v>293637067</v>
      </c>
    </row>
    <row r="31" spans="1:6" ht="15" customHeight="1">
      <c r="A31" s="4" t="s">
        <v>484</v>
      </c>
      <c r="B31" s="5" t="s">
        <v>333</v>
      </c>
      <c r="C31" s="108">
        <v>6800000</v>
      </c>
      <c r="D31" s="108"/>
      <c r="E31" s="108"/>
      <c r="F31" s="108">
        <f>SUM(C31:E31)</f>
        <v>6800000</v>
      </c>
    </row>
    <row r="32" spans="1:6" ht="15" customHeight="1">
      <c r="A32" s="36" t="s">
        <v>3</v>
      </c>
      <c r="B32" s="46" t="s">
        <v>334</v>
      </c>
      <c r="C32" s="104">
        <f>SUM(C30:C31)</f>
        <v>256226180</v>
      </c>
      <c r="D32" s="104">
        <f>SUM(D30:D31)</f>
        <v>37551467</v>
      </c>
      <c r="E32" s="104">
        <f>SUM(E30:E31)</f>
        <v>6659420</v>
      </c>
      <c r="F32" s="104">
        <f>SUM(F30:F31)</f>
        <v>300437067</v>
      </c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126386023</v>
      </c>
      <c r="D43" s="104"/>
      <c r="E43" s="104"/>
      <c r="F43" s="104">
        <f>SUM(C43:E43)</f>
        <v>126386023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609</v>
      </c>
      <c r="C46" s="108">
        <v>2000000</v>
      </c>
      <c r="D46" s="108"/>
      <c r="E46" s="108"/>
      <c r="F46" s="108">
        <f>SUM(C46:E46)</f>
        <v>2000000</v>
      </c>
    </row>
    <row r="47" spans="1:6" ht="15" customHeight="1">
      <c r="A47" s="36" t="s">
        <v>6</v>
      </c>
      <c r="B47" s="46" t="s">
        <v>362</v>
      </c>
      <c r="C47" s="104">
        <f>SUM(C44:C46)</f>
        <v>2000000</v>
      </c>
      <c r="D47" s="104"/>
      <c r="E47" s="104"/>
      <c r="F47" s="104">
        <f>SUM(F44:F46)</f>
        <v>2000000</v>
      </c>
    </row>
    <row r="48" spans="1:6" ht="15" customHeight="1">
      <c r="A48" s="49" t="s">
        <v>24</v>
      </c>
      <c r="B48" s="87"/>
      <c r="C48" s="104">
        <f>C47+C43+C32+C18</f>
        <v>1709394205</v>
      </c>
      <c r="D48" s="104">
        <f>D47+D43+D32+D18</f>
        <v>37551467</v>
      </c>
      <c r="E48" s="104">
        <f>E43+E32+E18</f>
        <v>6659420</v>
      </c>
      <c r="F48" s="104">
        <f>F47+F43+F32+F18</f>
        <v>1753605092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>
        <v>1823643774</v>
      </c>
      <c r="D53" s="108"/>
      <c r="E53" s="108"/>
      <c r="F53" s="108">
        <f>SUM(C53:E53)</f>
        <v>1823643774</v>
      </c>
    </row>
    <row r="54" spans="1:6" ht="15" customHeight="1">
      <c r="A54" s="36" t="s">
        <v>0</v>
      </c>
      <c r="B54" s="46" t="s">
        <v>319</v>
      </c>
      <c r="C54" s="104">
        <f>SUM(C53)</f>
        <v>1823643774</v>
      </c>
      <c r="D54" s="104"/>
      <c r="E54" s="104"/>
      <c r="F54" s="104">
        <f>SUM(F53)</f>
        <v>1823643774</v>
      </c>
    </row>
    <row r="55" spans="1:6" ht="15" customHeight="1">
      <c r="A55" s="12" t="s">
        <v>491</v>
      </c>
      <c r="B55" s="5" t="s">
        <v>350</v>
      </c>
      <c r="C55" s="108"/>
      <c r="D55" s="108"/>
      <c r="E55" s="108"/>
      <c r="F55" s="108"/>
    </row>
    <row r="56" spans="1:6" ht="15" customHeight="1">
      <c r="A56" s="12" t="s">
        <v>492</v>
      </c>
      <c r="B56" s="5" t="s">
        <v>351</v>
      </c>
      <c r="C56" s="108">
        <v>10799492</v>
      </c>
      <c r="D56" s="108"/>
      <c r="E56" s="108"/>
      <c r="F56" s="108">
        <f>SUM(C56:E56)</f>
        <v>10799492</v>
      </c>
    </row>
    <row r="57" spans="1:6" ht="15" customHeight="1">
      <c r="A57" s="12" t="s">
        <v>352</v>
      </c>
      <c r="B57" s="5" t="s">
        <v>353</v>
      </c>
      <c r="C57" s="108"/>
      <c r="D57" s="108"/>
      <c r="E57" s="108"/>
      <c r="F57" s="108"/>
    </row>
    <row r="58" spans="1:6" ht="15" customHeight="1">
      <c r="A58" s="12" t="s">
        <v>493</v>
      </c>
      <c r="B58" s="5" t="s">
        <v>354</v>
      </c>
      <c r="C58" s="108"/>
      <c r="D58" s="108"/>
      <c r="E58" s="108"/>
      <c r="F58" s="108"/>
    </row>
    <row r="59" spans="1:6" ht="15" customHeight="1">
      <c r="A59" s="12" t="s">
        <v>355</v>
      </c>
      <c r="B59" s="5" t="s">
        <v>356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357</v>
      </c>
      <c r="C60" s="104">
        <f>SUM(C55:C59)</f>
        <v>10799492</v>
      </c>
      <c r="D60" s="104"/>
      <c r="E60" s="104"/>
      <c r="F60" s="104">
        <f>SUM(F55:F59)</f>
        <v>10799492</v>
      </c>
    </row>
    <row r="61" spans="1:6" ht="15" customHeight="1">
      <c r="A61" s="12" t="s">
        <v>363</v>
      </c>
      <c r="B61" s="5" t="s">
        <v>364</v>
      </c>
      <c r="C61" s="108"/>
      <c r="D61" s="108"/>
      <c r="E61" s="108"/>
      <c r="F61" s="108"/>
    </row>
    <row r="62" spans="1:6" ht="15" customHeight="1">
      <c r="A62" s="4" t="s">
        <v>496</v>
      </c>
      <c r="B62" s="5" t="s">
        <v>365</v>
      </c>
      <c r="C62" s="108"/>
      <c r="D62" s="108"/>
      <c r="E62" s="108"/>
      <c r="F62" s="108"/>
    </row>
    <row r="63" spans="1:6" ht="15" customHeight="1">
      <c r="A63" s="12" t="s">
        <v>497</v>
      </c>
      <c r="B63" s="5" t="s">
        <v>366</v>
      </c>
      <c r="C63" s="108"/>
      <c r="D63" s="108"/>
      <c r="E63" s="108"/>
      <c r="F63" s="108">
        <f>SUM(C63:E63)</f>
        <v>0</v>
      </c>
    </row>
    <row r="64" spans="1:6" ht="15" customHeight="1">
      <c r="A64" s="36" t="s">
        <v>8</v>
      </c>
      <c r="B64" s="46" t="s">
        <v>367</v>
      </c>
      <c r="C64" s="104">
        <f>SUM(C63)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7"/>
      <c r="C65" s="104">
        <f>C64+C60+C54</f>
        <v>1834443266</v>
      </c>
      <c r="D65" s="104">
        <f>D64+D60+D54</f>
        <v>0</v>
      </c>
      <c r="E65" s="104">
        <f>E64+E60+E54</f>
        <v>0</v>
      </c>
      <c r="F65" s="104">
        <f>F64+F60+F54</f>
        <v>1834443266</v>
      </c>
    </row>
    <row r="66" spans="1:6" ht="15.75">
      <c r="A66" s="43" t="s">
        <v>7</v>
      </c>
      <c r="B66" s="32" t="s">
        <v>368</v>
      </c>
      <c r="C66" s="104">
        <f>C64+C47+C60+C43+C32+C18+C54</f>
        <v>3543837471</v>
      </c>
      <c r="D66" s="104">
        <f>D64+D47+D60+D43+D32</f>
        <v>37551467</v>
      </c>
      <c r="E66" s="104">
        <f>E64+E47+E60+E43+E32</f>
        <v>6659420</v>
      </c>
      <c r="F66" s="104">
        <f>F64+F47+F60+F43+F32+F18+F54</f>
        <v>3588048358</v>
      </c>
    </row>
    <row r="67" spans="1:6" ht="15.75">
      <c r="A67" s="73" t="s">
        <v>80</v>
      </c>
      <c r="B67" s="52"/>
      <c r="C67" s="108">
        <f>C48-'kiadások működés önk+költs.szer'!C74</f>
        <v>-94894787</v>
      </c>
      <c r="D67" s="108">
        <f>D48-'kiadások működés önk+költs.szer'!D74</f>
        <v>0</v>
      </c>
      <c r="E67" s="108">
        <f>E48-'kiadások működés önk+költs.szer'!E74</f>
        <v>-50290241</v>
      </c>
      <c r="F67" s="108">
        <f>F48-'kiadások működés önk+költs.szer'!F74</f>
        <v>-145185028</v>
      </c>
    </row>
    <row r="68" spans="1:6" ht="15.75">
      <c r="A68" s="73" t="s">
        <v>81</v>
      </c>
      <c r="B68" s="52"/>
      <c r="C68" s="108">
        <f>C65-'kiadások működés önk+költs.szer'!C97</f>
        <v>-48845948</v>
      </c>
      <c r="D68" s="108">
        <f>D65-'kiadások működés önk+költs.szer'!D97</f>
        <v>0</v>
      </c>
      <c r="E68" s="108">
        <f>E65-'kiadások működés önk+költs.szer'!E97</f>
        <v>0</v>
      </c>
      <c r="F68" s="108">
        <f>F65-'kiadások működés önk+költs.szer'!F97</f>
        <v>-48845948</v>
      </c>
    </row>
    <row r="69" spans="1:6" ht="15" hidden="1">
      <c r="A69" s="34" t="s">
        <v>498</v>
      </c>
      <c r="B69" s="4" t="s">
        <v>369</v>
      </c>
      <c r="C69" s="108"/>
      <c r="D69" s="108"/>
      <c r="E69" s="108"/>
      <c r="F69" s="108"/>
    </row>
    <row r="70" spans="1:6" ht="15" hidden="1">
      <c r="A70" s="12" t="s">
        <v>370</v>
      </c>
      <c r="B70" s="4" t="s">
        <v>371</v>
      </c>
      <c r="C70" s="108"/>
      <c r="D70" s="108"/>
      <c r="E70" s="108"/>
      <c r="F70" s="108"/>
    </row>
    <row r="71" spans="1:6" ht="15" hidden="1">
      <c r="A71" s="34" t="s">
        <v>499</v>
      </c>
      <c r="B71" s="4" t="s">
        <v>372</v>
      </c>
      <c r="C71" s="108"/>
      <c r="D71" s="108"/>
      <c r="E71" s="108"/>
      <c r="F71" s="108"/>
    </row>
    <row r="72" spans="1:6" ht="15">
      <c r="A72" s="14" t="s">
        <v>9</v>
      </c>
      <c r="B72" s="6" t="s">
        <v>373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500</v>
      </c>
      <c r="B73" s="4" t="s">
        <v>374</v>
      </c>
      <c r="C73" s="108"/>
      <c r="D73" s="108"/>
      <c r="E73" s="108"/>
      <c r="F73" s="108"/>
    </row>
    <row r="74" spans="1:6" ht="15" hidden="1">
      <c r="A74" s="34" t="s">
        <v>375</v>
      </c>
      <c r="B74" s="4" t="s">
        <v>376</v>
      </c>
      <c r="C74" s="108"/>
      <c r="D74" s="108"/>
      <c r="E74" s="108"/>
      <c r="F74" s="108"/>
    </row>
    <row r="75" spans="1:6" ht="15" hidden="1">
      <c r="A75" s="12" t="s">
        <v>501</v>
      </c>
      <c r="B75" s="4" t="s">
        <v>377</v>
      </c>
      <c r="C75" s="108"/>
      <c r="D75" s="108"/>
      <c r="E75" s="108"/>
      <c r="F75" s="108"/>
    </row>
    <row r="76" spans="1:6" ht="15" hidden="1">
      <c r="A76" s="34" t="s">
        <v>378</v>
      </c>
      <c r="B76" s="4" t="s">
        <v>379</v>
      </c>
      <c r="C76" s="108"/>
      <c r="D76" s="108"/>
      <c r="E76" s="108"/>
      <c r="F76" s="108"/>
    </row>
    <row r="77" spans="1:6" ht="15">
      <c r="A77" s="13" t="s">
        <v>10</v>
      </c>
      <c r="B77" s="6" t="s">
        <v>380</v>
      </c>
      <c r="C77" s="108"/>
      <c r="D77" s="108"/>
      <c r="E77" s="108"/>
      <c r="F77" s="108"/>
    </row>
    <row r="78" spans="1:6" ht="15" hidden="1">
      <c r="A78" s="4" t="s">
        <v>78</v>
      </c>
      <c r="B78" s="4" t="s">
        <v>381</v>
      </c>
      <c r="C78" s="108"/>
      <c r="D78" s="108"/>
      <c r="E78" s="108"/>
      <c r="F78" s="108"/>
    </row>
    <row r="79" spans="1:6" ht="15" hidden="1">
      <c r="A79" s="4" t="s">
        <v>79</v>
      </c>
      <c r="B79" s="4" t="s">
        <v>381</v>
      </c>
      <c r="C79" s="108"/>
      <c r="D79" s="108"/>
      <c r="E79" s="108"/>
      <c r="F79" s="108"/>
    </row>
    <row r="80" spans="1:6" ht="15" hidden="1">
      <c r="A80" s="4" t="s">
        <v>76</v>
      </c>
      <c r="B80" s="4" t="s">
        <v>382</v>
      </c>
      <c r="C80" s="108"/>
      <c r="D80" s="108"/>
      <c r="E80" s="108"/>
      <c r="F80" s="108"/>
    </row>
    <row r="81" spans="1:6" ht="15" hidden="1">
      <c r="A81" s="4" t="s">
        <v>77</v>
      </c>
      <c r="B81" s="4" t="s">
        <v>382</v>
      </c>
      <c r="C81" s="108"/>
      <c r="D81" s="108"/>
      <c r="E81" s="108"/>
      <c r="F81" s="108"/>
    </row>
    <row r="82" spans="1:6" ht="15">
      <c r="A82" s="6" t="s">
        <v>11</v>
      </c>
      <c r="B82" s="6" t="s">
        <v>383</v>
      </c>
      <c r="C82" s="108">
        <v>234348675</v>
      </c>
      <c r="D82" s="108"/>
      <c r="E82" s="108"/>
      <c r="F82" s="108">
        <f>SUM(C82:E82)</f>
        <v>234348675</v>
      </c>
    </row>
    <row r="83" spans="1:6" ht="15">
      <c r="A83" s="34" t="s">
        <v>384</v>
      </c>
      <c r="B83" s="4" t="s">
        <v>385</v>
      </c>
      <c r="C83" s="108"/>
      <c r="D83" s="108"/>
      <c r="E83" s="108"/>
      <c r="F83" s="108"/>
    </row>
    <row r="84" spans="1:6" ht="15">
      <c r="A84" s="34" t="s">
        <v>386</v>
      </c>
      <c r="B84" s="4" t="s">
        <v>387</v>
      </c>
      <c r="C84" s="108"/>
      <c r="D84" s="108"/>
      <c r="E84" s="108"/>
      <c r="F84" s="108"/>
    </row>
    <row r="85" spans="1:6" ht="15">
      <c r="A85" s="34" t="s">
        <v>388</v>
      </c>
      <c r="B85" s="4" t="s">
        <v>389</v>
      </c>
      <c r="C85" s="108"/>
      <c r="D85" s="108"/>
      <c r="E85" s="108"/>
      <c r="F85" s="108">
        <f>SUM(C85:E85)</f>
        <v>0</v>
      </c>
    </row>
    <row r="86" spans="1:6" ht="15">
      <c r="A86" s="34" t="s">
        <v>390</v>
      </c>
      <c r="B86" s="4" t="s">
        <v>391</v>
      </c>
      <c r="C86" s="108"/>
      <c r="D86" s="108"/>
      <c r="E86" s="108"/>
      <c r="F86" s="108"/>
    </row>
    <row r="87" spans="1:6" ht="15">
      <c r="A87" s="12" t="s">
        <v>502</v>
      </c>
      <c r="B87" s="4" t="s">
        <v>392</v>
      </c>
      <c r="C87" s="108"/>
      <c r="D87" s="108"/>
      <c r="E87" s="108"/>
      <c r="F87" s="108"/>
    </row>
    <row r="88" spans="1:6" ht="15">
      <c r="A88" s="14" t="s">
        <v>12</v>
      </c>
      <c r="B88" s="6" t="s">
        <v>393</v>
      </c>
      <c r="C88" s="104">
        <f>SUM(C82:C87)</f>
        <v>234348675</v>
      </c>
      <c r="D88" s="104">
        <f>SUM(D72:D87)</f>
        <v>0</v>
      </c>
      <c r="E88" s="104">
        <f>SUM(E72:E87)</f>
        <v>0</v>
      </c>
      <c r="F88" s="104">
        <f>SUM(C88:E88)</f>
        <v>234348675</v>
      </c>
    </row>
    <row r="89" spans="1:6" ht="15">
      <c r="A89" s="12" t="s">
        <v>394</v>
      </c>
      <c r="B89" s="4" t="s">
        <v>395</v>
      </c>
      <c r="C89" s="108"/>
      <c r="D89" s="108"/>
      <c r="E89" s="108"/>
      <c r="F89" s="108"/>
    </row>
    <row r="90" spans="1:6" ht="15">
      <c r="A90" s="12" t="s">
        <v>396</v>
      </c>
      <c r="B90" s="4" t="s">
        <v>397</v>
      </c>
      <c r="C90" s="108"/>
      <c r="D90" s="108"/>
      <c r="E90" s="108"/>
      <c r="F90" s="108"/>
    </row>
    <row r="91" spans="1:6" ht="15">
      <c r="A91" s="34" t="s">
        <v>398</v>
      </c>
      <c r="B91" s="4" t="s">
        <v>399</v>
      </c>
      <c r="C91" s="108"/>
      <c r="D91" s="108"/>
      <c r="E91" s="108"/>
      <c r="F91" s="108"/>
    </row>
    <row r="92" spans="1:6" ht="15">
      <c r="A92" s="34" t="s">
        <v>503</v>
      </c>
      <c r="B92" s="4" t="s">
        <v>400</v>
      </c>
      <c r="C92" s="108"/>
      <c r="D92" s="108"/>
      <c r="E92" s="108"/>
      <c r="F92" s="108"/>
    </row>
    <row r="93" spans="1:6" ht="15">
      <c r="A93" s="13" t="s">
        <v>13</v>
      </c>
      <c r="B93" s="6" t="s">
        <v>401</v>
      </c>
      <c r="C93" s="108"/>
      <c r="D93" s="108"/>
      <c r="E93" s="108"/>
      <c r="F93" s="108"/>
    </row>
    <row r="94" spans="1:6" ht="15">
      <c r="A94" s="14" t="s">
        <v>402</v>
      </c>
      <c r="B94" s="6" t="s">
        <v>403</v>
      </c>
      <c r="C94" s="108"/>
      <c r="D94" s="108"/>
      <c r="E94" s="108"/>
      <c r="F94" s="108"/>
    </row>
    <row r="95" spans="1:6" ht="15.75">
      <c r="A95" s="37" t="s">
        <v>14</v>
      </c>
      <c r="B95" s="38" t="s">
        <v>404</v>
      </c>
      <c r="C95" s="104">
        <f>SUM(C88)</f>
        <v>234348675</v>
      </c>
      <c r="D95" s="104">
        <f>SUM(D72:D94)</f>
        <v>0</v>
      </c>
      <c r="E95" s="104">
        <f>SUM(E72:E94)</f>
        <v>0</v>
      </c>
      <c r="F95" s="104">
        <f>SUM(C95:E95)</f>
        <v>234348675</v>
      </c>
    </row>
    <row r="96" spans="1:6" ht="15.75">
      <c r="A96" s="71" t="s">
        <v>505</v>
      </c>
      <c r="B96" s="72"/>
      <c r="C96" s="104">
        <f>C66+C95</f>
        <v>3778186146</v>
      </c>
      <c r="D96" s="104">
        <f>D95+D66</f>
        <v>37551467</v>
      </c>
      <c r="E96" s="104">
        <f>E95+E66</f>
        <v>6659420</v>
      </c>
      <c r="F96" s="104">
        <f>F95+F66</f>
        <v>3822397033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&amp;R1/6.melléklet a 23/2017.(XI. 23.)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7">
      <selection activeCell="F130" sqref="F130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73" t="s">
        <v>545</v>
      </c>
      <c r="B1" s="177"/>
      <c r="C1" s="177"/>
      <c r="D1" s="177"/>
      <c r="E1" s="177"/>
      <c r="F1" s="175"/>
    </row>
    <row r="2" spans="1:6" ht="18.75" customHeight="1">
      <c r="A2" s="176" t="s">
        <v>547</v>
      </c>
      <c r="B2" s="177"/>
      <c r="C2" s="177"/>
      <c r="D2" s="177"/>
      <c r="E2" s="177"/>
      <c r="F2" s="175"/>
    </row>
    <row r="3" ht="18">
      <c r="A3" s="66"/>
    </row>
    <row r="4" ht="15">
      <c r="A4" s="3" t="s">
        <v>89</v>
      </c>
    </row>
    <row r="5" spans="1:6" ht="45">
      <c r="A5" s="1" t="s">
        <v>119</v>
      </c>
      <c r="B5" s="2" t="s">
        <v>120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121</v>
      </c>
      <c r="B6" s="26" t="s">
        <v>122</v>
      </c>
      <c r="C6" s="70"/>
      <c r="D6" s="70"/>
      <c r="E6" s="70"/>
      <c r="F6" s="24"/>
    </row>
    <row r="7" spans="1:6" ht="15" hidden="1">
      <c r="A7" s="25" t="s">
        <v>123</v>
      </c>
      <c r="B7" s="27" t="s">
        <v>124</v>
      </c>
      <c r="C7" s="70"/>
      <c r="D7" s="70"/>
      <c r="E7" s="70"/>
      <c r="F7" s="24"/>
    </row>
    <row r="8" spans="1:6" ht="15" hidden="1">
      <c r="A8" s="25" t="s">
        <v>125</v>
      </c>
      <c r="B8" s="27" t="s">
        <v>126</v>
      </c>
      <c r="C8" s="70"/>
      <c r="D8" s="70"/>
      <c r="E8" s="70"/>
      <c r="F8" s="24"/>
    </row>
    <row r="9" spans="1:6" ht="15" hidden="1">
      <c r="A9" s="28" t="s">
        <v>127</v>
      </c>
      <c r="B9" s="27" t="s">
        <v>128</v>
      </c>
      <c r="C9" s="70"/>
      <c r="D9" s="70"/>
      <c r="E9" s="70"/>
      <c r="F9" s="24"/>
    </row>
    <row r="10" spans="1:6" ht="15" hidden="1">
      <c r="A10" s="28" t="s">
        <v>129</v>
      </c>
      <c r="B10" s="27" t="s">
        <v>130</v>
      </c>
      <c r="C10" s="70"/>
      <c r="D10" s="70"/>
      <c r="E10" s="70"/>
      <c r="F10" s="24"/>
    </row>
    <row r="11" spans="1:6" ht="15" hidden="1">
      <c r="A11" s="28" t="s">
        <v>131</v>
      </c>
      <c r="B11" s="27" t="s">
        <v>132</v>
      </c>
      <c r="C11" s="70"/>
      <c r="D11" s="70"/>
      <c r="E11" s="70"/>
      <c r="F11" s="24"/>
    </row>
    <row r="12" spans="1:6" ht="15" hidden="1">
      <c r="A12" s="28" t="s">
        <v>133</v>
      </c>
      <c r="B12" s="27" t="s">
        <v>134</v>
      </c>
      <c r="C12" s="70"/>
      <c r="D12" s="70"/>
      <c r="E12" s="70"/>
      <c r="F12" s="24"/>
    </row>
    <row r="13" spans="1:6" ht="15" hidden="1">
      <c r="A13" s="28" t="s">
        <v>135</v>
      </c>
      <c r="B13" s="27" t="s">
        <v>136</v>
      </c>
      <c r="C13" s="70"/>
      <c r="D13" s="70"/>
      <c r="E13" s="70"/>
      <c r="F13" s="24"/>
    </row>
    <row r="14" spans="1:6" ht="15" hidden="1">
      <c r="A14" s="4" t="s">
        <v>137</v>
      </c>
      <c r="B14" s="27" t="s">
        <v>138</v>
      </c>
      <c r="C14" s="70"/>
      <c r="D14" s="70"/>
      <c r="E14" s="70"/>
      <c r="F14" s="24"/>
    </row>
    <row r="15" spans="1:6" ht="15" hidden="1">
      <c r="A15" s="4" t="s">
        <v>139</v>
      </c>
      <c r="B15" s="27" t="s">
        <v>140</v>
      </c>
      <c r="C15" s="70"/>
      <c r="D15" s="70"/>
      <c r="E15" s="70"/>
      <c r="F15" s="24"/>
    </row>
    <row r="16" spans="1:6" ht="15" hidden="1">
      <c r="A16" s="4" t="s">
        <v>141</v>
      </c>
      <c r="B16" s="27" t="s">
        <v>142</v>
      </c>
      <c r="C16" s="70"/>
      <c r="D16" s="70"/>
      <c r="E16" s="70"/>
      <c r="F16" s="24"/>
    </row>
    <row r="17" spans="1:6" ht="15" hidden="1">
      <c r="A17" s="4" t="s">
        <v>143</v>
      </c>
      <c r="B17" s="27" t="s">
        <v>144</v>
      </c>
      <c r="C17" s="70"/>
      <c r="D17" s="70"/>
      <c r="E17" s="70"/>
      <c r="F17" s="24"/>
    </row>
    <row r="18" spans="1:6" ht="15" hidden="1">
      <c r="A18" s="4" t="s">
        <v>435</v>
      </c>
      <c r="B18" s="27" t="s">
        <v>145</v>
      </c>
      <c r="C18" s="70"/>
      <c r="D18" s="70"/>
      <c r="E18" s="70"/>
      <c r="F18" s="24"/>
    </row>
    <row r="19" spans="1:6" ht="15">
      <c r="A19" s="29" t="s">
        <v>405</v>
      </c>
      <c r="B19" s="30" t="s">
        <v>146</v>
      </c>
      <c r="C19" s="107">
        <v>534270371</v>
      </c>
      <c r="D19" s="107"/>
      <c r="E19" s="107">
        <v>32464026</v>
      </c>
      <c r="F19" s="108">
        <f>SUM(C19:E19)</f>
        <v>566734397</v>
      </c>
    </row>
    <row r="20" spans="1:6" ht="15" hidden="1">
      <c r="A20" s="4" t="s">
        <v>147</v>
      </c>
      <c r="B20" s="27" t="s">
        <v>148</v>
      </c>
      <c r="C20" s="107"/>
      <c r="D20" s="107"/>
      <c r="E20" s="107"/>
      <c r="F20" s="108"/>
    </row>
    <row r="21" spans="1:6" ht="15" hidden="1">
      <c r="A21" s="4" t="s">
        <v>149</v>
      </c>
      <c r="B21" s="27" t="s">
        <v>150</v>
      </c>
      <c r="C21" s="107"/>
      <c r="D21" s="107"/>
      <c r="E21" s="107"/>
      <c r="F21" s="108"/>
    </row>
    <row r="22" spans="1:6" ht="15" hidden="1">
      <c r="A22" s="5" t="s">
        <v>151</v>
      </c>
      <c r="B22" s="27" t="s">
        <v>152</v>
      </c>
      <c r="C22" s="107"/>
      <c r="D22" s="107"/>
      <c r="E22" s="107"/>
      <c r="F22" s="108"/>
    </row>
    <row r="23" spans="1:6" ht="15">
      <c r="A23" s="6" t="s">
        <v>406</v>
      </c>
      <c r="B23" s="30" t="s">
        <v>153</v>
      </c>
      <c r="C23" s="107">
        <v>46403963</v>
      </c>
      <c r="D23" s="107">
        <v>16232760</v>
      </c>
      <c r="E23" s="107">
        <v>300000</v>
      </c>
      <c r="F23" s="108">
        <f>SUM(C23:E23)</f>
        <v>62936723</v>
      </c>
    </row>
    <row r="24" spans="1:6" ht="15">
      <c r="A24" s="47" t="s">
        <v>465</v>
      </c>
      <c r="B24" s="48" t="s">
        <v>154</v>
      </c>
      <c r="C24" s="104">
        <f>SUM(C19:C23)</f>
        <v>580674334</v>
      </c>
      <c r="D24" s="104">
        <f>SUM(D23)</f>
        <v>16232760</v>
      </c>
      <c r="E24" s="104">
        <f>SUM(E19:E23)</f>
        <v>32764026</v>
      </c>
      <c r="F24" s="104">
        <f>SUM(C24:E24)</f>
        <v>629671120</v>
      </c>
    </row>
    <row r="25" spans="1:6" ht="15">
      <c r="A25" s="36" t="s">
        <v>436</v>
      </c>
      <c r="B25" s="48" t="s">
        <v>155</v>
      </c>
      <c r="C25" s="104">
        <v>117845470</v>
      </c>
      <c r="D25" s="104">
        <v>3571207</v>
      </c>
      <c r="E25" s="104">
        <v>7607965</v>
      </c>
      <c r="F25" s="104">
        <f>SUM(C25:E25)</f>
        <v>129024642</v>
      </c>
    </row>
    <row r="26" spans="1:6" ht="15" hidden="1">
      <c r="A26" s="4" t="s">
        <v>156</v>
      </c>
      <c r="B26" s="27" t="s">
        <v>157</v>
      </c>
      <c r="C26" s="107"/>
      <c r="D26" s="107"/>
      <c r="E26" s="107"/>
      <c r="F26" s="108"/>
    </row>
    <row r="27" spans="1:6" ht="15" hidden="1">
      <c r="A27" s="4" t="s">
        <v>158</v>
      </c>
      <c r="B27" s="27" t="s">
        <v>159</v>
      </c>
      <c r="C27" s="107"/>
      <c r="D27" s="107"/>
      <c r="E27" s="107"/>
      <c r="F27" s="108"/>
    </row>
    <row r="28" spans="1:6" ht="15" hidden="1">
      <c r="A28" s="4" t="s">
        <v>160</v>
      </c>
      <c r="B28" s="27" t="s">
        <v>161</v>
      </c>
      <c r="C28" s="107"/>
      <c r="D28" s="107"/>
      <c r="E28" s="107"/>
      <c r="F28" s="108"/>
    </row>
    <row r="29" spans="1:6" ht="15">
      <c r="A29" s="6" t="s">
        <v>407</v>
      </c>
      <c r="B29" s="30" t="s">
        <v>162</v>
      </c>
      <c r="C29" s="107">
        <v>40841727</v>
      </c>
      <c r="D29" s="107">
        <v>3450000</v>
      </c>
      <c r="E29" s="107">
        <v>1051566</v>
      </c>
      <c r="F29" s="108">
        <f>SUM(C29:E29)</f>
        <v>45343293</v>
      </c>
    </row>
    <row r="30" spans="1:6" ht="15" hidden="1">
      <c r="A30" s="4" t="s">
        <v>163</v>
      </c>
      <c r="B30" s="27" t="s">
        <v>164</v>
      </c>
      <c r="C30" s="107"/>
      <c r="D30" s="107"/>
      <c r="E30" s="107"/>
      <c r="F30" s="108"/>
    </row>
    <row r="31" spans="1:6" ht="15" hidden="1">
      <c r="A31" s="4" t="s">
        <v>165</v>
      </c>
      <c r="B31" s="27" t="s">
        <v>166</v>
      </c>
      <c r="C31" s="107"/>
      <c r="D31" s="107"/>
      <c r="E31" s="107"/>
      <c r="F31" s="108"/>
    </row>
    <row r="32" spans="1:6" ht="15" customHeight="1">
      <c r="A32" s="6" t="s">
        <v>466</v>
      </c>
      <c r="B32" s="30" t="s">
        <v>167</v>
      </c>
      <c r="C32" s="107">
        <v>7778449</v>
      </c>
      <c r="D32" s="107"/>
      <c r="E32" s="107">
        <v>441212</v>
      </c>
      <c r="F32" s="108">
        <f>SUM(C32:E32)</f>
        <v>8219661</v>
      </c>
    </row>
    <row r="33" spans="1:6" ht="15" hidden="1">
      <c r="A33" s="4" t="s">
        <v>168</v>
      </c>
      <c r="B33" s="27" t="s">
        <v>169</v>
      </c>
      <c r="C33" s="107"/>
      <c r="D33" s="107"/>
      <c r="E33" s="107"/>
      <c r="F33" s="108"/>
    </row>
    <row r="34" spans="1:6" ht="15" hidden="1">
      <c r="A34" s="4" t="s">
        <v>170</v>
      </c>
      <c r="B34" s="27" t="s">
        <v>171</v>
      </c>
      <c r="C34" s="107"/>
      <c r="D34" s="107"/>
      <c r="E34" s="107"/>
      <c r="F34" s="108"/>
    </row>
    <row r="35" spans="1:6" ht="15" hidden="1">
      <c r="A35" s="4" t="s">
        <v>437</v>
      </c>
      <c r="B35" s="27" t="s">
        <v>172</v>
      </c>
      <c r="C35" s="107"/>
      <c r="D35" s="107"/>
      <c r="E35" s="107"/>
      <c r="F35" s="108"/>
    </row>
    <row r="36" spans="1:6" ht="15" hidden="1">
      <c r="A36" s="4" t="s">
        <v>173</v>
      </c>
      <c r="B36" s="27" t="s">
        <v>174</v>
      </c>
      <c r="C36" s="107"/>
      <c r="D36" s="107"/>
      <c r="E36" s="107"/>
      <c r="F36" s="108"/>
    </row>
    <row r="37" spans="1:6" ht="15" hidden="1">
      <c r="A37" s="9" t="s">
        <v>438</v>
      </c>
      <c r="B37" s="27" t="s">
        <v>175</v>
      </c>
      <c r="C37" s="107"/>
      <c r="D37" s="107"/>
      <c r="E37" s="107"/>
      <c r="F37" s="108"/>
    </row>
    <row r="38" spans="1:6" ht="15" hidden="1">
      <c r="A38" s="5" t="s">
        <v>176</v>
      </c>
      <c r="B38" s="27" t="s">
        <v>177</v>
      </c>
      <c r="C38" s="107"/>
      <c r="D38" s="107"/>
      <c r="E38" s="107"/>
      <c r="F38" s="108"/>
    </row>
    <row r="39" spans="1:6" ht="15" hidden="1">
      <c r="A39" s="4" t="s">
        <v>439</v>
      </c>
      <c r="B39" s="27" t="s">
        <v>178</v>
      </c>
      <c r="C39" s="107"/>
      <c r="D39" s="107"/>
      <c r="E39" s="107"/>
      <c r="F39" s="108"/>
    </row>
    <row r="40" spans="1:6" ht="15">
      <c r="A40" s="6" t="s">
        <v>408</v>
      </c>
      <c r="B40" s="30" t="s">
        <v>179</v>
      </c>
      <c r="C40" s="107">
        <v>509696583</v>
      </c>
      <c r="D40" s="107">
        <v>2914000</v>
      </c>
      <c r="E40" s="107">
        <v>11626088</v>
      </c>
      <c r="F40" s="108">
        <f>SUM(C40:E40)</f>
        <v>524236671</v>
      </c>
    </row>
    <row r="41" spans="1:6" ht="15" hidden="1">
      <c r="A41" s="4" t="s">
        <v>180</v>
      </c>
      <c r="B41" s="27" t="s">
        <v>181</v>
      </c>
      <c r="C41" s="107"/>
      <c r="D41" s="107"/>
      <c r="E41" s="107"/>
      <c r="F41" s="108"/>
    </row>
    <row r="42" spans="1:6" ht="15" hidden="1">
      <c r="A42" s="4" t="s">
        <v>182</v>
      </c>
      <c r="B42" s="27" t="s">
        <v>183</v>
      </c>
      <c r="C42" s="107"/>
      <c r="D42" s="107"/>
      <c r="E42" s="107"/>
      <c r="F42" s="108"/>
    </row>
    <row r="43" spans="1:6" ht="15">
      <c r="A43" s="6" t="s">
        <v>409</v>
      </c>
      <c r="B43" s="30" t="s">
        <v>184</v>
      </c>
      <c r="C43" s="107">
        <v>4600000</v>
      </c>
      <c r="D43" s="107"/>
      <c r="E43" s="107">
        <v>100000</v>
      </c>
      <c r="F43" s="108">
        <f>SUM(C43:E43)</f>
        <v>4700000</v>
      </c>
    </row>
    <row r="44" spans="1:6" ht="15" hidden="1">
      <c r="A44" s="4" t="s">
        <v>185</v>
      </c>
      <c r="B44" s="27" t="s">
        <v>186</v>
      </c>
      <c r="C44" s="107"/>
      <c r="D44" s="107"/>
      <c r="E44" s="107"/>
      <c r="F44" s="108"/>
    </row>
    <row r="45" spans="1:6" ht="15" hidden="1">
      <c r="A45" s="4" t="s">
        <v>187</v>
      </c>
      <c r="B45" s="27" t="s">
        <v>188</v>
      </c>
      <c r="C45" s="107"/>
      <c r="D45" s="107"/>
      <c r="E45" s="107"/>
      <c r="F45" s="108"/>
    </row>
    <row r="46" spans="1:6" ht="15" hidden="1">
      <c r="A46" s="4" t="s">
        <v>440</v>
      </c>
      <c r="B46" s="27" t="s">
        <v>189</v>
      </c>
      <c r="C46" s="107"/>
      <c r="D46" s="107"/>
      <c r="E46" s="107"/>
      <c r="F46" s="108"/>
    </row>
    <row r="47" spans="1:6" ht="15" hidden="1">
      <c r="A47" s="4" t="s">
        <v>441</v>
      </c>
      <c r="B47" s="27" t="s">
        <v>190</v>
      </c>
      <c r="C47" s="107"/>
      <c r="D47" s="107"/>
      <c r="E47" s="107"/>
      <c r="F47" s="108"/>
    </row>
    <row r="48" spans="1:6" ht="15" hidden="1">
      <c r="A48" s="4" t="s">
        <v>191</v>
      </c>
      <c r="B48" s="27" t="s">
        <v>192</v>
      </c>
      <c r="C48" s="107"/>
      <c r="D48" s="107"/>
      <c r="E48" s="107"/>
      <c r="F48" s="108"/>
    </row>
    <row r="49" spans="1:6" ht="15">
      <c r="A49" s="6" t="s">
        <v>410</v>
      </c>
      <c r="B49" s="30" t="s">
        <v>193</v>
      </c>
      <c r="C49" s="107">
        <v>155463726</v>
      </c>
      <c r="D49" s="107">
        <v>1636000</v>
      </c>
      <c r="E49" s="107">
        <v>3358804</v>
      </c>
      <c r="F49" s="108">
        <f>SUM(C49:E49)</f>
        <v>160458530</v>
      </c>
    </row>
    <row r="50" spans="1:6" ht="15">
      <c r="A50" s="36" t="s">
        <v>411</v>
      </c>
      <c r="B50" s="48" t="s">
        <v>194</v>
      </c>
      <c r="C50" s="104">
        <f>SUM(C29:C49)</f>
        <v>718380485</v>
      </c>
      <c r="D50" s="104">
        <f>SUM(D29:D49)</f>
        <v>8000000</v>
      </c>
      <c r="E50" s="104">
        <f>SUM(E29:E49)</f>
        <v>16577670</v>
      </c>
      <c r="F50" s="104">
        <f>SUM(F29:F49)</f>
        <v>742958155</v>
      </c>
    </row>
    <row r="51" spans="1:6" ht="15" hidden="1">
      <c r="A51" s="12" t="s">
        <v>195</v>
      </c>
      <c r="B51" s="27" t="s">
        <v>196</v>
      </c>
      <c r="C51" s="107"/>
      <c r="D51" s="107"/>
      <c r="E51" s="107"/>
      <c r="F51" s="108"/>
    </row>
    <row r="52" spans="1:6" ht="15" hidden="1">
      <c r="A52" s="12" t="s">
        <v>412</v>
      </c>
      <c r="B52" s="27" t="s">
        <v>197</v>
      </c>
      <c r="C52" s="107"/>
      <c r="D52" s="107"/>
      <c r="E52" s="107"/>
      <c r="F52" s="108"/>
    </row>
    <row r="53" spans="1:6" ht="15" hidden="1">
      <c r="A53" s="15" t="s">
        <v>442</v>
      </c>
      <c r="B53" s="27" t="s">
        <v>198</v>
      </c>
      <c r="C53" s="107"/>
      <c r="D53" s="107"/>
      <c r="E53" s="107"/>
      <c r="F53" s="108"/>
    </row>
    <row r="54" spans="1:6" ht="15" hidden="1">
      <c r="A54" s="15" t="s">
        <v>443</v>
      </c>
      <c r="B54" s="27" t="s">
        <v>199</v>
      </c>
      <c r="C54" s="107"/>
      <c r="D54" s="107"/>
      <c r="E54" s="107"/>
      <c r="F54" s="108"/>
    </row>
    <row r="55" spans="1:6" ht="15" hidden="1">
      <c r="A55" s="15" t="s">
        <v>444</v>
      </c>
      <c r="B55" s="27" t="s">
        <v>200</v>
      </c>
      <c r="C55" s="107"/>
      <c r="D55" s="107"/>
      <c r="E55" s="107"/>
      <c r="F55" s="108"/>
    </row>
    <row r="56" spans="1:6" ht="15" hidden="1">
      <c r="A56" s="12" t="s">
        <v>445</v>
      </c>
      <c r="B56" s="27" t="s">
        <v>201</v>
      </c>
      <c r="C56" s="107"/>
      <c r="D56" s="107"/>
      <c r="E56" s="107"/>
      <c r="F56" s="108"/>
    </row>
    <row r="57" spans="1:6" ht="15" hidden="1">
      <c r="A57" s="12" t="s">
        <v>446</v>
      </c>
      <c r="B57" s="27" t="s">
        <v>202</v>
      </c>
      <c r="C57" s="107"/>
      <c r="D57" s="107"/>
      <c r="E57" s="107"/>
      <c r="F57" s="108"/>
    </row>
    <row r="58" spans="1:6" ht="15" hidden="1">
      <c r="A58" s="12" t="s">
        <v>447</v>
      </c>
      <c r="B58" s="27" t="s">
        <v>203</v>
      </c>
      <c r="C58" s="107"/>
      <c r="D58" s="107"/>
      <c r="E58" s="107"/>
      <c r="F58" s="108"/>
    </row>
    <row r="59" spans="1:6" ht="15">
      <c r="A59" s="45" t="s">
        <v>414</v>
      </c>
      <c r="B59" s="48" t="s">
        <v>204</v>
      </c>
      <c r="C59" s="104">
        <v>40800000</v>
      </c>
      <c r="D59" s="104"/>
      <c r="E59" s="104"/>
      <c r="F59" s="104">
        <f>SUM(C59:E59)</f>
        <v>40800000</v>
      </c>
    </row>
    <row r="60" spans="1:6" ht="15">
      <c r="A60" s="11" t="s">
        <v>448</v>
      </c>
      <c r="B60" s="27" t="s">
        <v>205</v>
      </c>
      <c r="C60" s="107"/>
      <c r="D60" s="107"/>
      <c r="E60" s="107"/>
      <c r="F60" s="108"/>
    </row>
    <row r="61" spans="1:6" ht="15">
      <c r="A61" s="11" t="s">
        <v>206</v>
      </c>
      <c r="B61" s="27" t="s">
        <v>207</v>
      </c>
      <c r="C61" s="107">
        <v>3729574</v>
      </c>
      <c r="D61" s="107"/>
      <c r="E61" s="107"/>
      <c r="F61" s="108">
        <f>SUM(C61:E61)</f>
        <v>3729574</v>
      </c>
    </row>
    <row r="62" spans="1:6" ht="15">
      <c r="A62" s="11" t="s">
        <v>208</v>
      </c>
      <c r="B62" s="27" t="s">
        <v>209</v>
      </c>
      <c r="C62" s="107"/>
      <c r="D62" s="107"/>
      <c r="E62" s="107"/>
      <c r="F62" s="108"/>
    </row>
    <row r="63" spans="1:6" ht="15">
      <c r="A63" s="11" t="s">
        <v>415</v>
      </c>
      <c r="B63" s="27" t="s">
        <v>210</v>
      </c>
      <c r="C63" s="107"/>
      <c r="D63" s="107"/>
      <c r="E63" s="107"/>
      <c r="F63" s="108"/>
    </row>
    <row r="64" spans="1:6" ht="15">
      <c r="A64" s="11" t="s">
        <v>449</v>
      </c>
      <c r="B64" s="27" t="s">
        <v>211</v>
      </c>
      <c r="C64" s="107"/>
      <c r="D64" s="107"/>
      <c r="E64" s="107"/>
      <c r="F64" s="108"/>
    </row>
    <row r="65" spans="1:6" ht="15">
      <c r="A65" s="11" t="s">
        <v>417</v>
      </c>
      <c r="B65" s="27" t="s">
        <v>212</v>
      </c>
      <c r="C65" s="107">
        <v>213702341</v>
      </c>
      <c r="D65" s="107"/>
      <c r="E65" s="107"/>
      <c r="F65" s="108">
        <f>SUM(C65:E65)</f>
        <v>213702341</v>
      </c>
    </row>
    <row r="66" spans="1:6" ht="15">
      <c r="A66" s="11" t="s">
        <v>450</v>
      </c>
      <c r="B66" s="27" t="s">
        <v>213</v>
      </c>
      <c r="C66" s="107"/>
      <c r="D66" s="107"/>
      <c r="E66" s="107"/>
      <c r="F66" s="108"/>
    </row>
    <row r="67" spans="1:6" ht="15">
      <c r="A67" s="11" t="s">
        <v>451</v>
      </c>
      <c r="B67" s="27" t="s">
        <v>214</v>
      </c>
      <c r="C67" s="107"/>
      <c r="D67" s="107"/>
      <c r="E67" s="107"/>
      <c r="F67" s="108"/>
    </row>
    <row r="68" spans="1:6" ht="15">
      <c r="A68" s="11" t="s">
        <v>215</v>
      </c>
      <c r="B68" s="27" t="s">
        <v>216</v>
      </c>
      <c r="C68" s="107"/>
      <c r="D68" s="107"/>
      <c r="E68" s="107"/>
      <c r="F68" s="108"/>
    </row>
    <row r="69" spans="1:6" ht="15">
      <c r="A69" s="17" t="s">
        <v>217</v>
      </c>
      <c r="B69" s="27" t="s">
        <v>218</v>
      </c>
      <c r="C69" s="107"/>
      <c r="D69" s="107"/>
      <c r="E69" s="107"/>
      <c r="F69" s="108"/>
    </row>
    <row r="70" spans="1:6" ht="15">
      <c r="A70" s="11" t="s">
        <v>452</v>
      </c>
      <c r="B70" s="27" t="s">
        <v>219</v>
      </c>
      <c r="C70" s="107">
        <v>47965172</v>
      </c>
      <c r="D70" s="107">
        <v>9747500</v>
      </c>
      <c r="E70" s="107"/>
      <c r="F70" s="108">
        <f>SUM(C70:E70)</f>
        <v>57712672</v>
      </c>
    </row>
    <row r="71" spans="1:6" ht="15">
      <c r="A71" s="17" t="s">
        <v>82</v>
      </c>
      <c r="B71" s="27" t="s">
        <v>220</v>
      </c>
      <c r="C71" s="107">
        <v>81191616</v>
      </c>
      <c r="D71" s="107"/>
      <c r="E71" s="107"/>
      <c r="F71" s="108">
        <f>SUM(C71:E71)</f>
        <v>81191616</v>
      </c>
    </row>
    <row r="72" spans="1:6" ht="15">
      <c r="A72" s="17" t="s">
        <v>83</v>
      </c>
      <c r="B72" s="27" t="s">
        <v>220</v>
      </c>
      <c r="C72" s="107"/>
      <c r="D72" s="107"/>
      <c r="E72" s="107"/>
      <c r="F72" s="108"/>
    </row>
    <row r="73" spans="1:6" ht="15">
      <c r="A73" s="45" t="s">
        <v>420</v>
      </c>
      <c r="B73" s="48" t="s">
        <v>221</v>
      </c>
      <c r="C73" s="104">
        <f>SUM(C60:C72)</f>
        <v>346588703</v>
      </c>
      <c r="D73" s="104">
        <f>SUM(D60:D72)</f>
        <v>9747500</v>
      </c>
      <c r="E73" s="104"/>
      <c r="F73" s="104">
        <f>SUM(F60:F72)</f>
        <v>356336203</v>
      </c>
    </row>
    <row r="74" spans="1:6" ht="15.75">
      <c r="A74" s="49" t="s">
        <v>24</v>
      </c>
      <c r="B74" s="89"/>
      <c r="C74" s="104">
        <f>C73+C59+C50+C25+C24</f>
        <v>1804288992</v>
      </c>
      <c r="D74" s="104">
        <f>D73+D59+D50+D25+D24</f>
        <v>37551467</v>
      </c>
      <c r="E74" s="104">
        <f>E73+E59+E50+E25+E24</f>
        <v>56949661</v>
      </c>
      <c r="F74" s="104">
        <f>F73+F59+F50+F25+F24</f>
        <v>1898790120</v>
      </c>
    </row>
    <row r="75" spans="1:6" ht="15">
      <c r="A75" s="31" t="s">
        <v>222</v>
      </c>
      <c r="B75" s="27" t="s">
        <v>223</v>
      </c>
      <c r="C75" s="107">
        <v>580000</v>
      </c>
      <c r="D75" s="107"/>
      <c r="E75" s="107"/>
      <c r="F75" s="108">
        <f>SUM(C75:E75)</f>
        <v>580000</v>
      </c>
    </row>
    <row r="76" spans="1:6" ht="15">
      <c r="A76" s="31" t="s">
        <v>453</v>
      </c>
      <c r="B76" s="27" t="s">
        <v>224</v>
      </c>
      <c r="C76" s="107">
        <v>1397267326</v>
      </c>
      <c r="D76" s="107"/>
      <c r="E76" s="107"/>
      <c r="F76" s="108">
        <f aca="true" t="shared" si="0" ref="F76:F81">SUM(C76:E76)</f>
        <v>1397267326</v>
      </c>
    </row>
    <row r="77" spans="1:6" ht="15">
      <c r="A77" s="31" t="s">
        <v>225</v>
      </c>
      <c r="B77" s="27" t="s">
        <v>226</v>
      </c>
      <c r="C77" s="107">
        <v>4851669</v>
      </c>
      <c r="D77" s="107"/>
      <c r="E77" s="107"/>
      <c r="F77" s="108">
        <f t="shared" si="0"/>
        <v>4851669</v>
      </c>
    </row>
    <row r="78" spans="1:6" ht="15">
      <c r="A78" s="31" t="s">
        <v>227</v>
      </c>
      <c r="B78" s="27" t="s">
        <v>228</v>
      </c>
      <c r="C78" s="107">
        <v>65689350</v>
      </c>
      <c r="D78" s="107"/>
      <c r="E78" s="107"/>
      <c r="F78" s="108">
        <f t="shared" si="0"/>
        <v>65689350</v>
      </c>
    </row>
    <row r="79" spans="1:6" ht="15">
      <c r="A79" s="5" t="s">
        <v>229</v>
      </c>
      <c r="B79" s="27" t="s">
        <v>230</v>
      </c>
      <c r="C79" s="107"/>
      <c r="D79" s="107"/>
      <c r="E79" s="107"/>
      <c r="F79" s="108">
        <f t="shared" si="0"/>
        <v>0</v>
      </c>
    </row>
    <row r="80" spans="1:6" ht="15">
      <c r="A80" s="5" t="s">
        <v>231</v>
      </c>
      <c r="B80" s="27" t="s">
        <v>232</v>
      </c>
      <c r="C80" s="107"/>
      <c r="D80" s="107"/>
      <c r="E80" s="107"/>
      <c r="F80" s="108">
        <f t="shared" si="0"/>
        <v>0</v>
      </c>
    </row>
    <row r="81" spans="1:6" ht="15">
      <c r="A81" s="5" t="s">
        <v>233</v>
      </c>
      <c r="B81" s="27" t="s">
        <v>234</v>
      </c>
      <c r="C81" s="107">
        <v>391474611</v>
      </c>
      <c r="D81" s="107"/>
      <c r="E81" s="107"/>
      <c r="F81" s="108">
        <f t="shared" si="0"/>
        <v>391474611</v>
      </c>
    </row>
    <row r="82" spans="1:6" ht="15">
      <c r="A82" s="46" t="s">
        <v>422</v>
      </c>
      <c r="B82" s="48" t="s">
        <v>235</v>
      </c>
      <c r="C82" s="104">
        <f>SUM(C75:C81)</f>
        <v>1859862956</v>
      </c>
      <c r="D82" s="104"/>
      <c r="E82" s="104"/>
      <c r="F82" s="104">
        <f>SUM(F75:F81)</f>
        <v>1859862956</v>
      </c>
    </row>
    <row r="83" spans="1:6" ht="15">
      <c r="A83" s="12" t="s">
        <v>236</v>
      </c>
      <c r="B83" s="27" t="s">
        <v>237</v>
      </c>
      <c r="C83" s="107">
        <v>18445873</v>
      </c>
      <c r="D83" s="107"/>
      <c r="E83" s="107"/>
      <c r="F83" s="108">
        <f>SUM(C83:E83)</f>
        <v>18445873</v>
      </c>
    </row>
    <row r="84" spans="1:6" ht="15">
      <c r="A84" s="12" t="s">
        <v>238</v>
      </c>
      <c r="B84" s="27" t="s">
        <v>239</v>
      </c>
      <c r="C84" s="107"/>
      <c r="D84" s="107"/>
      <c r="E84" s="107"/>
      <c r="F84" s="108"/>
    </row>
    <row r="85" spans="1:6" ht="15">
      <c r="A85" s="12" t="s">
        <v>240</v>
      </c>
      <c r="B85" s="27" t="s">
        <v>241</v>
      </c>
      <c r="C85" s="107"/>
      <c r="D85" s="107"/>
      <c r="E85" s="107"/>
      <c r="F85" s="108"/>
    </row>
    <row r="86" spans="1:6" ht="15">
      <c r="A86" s="12" t="s">
        <v>242</v>
      </c>
      <c r="B86" s="27" t="s">
        <v>243</v>
      </c>
      <c r="C86" s="107">
        <v>4980385</v>
      </c>
      <c r="D86" s="107"/>
      <c r="E86" s="107"/>
      <c r="F86" s="108">
        <f>SUM(C86:E86)</f>
        <v>4980385</v>
      </c>
    </row>
    <row r="87" spans="1:6" ht="15">
      <c r="A87" s="45" t="s">
        <v>423</v>
      </c>
      <c r="B87" s="48" t="s">
        <v>244</v>
      </c>
      <c r="C87" s="104">
        <f>SUM(C83:C86)</f>
        <v>23426258</v>
      </c>
      <c r="D87" s="104"/>
      <c r="E87" s="104"/>
      <c r="F87" s="104">
        <f>SUM(F83:F86)</f>
        <v>23426258</v>
      </c>
    </row>
    <row r="88" spans="1:6" ht="30">
      <c r="A88" s="12" t="s">
        <v>245</v>
      </c>
      <c r="B88" s="27" t="s">
        <v>246</v>
      </c>
      <c r="C88" s="107"/>
      <c r="D88" s="107"/>
      <c r="E88" s="107"/>
      <c r="F88" s="108"/>
    </row>
    <row r="89" spans="1:6" ht="15">
      <c r="A89" s="12" t="s">
        <v>454</v>
      </c>
      <c r="B89" s="27" t="s">
        <v>247</v>
      </c>
      <c r="C89" s="107"/>
      <c r="D89" s="107"/>
      <c r="E89" s="107"/>
      <c r="F89" s="108"/>
    </row>
    <row r="90" spans="1:6" ht="30">
      <c r="A90" s="12" t="s">
        <v>455</v>
      </c>
      <c r="B90" s="27" t="s">
        <v>248</v>
      </c>
      <c r="C90" s="107"/>
      <c r="D90" s="107"/>
      <c r="E90" s="107"/>
      <c r="F90" s="108"/>
    </row>
    <row r="91" spans="1:6" ht="15">
      <c r="A91" s="12" t="s">
        <v>456</v>
      </c>
      <c r="B91" s="27" t="s">
        <v>249</v>
      </c>
      <c r="C91" s="107"/>
      <c r="D91" s="107"/>
      <c r="E91" s="107"/>
      <c r="F91" s="108">
        <f>SUM(C91:E91)</f>
        <v>0</v>
      </c>
    </row>
    <row r="92" spans="1:6" ht="30">
      <c r="A92" s="12" t="s">
        <v>457</v>
      </c>
      <c r="B92" s="27" t="s">
        <v>250</v>
      </c>
      <c r="C92" s="107"/>
      <c r="D92" s="107"/>
      <c r="E92" s="107"/>
      <c r="F92" s="108"/>
    </row>
    <row r="93" spans="1:6" ht="15">
      <c r="A93" s="12" t="s">
        <v>458</v>
      </c>
      <c r="B93" s="27" t="s">
        <v>251</v>
      </c>
      <c r="C93" s="107"/>
      <c r="D93" s="107"/>
      <c r="E93" s="107"/>
      <c r="F93" s="108"/>
    </row>
    <row r="94" spans="1:6" ht="15">
      <c r="A94" s="12" t="s">
        <v>252</v>
      </c>
      <c r="B94" s="27" t="s">
        <v>253</v>
      </c>
      <c r="C94" s="107"/>
      <c r="D94" s="107"/>
      <c r="E94" s="107"/>
      <c r="F94" s="108"/>
    </row>
    <row r="95" spans="1:6" ht="15">
      <c r="A95" s="12" t="s">
        <v>459</v>
      </c>
      <c r="B95" s="27" t="s">
        <v>254</v>
      </c>
      <c r="C95" s="107"/>
      <c r="D95" s="107"/>
      <c r="E95" s="107"/>
      <c r="F95" s="108"/>
    </row>
    <row r="96" spans="1:6" ht="15">
      <c r="A96" s="45" t="s">
        <v>424</v>
      </c>
      <c r="B96" s="48" t="s">
        <v>255</v>
      </c>
      <c r="C96" s="104"/>
      <c r="D96" s="104"/>
      <c r="E96" s="104"/>
      <c r="F96" s="104"/>
    </row>
    <row r="97" spans="1:6" ht="15.75">
      <c r="A97" s="49" t="s">
        <v>23</v>
      </c>
      <c r="B97" s="89"/>
      <c r="C97" s="104">
        <f>C96+C87+C82</f>
        <v>1883289214</v>
      </c>
      <c r="D97" s="107">
        <f>D96+D87+D82</f>
        <v>0</v>
      </c>
      <c r="E97" s="107">
        <f>E96+E87+E82</f>
        <v>0</v>
      </c>
      <c r="F97" s="104">
        <f>F96+F87+F82</f>
        <v>1883289214</v>
      </c>
    </row>
    <row r="98" spans="1:6" ht="15.75">
      <c r="A98" s="32" t="s">
        <v>467</v>
      </c>
      <c r="B98" s="33" t="s">
        <v>256</v>
      </c>
      <c r="C98" s="104">
        <f>C96+C87+C82+C73+C59+C50+C25+C24</f>
        <v>3687578206</v>
      </c>
      <c r="D98" s="104">
        <f>D73+D50+D25+D24</f>
        <v>37551467</v>
      </c>
      <c r="E98" s="104">
        <f>E50+E25+E24</f>
        <v>56949661</v>
      </c>
      <c r="F98" s="104">
        <f>F96+F87+F82+F73+F59+F50+F25+F24</f>
        <v>3782079334</v>
      </c>
    </row>
    <row r="99" spans="1:25" ht="15">
      <c r="A99" s="12" t="s">
        <v>460</v>
      </c>
      <c r="B99" s="4" t="s">
        <v>257</v>
      </c>
      <c r="C99" s="137">
        <v>11130212</v>
      </c>
      <c r="D99" s="137"/>
      <c r="E99" s="137"/>
      <c r="F99" s="137">
        <f>SUM(C99:E99)</f>
        <v>11130212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37"/>
      <c r="D100" s="137"/>
      <c r="E100" s="137"/>
      <c r="F100" s="13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37"/>
      <c r="D101" s="137"/>
      <c r="E101" s="137"/>
      <c r="F101" s="13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38">
        <f>SUM(C99:C101)</f>
        <v>11130212</v>
      </c>
      <c r="D102" s="138"/>
      <c r="E102" s="138"/>
      <c r="F102" s="138">
        <f>SUM(F99:F101)</f>
        <v>11130212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39"/>
      <c r="D103" s="139"/>
      <c r="E103" s="139"/>
      <c r="F103" s="139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39"/>
      <c r="D104" s="139"/>
      <c r="E104" s="139"/>
      <c r="F104" s="139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37"/>
      <c r="D105" s="137"/>
      <c r="E105" s="137"/>
      <c r="F105" s="13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37"/>
      <c r="D106" s="137"/>
      <c r="E106" s="137"/>
      <c r="F106" s="13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40"/>
      <c r="D107" s="140"/>
      <c r="E107" s="140"/>
      <c r="F107" s="140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39"/>
      <c r="D108" s="139"/>
      <c r="E108" s="139"/>
      <c r="F108" s="139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39">
        <v>29187487</v>
      </c>
      <c r="D109" s="139"/>
      <c r="E109" s="139"/>
      <c r="F109" s="139">
        <v>29187487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40"/>
      <c r="D110" s="140"/>
      <c r="E110" s="140"/>
      <c r="F110" s="140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39"/>
      <c r="D111" s="139"/>
      <c r="E111" s="139"/>
      <c r="F111" s="139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39"/>
      <c r="D112" s="139"/>
      <c r="E112" s="139"/>
      <c r="F112" s="139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39"/>
      <c r="D113" s="139"/>
      <c r="E113" s="139"/>
      <c r="F113" s="139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40"/>
      <c r="D114" s="140"/>
      <c r="E114" s="140"/>
      <c r="F114" s="140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39"/>
      <c r="D115" s="139"/>
      <c r="E115" s="139"/>
      <c r="F115" s="139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37"/>
      <c r="D116" s="137"/>
      <c r="E116" s="137"/>
      <c r="F116" s="137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39"/>
      <c r="D117" s="139"/>
      <c r="E117" s="139"/>
      <c r="F117" s="139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39"/>
      <c r="D118" s="139"/>
      <c r="E118" s="139"/>
      <c r="F118" s="139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40"/>
      <c r="D119" s="140"/>
      <c r="E119" s="140"/>
      <c r="F119" s="140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37"/>
      <c r="D120" s="137"/>
      <c r="E120" s="137"/>
      <c r="F120" s="13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40">
        <f>SUM(C102:C120)</f>
        <v>40317699</v>
      </c>
      <c r="D121" s="140"/>
      <c r="E121" s="140"/>
      <c r="F121" s="140">
        <f>SUM(C121:E121)</f>
        <v>40317699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504</v>
      </c>
      <c r="B122" s="72"/>
      <c r="C122" s="141">
        <f>SUM(C98+C121)</f>
        <v>3727895905</v>
      </c>
      <c r="D122" s="141">
        <f>SUM(D98+D121)</f>
        <v>37551467</v>
      </c>
      <c r="E122" s="141">
        <f>SUM(E98+E121)</f>
        <v>56949661</v>
      </c>
      <c r="F122" s="141">
        <f>SUM(F98+F121)</f>
        <v>3822397033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23/2017.(XI. 23.)önkormányzati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6">
      <selection activeCell="F58" sqref="F58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73" t="s">
        <v>545</v>
      </c>
      <c r="B1" s="177"/>
      <c r="C1" s="177"/>
    </row>
    <row r="2" spans="1:3" ht="27" customHeight="1">
      <c r="A2" s="172" t="s">
        <v>548</v>
      </c>
      <c r="B2" s="177"/>
      <c r="C2" s="177"/>
    </row>
    <row r="3" spans="1:3" ht="19.5" customHeight="1">
      <c r="A3" s="54"/>
      <c r="B3" s="55"/>
      <c r="C3" s="55"/>
    </row>
    <row r="4" ht="15">
      <c r="A4" s="3" t="s">
        <v>87</v>
      </c>
    </row>
    <row r="5" spans="1:3" ht="25.5">
      <c r="A5" s="40" t="s">
        <v>84</v>
      </c>
      <c r="B5" s="2" t="s">
        <v>120</v>
      </c>
      <c r="C5" s="60" t="s">
        <v>96</v>
      </c>
    </row>
    <row r="6" spans="1:3" ht="15" hidden="1">
      <c r="A6" s="12" t="s">
        <v>28</v>
      </c>
      <c r="B6" s="5" t="s">
        <v>210</v>
      </c>
      <c r="C6" s="24"/>
    </row>
    <row r="7" spans="1:3" ht="15" hidden="1">
      <c r="A7" s="12" t="s">
        <v>29</v>
      </c>
      <c r="B7" s="5" t="s">
        <v>210</v>
      </c>
      <c r="C7" s="24"/>
    </row>
    <row r="8" spans="1:3" ht="15" hidden="1">
      <c r="A8" s="12" t="s">
        <v>30</v>
      </c>
      <c r="B8" s="5" t="s">
        <v>210</v>
      </c>
      <c r="C8" s="24"/>
    </row>
    <row r="9" spans="1:3" ht="15" hidden="1">
      <c r="A9" s="12" t="s">
        <v>31</v>
      </c>
      <c r="B9" s="5" t="s">
        <v>210</v>
      </c>
      <c r="C9" s="24"/>
    </row>
    <row r="10" spans="1:3" ht="15" hidden="1">
      <c r="A10" s="12" t="s">
        <v>32</v>
      </c>
      <c r="B10" s="5" t="s">
        <v>210</v>
      </c>
      <c r="C10" s="24"/>
    </row>
    <row r="11" spans="1:3" ht="15" hidden="1">
      <c r="A11" s="12" t="s">
        <v>33</v>
      </c>
      <c r="B11" s="5" t="s">
        <v>210</v>
      </c>
      <c r="C11" s="24"/>
    </row>
    <row r="12" spans="1:3" ht="15" hidden="1">
      <c r="A12" s="12" t="s">
        <v>34</v>
      </c>
      <c r="B12" s="5" t="s">
        <v>210</v>
      </c>
      <c r="C12" s="24"/>
    </row>
    <row r="13" spans="1:3" ht="15" hidden="1">
      <c r="A13" s="12" t="s">
        <v>35</v>
      </c>
      <c r="B13" s="5" t="s">
        <v>210</v>
      </c>
      <c r="C13" s="24"/>
    </row>
    <row r="14" spans="1:3" ht="15" hidden="1">
      <c r="A14" s="12" t="s">
        <v>36</v>
      </c>
      <c r="B14" s="5" t="s">
        <v>210</v>
      </c>
      <c r="C14" s="24"/>
    </row>
    <row r="15" spans="1:3" ht="15" hidden="1">
      <c r="A15" s="12" t="s">
        <v>37</v>
      </c>
      <c r="B15" s="5" t="s">
        <v>210</v>
      </c>
      <c r="C15" s="24"/>
    </row>
    <row r="16" spans="1:3" ht="25.5">
      <c r="A16" s="10" t="s">
        <v>415</v>
      </c>
      <c r="B16" s="7" t="s">
        <v>210</v>
      </c>
      <c r="C16" s="128"/>
    </row>
    <row r="17" spans="1:3" ht="15" hidden="1">
      <c r="A17" s="12" t="s">
        <v>28</v>
      </c>
      <c r="B17" s="5" t="s">
        <v>211</v>
      </c>
      <c r="C17" s="128"/>
    </row>
    <row r="18" spans="1:3" ht="15" hidden="1">
      <c r="A18" s="12" t="s">
        <v>29</v>
      </c>
      <c r="B18" s="5" t="s">
        <v>211</v>
      </c>
      <c r="C18" s="128"/>
    </row>
    <row r="19" spans="1:3" ht="15" hidden="1">
      <c r="A19" s="12" t="s">
        <v>30</v>
      </c>
      <c r="B19" s="5" t="s">
        <v>211</v>
      </c>
      <c r="C19" s="128"/>
    </row>
    <row r="20" spans="1:3" ht="15" hidden="1">
      <c r="A20" s="12" t="s">
        <v>31</v>
      </c>
      <c r="B20" s="5" t="s">
        <v>211</v>
      </c>
      <c r="C20" s="128"/>
    </row>
    <row r="21" spans="1:3" ht="15" hidden="1">
      <c r="A21" s="12" t="s">
        <v>32</v>
      </c>
      <c r="B21" s="5" t="s">
        <v>211</v>
      </c>
      <c r="C21" s="128"/>
    </row>
    <row r="22" spans="1:3" ht="15" hidden="1">
      <c r="A22" s="12" t="s">
        <v>33</v>
      </c>
      <c r="B22" s="5" t="s">
        <v>211</v>
      </c>
      <c r="C22" s="128"/>
    </row>
    <row r="23" spans="1:3" ht="15" hidden="1">
      <c r="A23" s="12" t="s">
        <v>34</v>
      </c>
      <c r="B23" s="5" t="s">
        <v>211</v>
      </c>
      <c r="C23" s="128"/>
    </row>
    <row r="24" spans="1:3" ht="15" hidden="1">
      <c r="A24" s="12" t="s">
        <v>35</v>
      </c>
      <c r="B24" s="5" t="s">
        <v>211</v>
      </c>
      <c r="C24" s="128"/>
    </row>
    <row r="25" spans="1:3" ht="15" hidden="1">
      <c r="A25" s="12" t="s">
        <v>36</v>
      </c>
      <c r="B25" s="5" t="s">
        <v>211</v>
      </c>
      <c r="C25" s="128"/>
    </row>
    <row r="26" spans="1:3" ht="15" hidden="1">
      <c r="A26" s="12" t="s">
        <v>37</v>
      </c>
      <c r="B26" s="5" t="s">
        <v>211</v>
      </c>
      <c r="C26" s="128"/>
    </row>
    <row r="27" spans="1:3" ht="25.5">
      <c r="A27" s="10" t="s">
        <v>416</v>
      </c>
      <c r="B27" s="7" t="s">
        <v>211</v>
      </c>
      <c r="C27" s="128"/>
    </row>
    <row r="28" spans="1:3" ht="15">
      <c r="A28" s="12" t="s">
        <v>28</v>
      </c>
      <c r="B28" s="5" t="s">
        <v>212</v>
      </c>
      <c r="C28" s="128"/>
    </row>
    <row r="29" spans="1:3" ht="15">
      <c r="A29" s="12" t="s">
        <v>29</v>
      </c>
      <c r="B29" s="5" t="s">
        <v>212</v>
      </c>
      <c r="C29" s="128"/>
    </row>
    <row r="30" spans="1:3" ht="15">
      <c r="A30" s="12" t="s">
        <v>30</v>
      </c>
      <c r="B30" s="5" t="s">
        <v>212</v>
      </c>
      <c r="C30" s="128"/>
    </row>
    <row r="31" spans="1:3" ht="15">
      <c r="A31" s="12" t="s">
        <v>31</v>
      </c>
      <c r="B31" s="5" t="s">
        <v>212</v>
      </c>
      <c r="C31" s="128"/>
    </row>
    <row r="32" spans="1:3" ht="15">
      <c r="A32" s="12" t="s">
        <v>32</v>
      </c>
      <c r="B32" s="5" t="s">
        <v>212</v>
      </c>
      <c r="C32" s="128"/>
    </row>
    <row r="33" spans="1:3" ht="15">
      <c r="A33" s="12" t="s">
        <v>33</v>
      </c>
      <c r="B33" s="5" t="s">
        <v>212</v>
      </c>
      <c r="C33" s="128"/>
    </row>
    <row r="34" spans="1:3" ht="15">
      <c r="A34" s="12" t="s">
        <v>34</v>
      </c>
      <c r="B34" s="5" t="s">
        <v>212</v>
      </c>
      <c r="C34" s="128"/>
    </row>
    <row r="35" spans="1:3" ht="15">
      <c r="A35" s="12" t="s">
        <v>35</v>
      </c>
      <c r="B35" s="5" t="s">
        <v>212</v>
      </c>
      <c r="C35" s="128">
        <v>213702341</v>
      </c>
    </row>
    <row r="36" spans="1:3" ht="15">
      <c r="A36" s="12" t="s">
        <v>36</v>
      </c>
      <c r="B36" s="5" t="s">
        <v>212</v>
      </c>
      <c r="C36" s="128"/>
    </row>
    <row r="37" spans="1:3" ht="15">
      <c r="A37" s="12" t="s">
        <v>37</v>
      </c>
      <c r="B37" s="5" t="s">
        <v>212</v>
      </c>
      <c r="C37" s="128"/>
    </row>
    <row r="38" spans="1:3" ht="15">
      <c r="A38" s="10" t="s">
        <v>417</v>
      </c>
      <c r="B38" s="7" t="s">
        <v>212</v>
      </c>
      <c r="C38" s="130">
        <f>SUM(C28:C37)</f>
        <v>213702341</v>
      </c>
    </row>
    <row r="39" spans="1:3" ht="15" hidden="1">
      <c r="A39" s="12" t="s">
        <v>43</v>
      </c>
      <c r="B39" s="4" t="s">
        <v>214</v>
      </c>
      <c r="C39" s="128"/>
    </row>
    <row r="40" spans="1:3" ht="15" hidden="1">
      <c r="A40" s="12" t="s">
        <v>44</v>
      </c>
      <c r="B40" s="4" t="s">
        <v>214</v>
      </c>
      <c r="C40" s="128"/>
    </row>
    <row r="41" spans="1:3" ht="15" hidden="1">
      <c r="A41" s="12" t="s">
        <v>45</v>
      </c>
      <c r="B41" s="4" t="s">
        <v>214</v>
      </c>
      <c r="C41" s="128"/>
    </row>
    <row r="42" spans="1:3" ht="15" hidden="1">
      <c r="A42" s="4" t="s">
        <v>46</v>
      </c>
      <c r="B42" s="4" t="s">
        <v>214</v>
      </c>
      <c r="C42" s="128"/>
    </row>
    <row r="43" spans="1:3" ht="15" hidden="1">
      <c r="A43" s="4" t="s">
        <v>47</v>
      </c>
      <c r="B43" s="4" t="s">
        <v>214</v>
      </c>
      <c r="C43" s="128"/>
    </row>
    <row r="44" spans="1:3" ht="15" hidden="1">
      <c r="A44" s="4" t="s">
        <v>48</v>
      </c>
      <c r="B44" s="4" t="s">
        <v>214</v>
      </c>
      <c r="C44" s="128"/>
    </row>
    <row r="45" spans="1:3" ht="15" hidden="1">
      <c r="A45" s="12" t="s">
        <v>49</v>
      </c>
      <c r="B45" s="4" t="s">
        <v>214</v>
      </c>
      <c r="C45" s="128"/>
    </row>
    <row r="46" spans="1:3" ht="15" hidden="1">
      <c r="A46" s="12" t="s">
        <v>50</v>
      </c>
      <c r="B46" s="4" t="s">
        <v>214</v>
      </c>
      <c r="C46" s="128"/>
    </row>
    <row r="47" spans="1:3" ht="15" hidden="1">
      <c r="A47" s="12" t="s">
        <v>51</v>
      </c>
      <c r="B47" s="4" t="s">
        <v>214</v>
      </c>
      <c r="C47" s="128"/>
    </row>
    <row r="48" spans="1:3" ht="15" hidden="1">
      <c r="A48" s="12" t="s">
        <v>52</v>
      </c>
      <c r="B48" s="4" t="s">
        <v>214</v>
      </c>
      <c r="C48" s="128"/>
    </row>
    <row r="49" spans="1:3" ht="25.5">
      <c r="A49" s="10" t="s">
        <v>418</v>
      </c>
      <c r="B49" s="7" t="s">
        <v>214</v>
      </c>
      <c r="C49" s="128"/>
    </row>
    <row r="50" spans="1:3" ht="15">
      <c r="A50" s="12" t="s">
        <v>43</v>
      </c>
      <c r="B50" s="4" t="s">
        <v>220</v>
      </c>
      <c r="C50" s="128"/>
    </row>
    <row r="51" spans="1:3" ht="15">
      <c r="A51" s="12" t="s">
        <v>44</v>
      </c>
      <c r="B51" s="4" t="s">
        <v>220</v>
      </c>
      <c r="C51" s="128">
        <v>11119156</v>
      </c>
    </row>
    <row r="52" spans="1:3" ht="15">
      <c r="A52" s="12" t="s">
        <v>45</v>
      </c>
      <c r="B52" s="4" t="s">
        <v>220</v>
      </c>
      <c r="C52" s="128">
        <v>1385000</v>
      </c>
    </row>
    <row r="53" spans="1:3" ht="15">
      <c r="A53" s="4" t="s">
        <v>46</v>
      </c>
      <c r="B53" s="4" t="s">
        <v>220</v>
      </c>
      <c r="C53" s="128"/>
    </row>
    <row r="54" spans="1:3" ht="15">
      <c r="A54" s="4" t="s">
        <v>47</v>
      </c>
      <c r="B54" s="4" t="s">
        <v>220</v>
      </c>
      <c r="C54" s="128"/>
    </row>
    <row r="55" spans="1:3" ht="15">
      <c r="A55" s="4" t="s">
        <v>48</v>
      </c>
      <c r="B55" s="4" t="s">
        <v>220</v>
      </c>
      <c r="C55" s="128"/>
    </row>
    <row r="56" spans="1:3" ht="15">
      <c r="A56" s="12" t="s">
        <v>49</v>
      </c>
      <c r="B56" s="4" t="s">
        <v>220</v>
      </c>
      <c r="C56" s="128">
        <v>45208516</v>
      </c>
    </row>
    <row r="57" spans="1:3" ht="15">
      <c r="A57" s="12" t="s">
        <v>53</v>
      </c>
      <c r="B57" s="4" t="s">
        <v>220</v>
      </c>
      <c r="C57" s="128"/>
    </row>
    <row r="58" spans="1:3" ht="15">
      <c r="A58" s="12" t="s">
        <v>51</v>
      </c>
      <c r="B58" s="4" t="s">
        <v>220</v>
      </c>
      <c r="C58" s="128"/>
    </row>
    <row r="59" spans="1:3" ht="15">
      <c r="A59" s="12" t="s">
        <v>52</v>
      </c>
      <c r="B59" s="4" t="s">
        <v>220</v>
      </c>
      <c r="C59" s="128"/>
    </row>
    <row r="60" spans="1:3" ht="15">
      <c r="A60" s="14" t="s">
        <v>419</v>
      </c>
      <c r="B60" s="6" t="s">
        <v>220</v>
      </c>
      <c r="C60" s="130">
        <f>SUM(C50:C59)</f>
        <v>57712672</v>
      </c>
    </row>
    <row r="61" spans="1:3" ht="15" hidden="1">
      <c r="A61" s="12" t="s">
        <v>28</v>
      </c>
      <c r="B61" s="5" t="s">
        <v>247</v>
      </c>
      <c r="C61" s="128"/>
    </row>
    <row r="62" spans="1:3" ht="15" hidden="1">
      <c r="A62" s="12" t="s">
        <v>29</v>
      </c>
      <c r="B62" s="5" t="s">
        <v>247</v>
      </c>
      <c r="C62" s="128"/>
    </row>
    <row r="63" spans="1:3" ht="15" hidden="1">
      <c r="A63" s="12" t="s">
        <v>30</v>
      </c>
      <c r="B63" s="5" t="s">
        <v>247</v>
      </c>
      <c r="C63" s="128"/>
    </row>
    <row r="64" spans="1:3" ht="15" hidden="1">
      <c r="A64" s="12" t="s">
        <v>31</v>
      </c>
      <c r="B64" s="5" t="s">
        <v>247</v>
      </c>
      <c r="C64" s="128"/>
    </row>
    <row r="65" spans="1:3" ht="15" hidden="1">
      <c r="A65" s="12" t="s">
        <v>32</v>
      </c>
      <c r="B65" s="5" t="s">
        <v>247</v>
      </c>
      <c r="C65" s="128"/>
    </row>
    <row r="66" spans="1:3" ht="15" hidden="1">
      <c r="A66" s="12" t="s">
        <v>33</v>
      </c>
      <c r="B66" s="5" t="s">
        <v>247</v>
      </c>
      <c r="C66" s="128"/>
    </row>
    <row r="67" spans="1:3" ht="15" hidden="1">
      <c r="A67" s="12" t="s">
        <v>34</v>
      </c>
      <c r="B67" s="5" t="s">
        <v>247</v>
      </c>
      <c r="C67" s="128"/>
    </row>
    <row r="68" spans="1:3" ht="15" hidden="1">
      <c r="A68" s="12" t="s">
        <v>35</v>
      </c>
      <c r="B68" s="5" t="s">
        <v>247</v>
      </c>
      <c r="C68" s="128"/>
    </row>
    <row r="69" spans="1:3" ht="15" hidden="1">
      <c r="A69" s="12" t="s">
        <v>36</v>
      </c>
      <c r="B69" s="5" t="s">
        <v>247</v>
      </c>
      <c r="C69" s="128"/>
    </row>
    <row r="70" spans="1:3" ht="15" hidden="1">
      <c r="A70" s="12" t="s">
        <v>37</v>
      </c>
      <c r="B70" s="5" t="s">
        <v>247</v>
      </c>
      <c r="C70" s="128"/>
    </row>
    <row r="71" spans="1:3" ht="25.5">
      <c r="A71" s="10" t="s">
        <v>428</v>
      </c>
      <c r="B71" s="7" t="s">
        <v>247</v>
      </c>
      <c r="C71" s="128"/>
    </row>
    <row r="72" spans="1:3" ht="15" hidden="1">
      <c r="A72" s="12" t="s">
        <v>28</v>
      </c>
      <c r="B72" s="5" t="s">
        <v>248</v>
      </c>
      <c r="C72" s="128"/>
    </row>
    <row r="73" spans="1:3" ht="15" hidden="1">
      <c r="A73" s="12" t="s">
        <v>29</v>
      </c>
      <c r="B73" s="5" t="s">
        <v>248</v>
      </c>
      <c r="C73" s="128"/>
    </row>
    <row r="74" spans="1:3" ht="15" hidden="1">
      <c r="A74" s="12" t="s">
        <v>30</v>
      </c>
      <c r="B74" s="5" t="s">
        <v>248</v>
      </c>
      <c r="C74" s="128"/>
    </row>
    <row r="75" spans="1:3" ht="15" hidden="1">
      <c r="A75" s="12" t="s">
        <v>31</v>
      </c>
      <c r="B75" s="5" t="s">
        <v>248</v>
      </c>
      <c r="C75" s="128"/>
    </row>
    <row r="76" spans="1:3" ht="15" hidden="1">
      <c r="A76" s="12" t="s">
        <v>32</v>
      </c>
      <c r="B76" s="5" t="s">
        <v>248</v>
      </c>
      <c r="C76" s="128"/>
    </row>
    <row r="77" spans="1:3" ht="15" hidden="1">
      <c r="A77" s="12" t="s">
        <v>33</v>
      </c>
      <c r="B77" s="5" t="s">
        <v>248</v>
      </c>
      <c r="C77" s="128"/>
    </row>
    <row r="78" spans="1:3" ht="15" hidden="1">
      <c r="A78" s="12" t="s">
        <v>34</v>
      </c>
      <c r="B78" s="5" t="s">
        <v>248</v>
      </c>
      <c r="C78" s="128"/>
    </row>
    <row r="79" spans="1:3" ht="15" hidden="1">
      <c r="A79" s="12" t="s">
        <v>35</v>
      </c>
      <c r="B79" s="5" t="s">
        <v>248</v>
      </c>
      <c r="C79" s="128"/>
    </row>
    <row r="80" spans="1:3" ht="15" hidden="1">
      <c r="A80" s="12" t="s">
        <v>36</v>
      </c>
      <c r="B80" s="5" t="s">
        <v>248</v>
      </c>
      <c r="C80" s="128"/>
    </row>
    <row r="81" spans="1:3" ht="15" hidden="1">
      <c r="A81" s="12" t="s">
        <v>37</v>
      </c>
      <c r="B81" s="5" t="s">
        <v>248</v>
      </c>
      <c r="C81" s="128"/>
    </row>
    <row r="82" spans="1:3" ht="25.5">
      <c r="A82" s="10" t="s">
        <v>427</v>
      </c>
      <c r="B82" s="7" t="s">
        <v>248</v>
      </c>
      <c r="C82" s="128"/>
    </row>
    <row r="83" spans="1:3" ht="15">
      <c r="A83" s="12" t="s">
        <v>28</v>
      </c>
      <c r="B83" s="5" t="s">
        <v>249</v>
      </c>
      <c r="C83" s="128"/>
    </row>
    <row r="84" spans="1:3" ht="15">
      <c r="A84" s="12" t="s">
        <v>29</v>
      </c>
      <c r="B84" s="5" t="s">
        <v>249</v>
      </c>
      <c r="C84" s="128"/>
    </row>
    <row r="85" spans="1:3" ht="15">
      <c r="A85" s="12" t="s">
        <v>30</v>
      </c>
      <c r="B85" s="5" t="s">
        <v>249</v>
      </c>
      <c r="C85" s="128"/>
    </row>
    <row r="86" spans="1:3" ht="15">
      <c r="A86" s="12" t="s">
        <v>31</v>
      </c>
      <c r="B86" s="5" t="s">
        <v>249</v>
      </c>
      <c r="C86" s="128"/>
    </row>
    <row r="87" spans="1:3" ht="15">
      <c r="A87" s="12" t="s">
        <v>32</v>
      </c>
      <c r="B87" s="5" t="s">
        <v>249</v>
      </c>
      <c r="C87" s="128"/>
    </row>
    <row r="88" spans="1:3" ht="15">
      <c r="A88" s="12" t="s">
        <v>33</v>
      </c>
      <c r="B88" s="5" t="s">
        <v>249</v>
      </c>
      <c r="C88" s="128"/>
    </row>
    <row r="89" spans="1:3" ht="15">
      <c r="A89" s="12" t="s">
        <v>34</v>
      </c>
      <c r="B89" s="5" t="s">
        <v>249</v>
      </c>
      <c r="C89" s="128"/>
    </row>
    <row r="90" spans="1:3" ht="15">
      <c r="A90" s="12" t="s">
        <v>35</v>
      </c>
      <c r="B90" s="5" t="s">
        <v>249</v>
      </c>
      <c r="C90" s="128"/>
    </row>
    <row r="91" spans="1:3" ht="15">
      <c r="A91" s="12" t="s">
        <v>36</v>
      </c>
      <c r="B91" s="5" t="s">
        <v>249</v>
      </c>
      <c r="C91" s="128"/>
    </row>
    <row r="92" spans="1:3" ht="15">
      <c r="A92" s="12" t="s">
        <v>37</v>
      </c>
      <c r="B92" s="5" t="s">
        <v>249</v>
      </c>
      <c r="C92" s="128"/>
    </row>
    <row r="93" spans="1:3" ht="15">
      <c r="A93" s="10" t="s">
        <v>426</v>
      </c>
      <c r="B93" s="7" t="s">
        <v>249</v>
      </c>
      <c r="C93" s="130">
        <f>SUM(C83:C92)</f>
        <v>0</v>
      </c>
    </row>
    <row r="94" spans="1:3" ht="15" hidden="1">
      <c r="A94" s="12" t="s">
        <v>43</v>
      </c>
      <c r="B94" s="4" t="s">
        <v>251</v>
      </c>
      <c r="C94" s="128"/>
    </row>
    <row r="95" spans="1:3" ht="15" hidden="1">
      <c r="A95" s="12" t="s">
        <v>44</v>
      </c>
      <c r="B95" s="5" t="s">
        <v>251</v>
      </c>
      <c r="C95" s="128"/>
    </row>
    <row r="96" spans="1:3" ht="15" hidden="1">
      <c r="A96" s="12" t="s">
        <v>45</v>
      </c>
      <c r="B96" s="4" t="s">
        <v>251</v>
      </c>
      <c r="C96" s="128"/>
    </row>
    <row r="97" spans="1:3" ht="15" hidden="1">
      <c r="A97" s="4" t="s">
        <v>46</v>
      </c>
      <c r="B97" s="5" t="s">
        <v>251</v>
      </c>
      <c r="C97" s="128"/>
    </row>
    <row r="98" spans="1:3" ht="15" hidden="1">
      <c r="A98" s="4" t="s">
        <v>47</v>
      </c>
      <c r="B98" s="4" t="s">
        <v>251</v>
      </c>
      <c r="C98" s="128"/>
    </row>
    <row r="99" spans="1:3" ht="15" hidden="1">
      <c r="A99" s="4" t="s">
        <v>48</v>
      </c>
      <c r="B99" s="5" t="s">
        <v>251</v>
      </c>
      <c r="C99" s="128"/>
    </row>
    <row r="100" spans="1:3" ht="15" hidden="1">
      <c r="A100" s="12" t="s">
        <v>49</v>
      </c>
      <c r="B100" s="4" t="s">
        <v>251</v>
      </c>
      <c r="C100" s="128"/>
    </row>
    <row r="101" spans="1:3" ht="15" hidden="1">
      <c r="A101" s="12" t="s">
        <v>53</v>
      </c>
      <c r="B101" s="5" t="s">
        <v>251</v>
      </c>
      <c r="C101" s="128"/>
    </row>
    <row r="102" spans="1:3" ht="15" hidden="1">
      <c r="A102" s="12" t="s">
        <v>51</v>
      </c>
      <c r="B102" s="4" t="s">
        <v>251</v>
      </c>
      <c r="C102" s="128"/>
    </row>
    <row r="103" spans="1:3" ht="15" hidden="1">
      <c r="A103" s="12" t="s">
        <v>52</v>
      </c>
      <c r="B103" s="5" t="s">
        <v>251</v>
      </c>
      <c r="C103" s="128"/>
    </row>
    <row r="104" spans="1:3" ht="25.5">
      <c r="A104" s="10" t="s">
        <v>425</v>
      </c>
      <c r="B104" s="7" t="s">
        <v>251</v>
      </c>
      <c r="C104" s="128"/>
    </row>
    <row r="105" spans="1:3" ht="15" hidden="1">
      <c r="A105" s="12" t="s">
        <v>43</v>
      </c>
      <c r="B105" s="4" t="s">
        <v>254</v>
      </c>
      <c r="C105" s="128"/>
    </row>
    <row r="106" spans="1:3" ht="15" hidden="1">
      <c r="A106" s="12" t="s">
        <v>44</v>
      </c>
      <c r="B106" s="4" t="s">
        <v>254</v>
      </c>
      <c r="C106" s="128"/>
    </row>
    <row r="107" spans="1:3" ht="15" hidden="1">
      <c r="A107" s="12" t="s">
        <v>45</v>
      </c>
      <c r="B107" s="4" t="s">
        <v>254</v>
      </c>
      <c r="C107" s="128"/>
    </row>
    <row r="108" spans="1:3" ht="15" hidden="1">
      <c r="A108" s="4" t="s">
        <v>46</v>
      </c>
      <c r="B108" s="4" t="s">
        <v>254</v>
      </c>
      <c r="C108" s="128"/>
    </row>
    <row r="109" spans="1:3" ht="15" hidden="1">
      <c r="A109" s="4" t="s">
        <v>47</v>
      </c>
      <c r="B109" s="4" t="s">
        <v>254</v>
      </c>
      <c r="C109" s="128"/>
    </row>
    <row r="110" spans="1:3" ht="15" hidden="1">
      <c r="A110" s="4" t="s">
        <v>48</v>
      </c>
      <c r="B110" s="4" t="s">
        <v>254</v>
      </c>
      <c r="C110" s="128"/>
    </row>
    <row r="111" spans="1:3" ht="15" hidden="1">
      <c r="A111" s="12" t="s">
        <v>49</v>
      </c>
      <c r="B111" s="4" t="s">
        <v>254</v>
      </c>
      <c r="C111" s="128"/>
    </row>
    <row r="112" spans="1:3" ht="15" hidden="1">
      <c r="A112" s="12" t="s">
        <v>53</v>
      </c>
      <c r="B112" s="4" t="s">
        <v>254</v>
      </c>
      <c r="C112" s="128"/>
    </row>
    <row r="113" spans="1:3" ht="15" hidden="1">
      <c r="A113" s="12" t="s">
        <v>51</v>
      </c>
      <c r="B113" s="4" t="s">
        <v>254</v>
      </c>
      <c r="C113" s="128"/>
    </row>
    <row r="114" spans="1:3" ht="15" hidden="1">
      <c r="A114" s="12" t="s">
        <v>52</v>
      </c>
      <c r="B114" s="4" t="s">
        <v>254</v>
      </c>
      <c r="C114" s="128"/>
    </row>
    <row r="115" spans="1:3" ht="15">
      <c r="A115" s="14" t="s">
        <v>459</v>
      </c>
      <c r="B115" s="7" t="s">
        <v>254</v>
      </c>
      <c r="C115" s="1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23/2017. (XI. 23.)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71">
      <selection activeCell="L86" sqref="K86:L86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73" t="s">
        <v>545</v>
      </c>
      <c r="B1" s="177"/>
      <c r="C1" s="177"/>
    </row>
    <row r="2" spans="1:3" ht="25.5" customHeight="1">
      <c r="A2" s="172" t="s">
        <v>549</v>
      </c>
      <c r="B2" s="177"/>
      <c r="C2" s="177"/>
    </row>
    <row r="3" spans="1:3" ht="15.75" customHeight="1">
      <c r="A3" s="54"/>
      <c r="B3" s="55"/>
      <c r="C3" s="55"/>
    </row>
    <row r="4" ht="21" customHeight="1">
      <c r="A4" s="3" t="s">
        <v>87</v>
      </c>
    </row>
    <row r="5" spans="1:3" ht="25.5">
      <c r="A5" s="40" t="s">
        <v>84</v>
      </c>
      <c r="B5" s="2" t="s">
        <v>120</v>
      </c>
      <c r="C5" s="60" t="s">
        <v>96</v>
      </c>
    </row>
    <row r="6" spans="1:3" ht="15" hidden="1">
      <c r="A6" s="12" t="s">
        <v>54</v>
      </c>
      <c r="B6" s="5" t="s">
        <v>308</v>
      </c>
      <c r="C6" s="24"/>
    </row>
    <row r="7" spans="1:3" ht="15" hidden="1">
      <c r="A7" s="12" t="s">
        <v>63</v>
      </c>
      <c r="B7" s="5" t="s">
        <v>308</v>
      </c>
      <c r="C7" s="24"/>
    </row>
    <row r="8" spans="1:3" ht="30" hidden="1">
      <c r="A8" s="12" t="s">
        <v>64</v>
      </c>
      <c r="B8" s="5" t="s">
        <v>308</v>
      </c>
      <c r="C8" s="24"/>
    </row>
    <row r="9" spans="1:3" ht="15" hidden="1">
      <c r="A9" s="12" t="s">
        <v>62</v>
      </c>
      <c r="B9" s="5" t="s">
        <v>308</v>
      </c>
      <c r="C9" s="24"/>
    </row>
    <row r="10" spans="1:3" ht="15" hidden="1">
      <c r="A10" s="12" t="s">
        <v>61</v>
      </c>
      <c r="B10" s="5" t="s">
        <v>308</v>
      </c>
      <c r="C10" s="24"/>
    </row>
    <row r="11" spans="1:3" ht="15" hidden="1">
      <c r="A11" s="12" t="s">
        <v>60</v>
      </c>
      <c r="B11" s="5" t="s">
        <v>308</v>
      </c>
      <c r="C11" s="24"/>
    </row>
    <row r="12" spans="1:3" ht="15" hidden="1">
      <c r="A12" s="12" t="s">
        <v>55</v>
      </c>
      <c r="B12" s="5" t="s">
        <v>308</v>
      </c>
      <c r="C12" s="24"/>
    </row>
    <row r="13" spans="1:3" ht="15" hidden="1">
      <c r="A13" s="12" t="s">
        <v>56</v>
      </c>
      <c r="B13" s="5" t="s">
        <v>308</v>
      </c>
      <c r="C13" s="24"/>
    </row>
    <row r="14" spans="1:3" ht="15" hidden="1">
      <c r="A14" s="12" t="s">
        <v>57</v>
      </c>
      <c r="B14" s="5" t="s">
        <v>308</v>
      </c>
      <c r="C14" s="24"/>
    </row>
    <row r="15" spans="1:3" ht="15" hidden="1">
      <c r="A15" s="12" t="s">
        <v>58</v>
      </c>
      <c r="B15" s="5" t="s">
        <v>308</v>
      </c>
      <c r="C15" s="24"/>
    </row>
    <row r="16" spans="1:3" ht="25.5">
      <c r="A16" s="6" t="s">
        <v>469</v>
      </c>
      <c r="B16" s="7" t="s">
        <v>308</v>
      </c>
      <c r="C16" s="128"/>
    </row>
    <row r="17" spans="1:3" ht="15" hidden="1">
      <c r="A17" s="12" t="s">
        <v>54</v>
      </c>
      <c r="B17" s="5" t="s">
        <v>309</v>
      </c>
      <c r="C17" s="128"/>
    </row>
    <row r="18" spans="1:3" ht="15" hidden="1">
      <c r="A18" s="12" t="s">
        <v>63</v>
      </c>
      <c r="B18" s="5" t="s">
        <v>309</v>
      </c>
      <c r="C18" s="128"/>
    </row>
    <row r="19" spans="1:3" ht="30" hidden="1">
      <c r="A19" s="12" t="s">
        <v>64</v>
      </c>
      <c r="B19" s="5" t="s">
        <v>309</v>
      </c>
      <c r="C19" s="128"/>
    </row>
    <row r="20" spans="1:3" ht="15" hidden="1">
      <c r="A20" s="12" t="s">
        <v>62</v>
      </c>
      <c r="B20" s="5" t="s">
        <v>309</v>
      </c>
      <c r="C20" s="128"/>
    </row>
    <row r="21" spans="1:3" ht="15" hidden="1">
      <c r="A21" s="12" t="s">
        <v>61</v>
      </c>
      <c r="B21" s="5" t="s">
        <v>309</v>
      </c>
      <c r="C21" s="128"/>
    </row>
    <row r="22" spans="1:3" ht="15" hidden="1">
      <c r="A22" s="12" t="s">
        <v>60</v>
      </c>
      <c r="B22" s="5" t="s">
        <v>309</v>
      </c>
      <c r="C22" s="128"/>
    </row>
    <row r="23" spans="1:3" ht="15" hidden="1">
      <c r="A23" s="12" t="s">
        <v>55</v>
      </c>
      <c r="B23" s="5" t="s">
        <v>309</v>
      </c>
      <c r="C23" s="128"/>
    </row>
    <row r="24" spans="1:3" ht="15" hidden="1">
      <c r="A24" s="12" t="s">
        <v>56</v>
      </c>
      <c r="B24" s="5" t="s">
        <v>309</v>
      </c>
      <c r="C24" s="128"/>
    </row>
    <row r="25" spans="1:3" ht="15" hidden="1">
      <c r="A25" s="12" t="s">
        <v>57</v>
      </c>
      <c r="B25" s="5" t="s">
        <v>309</v>
      </c>
      <c r="C25" s="128"/>
    </row>
    <row r="26" spans="1:3" ht="15" hidden="1">
      <c r="A26" s="12" t="s">
        <v>58</v>
      </c>
      <c r="B26" s="5" t="s">
        <v>309</v>
      </c>
      <c r="C26" s="128"/>
    </row>
    <row r="27" spans="1:3" ht="25.5">
      <c r="A27" s="6" t="s">
        <v>17</v>
      </c>
      <c r="B27" s="7" t="s">
        <v>309</v>
      </c>
      <c r="C27" s="128"/>
    </row>
    <row r="28" spans="1:3" ht="15">
      <c r="A28" s="12" t="s">
        <v>54</v>
      </c>
      <c r="B28" s="5" t="s">
        <v>310</v>
      </c>
      <c r="C28" s="128"/>
    </row>
    <row r="29" spans="1:3" ht="15">
      <c r="A29" s="12" t="s">
        <v>63</v>
      </c>
      <c r="B29" s="5" t="s">
        <v>310</v>
      </c>
      <c r="C29" s="128">
        <v>2873500</v>
      </c>
    </row>
    <row r="30" spans="1:3" ht="30">
      <c r="A30" s="12" t="s">
        <v>64</v>
      </c>
      <c r="B30" s="5" t="s">
        <v>310</v>
      </c>
      <c r="C30" s="128">
        <v>196573100</v>
      </c>
    </row>
    <row r="31" spans="1:3" ht="15">
      <c r="A31" s="12" t="s">
        <v>62</v>
      </c>
      <c r="B31" s="5" t="s">
        <v>310</v>
      </c>
      <c r="C31" s="128"/>
    </row>
    <row r="32" spans="1:3" ht="15">
      <c r="A32" s="12" t="s">
        <v>61</v>
      </c>
      <c r="B32" s="5" t="s">
        <v>310</v>
      </c>
      <c r="C32" s="128">
        <v>53626800</v>
      </c>
    </row>
    <row r="33" spans="1:3" ht="15">
      <c r="A33" s="12" t="s">
        <v>60</v>
      </c>
      <c r="B33" s="5" t="s">
        <v>310</v>
      </c>
      <c r="C33" s="128">
        <v>211114708</v>
      </c>
    </row>
    <row r="34" spans="1:3" ht="15">
      <c r="A34" s="12" t="s">
        <v>55</v>
      </c>
      <c r="B34" s="5" t="s">
        <v>310</v>
      </c>
      <c r="C34" s="128">
        <v>3101300</v>
      </c>
    </row>
    <row r="35" spans="1:3" ht="15">
      <c r="A35" s="12" t="s">
        <v>56</v>
      </c>
      <c r="B35" s="5" t="s">
        <v>310</v>
      </c>
      <c r="C35" s="128"/>
    </row>
    <row r="36" spans="1:3" ht="15">
      <c r="A36" s="12" t="s">
        <v>57</v>
      </c>
      <c r="B36" s="5" t="s">
        <v>310</v>
      </c>
      <c r="C36" s="128"/>
    </row>
    <row r="37" spans="1:3" ht="15">
      <c r="A37" s="12" t="s">
        <v>58</v>
      </c>
      <c r="B37" s="5" t="s">
        <v>310</v>
      </c>
      <c r="C37" s="128"/>
    </row>
    <row r="38" spans="1:3" ht="15">
      <c r="A38" s="6" t="s">
        <v>16</v>
      </c>
      <c r="B38" s="7" t="s">
        <v>310</v>
      </c>
      <c r="C38" s="130">
        <f>SUM(C29:C36)</f>
        <v>467289408</v>
      </c>
    </row>
    <row r="39" spans="1:3" ht="15" hidden="1">
      <c r="A39" s="12" t="s">
        <v>54</v>
      </c>
      <c r="B39" s="5" t="s">
        <v>316</v>
      </c>
      <c r="C39" s="128"/>
    </row>
    <row r="40" spans="1:3" ht="15" hidden="1">
      <c r="A40" s="12" t="s">
        <v>63</v>
      </c>
      <c r="B40" s="5" t="s">
        <v>316</v>
      </c>
      <c r="C40" s="128"/>
    </row>
    <row r="41" spans="1:3" ht="30" hidden="1">
      <c r="A41" s="12" t="s">
        <v>64</v>
      </c>
      <c r="B41" s="5" t="s">
        <v>316</v>
      </c>
      <c r="C41" s="128"/>
    </row>
    <row r="42" spans="1:3" ht="15" hidden="1">
      <c r="A42" s="12" t="s">
        <v>62</v>
      </c>
      <c r="B42" s="5" t="s">
        <v>316</v>
      </c>
      <c r="C42" s="128"/>
    </row>
    <row r="43" spans="1:3" ht="15" hidden="1">
      <c r="A43" s="12" t="s">
        <v>61</v>
      </c>
      <c r="B43" s="5" t="s">
        <v>316</v>
      </c>
      <c r="C43" s="128"/>
    </row>
    <row r="44" spans="1:3" ht="15" hidden="1">
      <c r="A44" s="12" t="s">
        <v>60</v>
      </c>
      <c r="B44" s="5" t="s">
        <v>316</v>
      </c>
      <c r="C44" s="128"/>
    </row>
    <row r="45" spans="1:3" ht="15" hidden="1">
      <c r="A45" s="12" t="s">
        <v>55</v>
      </c>
      <c r="B45" s="5" t="s">
        <v>316</v>
      </c>
      <c r="C45" s="128"/>
    </row>
    <row r="46" spans="1:3" ht="15" hidden="1">
      <c r="A46" s="12" t="s">
        <v>56</v>
      </c>
      <c r="B46" s="5" t="s">
        <v>316</v>
      </c>
      <c r="C46" s="128"/>
    </row>
    <row r="47" spans="1:3" ht="15" hidden="1">
      <c r="A47" s="12" t="s">
        <v>57</v>
      </c>
      <c r="B47" s="5" t="s">
        <v>316</v>
      </c>
      <c r="C47" s="128"/>
    </row>
    <row r="48" spans="1:3" ht="15" hidden="1">
      <c r="A48" s="12" t="s">
        <v>58</v>
      </c>
      <c r="B48" s="5" t="s">
        <v>316</v>
      </c>
      <c r="C48" s="128"/>
    </row>
    <row r="49" spans="1:3" ht="25.5">
      <c r="A49" s="6" t="s">
        <v>15</v>
      </c>
      <c r="B49" s="7" t="s">
        <v>316</v>
      </c>
      <c r="C49" s="128"/>
    </row>
    <row r="50" spans="1:3" ht="15" hidden="1">
      <c r="A50" s="12" t="s">
        <v>59</v>
      </c>
      <c r="B50" s="5" t="s">
        <v>317</v>
      </c>
      <c r="C50" s="128"/>
    </row>
    <row r="51" spans="1:3" ht="15" hidden="1">
      <c r="A51" s="12" t="s">
        <v>63</v>
      </c>
      <c r="B51" s="5" t="s">
        <v>317</v>
      </c>
      <c r="C51" s="128"/>
    </row>
    <row r="52" spans="1:3" ht="30" hidden="1">
      <c r="A52" s="12" t="s">
        <v>64</v>
      </c>
      <c r="B52" s="5" t="s">
        <v>317</v>
      </c>
      <c r="C52" s="128"/>
    </row>
    <row r="53" spans="1:3" ht="15" hidden="1">
      <c r="A53" s="12" t="s">
        <v>62</v>
      </c>
      <c r="B53" s="5" t="s">
        <v>317</v>
      </c>
      <c r="C53" s="128"/>
    </row>
    <row r="54" spans="1:3" ht="15" hidden="1">
      <c r="A54" s="12" t="s">
        <v>61</v>
      </c>
      <c r="B54" s="5" t="s">
        <v>317</v>
      </c>
      <c r="C54" s="128"/>
    </row>
    <row r="55" spans="1:3" ht="15" hidden="1">
      <c r="A55" s="12" t="s">
        <v>60</v>
      </c>
      <c r="B55" s="5" t="s">
        <v>317</v>
      </c>
      <c r="C55" s="128"/>
    </row>
    <row r="56" spans="1:3" ht="15" hidden="1">
      <c r="A56" s="12" t="s">
        <v>55</v>
      </c>
      <c r="B56" s="5" t="s">
        <v>317</v>
      </c>
      <c r="C56" s="128"/>
    </row>
    <row r="57" spans="1:3" ht="15" hidden="1">
      <c r="A57" s="12" t="s">
        <v>56</v>
      </c>
      <c r="B57" s="5" t="s">
        <v>317</v>
      </c>
      <c r="C57" s="128"/>
    </row>
    <row r="58" spans="1:3" ht="15" hidden="1">
      <c r="A58" s="12" t="s">
        <v>57</v>
      </c>
      <c r="B58" s="5" t="s">
        <v>317</v>
      </c>
      <c r="C58" s="128"/>
    </row>
    <row r="59" spans="1:3" ht="15" hidden="1">
      <c r="A59" s="12" t="s">
        <v>58</v>
      </c>
      <c r="B59" s="5" t="s">
        <v>317</v>
      </c>
      <c r="C59" s="128"/>
    </row>
    <row r="60" spans="1:3" ht="25.5">
      <c r="A60" s="6" t="s">
        <v>18</v>
      </c>
      <c r="B60" s="7" t="s">
        <v>317</v>
      </c>
      <c r="C60" s="128"/>
    </row>
    <row r="61" spans="1:3" ht="15" hidden="1">
      <c r="A61" s="12" t="s">
        <v>54</v>
      </c>
      <c r="B61" s="5" t="s">
        <v>318</v>
      </c>
      <c r="C61" s="128"/>
    </row>
    <row r="62" spans="1:3" ht="15" hidden="1">
      <c r="A62" s="12" t="s">
        <v>63</v>
      </c>
      <c r="B62" s="5" t="s">
        <v>318</v>
      </c>
      <c r="C62" s="128"/>
    </row>
    <row r="63" spans="1:3" ht="30" hidden="1">
      <c r="A63" s="12" t="s">
        <v>64</v>
      </c>
      <c r="B63" s="5" t="s">
        <v>318</v>
      </c>
      <c r="C63" s="128"/>
    </row>
    <row r="64" spans="1:3" ht="15" hidden="1">
      <c r="A64" s="12" t="s">
        <v>62</v>
      </c>
      <c r="B64" s="5" t="s">
        <v>318</v>
      </c>
      <c r="C64" s="128"/>
    </row>
    <row r="65" spans="1:3" ht="15" hidden="1">
      <c r="A65" s="12" t="s">
        <v>61</v>
      </c>
      <c r="B65" s="5" t="s">
        <v>318</v>
      </c>
      <c r="C65" s="128"/>
    </row>
    <row r="66" spans="1:3" ht="15" hidden="1">
      <c r="A66" s="12" t="s">
        <v>60</v>
      </c>
      <c r="B66" s="5" t="s">
        <v>318</v>
      </c>
      <c r="C66" s="128"/>
    </row>
    <row r="67" spans="1:3" ht="15" hidden="1">
      <c r="A67" s="12" t="s">
        <v>55</v>
      </c>
      <c r="B67" s="5" t="s">
        <v>318</v>
      </c>
      <c r="C67" s="128"/>
    </row>
    <row r="68" spans="1:3" ht="15" hidden="1">
      <c r="A68" s="12" t="s">
        <v>56</v>
      </c>
      <c r="B68" s="5" t="s">
        <v>318</v>
      </c>
      <c r="C68" s="128"/>
    </row>
    <row r="69" spans="1:3" ht="15" hidden="1">
      <c r="A69" s="12" t="s">
        <v>57</v>
      </c>
      <c r="B69" s="5" t="s">
        <v>318</v>
      </c>
      <c r="C69" s="128"/>
    </row>
    <row r="70" spans="1:3" ht="15" hidden="1">
      <c r="A70" s="12" t="s">
        <v>58</v>
      </c>
      <c r="B70" s="5" t="s">
        <v>318</v>
      </c>
      <c r="C70" s="128"/>
    </row>
    <row r="71" spans="1:3" ht="15">
      <c r="A71" s="6" t="s">
        <v>474</v>
      </c>
      <c r="B71" s="7" t="s">
        <v>318</v>
      </c>
      <c r="C71" s="130">
        <v>1823643774</v>
      </c>
    </row>
    <row r="72" spans="1:3" ht="15" hidden="1">
      <c r="A72" s="12" t="s">
        <v>65</v>
      </c>
      <c r="B72" s="4" t="s">
        <v>360</v>
      </c>
      <c r="C72" s="128"/>
    </row>
    <row r="73" spans="1:3" ht="15" hidden="1">
      <c r="A73" s="12" t="s">
        <v>66</v>
      </c>
      <c r="B73" s="4" t="s">
        <v>360</v>
      </c>
      <c r="C73" s="128"/>
    </row>
    <row r="74" spans="1:3" ht="15" hidden="1">
      <c r="A74" s="12" t="s">
        <v>74</v>
      </c>
      <c r="B74" s="4" t="s">
        <v>360</v>
      </c>
      <c r="C74" s="128"/>
    </row>
    <row r="75" spans="1:3" ht="15" hidden="1">
      <c r="A75" s="4" t="s">
        <v>73</v>
      </c>
      <c r="B75" s="4" t="s">
        <v>360</v>
      </c>
      <c r="C75" s="128"/>
    </row>
    <row r="76" spans="1:3" ht="15" hidden="1">
      <c r="A76" s="4" t="s">
        <v>72</v>
      </c>
      <c r="B76" s="4" t="s">
        <v>360</v>
      </c>
      <c r="C76" s="128"/>
    </row>
    <row r="77" spans="1:3" ht="15" hidden="1">
      <c r="A77" s="4" t="s">
        <v>71</v>
      </c>
      <c r="B77" s="4" t="s">
        <v>360</v>
      </c>
      <c r="C77" s="128"/>
    </row>
    <row r="78" spans="1:3" ht="15" hidden="1">
      <c r="A78" s="12" t="s">
        <v>70</v>
      </c>
      <c r="B78" s="4" t="s">
        <v>360</v>
      </c>
      <c r="C78" s="128"/>
    </row>
    <row r="79" spans="1:3" ht="15" hidden="1">
      <c r="A79" s="12" t="s">
        <v>75</v>
      </c>
      <c r="B79" s="4" t="s">
        <v>360</v>
      </c>
      <c r="C79" s="128"/>
    </row>
    <row r="80" spans="1:3" ht="15" hidden="1">
      <c r="A80" s="12" t="s">
        <v>67</v>
      </c>
      <c r="B80" s="4" t="s">
        <v>360</v>
      </c>
      <c r="C80" s="128"/>
    </row>
    <row r="81" spans="1:3" ht="15" hidden="1">
      <c r="A81" s="12" t="s">
        <v>68</v>
      </c>
      <c r="B81" s="4" t="s">
        <v>360</v>
      </c>
      <c r="C81" s="128"/>
    </row>
    <row r="82" spans="1:3" ht="25.5">
      <c r="A82" s="6" t="s">
        <v>19</v>
      </c>
      <c r="B82" s="7" t="s">
        <v>360</v>
      </c>
      <c r="C82" s="128"/>
    </row>
    <row r="83" spans="1:3" ht="15">
      <c r="A83" s="12" t="s">
        <v>65</v>
      </c>
      <c r="B83" s="4" t="s">
        <v>609</v>
      </c>
      <c r="C83" s="128"/>
    </row>
    <row r="84" spans="1:3" ht="15">
      <c r="A84" s="12" t="s">
        <v>66</v>
      </c>
      <c r="B84" s="4" t="s">
        <v>609</v>
      </c>
      <c r="C84" s="128">
        <v>2000000</v>
      </c>
    </row>
    <row r="85" spans="1:3" ht="15">
      <c r="A85" s="12" t="s">
        <v>74</v>
      </c>
      <c r="B85" s="4" t="s">
        <v>609</v>
      </c>
      <c r="C85" s="128"/>
    </row>
    <row r="86" spans="1:3" ht="15">
      <c r="A86" s="4" t="s">
        <v>73</v>
      </c>
      <c r="B86" s="4" t="s">
        <v>609</v>
      </c>
      <c r="C86" s="128"/>
    </row>
    <row r="87" spans="1:3" ht="15">
      <c r="A87" s="4" t="s">
        <v>72</v>
      </c>
      <c r="B87" s="4" t="s">
        <v>609</v>
      </c>
      <c r="C87" s="128"/>
    </row>
    <row r="88" spans="1:3" ht="15">
      <c r="A88" s="4" t="s">
        <v>71</v>
      </c>
      <c r="B88" s="4" t="s">
        <v>609</v>
      </c>
      <c r="C88" s="128"/>
    </row>
    <row r="89" spans="1:3" ht="15">
      <c r="A89" s="12" t="s">
        <v>70</v>
      </c>
      <c r="B89" s="4" t="s">
        <v>609</v>
      </c>
      <c r="C89" s="128"/>
    </row>
    <row r="90" spans="1:3" ht="15">
      <c r="A90" s="12" t="s">
        <v>69</v>
      </c>
      <c r="B90" s="4" t="s">
        <v>609</v>
      </c>
      <c r="C90" s="128"/>
    </row>
    <row r="91" spans="1:3" ht="15">
      <c r="A91" s="12" t="s">
        <v>67</v>
      </c>
      <c r="B91" s="4" t="s">
        <v>609</v>
      </c>
      <c r="C91" s="128"/>
    </row>
    <row r="92" spans="1:3" ht="15">
      <c r="A92" s="12" t="s">
        <v>68</v>
      </c>
      <c r="B92" s="4" t="s">
        <v>609</v>
      </c>
      <c r="C92" s="128"/>
    </row>
    <row r="93" spans="1:3" ht="15">
      <c r="A93" s="14" t="s">
        <v>20</v>
      </c>
      <c r="B93" s="6" t="s">
        <v>609</v>
      </c>
      <c r="C93" s="130">
        <v>2000000</v>
      </c>
    </row>
    <row r="94" spans="1:3" ht="15" hidden="1">
      <c r="A94" s="12" t="s">
        <v>65</v>
      </c>
      <c r="B94" s="4" t="s">
        <v>365</v>
      </c>
      <c r="C94" s="128"/>
    </row>
    <row r="95" spans="1:3" ht="15" hidden="1">
      <c r="A95" s="12" t="s">
        <v>66</v>
      </c>
      <c r="B95" s="4" t="s">
        <v>365</v>
      </c>
      <c r="C95" s="128"/>
    </row>
    <row r="96" spans="1:3" ht="15" hidden="1">
      <c r="A96" s="12" t="s">
        <v>74</v>
      </c>
      <c r="B96" s="4" t="s">
        <v>365</v>
      </c>
      <c r="C96" s="128"/>
    </row>
    <row r="97" spans="1:3" ht="15" hidden="1">
      <c r="A97" s="4" t="s">
        <v>73</v>
      </c>
      <c r="B97" s="4" t="s">
        <v>365</v>
      </c>
      <c r="C97" s="128"/>
    </row>
    <row r="98" spans="1:3" ht="15" hidden="1">
      <c r="A98" s="4" t="s">
        <v>72</v>
      </c>
      <c r="B98" s="4" t="s">
        <v>365</v>
      </c>
      <c r="C98" s="128"/>
    </row>
    <row r="99" spans="1:3" ht="15" hidden="1">
      <c r="A99" s="4" t="s">
        <v>71</v>
      </c>
      <c r="B99" s="4" t="s">
        <v>365</v>
      </c>
      <c r="C99" s="128"/>
    </row>
    <row r="100" spans="1:3" ht="15" hidden="1">
      <c r="A100" s="12" t="s">
        <v>70</v>
      </c>
      <c r="B100" s="4" t="s">
        <v>365</v>
      </c>
      <c r="C100" s="128"/>
    </row>
    <row r="101" spans="1:3" ht="15" hidden="1">
      <c r="A101" s="12" t="s">
        <v>75</v>
      </c>
      <c r="B101" s="4" t="s">
        <v>365</v>
      </c>
      <c r="C101" s="128"/>
    </row>
    <row r="102" spans="1:3" ht="15" hidden="1">
      <c r="A102" s="12" t="s">
        <v>67</v>
      </c>
      <c r="B102" s="4" t="s">
        <v>365</v>
      </c>
      <c r="C102" s="128"/>
    </row>
    <row r="103" spans="1:3" ht="15" hidden="1">
      <c r="A103" s="12" t="s">
        <v>68</v>
      </c>
      <c r="B103" s="4" t="s">
        <v>365</v>
      </c>
      <c r="C103" s="128"/>
    </row>
    <row r="104" spans="1:3" ht="25.5">
      <c r="A104" s="6" t="s">
        <v>21</v>
      </c>
      <c r="B104" s="7" t="s">
        <v>365</v>
      </c>
      <c r="C104" s="128"/>
    </row>
    <row r="105" spans="1:3" ht="15">
      <c r="A105" s="12" t="s">
        <v>65</v>
      </c>
      <c r="B105" s="4" t="s">
        <v>366</v>
      </c>
      <c r="C105" s="128"/>
    </row>
    <row r="106" spans="1:3" ht="15">
      <c r="A106" s="12" t="s">
        <v>66</v>
      </c>
      <c r="B106" s="4" t="s">
        <v>366</v>
      </c>
      <c r="C106" s="128"/>
    </row>
    <row r="107" spans="1:3" ht="15">
      <c r="A107" s="12" t="s">
        <v>74</v>
      </c>
      <c r="B107" s="4" t="s">
        <v>366</v>
      </c>
      <c r="C107" s="128"/>
    </row>
    <row r="108" spans="1:3" ht="15">
      <c r="A108" s="4" t="s">
        <v>73</v>
      </c>
      <c r="B108" s="4" t="s">
        <v>366</v>
      </c>
      <c r="C108" s="128" t="s">
        <v>527</v>
      </c>
    </row>
    <row r="109" spans="1:3" ht="15">
      <c r="A109" s="4" t="s">
        <v>72</v>
      </c>
      <c r="B109" s="4" t="s">
        <v>366</v>
      </c>
      <c r="C109" s="128"/>
    </row>
    <row r="110" spans="1:3" ht="15">
      <c r="A110" s="4" t="s">
        <v>71</v>
      </c>
      <c r="B110" s="4" t="s">
        <v>366</v>
      </c>
      <c r="C110" s="128"/>
    </row>
    <row r="111" spans="1:3" ht="15">
      <c r="A111" s="12" t="s">
        <v>70</v>
      </c>
      <c r="B111" s="4" t="s">
        <v>366</v>
      </c>
      <c r="C111" s="128"/>
    </row>
    <row r="112" spans="1:3" ht="15">
      <c r="A112" s="12" t="s">
        <v>69</v>
      </c>
      <c r="B112" s="4" t="s">
        <v>366</v>
      </c>
      <c r="C112" s="128"/>
    </row>
    <row r="113" spans="1:3" ht="15">
      <c r="A113" s="12" t="s">
        <v>67</v>
      </c>
      <c r="B113" s="4" t="s">
        <v>366</v>
      </c>
      <c r="C113" s="128"/>
    </row>
    <row r="114" spans="1:3" ht="15">
      <c r="A114" s="12" t="s">
        <v>68</v>
      </c>
      <c r="B114" s="4" t="s">
        <v>366</v>
      </c>
      <c r="C114" s="128"/>
    </row>
    <row r="115" spans="1:3" ht="15">
      <c r="A115" s="14" t="s">
        <v>22</v>
      </c>
      <c r="B115" s="7" t="s">
        <v>366</v>
      </c>
      <c r="C115" s="130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23/2017. (XI. 23.)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E1">
      <selection activeCell="E18" sqref="E18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73" t="s">
        <v>545</v>
      </c>
      <c r="B1" s="177"/>
      <c r="C1" s="177"/>
      <c r="D1" s="177"/>
      <c r="E1" s="177"/>
      <c r="F1" s="177"/>
      <c r="G1" s="177"/>
    </row>
    <row r="2" spans="1:7" ht="25.5" customHeight="1">
      <c r="A2" s="178" t="s">
        <v>550</v>
      </c>
      <c r="B2" s="177"/>
      <c r="C2" s="177"/>
      <c r="D2" s="177"/>
      <c r="E2" s="177"/>
      <c r="F2" s="177"/>
      <c r="G2" s="177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87</v>
      </c>
    </row>
    <row r="5" spans="1:7" ht="39">
      <c r="A5" s="40" t="s">
        <v>84</v>
      </c>
      <c r="B5" s="2" t="s">
        <v>120</v>
      </c>
      <c r="C5" s="56" t="s">
        <v>529</v>
      </c>
      <c r="D5" s="56" t="s">
        <v>90</v>
      </c>
      <c r="E5" s="56" t="s">
        <v>91</v>
      </c>
      <c r="F5" s="56" t="s">
        <v>85</v>
      </c>
      <c r="G5" s="40" t="s">
        <v>94</v>
      </c>
    </row>
    <row r="6" spans="1:7" ht="26.25" customHeight="1">
      <c r="A6" s="59" t="s">
        <v>92</v>
      </c>
      <c r="B6" s="4" t="s">
        <v>273</v>
      </c>
      <c r="C6" s="128">
        <v>29402145</v>
      </c>
      <c r="D6" s="128">
        <v>27528346</v>
      </c>
      <c r="E6" s="128">
        <v>337983789</v>
      </c>
      <c r="F6" s="128">
        <v>190865488</v>
      </c>
      <c r="G6" s="128">
        <f>SUM(C6:F6)</f>
        <v>585779768</v>
      </c>
    </row>
    <row r="7" spans="1:7" ht="26.25" customHeight="1">
      <c r="A7" s="59" t="s">
        <v>93</v>
      </c>
      <c r="B7" s="4" t="s">
        <v>273</v>
      </c>
      <c r="C7" s="128">
        <v>75000</v>
      </c>
      <c r="D7" s="128"/>
      <c r="E7" s="128">
        <v>411480</v>
      </c>
      <c r="F7" s="128">
        <v>2907000</v>
      </c>
      <c r="G7" s="128">
        <f>SUM(C7:F7)</f>
        <v>3393480</v>
      </c>
    </row>
    <row r="8" spans="1:7" ht="22.5" customHeight="1">
      <c r="A8" s="40" t="s">
        <v>95</v>
      </c>
      <c r="B8" s="64"/>
      <c r="C8" s="129">
        <f>SUM(C6:C7)</f>
        <v>29477145</v>
      </c>
      <c r="D8" s="129">
        <f>SUM(D6:D7)</f>
        <v>27528346</v>
      </c>
      <c r="E8" s="129">
        <f>SUM(E6:E7)</f>
        <v>338395269</v>
      </c>
      <c r="F8" s="129">
        <f>SUM(F6:F7)</f>
        <v>193772488</v>
      </c>
      <c r="G8" s="129">
        <f>SUM(G6:G7)</f>
        <v>589173248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23/2017. (XI. 23.)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view="pageBreakPreview" zoomScaleSheetLayoutView="100" zoomScalePageLayoutView="0" workbookViewId="0" topLeftCell="A25">
      <selection activeCell="F40" sqref="F4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73" t="s">
        <v>545</v>
      </c>
      <c r="B1" s="174"/>
      <c r="C1" s="174"/>
      <c r="D1" s="174"/>
      <c r="E1" s="174"/>
      <c r="F1" s="174"/>
      <c r="G1" s="174"/>
      <c r="H1" s="174"/>
    </row>
    <row r="2" spans="1:8" ht="26.25" customHeight="1">
      <c r="A2" s="172" t="s">
        <v>551</v>
      </c>
      <c r="B2" s="177"/>
      <c r="C2" s="177"/>
      <c r="D2" s="177"/>
      <c r="E2" s="177"/>
      <c r="F2" s="177"/>
      <c r="G2" s="177"/>
      <c r="H2" s="177"/>
    </row>
    <row r="4" spans="1:8" ht="45">
      <c r="A4" s="1" t="s">
        <v>119</v>
      </c>
      <c r="B4" s="2" t="s">
        <v>120</v>
      </c>
      <c r="C4" s="50" t="s">
        <v>99</v>
      </c>
      <c r="D4" s="50" t="s">
        <v>90</v>
      </c>
      <c r="E4" s="50" t="s">
        <v>91</v>
      </c>
      <c r="F4" s="50" t="s">
        <v>85</v>
      </c>
      <c r="G4" s="50" t="s">
        <v>86</v>
      </c>
      <c r="H4" s="56" t="s">
        <v>94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528</v>
      </c>
      <c r="B9" s="24"/>
      <c r="C9" s="128"/>
      <c r="D9" s="128"/>
      <c r="E9" s="128"/>
      <c r="F9" s="128">
        <v>500000</v>
      </c>
      <c r="G9" s="128"/>
      <c r="H9" s="128">
        <f>SUM(C9:G9)</f>
        <v>500000</v>
      </c>
    </row>
    <row r="10" spans="1:8" ht="30">
      <c r="A10" s="146" t="s">
        <v>600</v>
      </c>
      <c r="B10" s="24"/>
      <c r="C10" s="128"/>
      <c r="D10" s="128"/>
      <c r="E10" s="128"/>
      <c r="F10" s="128"/>
      <c r="G10" s="128">
        <v>80000</v>
      </c>
      <c r="H10" s="128">
        <f>SUM(C10:G10)</f>
        <v>80000</v>
      </c>
    </row>
    <row r="11" spans="1:8" s="75" customFormat="1" ht="15">
      <c r="A11" s="14" t="s">
        <v>222</v>
      </c>
      <c r="B11" s="74" t="s">
        <v>223</v>
      </c>
      <c r="C11" s="129"/>
      <c r="D11" s="129"/>
      <c r="E11" s="129"/>
      <c r="F11" s="129">
        <f>SUM(F9:F10)</f>
        <v>500000</v>
      </c>
      <c r="G11" s="129">
        <f>SUM(G9:G10)</f>
        <v>80000</v>
      </c>
      <c r="H11" s="129">
        <f aca="true" t="shared" si="0" ref="H11:H25">SUM(C11:G11)</f>
        <v>580000</v>
      </c>
    </row>
    <row r="12" spans="1:8" ht="15" hidden="1">
      <c r="A12" s="12"/>
      <c r="B12" s="5"/>
      <c r="C12" s="128"/>
      <c r="D12" s="128"/>
      <c r="E12" s="128"/>
      <c r="F12" s="128"/>
      <c r="G12" s="128"/>
      <c r="H12" s="128">
        <f t="shared" si="0"/>
        <v>0</v>
      </c>
    </row>
    <row r="13" spans="1:8" ht="15" hidden="1">
      <c r="A13" s="12"/>
      <c r="B13" s="5"/>
      <c r="C13" s="128"/>
      <c r="D13" s="128"/>
      <c r="E13" s="128"/>
      <c r="F13" s="128"/>
      <c r="G13" s="128"/>
      <c r="H13" s="128">
        <f t="shared" si="0"/>
        <v>0</v>
      </c>
    </row>
    <row r="14" spans="1:8" ht="15" hidden="1">
      <c r="A14" s="12"/>
      <c r="B14" s="5"/>
      <c r="C14" s="128"/>
      <c r="D14" s="128"/>
      <c r="E14" s="128"/>
      <c r="F14" s="128"/>
      <c r="G14" s="128"/>
      <c r="H14" s="128">
        <f t="shared" si="0"/>
        <v>0</v>
      </c>
    </row>
    <row r="15" spans="1:8" ht="15" hidden="1">
      <c r="A15" s="12"/>
      <c r="B15" s="5"/>
      <c r="C15" s="128"/>
      <c r="D15" s="128"/>
      <c r="E15" s="128"/>
      <c r="F15" s="128"/>
      <c r="G15" s="128"/>
      <c r="H15" s="128">
        <f t="shared" si="0"/>
        <v>0</v>
      </c>
    </row>
    <row r="16" spans="1:8" ht="15">
      <c r="A16" s="4" t="s">
        <v>533</v>
      </c>
      <c r="B16" s="5"/>
      <c r="C16" s="128"/>
      <c r="D16" s="128"/>
      <c r="E16" s="128"/>
      <c r="F16" s="128"/>
      <c r="G16" s="145">
        <v>1200000</v>
      </c>
      <c r="H16" s="128">
        <f t="shared" si="0"/>
        <v>1200000</v>
      </c>
    </row>
    <row r="17" spans="1:8" ht="15">
      <c r="A17" s="4" t="s">
        <v>553</v>
      </c>
      <c r="B17" s="5"/>
      <c r="C17" s="128"/>
      <c r="D17" s="128"/>
      <c r="E17" s="128"/>
      <c r="F17" s="128"/>
      <c r="G17" s="145">
        <v>6987416</v>
      </c>
      <c r="H17" s="128">
        <f t="shared" si="0"/>
        <v>6987416</v>
      </c>
    </row>
    <row r="18" spans="1:8" ht="15">
      <c r="A18" s="4" t="s">
        <v>557</v>
      </c>
      <c r="B18" s="5"/>
      <c r="C18" s="128"/>
      <c r="D18" s="128"/>
      <c r="E18" s="128"/>
      <c r="F18" s="128"/>
      <c r="G18" s="145">
        <v>7000000</v>
      </c>
      <c r="H18" s="128">
        <f t="shared" si="0"/>
        <v>7000000</v>
      </c>
    </row>
    <row r="19" spans="1:8" ht="15">
      <c r="A19" s="4" t="s">
        <v>554</v>
      </c>
      <c r="B19" s="5"/>
      <c r="C19" s="128"/>
      <c r="D19" s="128"/>
      <c r="E19" s="128"/>
      <c r="F19" s="128"/>
      <c r="G19" s="145">
        <v>761460</v>
      </c>
      <c r="H19" s="128">
        <f t="shared" si="0"/>
        <v>761460</v>
      </c>
    </row>
    <row r="20" spans="1:8" ht="15">
      <c r="A20" s="4" t="s">
        <v>571</v>
      </c>
      <c r="B20" s="5"/>
      <c r="C20" s="128"/>
      <c r="D20" s="128"/>
      <c r="E20" s="128"/>
      <c r="F20" s="128"/>
      <c r="G20" s="145">
        <v>411449020</v>
      </c>
      <c r="H20" s="128">
        <f t="shared" si="0"/>
        <v>411449020</v>
      </c>
    </row>
    <row r="21" spans="1:8" ht="15">
      <c r="A21" s="4" t="s">
        <v>572</v>
      </c>
      <c r="B21" s="5"/>
      <c r="C21" s="128"/>
      <c r="D21" s="128"/>
      <c r="E21" s="128"/>
      <c r="F21" s="128"/>
      <c r="G21" s="145">
        <v>298200000</v>
      </c>
      <c r="H21" s="128">
        <f t="shared" si="0"/>
        <v>298200000</v>
      </c>
    </row>
    <row r="22" spans="1:8" ht="30">
      <c r="A22" s="4" t="s">
        <v>575</v>
      </c>
      <c r="B22" s="5"/>
      <c r="C22" s="128"/>
      <c r="D22" s="128"/>
      <c r="E22" s="128"/>
      <c r="F22" s="128"/>
      <c r="G22" s="145">
        <v>115000000</v>
      </c>
      <c r="H22" s="128">
        <f t="shared" si="0"/>
        <v>115000000</v>
      </c>
    </row>
    <row r="23" spans="1:8" ht="15">
      <c r="A23" s="4" t="s">
        <v>601</v>
      </c>
      <c r="B23" s="5"/>
      <c r="C23" s="128"/>
      <c r="D23" s="128"/>
      <c r="E23" s="128"/>
      <c r="F23" s="128"/>
      <c r="G23" s="145">
        <v>1195360</v>
      </c>
      <c r="H23" s="128">
        <f t="shared" si="0"/>
        <v>1195360</v>
      </c>
    </row>
    <row r="24" spans="1:8" ht="15.75">
      <c r="A24" s="146" t="s">
        <v>602</v>
      </c>
      <c r="B24" s="5"/>
      <c r="C24" s="128"/>
      <c r="D24" s="128"/>
      <c r="E24" s="128"/>
      <c r="F24" s="128"/>
      <c r="G24" s="145">
        <v>333798449</v>
      </c>
      <c r="H24" s="128">
        <f t="shared" si="0"/>
        <v>333798449</v>
      </c>
    </row>
    <row r="25" spans="1:8" ht="15.75">
      <c r="A25" s="146" t="s">
        <v>611</v>
      </c>
      <c r="B25" s="5"/>
      <c r="C25" s="128"/>
      <c r="D25" s="128"/>
      <c r="E25" s="128"/>
      <c r="F25" s="128"/>
      <c r="G25" s="145">
        <v>221675621</v>
      </c>
      <c r="H25" s="128">
        <f t="shared" si="0"/>
        <v>221675621</v>
      </c>
    </row>
    <row r="26" spans="1:8" s="75" customFormat="1" ht="15">
      <c r="A26" s="14" t="s">
        <v>421</v>
      </c>
      <c r="B26" s="74" t="s">
        <v>224</v>
      </c>
      <c r="C26" s="129"/>
      <c r="D26" s="129"/>
      <c r="E26" s="129"/>
      <c r="F26" s="129"/>
      <c r="G26" s="129">
        <f>SUM(G16:G25)</f>
        <v>1397267326</v>
      </c>
      <c r="H26" s="129">
        <f>SUM(H16:H25)</f>
        <v>1397267326</v>
      </c>
    </row>
    <row r="27" spans="1:8" ht="15" hidden="1">
      <c r="A27" s="12"/>
      <c r="B27" s="5"/>
      <c r="C27" s="128"/>
      <c r="D27" s="128"/>
      <c r="E27" s="128"/>
      <c r="F27" s="128"/>
      <c r="G27" s="128"/>
      <c r="H27" s="128"/>
    </row>
    <row r="28" spans="1:8" ht="15" hidden="1">
      <c r="A28" s="12"/>
      <c r="B28" s="5"/>
      <c r="C28" s="128"/>
      <c r="D28" s="128"/>
      <c r="E28" s="128"/>
      <c r="F28" s="128"/>
      <c r="G28" s="128"/>
      <c r="H28" s="128"/>
    </row>
    <row r="29" spans="1:8" ht="15" hidden="1">
      <c r="A29" s="12"/>
      <c r="B29" s="5"/>
      <c r="C29" s="128"/>
      <c r="D29" s="128"/>
      <c r="E29" s="128"/>
      <c r="F29" s="128"/>
      <c r="G29" s="128"/>
      <c r="H29" s="128"/>
    </row>
    <row r="30" spans="1:8" ht="14.25" customHeight="1">
      <c r="A30" s="12" t="s">
        <v>42</v>
      </c>
      <c r="B30" s="5"/>
      <c r="C30" s="128"/>
      <c r="D30" s="128"/>
      <c r="E30" s="128"/>
      <c r="F30" s="128">
        <v>1469000</v>
      </c>
      <c r="G30" s="128"/>
      <c r="H30" s="128">
        <f>SUM(C30:G30)</f>
        <v>1469000</v>
      </c>
    </row>
    <row r="31" spans="1:8" ht="14.25" customHeight="1">
      <c r="A31" s="12" t="s">
        <v>562</v>
      </c>
      <c r="B31" s="5"/>
      <c r="C31" s="128"/>
      <c r="D31" s="128"/>
      <c r="E31" s="128"/>
      <c r="F31" s="128"/>
      <c r="G31" s="128">
        <v>1630000</v>
      </c>
      <c r="H31" s="128">
        <f>SUM(C31:G31)</f>
        <v>1630000</v>
      </c>
    </row>
    <row r="32" spans="1:8" ht="14.25" customHeight="1">
      <c r="A32" s="12" t="s">
        <v>570</v>
      </c>
      <c r="B32" s="5"/>
      <c r="C32" s="128"/>
      <c r="D32" s="128"/>
      <c r="E32" s="128"/>
      <c r="F32" s="128"/>
      <c r="G32" s="128">
        <v>1700787</v>
      </c>
      <c r="H32" s="128">
        <f>SUM(C32:G32)</f>
        <v>1700787</v>
      </c>
    </row>
    <row r="33" spans="1:8" ht="14.25" customHeight="1">
      <c r="A33" s="12" t="s">
        <v>603</v>
      </c>
      <c r="B33" s="5"/>
      <c r="C33" s="128"/>
      <c r="D33" s="128"/>
      <c r="E33" s="128"/>
      <c r="F33" s="128"/>
      <c r="G33" s="128">
        <v>19677</v>
      </c>
      <c r="H33" s="128">
        <f>SUM(C33:G33)</f>
        <v>19677</v>
      </c>
    </row>
    <row r="34" spans="1:8" ht="14.25" customHeight="1">
      <c r="A34" s="12" t="s">
        <v>641</v>
      </c>
      <c r="B34" s="5"/>
      <c r="C34" s="128"/>
      <c r="D34" s="128"/>
      <c r="E34" s="128">
        <v>32205</v>
      </c>
      <c r="F34" s="128"/>
      <c r="G34" s="128"/>
      <c r="H34" s="128">
        <f>SUM(C34:G34)</f>
        <v>32205</v>
      </c>
    </row>
    <row r="35" spans="1:8" s="75" customFormat="1" ht="15">
      <c r="A35" s="6" t="s">
        <v>225</v>
      </c>
      <c r="B35" s="7" t="s">
        <v>226</v>
      </c>
      <c r="C35" s="129"/>
      <c r="D35" s="129">
        <f>SUM(D30)</f>
        <v>0</v>
      </c>
      <c r="E35" s="129">
        <f>SUM(E34)</f>
        <v>32205</v>
      </c>
      <c r="F35" s="129">
        <f>SUM(F30)</f>
        <v>1469000</v>
      </c>
      <c r="G35" s="129">
        <f>SUM(G30:G33)</f>
        <v>3350464</v>
      </c>
      <c r="H35" s="129">
        <f>SUM(H30:H34)</f>
        <v>4851669</v>
      </c>
    </row>
    <row r="36" spans="1:8" s="75" customFormat="1" ht="15">
      <c r="A36" s="4" t="s">
        <v>552</v>
      </c>
      <c r="B36" s="7"/>
      <c r="C36" s="143">
        <v>59000</v>
      </c>
      <c r="D36" s="129"/>
      <c r="E36" s="129"/>
      <c r="F36" s="129"/>
      <c r="G36" s="129"/>
      <c r="H36" s="143">
        <f aca="true" t="shared" si="1" ref="H36:H47">SUM(C36:G36)</f>
        <v>59000</v>
      </c>
    </row>
    <row r="37" spans="1:8" s="75" customFormat="1" ht="15">
      <c r="A37" s="4" t="s">
        <v>534</v>
      </c>
      <c r="B37" s="7"/>
      <c r="C37" s="143"/>
      <c r="D37" s="129"/>
      <c r="E37" s="143">
        <v>291795</v>
      </c>
      <c r="F37" s="143">
        <v>320000</v>
      </c>
      <c r="G37" s="143"/>
      <c r="H37" s="143">
        <f t="shared" si="1"/>
        <v>611795</v>
      </c>
    </row>
    <row r="38" spans="1:8" s="75" customFormat="1" ht="15">
      <c r="A38" s="4" t="s">
        <v>555</v>
      </c>
      <c r="B38" s="7"/>
      <c r="C38" s="143"/>
      <c r="D38" s="129"/>
      <c r="E38" s="143"/>
      <c r="F38" s="143"/>
      <c r="G38" s="143">
        <v>7500000</v>
      </c>
      <c r="H38" s="143">
        <f t="shared" si="1"/>
        <v>7500000</v>
      </c>
    </row>
    <row r="39" spans="1:8" s="75" customFormat="1" ht="15">
      <c r="A39" s="4" t="s">
        <v>556</v>
      </c>
      <c r="B39" s="7"/>
      <c r="C39" s="143"/>
      <c r="D39" s="129"/>
      <c r="E39" s="143"/>
      <c r="F39" s="143"/>
      <c r="G39" s="143">
        <v>457256</v>
      </c>
      <c r="H39" s="143">
        <f t="shared" si="1"/>
        <v>457256</v>
      </c>
    </row>
    <row r="40" spans="1:8" s="75" customFormat="1" ht="15">
      <c r="A40" s="4" t="s">
        <v>561</v>
      </c>
      <c r="B40" s="7"/>
      <c r="C40" s="143"/>
      <c r="D40" s="129"/>
      <c r="E40" s="143"/>
      <c r="F40" s="143"/>
      <c r="G40" s="143">
        <v>152440</v>
      </c>
      <c r="H40" s="143">
        <f t="shared" si="1"/>
        <v>152440</v>
      </c>
    </row>
    <row r="41" spans="1:8" s="75" customFormat="1" ht="15">
      <c r="A41" s="4" t="s">
        <v>573</v>
      </c>
      <c r="B41" s="7"/>
      <c r="C41" s="143"/>
      <c r="D41" s="129"/>
      <c r="E41" s="143"/>
      <c r="F41" s="143"/>
      <c r="G41" s="143">
        <v>400000</v>
      </c>
      <c r="H41" s="143">
        <f t="shared" si="1"/>
        <v>400000</v>
      </c>
    </row>
    <row r="42" spans="1:8" s="75" customFormat="1" ht="15">
      <c r="A42" s="4" t="s">
        <v>574</v>
      </c>
      <c r="B42" s="7"/>
      <c r="C42" s="143"/>
      <c r="D42" s="129"/>
      <c r="E42" s="143"/>
      <c r="F42" s="143"/>
      <c r="G42" s="143">
        <v>46457</v>
      </c>
      <c r="H42" s="143">
        <f t="shared" si="1"/>
        <v>46457</v>
      </c>
    </row>
    <row r="43" spans="1:8" s="75" customFormat="1" ht="30">
      <c r="A43" s="146" t="s">
        <v>604</v>
      </c>
      <c r="B43" s="7"/>
      <c r="C43" s="143"/>
      <c r="D43" s="129"/>
      <c r="E43" s="143"/>
      <c r="F43" s="143"/>
      <c r="G43" s="143">
        <v>1245000</v>
      </c>
      <c r="H43" s="143">
        <f t="shared" si="1"/>
        <v>1245000</v>
      </c>
    </row>
    <row r="44" spans="1:8" s="75" customFormat="1" ht="15.75">
      <c r="A44" s="146" t="s">
        <v>605</v>
      </c>
      <c r="B44" s="7"/>
      <c r="C44" s="143"/>
      <c r="D44" s="129"/>
      <c r="E44" s="143"/>
      <c r="F44" s="143"/>
      <c r="G44" s="143">
        <v>15000000</v>
      </c>
      <c r="H44" s="143">
        <f t="shared" si="1"/>
        <v>15000000</v>
      </c>
    </row>
    <row r="45" spans="1:8" s="75" customFormat="1" ht="15">
      <c r="A45" s="4" t="s">
        <v>606</v>
      </c>
      <c r="B45" s="7"/>
      <c r="C45" s="143"/>
      <c r="D45" s="129"/>
      <c r="E45" s="143"/>
      <c r="F45" s="143"/>
      <c r="G45" s="143">
        <v>187402</v>
      </c>
      <c r="H45" s="143">
        <f t="shared" si="1"/>
        <v>187402</v>
      </c>
    </row>
    <row r="46" spans="1:8" s="75" customFormat="1" ht="15">
      <c r="A46" s="4" t="s">
        <v>607</v>
      </c>
      <c r="B46" s="7"/>
      <c r="C46" s="143"/>
      <c r="D46" s="129"/>
      <c r="E46" s="143"/>
      <c r="F46" s="143"/>
      <c r="G46" s="143">
        <v>30000</v>
      </c>
      <c r="H46" s="143">
        <f t="shared" si="1"/>
        <v>30000</v>
      </c>
    </row>
    <row r="47" spans="1:8" s="75" customFormat="1" ht="15.75">
      <c r="A47" s="146" t="s">
        <v>612</v>
      </c>
      <c r="B47" s="7"/>
      <c r="C47" s="143"/>
      <c r="D47" s="129"/>
      <c r="E47" s="143"/>
      <c r="F47" s="143"/>
      <c r="G47" s="143">
        <v>40000000</v>
      </c>
      <c r="H47" s="143">
        <f t="shared" si="1"/>
        <v>40000000</v>
      </c>
    </row>
    <row r="48" spans="1:8" s="75" customFormat="1" ht="15">
      <c r="A48" s="14" t="s">
        <v>227</v>
      </c>
      <c r="B48" s="74" t="s">
        <v>228</v>
      </c>
      <c r="C48" s="129">
        <f>SUM(C36:C36)</f>
        <v>59000</v>
      </c>
      <c r="D48" s="129">
        <f>SUM(D36:D36)</f>
        <v>0</v>
      </c>
      <c r="E48" s="129">
        <f>SUM(E36:E37)</f>
        <v>291795</v>
      </c>
      <c r="F48" s="129">
        <f>SUM(F37)</f>
        <v>320000</v>
      </c>
      <c r="G48" s="129">
        <f>SUM(G36:G47)</f>
        <v>65018555</v>
      </c>
      <c r="H48" s="129">
        <f>SUM(H36:H47)</f>
        <v>65689350</v>
      </c>
    </row>
    <row r="49" spans="1:8" s="75" customFormat="1" ht="15">
      <c r="A49" s="14" t="s">
        <v>229</v>
      </c>
      <c r="B49" s="74" t="s">
        <v>230</v>
      </c>
      <c r="C49" s="129"/>
      <c r="D49" s="129"/>
      <c r="E49" s="129"/>
      <c r="F49" s="129"/>
      <c r="G49" s="129"/>
      <c r="H49" s="129"/>
    </row>
    <row r="50" spans="1:8" ht="15" hidden="1">
      <c r="A50" s="12"/>
      <c r="B50" s="5"/>
      <c r="C50" s="128"/>
      <c r="D50" s="128"/>
      <c r="E50" s="128"/>
      <c r="F50" s="128"/>
      <c r="G50" s="128"/>
      <c r="H50" s="128"/>
    </row>
    <row r="51" spans="1:8" ht="15" hidden="1">
      <c r="A51" s="12"/>
      <c r="B51" s="5"/>
      <c r="C51" s="128"/>
      <c r="D51" s="128"/>
      <c r="E51" s="128"/>
      <c r="F51" s="128"/>
      <c r="G51" s="128"/>
      <c r="H51" s="128"/>
    </row>
    <row r="52" spans="1:8" s="75" customFormat="1" ht="25.5">
      <c r="A52" s="6" t="s">
        <v>233</v>
      </c>
      <c r="B52" s="7" t="s">
        <v>234</v>
      </c>
      <c r="C52" s="129">
        <v>16000</v>
      </c>
      <c r="D52" s="129"/>
      <c r="E52" s="129">
        <v>87480</v>
      </c>
      <c r="F52" s="129">
        <v>618000</v>
      </c>
      <c r="G52" s="130">
        <v>390753131</v>
      </c>
      <c r="H52" s="129">
        <f>SUM(C52:G52)</f>
        <v>391474611</v>
      </c>
    </row>
    <row r="53" spans="1:8" ht="15.75">
      <c r="A53" s="16" t="s">
        <v>422</v>
      </c>
      <c r="B53" s="8" t="s">
        <v>235</v>
      </c>
      <c r="C53" s="130">
        <f>C52+C48+C49+C35+C26</f>
        <v>75000</v>
      </c>
      <c r="D53" s="130">
        <f>D52+D48+D49+D35+D26</f>
        <v>0</v>
      </c>
      <c r="E53" s="130">
        <f>E52+E48+E49+E35+E26</f>
        <v>411480</v>
      </c>
      <c r="F53" s="130">
        <f>F52+F48+F49+F35+F26+F11</f>
        <v>2907000</v>
      </c>
      <c r="G53" s="130">
        <f>G52+G48+G49+G35+G26+G11</f>
        <v>1856469476</v>
      </c>
      <c r="H53" s="130">
        <f>H52+H48+H35+H49+H26+H11</f>
        <v>1859862956</v>
      </c>
    </row>
    <row r="54" spans="1:8" ht="15.75" hidden="1">
      <c r="A54" s="18"/>
      <c r="B54" s="7"/>
      <c r="C54" s="128"/>
      <c r="D54" s="128"/>
      <c r="E54" s="128"/>
      <c r="F54" s="128"/>
      <c r="G54" s="128"/>
      <c r="H54" s="128"/>
    </row>
    <row r="55" spans="1:8" ht="15.75" hidden="1">
      <c r="A55" s="18"/>
      <c r="B55" s="7"/>
      <c r="C55" s="128"/>
      <c r="D55" s="128"/>
      <c r="E55" s="128"/>
      <c r="F55" s="128"/>
      <c r="G55" s="128"/>
      <c r="H55" s="128"/>
    </row>
    <row r="56" spans="1:8" ht="15.75" hidden="1">
      <c r="A56" s="18"/>
      <c r="B56" s="7"/>
      <c r="C56" s="128"/>
      <c r="D56" s="128"/>
      <c r="E56" s="128"/>
      <c r="F56" s="128"/>
      <c r="G56" s="128"/>
      <c r="H56" s="128"/>
    </row>
    <row r="57" spans="1:8" ht="15">
      <c r="A57" s="12" t="s">
        <v>558</v>
      </c>
      <c r="B57" s="7"/>
      <c r="C57" s="128"/>
      <c r="D57" s="128"/>
      <c r="E57" s="128"/>
      <c r="F57" s="128"/>
      <c r="G57" s="128">
        <v>16070458</v>
      </c>
      <c r="H57" s="128">
        <f>SUM(G57)</f>
        <v>16070458</v>
      </c>
    </row>
    <row r="58" spans="1:8" ht="15">
      <c r="A58" s="12" t="s">
        <v>608</v>
      </c>
      <c r="B58" s="7"/>
      <c r="C58" s="128"/>
      <c r="D58" s="128"/>
      <c r="E58" s="128"/>
      <c r="F58" s="128"/>
      <c r="G58" s="128">
        <v>2375415</v>
      </c>
      <c r="H58" s="128">
        <f>SUM(G58)</f>
        <v>2375415</v>
      </c>
    </row>
    <row r="59" spans="1:8" s="75" customFormat="1" ht="15">
      <c r="A59" s="14" t="s">
        <v>236</v>
      </c>
      <c r="B59" s="74" t="s">
        <v>237</v>
      </c>
      <c r="C59" s="129"/>
      <c r="D59" s="129"/>
      <c r="E59" s="129"/>
      <c r="F59" s="129"/>
      <c r="G59" s="129">
        <f>SUM(G57:G58)</f>
        <v>18445873</v>
      </c>
      <c r="H59" s="129">
        <f>SUM(G59)</f>
        <v>18445873</v>
      </c>
    </row>
    <row r="60" spans="1:8" ht="15" hidden="1">
      <c r="A60" s="12"/>
      <c r="B60" s="5"/>
      <c r="C60" s="128"/>
      <c r="D60" s="128"/>
      <c r="E60" s="128"/>
      <c r="F60" s="128"/>
      <c r="G60" s="129">
        <f>SUM(G59:G59)</f>
        <v>18445873</v>
      </c>
      <c r="H60" s="128"/>
    </row>
    <row r="61" spans="1:8" ht="15" hidden="1">
      <c r="A61" s="12"/>
      <c r="B61" s="5"/>
      <c r="C61" s="128"/>
      <c r="D61" s="128"/>
      <c r="E61" s="128"/>
      <c r="F61" s="128"/>
      <c r="G61" s="129">
        <f>SUM(G59:G60)</f>
        <v>36891746</v>
      </c>
      <c r="H61" s="128"/>
    </row>
    <row r="62" spans="1:8" ht="15" hidden="1">
      <c r="A62" s="12"/>
      <c r="B62" s="5"/>
      <c r="C62" s="128"/>
      <c r="D62" s="128"/>
      <c r="E62" s="128"/>
      <c r="F62" s="128"/>
      <c r="G62" s="129">
        <f>SUM(G59:G61)</f>
        <v>73783492</v>
      </c>
      <c r="H62" s="128"/>
    </row>
    <row r="63" spans="1:8" ht="15">
      <c r="A63" s="14" t="s">
        <v>238</v>
      </c>
      <c r="B63" s="74" t="s">
        <v>239</v>
      </c>
      <c r="C63" s="128"/>
      <c r="D63" s="128"/>
      <c r="E63" s="128"/>
      <c r="F63" s="128"/>
      <c r="G63" s="128"/>
      <c r="H63" s="128"/>
    </row>
    <row r="64" spans="1:8" ht="15" hidden="1">
      <c r="A64" s="14"/>
      <c r="B64" s="74"/>
      <c r="C64" s="128"/>
      <c r="D64" s="128"/>
      <c r="E64" s="128"/>
      <c r="F64" s="128"/>
      <c r="G64" s="128"/>
      <c r="H64" s="128"/>
    </row>
    <row r="65" spans="1:8" ht="15" hidden="1">
      <c r="A65" s="14"/>
      <c r="B65" s="74"/>
      <c r="C65" s="128"/>
      <c r="D65" s="128"/>
      <c r="E65" s="128"/>
      <c r="F65" s="128"/>
      <c r="G65" s="128"/>
      <c r="H65" s="128"/>
    </row>
    <row r="66" spans="1:8" ht="15" hidden="1">
      <c r="A66" s="14"/>
      <c r="B66" s="74"/>
      <c r="C66" s="128"/>
      <c r="D66" s="128"/>
      <c r="E66" s="128"/>
      <c r="F66" s="128"/>
      <c r="G66" s="128"/>
      <c r="H66" s="128"/>
    </row>
    <row r="67" spans="1:8" ht="15">
      <c r="A67" s="14" t="s">
        <v>240</v>
      </c>
      <c r="B67" s="74" t="s">
        <v>241</v>
      </c>
      <c r="C67" s="128"/>
      <c r="D67" s="128"/>
      <c r="E67" s="128"/>
      <c r="F67" s="128"/>
      <c r="G67" s="128"/>
      <c r="H67" s="128"/>
    </row>
    <row r="68" spans="1:8" ht="15">
      <c r="A68" s="14" t="s">
        <v>242</v>
      </c>
      <c r="B68" s="74" t="s">
        <v>243</v>
      </c>
      <c r="C68" s="128"/>
      <c r="D68" s="128"/>
      <c r="E68" s="128"/>
      <c r="F68" s="128"/>
      <c r="G68" s="130">
        <v>4980385</v>
      </c>
      <c r="H68" s="130">
        <f>SUM(C68:G68)</f>
        <v>4980385</v>
      </c>
    </row>
    <row r="69" spans="1:8" s="75" customFormat="1" ht="15.75">
      <c r="A69" s="16" t="s">
        <v>423</v>
      </c>
      <c r="B69" s="76" t="s">
        <v>244</v>
      </c>
      <c r="C69" s="130">
        <f>SUM(C59+C68)</f>
        <v>0</v>
      </c>
      <c r="D69" s="130">
        <f>SUM(D59+D68)</f>
        <v>0</v>
      </c>
      <c r="E69" s="130">
        <f>SUM(E59+E68)</f>
        <v>0</v>
      </c>
      <c r="F69" s="130">
        <f>SUM(F59+F68)</f>
        <v>0</v>
      </c>
      <c r="G69" s="130">
        <f>SUM(G59+G68)</f>
        <v>23426258</v>
      </c>
      <c r="H69" s="129">
        <f>SUM(H68+H59)</f>
        <v>23426258</v>
      </c>
    </row>
    <row r="72" spans="1:9" ht="46.5" customHeight="1">
      <c r="A72" s="179" t="s">
        <v>535</v>
      </c>
      <c r="B72" s="180"/>
      <c r="C72" s="180"/>
      <c r="D72" s="180"/>
      <c r="E72" s="180"/>
      <c r="F72" s="180"/>
      <c r="G72" s="180"/>
      <c r="H72" s="180"/>
      <c r="I72" s="180"/>
    </row>
    <row r="73" spans="1:9" ht="15">
      <c r="A73" s="90" t="s">
        <v>508</v>
      </c>
      <c r="B73" s="90" t="s">
        <v>509</v>
      </c>
      <c r="C73" s="90" t="s">
        <v>510</v>
      </c>
      <c r="D73" s="90" t="s">
        <v>511</v>
      </c>
      <c r="E73" s="90" t="s">
        <v>512</v>
      </c>
      <c r="F73" s="90" t="s">
        <v>513</v>
      </c>
      <c r="G73" s="90" t="s">
        <v>514</v>
      </c>
      <c r="H73" s="90" t="s">
        <v>515</v>
      </c>
      <c r="I73" s="90" t="s">
        <v>516</v>
      </c>
    </row>
    <row r="74" spans="1:9" ht="98.25">
      <c r="A74" s="91" t="s">
        <v>517</v>
      </c>
      <c r="B74" s="92" t="s">
        <v>519</v>
      </c>
      <c r="C74" s="92" t="s">
        <v>520</v>
      </c>
      <c r="D74" s="92" t="s">
        <v>521</v>
      </c>
      <c r="E74" s="92" t="s">
        <v>522</v>
      </c>
      <c r="F74" s="92" t="s">
        <v>523</v>
      </c>
      <c r="G74" s="92" t="s">
        <v>524</v>
      </c>
      <c r="H74" s="93" t="s">
        <v>525</v>
      </c>
      <c r="I74" s="94" t="s">
        <v>98</v>
      </c>
    </row>
    <row r="75" spans="1:9" ht="15">
      <c r="A75" s="4"/>
      <c r="B75" s="96"/>
      <c r="C75" s="97"/>
      <c r="D75" s="97"/>
      <c r="E75" s="97"/>
      <c r="F75" s="97"/>
      <c r="G75" s="97"/>
      <c r="H75" s="98"/>
      <c r="I75" s="99">
        <f aca="true" t="shared" si="2" ref="I75:I80">SUM(B75:H75)</f>
        <v>0</v>
      </c>
    </row>
    <row r="76" spans="1:9" ht="15">
      <c r="A76" s="95"/>
      <c r="B76" s="96"/>
      <c r="C76" s="97"/>
      <c r="D76" s="97"/>
      <c r="E76" s="97"/>
      <c r="F76" s="97"/>
      <c r="G76" s="97"/>
      <c r="H76" s="98"/>
      <c r="I76" s="99">
        <f t="shared" si="2"/>
        <v>0</v>
      </c>
    </row>
    <row r="77" spans="1:9" ht="15">
      <c r="A77" s="100"/>
      <c r="B77" s="96"/>
      <c r="C77" s="97"/>
      <c r="D77" s="97"/>
      <c r="E77" s="97"/>
      <c r="F77" s="97"/>
      <c r="G77" s="97"/>
      <c r="H77" s="98"/>
      <c r="I77" s="99">
        <f t="shared" si="2"/>
        <v>0</v>
      </c>
    </row>
    <row r="78" spans="1:9" ht="15">
      <c r="A78" s="95"/>
      <c r="B78" s="96"/>
      <c r="C78" s="97"/>
      <c r="D78" s="97"/>
      <c r="E78" s="97"/>
      <c r="F78" s="97"/>
      <c r="G78" s="97"/>
      <c r="H78" s="98"/>
      <c r="I78" s="99">
        <f t="shared" si="2"/>
        <v>0</v>
      </c>
    </row>
    <row r="79" spans="1:9" ht="15">
      <c r="A79" s="95"/>
      <c r="B79" s="96"/>
      <c r="C79" s="97"/>
      <c r="D79" s="97"/>
      <c r="E79" s="97"/>
      <c r="F79" s="97"/>
      <c r="G79" s="97"/>
      <c r="H79" s="98"/>
      <c r="I79" s="99">
        <f t="shared" si="2"/>
        <v>0</v>
      </c>
    </row>
    <row r="80" spans="1:9" ht="15.75">
      <c r="A80" s="94" t="s">
        <v>98</v>
      </c>
      <c r="B80" s="101">
        <f>SUM(B75:B79)</f>
        <v>0</v>
      </c>
      <c r="C80" s="97"/>
      <c r="D80" s="97"/>
      <c r="E80" s="97"/>
      <c r="F80" s="97"/>
      <c r="G80" s="97"/>
      <c r="H80" s="98"/>
      <c r="I80" s="99">
        <f t="shared" si="2"/>
        <v>0</v>
      </c>
    </row>
    <row r="81" spans="1:7" ht="15">
      <c r="A81" s="78"/>
      <c r="B81" s="79"/>
      <c r="C81" s="77"/>
      <c r="D81" s="77"/>
      <c r="E81" s="3"/>
      <c r="F81" s="3"/>
      <c r="G81" s="3"/>
    </row>
    <row r="82" spans="1:7" ht="15">
      <c r="A82" s="78"/>
      <c r="B82" s="79"/>
      <c r="C82" s="77"/>
      <c r="D82" s="77"/>
      <c r="E82" s="3"/>
      <c r="F82" s="3"/>
      <c r="G82" s="3"/>
    </row>
    <row r="83" spans="1:7" ht="15">
      <c r="A83" s="78"/>
      <c r="B83" s="79"/>
      <c r="C83" s="77"/>
      <c r="D83" s="77"/>
      <c r="E83" s="3"/>
      <c r="F83" s="3"/>
      <c r="G83" s="3"/>
    </row>
    <row r="84" spans="1:7" ht="15">
      <c r="A84" s="78"/>
      <c r="B84" s="79"/>
      <c r="C84" s="77"/>
      <c r="D84" s="77"/>
      <c r="E84" s="3"/>
      <c r="F84" s="3"/>
      <c r="G84" s="3"/>
    </row>
    <row r="85" spans="1:7" ht="15">
      <c r="A85" s="78"/>
      <c r="B85" s="79"/>
      <c r="C85" s="77"/>
      <c r="D85" s="77"/>
      <c r="E85" s="3"/>
      <c r="F85" s="3"/>
      <c r="G85" s="3"/>
    </row>
    <row r="86" spans="1:7" ht="15">
      <c r="A86" s="78"/>
      <c r="B86" s="79"/>
      <c r="C86" s="77"/>
      <c r="D86" s="77"/>
      <c r="E86" s="3"/>
      <c r="F86" s="3"/>
      <c r="G86" s="3"/>
    </row>
    <row r="87" spans="1:7" ht="15">
      <c r="A87" s="78"/>
      <c r="B87" s="79"/>
      <c r="C87" s="77"/>
      <c r="D87" s="77"/>
      <c r="E87" s="3"/>
      <c r="F87" s="3"/>
      <c r="G87" s="3"/>
    </row>
    <row r="88" spans="1:7" ht="15">
      <c r="A88" s="80"/>
      <c r="B88" s="79"/>
      <c r="C88" s="77"/>
      <c r="D88" s="77"/>
      <c r="E88" s="3"/>
      <c r="F88" s="3"/>
      <c r="G88" s="3"/>
    </row>
    <row r="89" spans="1:7" ht="15">
      <c r="A89" s="80"/>
      <c r="B89" s="79"/>
      <c r="C89" s="77"/>
      <c r="D89" s="77"/>
      <c r="E89" s="3"/>
      <c r="F89" s="3"/>
      <c r="G89" s="3"/>
    </row>
    <row r="90" spans="1:7" ht="15">
      <c r="A90" s="80"/>
      <c r="B90" s="79"/>
      <c r="C90" s="77"/>
      <c r="D90" s="77"/>
      <c r="E90" s="3"/>
      <c r="F90" s="3"/>
      <c r="G90" s="3"/>
    </row>
    <row r="91" spans="1:7" ht="15">
      <c r="A91" s="78"/>
      <c r="B91" s="79"/>
      <c r="C91" s="77"/>
      <c r="D91" s="77"/>
      <c r="E91" s="3"/>
      <c r="F91" s="3"/>
      <c r="G91" s="3"/>
    </row>
    <row r="92" spans="1:7" ht="15.75">
      <c r="A92" s="83"/>
      <c r="B92" s="84"/>
      <c r="C92" s="77"/>
      <c r="D92" s="77"/>
      <c r="E92" s="3"/>
      <c r="F92" s="3"/>
      <c r="G92" s="3"/>
    </row>
    <row r="93" spans="1:7" ht="15.75">
      <c r="A93" s="81"/>
      <c r="B93" s="82"/>
      <c r="C93" s="77"/>
      <c r="D93" s="77"/>
      <c r="E93" s="3"/>
      <c r="F93" s="3"/>
      <c r="G93" s="3"/>
    </row>
    <row r="94" spans="1:7" ht="15.75">
      <c r="A94" s="81"/>
      <c r="B94" s="82"/>
      <c r="C94" s="77"/>
      <c r="D94" s="77"/>
      <c r="E94" s="3"/>
      <c r="F94" s="3"/>
      <c r="G94" s="3"/>
    </row>
    <row r="95" spans="1:7" ht="15.75">
      <c r="A95" s="81"/>
      <c r="B95" s="82"/>
      <c r="C95" s="77"/>
      <c r="D95" s="77"/>
      <c r="E95" s="3"/>
      <c r="F95" s="3"/>
      <c r="G95" s="3"/>
    </row>
    <row r="96" spans="1:7" ht="15.75">
      <c r="A96" s="81"/>
      <c r="B96" s="82"/>
      <c r="C96" s="77"/>
      <c r="D96" s="77"/>
      <c r="E96" s="3"/>
      <c r="F96" s="3"/>
      <c r="G96" s="3"/>
    </row>
    <row r="97" spans="1:7" ht="15">
      <c r="A97" s="78"/>
      <c r="B97" s="79"/>
      <c r="C97" s="77"/>
      <c r="D97" s="77"/>
      <c r="E97" s="3"/>
      <c r="F97" s="3"/>
      <c r="G97" s="3"/>
    </row>
    <row r="98" spans="1:7" ht="15">
      <c r="A98" s="78"/>
      <c r="B98" s="79"/>
      <c r="C98" s="77"/>
      <c r="D98" s="77"/>
      <c r="E98" s="3"/>
      <c r="F98" s="3"/>
      <c r="G98" s="3"/>
    </row>
    <row r="99" spans="1:7" ht="15">
      <c r="A99" s="78"/>
      <c r="B99" s="79"/>
      <c r="C99" s="77"/>
      <c r="D99" s="77"/>
      <c r="E99" s="3"/>
      <c r="F99" s="3"/>
      <c r="G99" s="3"/>
    </row>
    <row r="100" spans="1:7" ht="15">
      <c r="A100" s="78"/>
      <c r="B100" s="79"/>
      <c r="C100" s="77"/>
      <c r="D100" s="77"/>
      <c r="E100" s="3"/>
      <c r="F100" s="3"/>
      <c r="G100" s="3"/>
    </row>
    <row r="101" spans="1:7" ht="15">
      <c r="A101" s="78"/>
      <c r="B101" s="79"/>
      <c r="C101" s="77"/>
      <c r="D101" s="77"/>
      <c r="E101" s="3"/>
      <c r="F101" s="3"/>
      <c r="G101" s="3"/>
    </row>
    <row r="102" spans="1:7" ht="15">
      <c r="A102" s="78"/>
      <c r="B102" s="79"/>
      <c r="C102" s="77"/>
      <c r="D102" s="77"/>
      <c r="E102" s="3"/>
      <c r="F102" s="3"/>
      <c r="G102" s="3"/>
    </row>
    <row r="103" spans="1:7" ht="15">
      <c r="A103" s="78"/>
      <c r="B103" s="79"/>
      <c r="C103" s="77"/>
      <c r="D103" s="77"/>
      <c r="E103" s="3"/>
      <c r="F103" s="3"/>
      <c r="G103" s="3"/>
    </row>
    <row r="104" spans="1:7" ht="15">
      <c r="A104" s="78"/>
      <c r="B104" s="79"/>
      <c r="C104" s="77"/>
      <c r="D104" s="77"/>
      <c r="E104" s="3"/>
      <c r="F104" s="3"/>
      <c r="G104" s="3"/>
    </row>
    <row r="105" spans="1:7" ht="15">
      <c r="A105" s="78"/>
      <c r="B105" s="79"/>
      <c r="C105" s="77"/>
      <c r="D105" s="77"/>
      <c r="E105" s="3"/>
      <c r="F105" s="3"/>
      <c r="G105" s="3"/>
    </row>
    <row r="106" spans="1:7" ht="15">
      <c r="A106" s="78"/>
      <c r="B106" s="79"/>
      <c r="C106" s="77"/>
      <c r="D106" s="77"/>
      <c r="E106" s="3"/>
      <c r="F106" s="3"/>
      <c r="G106" s="3"/>
    </row>
    <row r="107" spans="1:7" ht="15">
      <c r="A107" s="78"/>
      <c r="B107" s="79"/>
      <c r="C107" s="77"/>
      <c r="D107" s="77"/>
      <c r="E107" s="3"/>
      <c r="F107" s="3"/>
      <c r="G107" s="3"/>
    </row>
    <row r="108" spans="1:7" ht="15.75">
      <c r="A108" s="83"/>
      <c r="B108" s="84"/>
      <c r="C108" s="77"/>
      <c r="D108" s="77"/>
      <c r="E108" s="3"/>
      <c r="F108" s="3"/>
      <c r="G108" s="3"/>
    </row>
    <row r="109" spans="1:7" ht="15">
      <c r="A109" s="3"/>
      <c r="B109" s="3"/>
      <c r="C109" s="3"/>
      <c r="D109" s="3"/>
      <c r="E109" s="3"/>
      <c r="F109" s="3"/>
      <c r="G109" s="3"/>
    </row>
    <row r="110" spans="1:7" ht="15">
      <c r="A110" s="3"/>
      <c r="B110" s="3"/>
      <c r="C110" s="3"/>
      <c r="D110" s="3"/>
      <c r="E110" s="3"/>
      <c r="F110" s="3"/>
      <c r="G110" s="3"/>
    </row>
    <row r="111" spans="1:7" ht="15">
      <c r="A111" s="3"/>
      <c r="B111" s="3"/>
      <c r="C111" s="3"/>
      <c r="D111" s="3"/>
      <c r="E111" s="3"/>
      <c r="F111" s="3"/>
      <c r="G111" s="3"/>
    </row>
    <row r="112" spans="1:7" ht="15">
      <c r="A112" s="3"/>
      <c r="B112" s="3"/>
      <c r="C112" s="3"/>
      <c r="D112" s="3"/>
      <c r="E112" s="3"/>
      <c r="F112" s="3"/>
      <c r="G112" s="3"/>
    </row>
    <row r="113" spans="1:7" ht="15">
      <c r="A113" s="3"/>
      <c r="B113" s="3"/>
      <c r="C113" s="3"/>
      <c r="D113" s="3"/>
      <c r="E113" s="3"/>
      <c r="F113" s="3"/>
      <c r="G113" s="3"/>
    </row>
    <row r="114" spans="1:7" ht="15">
      <c r="A114" s="3"/>
      <c r="B114" s="3"/>
      <c r="C114" s="3"/>
      <c r="D114" s="3"/>
      <c r="E114" s="3"/>
      <c r="F114" s="3"/>
      <c r="G114" s="3"/>
    </row>
  </sheetData>
  <sheetProtection/>
  <mergeCells count="3">
    <mergeCell ref="A1:H1"/>
    <mergeCell ref="A2:H2"/>
    <mergeCell ref="A72:I7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5" r:id="rId1"/>
  <headerFooter alignWithMargins="0">
    <oddHeader>&amp;R1/10. melléklet a 23/2017.(XI. 23.)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 topLeftCell="A1">
      <selection activeCell="C21" sqref="C2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73" t="s">
        <v>545</v>
      </c>
      <c r="B1" s="174"/>
      <c r="C1" s="174"/>
      <c r="D1" s="174"/>
    </row>
    <row r="2" spans="1:4" ht="23.25" customHeight="1">
      <c r="A2" s="176" t="s">
        <v>563</v>
      </c>
      <c r="B2" s="177"/>
      <c r="C2" s="177"/>
      <c r="D2" s="177"/>
    </row>
    <row r="3" ht="18">
      <c r="A3" s="66"/>
    </row>
    <row r="5" spans="1:4" ht="30">
      <c r="A5" s="1" t="s">
        <v>119</v>
      </c>
      <c r="B5" s="2" t="s">
        <v>120</v>
      </c>
      <c r="C5" s="146" t="s">
        <v>87</v>
      </c>
      <c r="D5" s="142" t="s">
        <v>88</v>
      </c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14" t="s">
        <v>564</v>
      </c>
      <c r="B10" s="7" t="s">
        <v>220</v>
      </c>
      <c r="C10" s="130">
        <v>60595697</v>
      </c>
      <c r="D10" s="130">
        <f aca="true" t="shared" si="0" ref="D10:D22">SUM(C10)</f>
        <v>60595697</v>
      </c>
    </row>
    <row r="11" spans="1:4" ht="15">
      <c r="A11" s="14" t="s">
        <v>566</v>
      </c>
      <c r="B11" s="7"/>
      <c r="C11" s="128">
        <v>-68236</v>
      </c>
      <c r="D11" s="128">
        <f t="shared" si="0"/>
        <v>-68236</v>
      </c>
    </row>
    <row r="12" spans="1:4" ht="15">
      <c r="A12" s="14" t="s">
        <v>567</v>
      </c>
      <c r="B12" s="7"/>
      <c r="C12" s="128">
        <v>-183000</v>
      </c>
      <c r="D12" s="128">
        <f t="shared" si="0"/>
        <v>-183000</v>
      </c>
    </row>
    <row r="13" spans="1:4" ht="15">
      <c r="A13" s="14" t="s">
        <v>569</v>
      </c>
      <c r="B13" s="7"/>
      <c r="C13" s="128">
        <v>-787325</v>
      </c>
      <c r="D13" s="128">
        <f t="shared" si="0"/>
        <v>-787325</v>
      </c>
    </row>
    <row r="14" spans="1:4" ht="25.5">
      <c r="A14" s="14" t="s">
        <v>591</v>
      </c>
      <c r="B14" s="7"/>
      <c r="C14" s="128">
        <v>8396201</v>
      </c>
      <c r="D14" s="128">
        <f t="shared" si="0"/>
        <v>8396201</v>
      </c>
    </row>
    <row r="15" spans="1:4" ht="15">
      <c r="A15" s="14" t="s">
        <v>592</v>
      </c>
      <c r="B15" s="7"/>
      <c r="C15" s="128">
        <v>7606909</v>
      </c>
      <c r="D15" s="128">
        <f t="shared" si="0"/>
        <v>7606909</v>
      </c>
    </row>
    <row r="16" spans="1:4" ht="25.5">
      <c r="A16" s="14" t="s">
        <v>593</v>
      </c>
      <c r="B16" s="7"/>
      <c r="C16" s="128">
        <v>7454539</v>
      </c>
      <c r="D16" s="128">
        <f t="shared" si="0"/>
        <v>7454539</v>
      </c>
    </row>
    <row r="17" spans="1:4" ht="15">
      <c r="A17" s="14" t="s">
        <v>594</v>
      </c>
      <c r="B17" s="7"/>
      <c r="C17" s="128">
        <v>-4712578</v>
      </c>
      <c r="D17" s="128">
        <f t="shared" si="0"/>
        <v>-4712578</v>
      </c>
    </row>
    <row r="18" spans="1:4" ht="15">
      <c r="A18" s="14" t="s">
        <v>595</v>
      </c>
      <c r="B18" s="7"/>
      <c r="C18" s="128">
        <v>-1713231</v>
      </c>
      <c r="D18" s="128">
        <f t="shared" si="0"/>
        <v>-1713231</v>
      </c>
    </row>
    <row r="19" spans="1:4" ht="15">
      <c r="A19" s="14" t="s">
        <v>596</v>
      </c>
      <c r="B19" s="7"/>
      <c r="C19" s="128">
        <v>4612000</v>
      </c>
      <c r="D19" s="128">
        <f t="shared" si="0"/>
        <v>4612000</v>
      </c>
    </row>
    <row r="20" spans="1:4" ht="15">
      <c r="A20" s="14" t="s">
        <v>597</v>
      </c>
      <c r="B20" s="7"/>
      <c r="C20" s="128">
        <v>-1195360</v>
      </c>
      <c r="D20" s="128">
        <f t="shared" si="0"/>
        <v>-1195360</v>
      </c>
    </row>
    <row r="21" spans="1:4" ht="15">
      <c r="A21" s="14" t="s">
        <v>567</v>
      </c>
      <c r="B21" s="7"/>
      <c r="C21" s="128">
        <v>1286000</v>
      </c>
      <c r="D21" s="128">
        <f t="shared" si="0"/>
        <v>1286000</v>
      </c>
    </row>
    <row r="22" spans="1:4" ht="15">
      <c r="A22" s="14" t="s">
        <v>610</v>
      </c>
      <c r="B22" s="7"/>
      <c r="C22" s="128">
        <v>-100000</v>
      </c>
      <c r="D22" s="128">
        <f t="shared" si="0"/>
        <v>-100000</v>
      </c>
    </row>
    <row r="23" spans="1:4" ht="15">
      <c r="A23" s="14"/>
      <c r="B23" s="7"/>
      <c r="C23" s="128"/>
      <c r="D23" s="128"/>
    </row>
    <row r="24" spans="1:4" ht="15">
      <c r="A24" s="14" t="s">
        <v>568</v>
      </c>
      <c r="B24" s="7"/>
      <c r="C24" s="129">
        <f>SUM(C10:C23)</f>
        <v>81191616</v>
      </c>
      <c r="D24" s="129">
        <f>SUM(D10:D22)</f>
        <v>81191616</v>
      </c>
    </row>
    <row r="25" spans="1:4" ht="15">
      <c r="A25" s="14"/>
      <c r="B25" s="7"/>
      <c r="C25" s="128"/>
      <c r="D25" s="128"/>
    </row>
    <row r="26" spans="1:4" ht="15">
      <c r="A26" s="14" t="s">
        <v>565</v>
      </c>
      <c r="B26" s="7" t="s">
        <v>220</v>
      </c>
      <c r="C26" s="128"/>
      <c r="D26" s="12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23/2017.(XI. 23.)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0"/>
  <sheetViews>
    <sheetView workbookViewId="0" topLeftCell="A109">
      <selection activeCell="J124" sqref="J124"/>
    </sheetView>
  </sheetViews>
  <sheetFormatPr defaultColWidth="9.140625" defaultRowHeight="15"/>
  <cols>
    <col min="1" max="1" width="84.28125" style="0" customWidth="1"/>
    <col min="2" max="2" width="17.421875" style="0" customWidth="1"/>
  </cols>
  <sheetData>
    <row r="1" spans="1:2" ht="27" customHeight="1">
      <c r="A1" s="173" t="s">
        <v>545</v>
      </c>
      <c r="B1" s="174"/>
    </row>
    <row r="2" spans="1:7" ht="71.25" customHeight="1">
      <c r="A2" s="176" t="s">
        <v>586</v>
      </c>
      <c r="B2" s="176"/>
      <c r="C2" s="150"/>
      <c r="D2" s="150"/>
      <c r="E2" s="150"/>
      <c r="F2" s="150"/>
      <c r="G2" s="150"/>
    </row>
    <row r="3" spans="1:7" ht="24" customHeight="1">
      <c r="A3" s="147"/>
      <c r="B3" s="147"/>
      <c r="C3" s="150"/>
      <c r="D3" s="150"/>
      <c r="E3" s="150"/>
      <c r="F3" s="150"/>
      <c r="G3" s="150"/>
    </row>
    <row r="4" ht="22.5" customHeight="1">
      <c r="A4" s="67" t="s">
        <v>87</v>
      </c>
    </row>
    <row r="5" spans="1:2" ht="30">
      <c r="A5" s="156" t="s">
        <v>587</v>
      </c>
      <c r="B5" s="64"/>
    </row>
    <row r="6" spans="1:2" ht="15">
      <c r="A6" s="70" t="s">
        <v>101</v>
      </c>
      <c r="B6" s="107">
        <v>553279</v>
      </c>
    </row>
    <row r="7" spans="1:2" ht="15">
      <c r="A7" s="151" t="s">
        <v>102</v>
      </c>
      <c r="B7" s="107">
        <v>121721</v>
      </c>
    </row>
    <row r="8" spans="1:2" ht="15">
      <c r="A8" s="70" t="s">
        <v>103</v>
      </c>
      <c r="B8" s="107">
        <v>6165000</v>
      </c>
    </row>
    <row r="9" spans="1:2" ht="15">
      <c r="A9" s="70" t="s">
        <v>104</v>
      </c>
      <c r="B9" s="107"/>
    </row>
    <row r="10" spans="1:2" ht="15">
      <c r="A10" s="70" t="s">
        <v>105</v>
      </c>
      <c r="B10" s="107"/>
    </row>
    <row r="11" spans="1:2" ht="15">
      <c r="A11" s="70" t="s">
        <v>106</v>
      </c>
      <c r="B11" s="107">
        <v>2160000</v>
      </c>
    </row>
    <row r="12" spans="1:2" ht="15">
      <c r="A12" s="70" t="s">
        <v>107</v>
      </c>
      <c r="B12" s="107"/>
    </row>
    <row r="13" spans="1:2" ht="15">
      <c r="A13" s="70" t="s">
        <v>108</v>
      </c>
      <c r="B13" s="107"/>
    </row>
    <row r="14" spans="1:2" ht="15">
      <c r="A14" s="152" t="s">
        <v>576</v>
      </c>
      <c r="B14" s="157">
        <f>SUM(B6:B13)</f>
        <v>9000000</v>
      </c>
    </row>
    <row r="15" spans="1:2" ht="30">
      <c r="A15" s="153" t="s">
        <v>577</v>
      </c>
      <c r="B15" s="107">
        <v>6840000</v>
      </c>
    </row>
    <row r="16" spans="1:2" ht="30">
      <c r="A16" s="153" t="s">
        <v>578</v>
      </c>
      <c r="B16" s="107">
        <v>2160000</v>
      </c>
    </row>
    <row r="17" spans="1:2" ht="15">
      <c r="A17" s="154" t="s">
        <v>579</v>
      </c>
      <c r="B17" s="107"/>
    </row>
    <row r="18" spans="1:2" ht="15">
      <c r="A18" s="154" t="s">
        <v>580</v>
      </c>
      <c r="B18" s="107"/>
    </row>
    <row r="19" spans="1:2" ht="15">
      <c r="A19" s="70" t="s">
        <v>581</v>
      </c>
      <c r="B19" s="107"/>
    </row>
    <row r="20" spans="1:2" ht="15">
      <c r="A20" s="45" t="s">
        <v>582</v>
      </c>
      <c r="B20" s="107">
        <f>SUM(B15:B19)</f>
        <v>9000000</v>
      </c>
    </row>
    <row r="21" spans="1:2" ht="31.5">
      <c r="A21" s="155" t="s">
        <v>583</v>
      </c>
      <c r="B21" s="158"/>
    </row>
    <row r="22" spans="1:2" ht="15.75">
      <c r="A22" s="71" t="s">
        <v>584</v>
      </c>
      <c r="B22" s="159">
        <f>B20+B21</f>
        <v>9000000</v>
      </c>
    </row>
    <row r="25" spans="1:2" ht="30">
      <c r="A25" s="156" t="s">
        <v>589</v>
      </c>
      <c r="B25" s="64"/>
    </row>
    <row r="26" spans="1:2" ht="15">
      <c r="A26" s="70" t="s">
        <v>101</v>
      </c>
      <c r="B26" s="107">
        <v>2723740</v>
      </c>
    </row>
    <row r="27" spans="1:2" ht="15">
      <c r="A27" s="151" t="s">
        <v>102</v>
      </c>
      <c r="B27" s="107">
        <v>776260</v>
      </c>
    </row>
    <row r="28" spans="1:2" ht="15">
      <c r="A28" s="70" t="s">
        <v>103</v>
      </c>
      <c r="B28" s="107">
        <v>36753800</v>
      </c>
    </row>
    <row r="29" spans="1:2" ht="15">
      <c r="A29" s="70" t="s">
        <v>104</v>
      </c>
      <c r="B29" s="107"/>
    </row>
    <row r="30" spans="1:2" ht="15">
      <c r="A30" s="70" t="s">
        <v>105</v>
      </c>
      <c r="B30" s="107"/>
    </row>
    <row r="31" spans="1:2" ht="15">
      <c r="A31" s="70" t="s">
        <v>106</v>
      </c>
      <c r="B31" s="107">
        <v>522540255</v>
      </c>
    </row>
    <row r="32" spans="1:2" ht="15">
      <c r="A32" s="70" t="s">
        <v>107</v>
      </c>
      <c r="B32" s="107"/>
    </row>
    <row r="33" spans="1:2" ht="15">
      <c r="A33" s="70" t="s">
        <v>108</v>
      </c>
      <c r="B33" s="107"/>
    </row>
    <row r="34" spans="1:2" ht="15">
      <c r="A34" s="152" t="s">
        <v>585</v>
      </c>
      <c r="B34" s="157">
        <f>SUM(B26:B33)</f>
        <v>562794055</v>
      </c>
    </row>
    <row r="35" spans="1:2" ht="30">
      <c r="A35" s="153" t="s">
        <v>577</v>
      </c>
      <c r="B35" s="107">
        <v>40253800</v>
      </c>
    </row>
    <row r="36" spans="1:2" ht="30">
      <c r="A36" s="153" t="s">
        <v>578</v>
      </c>
      <c r="B36" s="107">
        <v>522540255</v>
      </c>
    </row>
    <row r="37" spans="1:2" ht="15">
      <c r="A37" s="154" t="s">
        <v>579</v>
      </c>
      <c r="B37" s="107"/>
    </row>
    <row r="38" spans="1:2" ht="15">
      <c r="A38" s="154" t="s">
        <v>580</v>
      </c>
      <c r="B38" s="107"/>
    </row>
    <row r="39" spans="1:2" ht="15">
      <c r="A39" s="70" t="s">
        <v>581</v>
      </c>
      <c r="B39" s="107"/>
    </row>
    <row r="40" spans="1:2" ht="15">
      <c r="A40" s="45" t="s">
        <v>582</v>
      </c>
      <c r="B40" s="104"/>
    </row>
    <row r="41" spans="1:2" ht="31.5">
      <c r="A41" s="155" t="s">
        <v>583</v>
      </c>
      <c r="B41" s="158"/>
    </row>
    <row r="42" spans="1:2" ht="15.75">
      <c r="A42" s="71" t="s">
        <v>584</v>
      </c>
      <c r="B42" s="159">
        <f>SUM(B35:B41)</f>
        <v>562794055</v>
      </c>
    </row>
    <row r="44" spans="1:2" ht="30">
      <c r="A44" s="156" t="s">
        <v>588</v>
      </c>
      <c r="B44" s="64"/>
    </row>
    <row r="45" spans="1:2" ht="15">
      <c r="A45" s="70" t="s">
        <v>101</v>
      </c>
      <c r="B45" s="107">
        <v>1606557</v>
      </c>
    </row>
    <row r="46" spans="1:2" ht="15">
      <c r="A46" s="151" t="s">
        <v>102</v>
      </c>
      <c r="B46" s="107">
        <v>353443</v>
      </c>
    </row>
    <row r="47" spans="1:2" ht="15">
      <c r="A47" s="70" t="s">
        <v>103</v>
      </c>
      <c r="B47" s="107">
        <v>18478500</v>
      </c>
    </row>
    <row r="48" spans="1:2" ht="15">
      <c r="A48" s="70" t="s">
        <v>104</v>
      </c>
      <c r="B48" s="107"/>
    </row>
    <row r="49" spans="1:2" ht="15">
      <c r="A49" s="70" t="s">
        <v>105</v>
      </c>
      <c r="B49" s="107"/>
    </row>
    <row r="50" spans="1:2" ht="15">
      <c r="A50" s="70" t="s">
        <v>106</v>
      </c>
      <c r="B50" s="107">
        <v>378309000</v>
      </c>
    </row>
    <row r="51" spans="1:2" ht="15">
      <c r="A51" s="70" t="s">
        <v>107</v>
      </c>
      <c r="B51" s="107"/>
    </row>
    <row r="52" spans="1:2" ht="15">
      <c r="A52" s="70" t="s">
        <v>108</v>
      </c>
      <c r="B52" s="107"/>
    </row>
    <row r="53" spans="1:2" ht="15">
      <c r="A53" s="152" t="s">
        <v>576</v>
      </c>
      <c r="B53" s="157">
        <f>SUM(B45:B52)</f>
        <v>398747500</v>
      </c>
    </row>
    <row r="54" spans="1:2" ht="30">
      <c r="A54" s="153" t="s">
        <v>577</v>
      </c>
      <c r="B54" s="107">
        <v>20438500</v>
      </c>
    </row>
    <row r="55" spans="1:2" ht="30">
      <c r="A55" s="153" t="s">
        <v>578</v>
      </c>
      <c r="B55" s="107">
        <v>378309000</v>
      </c>
    </row>
    <row r="56" spans="1:2" ht="15">
      <c r="A56" s="154" t="s">
        <v>579</v>
      </c>
      <c r="B56" s="107"/>
    </row>
    <row r="57" spans="1:2" ht="15">
      <c r="A57" s="154" t="s">
        <v>580</v>
      </c>
      <c r="B57" s="107"/>
    </row>
    <row r="58" spans="1:2" ht="15">
      <c r="A58" s="70" t="s">
        <v>581</v>
      </c>
      <c r="B58" s="107"/>
    </row>
    <row r="59" spans="1:2" ht="15">
      <c r="A59" s="45" t="s">
        <v>582</v>
      </c>
      <c r="B59" s="107"/>
    </row>
    <row r="60" spans="1:2" ht="31.5">
      <c r="A60" s="155" t="s">
        <v>583</v>
      </c>
      <c r="B60" s="158"/>
    </row>
    <row r="61" spans="1:2" ht="15.75">
      <c r="A61" s="71" t="s">
        <v>584</v>
      </c>
      <c r="B61" s="159">
        <f>SUM(B54:B60)</f>
        <v>398747500</v>
      </c>
    </row>
    <row r="63" spans="1:2" ht="21.75" customHeight="1">
      <c r="A63" s="173" t="s">
        <v>545</v>
      </c>
      <c r="B63" s="174"/>
    </row>
    <row r="64" spans="1:2" ht="13.5" customHeight="1">
      <c r="A64" s="148"/>
      <c r="B64" s="149"/>
    </row>
    <row r="65" spans="1:2" ht="49.5" customHeight="1">
      <c r="A65" s="176" t="s">
        <v>586</v>
      </c>
      <c r="B65" s="176"/>
    </row>
    <row r="67" spans="1:2" ht="30">
      <c r="A67" s="156" t="s">
        <v>590</v>
      </c>
      <c r="B67" s="64"/>
    </row>
    <row r="68" spans="1:2" ht="15">
      <c r="A68" s="70" t="s">
        <v>101</v>
      </c>
      <c r="B68" s="107">
        <v>834426</v>
      </c>
    </row>
    <row r="69" spans="1:2" ht="15">
      <c r="A69" s="151" t="s">
        <v>102</v>
      </c>
      <c r="B69" s="107">
        <v>183574</v>
      </c>
    </row>
    <row r="70" spans="1:2" ht="15">
      <c r="A70" s="70" t="s">
        <v>103</v>
      </c>
      <c r="B70" s="107">
        <v>12763500</v>
      </c>
    </row>
    <row r="71" spans="1:2" ht="15">
      <c r="A71" s="70" t="s">
        <v>104</v>
      </c>
      <c r="B71" s="107"/>
    </row>
    <row r="72" spans="1:2" ht="15">
      <c r="A72" s="70" t="s">
        <v>105</v>
      </c>
      <c r="B72" s="107"/>
    </row>
    <row r="73" spans="1:2" ht="15">
      <c r="A73" s="70" t="s">
        <v>106</v>
      </c>
      <c r="B73" s="107">
        <v>146050000</v>
      </c>
    </row>
    <row r="74" spans="1:2" ht="15">
      <c r="A74" s="70" t="s">
        <v>107</v>
      </c>
      <c r="B74" s="107"/>
    </row>
    <row r="75" spans="1:2" ht="15">
      <c r="A75" s="70" t="s">
        <v>108</v>
      </c>
      <c r="B75" s="107"/>
    </row>
    <row r="76" spans="1:2" ht="15">
      <c r="A76" s="152" t="s">
        <v>576</v>
      </c>
      <c r="B76" s="157">
        <f>SUM(B68:B75)</f>
        <v>159831500</v>
      </c>
    </row>
    <row r="77" spans="1:2" ht="30">
      <c r="A77" s="153" t="s">
        <v>577</v>
      </c>
      <c r="B77" s="107">
        <v>13781500</v>
      </c>
    </row>
    <row r="78" spans="1:2" ht="30">
      <c r="A78" s="153" t="s">
        <v>578</v>
      </c>
      <c r="B78" s="107">
        <v>146050000</v>
      </c>
    </row>
    <row r="79" spans="1:2" ht="15">
      <c r="A79" s="154" t="s">
        <v>579</v>
      </c>
      <c r="B79" s="107"/>
    </row>
    <row r="80" spans="1:2" ht="15">
      <c r="A80" s="154" t="s">
        <v>580</v>
      </c>
      <c r="B80" s="107"/>
    </row>
    <row r="81" spans="1:2" ht="15">
      <c r="A81" s="70" t="s">
        <v>581</v>
      </c>
      <c r="B81" s="107"/>
    </row>
    <row r="82" spans="1:2" ht="15">
      <c r="A82" s="45" t="s">
        <v>582</v>
      </c>
      <c r="B82" s="107">
        <f>SUM(B77:B81)</f>
        <v>159831500</v>
      </c>
    </row>
    <row r="83" spans="1:2" ht="31.5">
      <c r="A83" s="155" t="s">
        <v>583</v>
      </c>
      <c r="B83" s="158"/>
    </row>
    <row r="84" spans="1:2" ht="15.75">
      <c r="A84" s="71" t="s">
        <v>584</v>
      </c>
      <c r="B84" s="159">
        <f>B82+B83</f>
        <v>159831500</v>
      </c>
    </row>
    <row r="88" spans="1:2" ht="60">
      <c r="A88" s="156" t="s">
        <v>598</v>
      </c>
      <c r="B88" s="64"/>
    </row>
    <row r="89" spans="1:2" ht="15">
      <c r="A89" s="70" t="s">
        <v>101</v>
      </c>
      <c r="B89" s="107">
        <v>2295722</v>
      </c>
    </row>
    <row r="90" spans="1:2" ht="15">
      <c r="A90" s="151" t="s">
        <v>102</v>
      </c>
      <c r="B90" s="107">
        <v>654278</v>
      </c>
    </row>
    <row r="91" spans="1:2" ht="15">
      <c r="A91" s="70" t="s">
        <v>103</v>
      </c>
      <c r="B91" s="107">
        <v>38563500</v>
      </c>
    </row>
    <row r="92" spans="1:2" ht="15">
      <c r="A92" s="70" t="s">
        <v>104</v>
      </c>
      <c r="B92" s="107"/>
    </row>
    <row r="93" spans="1:2" ht="15">
      <c r="A93" s="70" t="s">
        <v>105</v>
      </c>
      <c r="B93" s="107"/>
    </row>
    <row r="94" spans="1:2" ht="15">
      <c r="A94" s="70" t="s">
        <v>106</v>
      </c>
      <c r="B94" s="107">
        <v>440573730</v>
      </c>
    </row>
    <row r="95" spans="1:2" ht="15">
      <c r="A95" s="70" t="s">
        <v>107</v>
      </c>
      <c r="B95" s="107"/>
    </row>
    <row r="96" spans="1:2" ht="15">
      <c r="A96" s="70" t="s">
        <v>108</v>
      </c>
      <c r="B96" s="107"/>
    </row>
    <row r="97" spans="1:2" ht="15">
      <c r="A97" s="152" t="s">
        <v>576</v>
      </c>
      <c r="B97" s="157">
        <f>SUM(B89:B96)</f>
        <v>482087230</v>
      </c>
    </row>
    <row r="98" spans="1:2" ht="30">
      <c r="A98" s="153" t="s">
        <v>577</v>
      </c>
      <c r="B98" s="107">
        <v>41513500</v>
      </c>
    </row>
    <row r="99" spans="1:2" ht="30">
      <c r="A99" s="153" t="s">
        <v>578</v>
      </c>
      <c r="B99" s="107">
        <v>440573730</v>
      </c>
    </row>
    <row r="100" spans="1:2" ht="15">
      <c r="A100" s="154" t="s">
        <v>579</v>
      </c>
      <c r="B100" s="107"/>
    </row>
    <row r="101" spans="1:2" ht="15">
      <c r="A101" s="154" t="s">
        <v>580</v>
      </c>
      <c r="B101" s="107"/>
    </row>
    <row r="102" spans="1:2" ht="15">
      <c r="A102" s="70" t="s">
        <v>581</v>
      </c>
      <c r="B102" s="107"/>
    </row>
    <row r="103" spans="1:2" ht="15">
      <c r="A103" s="45" t="s">
        <v>582</v>
      </c>
      <c r="B103" s="107">
        <f>SUM(B98:B102)</f>
        <v>482087230</v>
      </c>
    </row>
    <row r="104" spans="1:2" ht="31.5">
      <c r="A104" s="155" t="s">
        <v>583</v>
      </c>
      <c r="B104" s="158"/>
    </row>
    <row r="105" spans="1:2" ht="15.75">
      <c r="A105" s="71" t="s">
        <v>584</v>
      </c>
      <c r="B105" s="159">
        <f>B103+B104</f>
        <v>482087230</v>
      </c>
    </row>
    <row r="109" spans="1:2" ht="30">
      <c r="A109" s="156" t="s">
        <v>599</v>
      </c>
      <c r="B109" s="64"/>
    </row>
    <row r="110" spans="1:2" ht="15">
      <c r="A110" s="70" t="s">
        <v>101</v>
      </c>
      <c r="B110" s="107">
        <v>19124000</v>
      </c>
    </row>
    <row r="111" spans="1:2" ht="15">
      <c r="A111" s="151" t="s">
        <v>102</v>
      </c>
      <c r="B111" s="107">
        <v>4752000</v>
      </c>
    </row>
    <row r="112" spans="1:2" ht="15">
      <c r="A112" s="70" t="s">
        <v>103</v>
      </c>
      <c r="B112" s="107">
        <v>7362800</v>
      </c>
    </row>
    <row r="113" spans="1:2" ht="15">
      <c r="A113" s="70" t="s">
        <v>104</v>
      </c>
      <c r="B113" s="107"/>
    </row>
    <row r="114" spans="1:2" ht="15">
      <c r="A114" s="70" t="s">
        <v>105</v>
      </c>
      <c r="B114" s="107"/>
    </row>
    <row r="115" spans="1:2" ht="15">
      <c r="A115" s="70" t="s">
        <v>106</v>
      </c>
      <c r="B115" s="107">
        <v>1682750</v>
      </c>
    </row>
    <row r="116" spans="1:2" ht="15">
      <c r="A116" s="70" t="s">
        <v>107</v>
      </c>
      <c r="B116" s="107"/>
    </row>
    <row r="117" spans="1:2" ht="15">
      <c r="A117" s="70" t="s">
        <v>108</v>
      </c>
      <c r="B117" s="107"/>
    </row>
    <row r="118" spans="1:2" ht="15">
      <c r="A118" s="152" t="s">
        <v>576</v>
      </c>
      <c r="B118" s="157">
        <f>SUM(B110:B117)</f>
        <v>32921550</v>
      </c>
    </row>
    <row r="119" spans="1:2" ht="30">
      <c r="A119" s="153" t="s">
        <v>577</v>
      </c>
      <c r="B119" s="107">
        <v>31238800</v>
      </c>
    </row>
    <row r="120" spans="1:2" ht="30">
      <c r="A120" s="153" t="s">
        <v>578</v>
      </c>
      <c r="B120" s="107">
        <v>1682750</v>
      </c>
    </row>
    <row r="121" spans="1:2" ht="15">
      <c r="A121" s="154" t="s">
        <v>579</v>
      </c>
      <c r="B121" s="107"/>
    </row>
    <row r="122" spans="1:2" ht="15">
      <c r="A122" s="154" t="s">
        <v>580</v>
      </c>
      <c r="B122" s="107"/>
    </row>
    <row r="123" spans="1:2" ht="15">
      <c r="A123" s="70" t="s">
        <v>581</v>
      </c>
      <c r="B123" s="107"/>
    </row>
    <row r="124" spans="1:2" ht="15">
      <c r="A124" s="45" t="s">
        <v>582</v>
      </c>
      <c r="B124" s="107">
        <f>SUM(B119:B123)</f>
        <v>32921550</v>
      </c>
    </row>
    <row r="125" spans="1:2" ht="31.5">
      <c r="A125" s="155" t="s">
        <v>583</v>
      </c>
      <c r="B125" s="158"/>
    </row>
    <row r="126" spans="1:2" ht="15.75">
      <c r="A126" s="71" t="s">
        <v>584</v>
      </c>
      <c r="B126" s="159">
        <f>B124+B125</f>
        <v>32921550</v>
      </c>
    </row>
    <row r="133" spans="1:2" ht="30">
      <c r="A133" s="156" t="s">
        <v>613</v>
      </c>
      <c r="B133" s="64"/>
    </row>
    <row r="134" spans="1:2" ht="15">
      <c r="A134" s="70" t="s">
        <v>101</v>
      </c>
      <c r="B134" s="107">
        <v>1946721</v>
      </c>
    </row>
    <row r="135" spans="1:2" ht="15">
      <c r="A135" s="151" t="s">
        <v>102</v>
      </c>
      <c r="B135" s="107">
        <v>428279</v>
      </c>
    </row>
    <row r="136" spans="1:2" ht="15">
      <c r="A136" s="70" t="s">
        <v>103</v>
      </c>
      <c r="B136" s="107">
        <v>40132000</v>
      </c>
    </row>
    <row r="137" spans="1:2" ht="15">
      <c r="A137" s="70" t="s">
        <v>104</v>
      </c>
      <c r="B137" s="107"/>
    </row>
    <row r="138" spans="1:2" ht="15">
      <c r="A138" s="70" t="s">
        <v>105</v>
      </c>
      <c r="B138" s="107"/>
    </row>
    <row r="139" spans="1:2" ht="15">
      <c r="A139" s="70" t="s">
        <v>106</v>
      </c>
      <c r="B139" s="107">
        <v>332328039</v>
      </c>
    </row>
    <row r="140" spans="1:2" ht="15">
      <c r="A140" s="70" t="s">
        <v>107</v>
      </c>
      <c r="B140" s="107"/>
    </row>
    <row r="141" spans="1:2" ht="15">
      <c r="A141" s="70" t="s">
        <v>108</v>
      </c>
      <c r="B141" s="107"/>
    </row>
    <row r="142" spans="1:2" ht="15">
      <c r="A142" s="152" t="s">
        <v>576</v>
      </c>
      <c r="B142" s="157">
        <f>SUM(B134:B141)</f>
        <v>374835039</v>
      </c>
    </row>
    <row r="143" spans="1:2" ht="30">
      <c r="A143" s="153" t="s">
        <v>577</v>
      </c>
      <c r="B143" s="107">
        <v>42507000</v>
      </c>
    </row>
    <row r="144" spans="1:2" ht="30">
      <c r="A144" s="153" t="s">
        <v>578</v>
      </c>
      <c r="B144" s="107">
        <v>332328039</v>
      </c>
    </row>
    <row r="145" spans="1:2" ht="15">
      <c r="A145" s="154" t="s">
        <v>579</v>
      </c>
      <c r="B145" s="107"/>
    </row>
    <row r="146" spans="1:2" ht="15">
      <c r="A146" s="154" t="s">
        <v>580</v>
      </c>
      <c r="B146" s="107"/>
    </row>
    <row r="147" spans="1:2" ht="15">
      <c r="A147" s="70" t="s">
        <v>581</v>
      </c>
      <c r="B147" s="107"/>
    </row>
    <row r="148" spans="1:2" ht="15">
      <c r="A148" s="45" t="s">
        <v>582</v>
      </c>
      <c r="B148" s="107">
        <f>SUM(B143:B147)</f>
        <v>374835039</v>
      </c>
    </row>
    <row r="149" spans="1:2" ht="31.5">
      <c r="A149" s="155" t="s">
        <v>583</v>
      </c>
      <c r="B149" s="158"/>
    </row>
    <row r="150" spans="1:2" ht="15.75">
      <c r="A150" s="71" t="s">
        <v>584</v>
      </c>
      <c r="B150" s="159">
        <f>B148+B149</f>
        <v>374835039</v>
      </c>
    </row>
  </sheetData>
  <sheetProtection/>
  <mergeCells count="4">
    <mergeCell ref="A2:B2"/>
    <mergeCell ref="A1:B1"/>
    <mergeCell ref="A63:B63"/>
    <mergeCell ref="A65:B6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  <headerFooter alignWithMargins="0">
    <oddHeader>&amp;R3. melléklet a  23/2017. (XI. 23.) önkormányzati rendelethez</oddHeader>
  </headerFooter>
  <rowBreaks count="1" manualBreakCount="1">
    <brk id="62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2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73" t="s">
        <v>544</v>
      </c>
      <c r="B1" s="174"/>
      <c r="C1" s="174"/>
      <c r="D1" s="174"/>
      <c r="E1" s="174"/>
      <c r="F1" s="175"/>
    </row>
    <row r="2" spans="1:6" ht="23.25" customHeight="1">
      <c r="A2" s="176" t="s">
        <v>537</v>
      </c>
      <c r="B2" s="177"/>
      <c r="C2" s="177"/>
      <c r="D2" s="177"/>
      <c r="E2" s="177"/>
      <c r="F2" s="175"/>
    </row>
    <row r="3" ht="18">
      <c r="A3" s="66"/>
    </row>
    <row r="4" ht="15">
      <c r="A4" t="s">
        <v>530</v>
      </c>
    </row>
    <row r="5" spans="1:6" ht="45">
      <c r="A5" s="1" t="s">
        <v>119</v>
      </c>
      <c r="B5" s="2" t="s">
        <v>97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/>
      <c r="D12" s="104"/>
      <c r="E12" s="104"/>
      <c r="F12" s="104"/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/>
      <c r="D17" s="108"/>
      <c r="E17" s="108"/>
      <c r="F17" s="108"/>
    </row>
    <row r="18" spans="1:6" ht="15" customHeight="1">
      <c r="A18" s="36" t="s">
        <v>507</v>
      </c>
      <c r="B18" s="46" t="s">
        <v>311</v>
      </c>
      <c r="C18" s="104"/>
      <c r="D18" s="104"/>
      <c r="E18" s="104"/>
      <c r="F18" s="104"/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/>
      <c r="D25" s="108"/>
      <c r="E25" s="108"/>
      <c r="F25" s="108"/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/>
      <c r="D28" s="108"/>
      <c r="E28" s="108"/>
      <c r="F28" s="108"/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332</v>
      </c>
      <c r="C30" s="108"/>
      <c r="D30" s="108"/>
      <c r="E30" s="108"/>
      <c r="F30" s="108"/>
    </row>
    <row r="31" spans="1:6" ht="15" customHeight="1">
      <c r="A31" s="4" t="s">
        <v>484</v>
      </c>
      <c r="B31" s="5" t="s">
        <v>333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334</v>
      </c>
      <c r="C32" s="104"/>
      <c r="D32" s="104"/>
      <c r="E32" s="104"/>
      <c r="F32" s="104"/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2522132</v>
      </c>
      <c r="D43" s="104"/>
      <c r="E43" s="104"/>
      <c r="F43" s="104">
        <f>SUM(C43:E43)</f>
        <v>2522132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361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362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2522132</v>
      </c>
      <c r="D48" s="104"/>
      <c r="E48" s="104"/>
      <c r="F48" s="104">
        <f>SUM(C48:E48)</f>
        <v>2522132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319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357</v>
      </c>
      <c r="C55" s="104"/>
      <c r="D55" s="104"/>
      <c r="E55" s="104"/>
      <c r="F55" s="104"/>
    </row>
    <row r="56" spans="1:6" ht="15" customHeight="1">
      <c r="A56" s="12" t="s">
        <v>363</v>
      </c>
      <c r="B56" s="5" t="s">
        <v>364</v>
      </c>
      <c r="C56" s="108"/>
      <c r="D56" s="108"/>
      <c r="E56" s="108"/>
      <c r="F56" s="108"/>
    </row>
    <row r="57" spans="1:6" ht="15" customHeight="1">
      <c r="A57" s="4" t="s">
        <v>496</v>
      </c>
      <c r="B57" s="5" t="s">
        <v>365</v>
      </c>
      <c r="C57" s="108"/>
      <c r="D57" s="108"/>
      <c r="E57" s="108"/>
      <c r="F57" s="108"/>
    </row>
    <row r="58" spans="1:6" ht="15" customHeight="1">
      <c r="A58" s="12" t="s">
        <v>497</v>
      </c>
      <c r="B58" s="5" t="s">
        <v>366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367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" customHeight="1">
      <c r="A61" s="43" t="s">
        <v>7</v>
      </c>
      <c r="B61" s="32" t="s">
        <v>368</v>
      </c>
      <c r="C61" s="104">
        <f>C60+C48</f>
        <v>2522132</v>
      </c>
      <c r="D61" s="104"/>
      <c r="E61" s="104"/>
      <c r="F61" s="104">
        <f>SUM(C61:E61)</f>
        <v>2522132</v>
      </c>
    </row>
    <row r="62" spans="1:6" ht="15" customHeight="1">
      <c r="A62" s="73" t="s">
        <v>518</v>
      </c>
      <c r="B62" s="86"/>
      <c r="C62" s="108">
        <f>C48-'kiadások működés Bölcsőde'!C74</f>
        <v>-29402145</v>
      </c>
      <c r="D62" s="104"/>
      <c r="E62" s="104"/>
      <c r="F62" s="108">
        <f>SUM(C62:E62)</f>
        <v>-29402145</v>
      </c>
    </row>
    <row r="63" spans="1:6" ht="15.75">
      <c r="A63" s="73" t="s">
        <v>81</v>
      </c>
      <c r="B63" s="52"/>
      <c r="C63" s="108">
        <f>C60-'kiadások működés Bölcsőde'!C97</f>
        <v>-75000</v>
      </c>
      <c r="D63" s="108"/>
      <c r="E63" s="108"/>
      <c r="F63" s="108">
        <f>SUM(C63:E63)</f>
        <v>-75000</v>
      </c>
    </row>
    <row r="64" spans="1:6" ht="15" hidden="1">
      <c r="A64" s="34" t="s">
        <v>498</v>
      </c>
      <c r="B64" s="4" t="s">
        <v>369</v>
      </c>
      <c r="C64" s="108"/>
      <c r="D64" s="108"/>
      <c r="E64" s="108"/>
      <c r="F64" s="108"/>
    </row>
    <row r="65" spans="1:6" ht="15" hidden="1">
      <c r="A65" s="12" t="s">
        <v>370</v>
      </c>
      <c r="B65" s="4" t="s">
        <v>371</v>
      </c>
      <c r="C65" s="108"/>
      <c r="D65" s="108"/>
      <c r="E65" s="108"/>
      <c r="F65" s="108"/>
    </row>
    <row r="66" spans="1:6" ht="15" hidden="1">
      <c r="A66" s="34" t="s">
        <v>499</v>
      </c>
      <c r="B66" s="4" t="s">
        <v>372</v>
      </c>
      <c r="C66" s="108"/>
      <c r="D66" s="108"/>
      <c r="E66" s="108"/>
      <c r="F66" s="108"/>
    </row>
    <row r="67" spans="1:6" ht="15">
      <c r="A67" s="14" t="s">
        <v>9</v>
      </c>
      <c r="B67" s="6" t="s">
        <v>373</v>
      </c>
      <c r="C67" s="108"/>
      <c r="D67" s="108"/>
      <c r="E67" s="108"/>
      <c r="F67" s="108"/>
    </row>
    <row r="68" spans="1:6" ht="15" hidden="1">
      <c r="A68" s="12" t="s">
        <v>500</v>
      </c>
      <c r="B68" s="4" t="s">
        <v>374</v>
      </c>
      <c r="C68" s="108"/>
      <c r="D68" s="108"/>
      <c r="E68" s="108"/>
      <c r="F68" s="108"/>
    </row>
    <row r="69" spans="1:6" ht="15" hidden="1">
      <c r="A69" s="34" t="s">
        <v>375</v>
      </c>
      <c r="B69" s="4" t="s">
        <v>376</v>
      </c>
      <c r="C69" s="108"/>
      <c r="D69" s="108"/>
      <c r="E69" s="108"/>
      <c r="F69" s="108"/>
    </row>
    <row r="70" spans="1:6" ht="15" hidden="1">
      <c r="A70" s="12" t="s">
        <v>501</v>
      </c>
      <c r="B70" s="4" t="s">
        <v>377</v>
      </c>
      <c r="C70" s="108"/>
      <c r="D70" s="108"/>
      <c r="E70" s="108"/>
      <c r="F70" s="108"/>
    </row>
    <row r="71" spans="1:6" ht="15" hidden="1">
      <c r="A71" s="34" t="s">
        <v>378</v>
      </c>
      <c r="B71" s="4" t="s">
        <v>379</v>
      </c>
      <c r="C71" s="108"/>
      <c r="D71" s="108"/>
      <c r="E71" s="108"/>
      <c r="F71" s="108"/>
    </row>
    <row r="72" spans="1:6" ht="15">
      <c r="A72" s="13" t="s">
        <v>10</v>
      </c>
      <c r="B72" s="6" t="s">
        <v>380</v>
      </c>
      <c r="C72" s="108"/>
      <c r="D72" s="108"/>
      <c r="E72" s="108"/>
      <c r="F72" s="108"/>
    </row>
    <row r="73" spans="1:6" ht="15" hidden="1">
      <c r="A73" s="4" t="s">
        <v>78</v>
      </c>
      <c r="B73" s="4" t="s">
        <v>381</v>
      </c>
      <c r="C73" s="108"/>
      <c r="D73" s="108"/>
      <c r="E73" s="108"/>
      <c r="F73" s="108"/>
    </row>
    <row r="74" spans="1:6" ht="15" hidden="1">
      <c r="A74" s="4" t="s">
        <v>79</v>
      </c>
      <c r="B74" s="4" t="s">
        <v>381</v>
      </c>
      <c r="C74" s="108"/>
      <c r="D74" s="108"/>
      <c r="E74" s="108"/>
      <c r="F74" s="108"/>
    </row>
    <row r="75" spans="1:6" ht="15" hidden="1">
      <c r="A75" s="4" t="s">
        <v>76</v>
      </c>
      <c r="B75" s="4" t="s">
        <v>382</v>
      </c>
      <c r="C75" s="108"/>
      <c r="D75" s="108"/>
      <c r="E75" s="108"/>
      <c r="F75" s="108"/>
    </row>
    <row r="76" spans="1:6" ht="15" hidden="1">
      <c r="A76" s="4" t="s">
        <v>77</v>
      </c>
      <c r="B76" s="4" t="s">
        <v>382</v>
      </c>
      <c r="C76" s="108"/>
      <c r="D76" s="108"/>
      <c r="E76" s="108"/>
      <c r="F76" s="108"/>
    </row>
    <row r="77" spans="1:6" ht="15">
      <c r="A77" s="6" t="s">
        <v>11</v>
      </c>
      <c r="B77" s="6" t="s">
        <v>383</v>
      </c>
      <c r="C77" s="108"/>
      <c r="D77" s="108"/>
      <c r="E77" s="108"/>
      <c r="F77" s="108"/>
    </row>
    <row r="78" spans="1:6" ht="15">
      <c r="A78" s="34" t="s">
        <v>384</v>
      </c>
      <c r="B78" s="4" t="s">
        <v>385</v>
      </c>
      <c r="C78" s="108"/>
      <c r="D78" s="108"/>
      <c r="E78" s="108"/>
      <c r="F78" s="108"/>
    </row>
    <row r="79" spans="1:6" ht="15">
      <c r="A79" s="34" t="s">
        <v>386</v>
      </c>
      <c r="B79" s="4" t="s">
        <v>387</v>
      </c>
      <c r="C79" s="108"/>
      <c r="D79" s="108"/>
      <c r="E79" s="108"/>
      <c r="F79" s="108"/>
    </row>
    <row r="80" spans="1:6" ht="15">
      <c r="A80" s="34" t="s">
        <v>388</v>
      </c>
      <c r="B80" s="4" t="s">
        <v>389</v>
      </c>
      <c r="C80" s="108">
        <v>29477145</v>
      </c>
      <c r="D80" s="108"/>
      <c r="E80" s="108"/>
      <c r="F80" s="108">
        <f>SUM(C80:E80)</f>
        <v>29477145</v>
      </c>
    </row>
    <row r="81" spans="1:6" ht="15">
      <c r="A81" s="34" t="s">
        <v>390</v>
      </c>
      <c r="B81" s="4" t="s">
        <v>391</v>
      </c>
      <c r="C81" s="108"/>
      <c r="D81" s="108"/>
      <c r="E81" s="108"/>
      <c r="F81" s="108"/>
    </row>
    <row r="82" spans="1:6" ht="15">
      <c r="A82" s="12" t="s">
        <v>502</v>
      </c>
      <c r="B82" s="4" t="s">
        <v>392</v>
      </c>
      <c r="C82" s="108"/>
      <c r="D82" s="108"/>
      <c r="E82" s="108"/>
      <c r="F82" s="108"/>
    </row>
    <row r="83" spans="1:6" ht="15">
      <c r="A83" s="14" t="s">
        <v>12</v>
      </c>
      <c r="B83" s="6" t="s">
        <v>393</v>
      </c>
      <c r="C83" s="104">
        <f>SUM(C78:C82)</f>
        <v>29477145</v>
      </c>
      <c r="D83" s="104"/>
      <c r="E83" s="104"/>
      <c r="F83" s="104">
        <f>SUM(F78:F82)</f>
        <v>29477145</v>
      </c>
    </row>
    <row r="84" spans="1:6" ht="15">
      <c r="A84" s="12" t="s">
        <v>394</v>
      </c>
      <c r="B84" s="4" t="s">
        <v>395</v>
      </c>
      <c r="C84" s="108"/>
      <c r="D84" s="108"/>
      <c r="E84" s="108"/>
      <c r="F84" s="108"/>
    </row>
    <row r="85" spans="1:6" ht="15">
      <c r="A85" s="12" t="s">
        <v>396</v>
      </c>
      <c r="B85" s="4" t="s">
        <v>397</v>
      </c>
      <c r="C85" s="108"/>
      <c r="D85" s="108"/>
      <c r="E85" s="108"/>
      <c r="F85" s="108"/>
    </row>
    <row r="86" spans="1:6" ht="15">
      <c r="A86" s="34" t="s">
        <v>398</v>
      </c>
      <c r="B86" s="4" t="s">
        <v>399</v>
      </c>
      <c r="C86" s="108"/>
      <c r="D86" s="108"/>
      <c r="E86" s="108"/>
      <c r="F86" s="108"/>
    </row>
    <row r="87" spans="1:6" ht="15">
      <c r="A87" s="34" t="s">
        <v>503</v>
      </c>
      <c r="B87" s="4" t="s">
        <v>400</v>
      </c>
      <c r="C87" s="108"/>
      <c r="D87" s="108"/>
      <c r="E87" s="108"/>
      <c r="F87" s="108"/>
    </row>
    <row r="88" spans="1:6" ht="15">
      <c r="A88" s="13" t="s">
        <v>13</v>
      </c>
      <c r="B88" s="6" t="s">
        <v>401</v>
      </c>
      <c r="C88" s="108"/>
      <c r="D88" s="108"/>
      <c r="E88" s="108"/>
      <c r="F88" s="108"/>
    </row>
    <row r="89" spans="1:6" ht="15">
      <c r="A89" s="14" t="s">
        <v>402</v>
      </c>
      <c r="B89" s="6" t="s">
        <v>403</v>
      </c>
      <c r="C89" s="108"/>
      <c r="D89" s="108"/>
      <c r="E89" s="108"/>
      <c r="F89" s="108"/>
    </row>
    <row r="90" spans="1:6" ht="15.75">
      <c r="A90" s="37" t="s">
        <v>14</v>
      </c>
      <c r="B90" s="38" t="s">
        <v>404</v>
      </c>
      <c r="C90" s="104">
        <f>SUM(C83:C89)</f>
        <v>29477145</v>
      </c>
      <c r="D90" s="104"/>
      <c r="E90" s="104"/>
      <c r="F90" s="104">
        <f>SUM(F83:F89)</f>
        <v>29477145</v>
      </c>
    </row>
    <row r="91" spans="1:6" ht="15.75">
      <c r="A91" s="71" t="s">
        <v>505</v>
      </c>
      <c r="B91" s="72"/>
      <c r="C91" s="104">
        <f>C61+C90</f>
        <v>31999277</v>
      </c>
      <c r="D91" s="104"/>
      <c r="E91" s="104"/>
      <c r="F91" s="104">
        <f>F90+F61</f>
        <v>31999277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23/2017.(XI. 23.)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C1">
      <selection activeCell="I29" sqref="I29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73" t="s">
        <v>545</v>
      </c>
      <c r="B1" s="174"/>
      <c r="C1" s="174"/>
      <c r="D1" s="174"/>
      <c r="E1" s="174"/>
      <c r="F1" s="174"/>
      <c r="G1" s="174"/>
    </row>
    <row r="2" spans="1:7" ht="23.25" customHeight="1">
      <c r="A2" s="176" t="s">
        <v>614</v>
      </c>
      <c r="B2" s="184"/>
      <c r="C2" s="184"/>
      <c r="D2" s="184"/>
      <c r="E2" s="184"/>
      <c r="F2" s="184"/>
      <c r="G2" s="184"/>
    </row>
    <row r="3" ht="15">
      <c r="A3" s="161"/>
    </row>
    <row r="4" spans="1:7" ht="15">
      <c r="A4" s="161"/>
      <c r="G4" s="65" t="s">
        <v>615</v>
      </c>
    </row>
    <row r="5" spans="1:7" ht="51" customHeight="1">
      <c r="A5" s="162" t="s">
        <v>616</v>
      </c>
      <c r="B5" s="163" t="s">
        <v>529</v>
      </c>
      <c r="C5" s="163" t="s">
        <v>90</v>
      </c>
      <c r="D5" s="163" t="s">
        <v>91</v>
      </c>
      <c r="E5" s="163" t="s">
        <v>85</v>
      </c>
      <c r="F5" s="163" t="s">
        <v>86</v>
      </c>
      <c r="G5" s="142" t="s">
        <v>88</v>
      </c>
    </row>
    <row r="6" spans="1:7" ht="15" customHeight="1">
      <c r="A6" s="163" t="s">
        <v>617</v>
      </c>
      <c r="B6" s="164"/>
      <c r="C6" s="164"/>
      <c r="D6" s="164"/>
      <c r="E6" s="164">
        <v>2</v>
      </c>
      <c r="F6" s="164"/>
      <c r="G6" s="165">
        <f aca="true" t="shared" si="0" ref="G6:G15">SUM(B6:F6)</f>
        <v>2</v>
      </c>
    </row>
    <row r="7" spans="1:7" ht="15" customHeight="1">
      <c r="A7" s="163" t="s">
        <v>618</v>
      </c>
      <c r="B7" s="164"/>
      <c r="C7" s="164"/>
      <c r="D7" s="164"/>
      <c r="E7" s="164">
        <v>16.5</v>
      </c>
      <c r="F7" s="164"/>
      <c r="G7" s="165">
        <f t="shared" si="0"/>
        <v>16.5</v>
      </c>
    </row>
    <row r="8" spans="1:7" ht="15" customHeight="1">
      <c r="A8" s="163" t="s">
        <v>619</v>
      </c>
      <c r="B8" s="164"/>
      <c r="C8" s="164"/>
      <c r="D8" s="164"/>
      <c r="E8" s="164">
        <v>13</v>
      </c>
      <c r="F8" s="164"/>
      <c r="G8" s="165">
        <f t="shared" si="0"/>
        <v>13</v>
      </c>
    </row>
    <row r="9" spans="1:7" ht="15" customHeight="1">
      <c r="A9" s="163" t="s">
        <v>620</v>
      </c>
      <c r="B9" s="164"/>
      <c r="C9" s="164"/>
      <c r="D9" s="164"/>
      <c r="E9" s="164">
        <v>5</v>
      </c>
      <c r="F9" s="164"/>
      <c r="G9" s="165">
        <f t="shared" si="0"/>
        <v>5</v>
      </c>
    </row>
    <row r="10" spans="1:7" ht="15" customHeight="1">
      <c r="A10" s="162" t="s">
        <v>621</v>
      </c>
      <c r="B10" s="164"/>
      <c r="C10" s="164"/>
      <c r="D10" s="164"/>
      <c r="E10" s="166">
        <f>SUM(E6:E9)</f>
        <v>36.5</v>
      </c>
      <c r="F10" s="164"/>
      <c r="G10" s="167">
        <f t="shared" si="0"/>
        <v>36.5</v>
      </c>
    </row>
    <row r="11" spans="1:7" ht="15" customHeight="1">
      <c r="A11" s="163" t="s">
        <v>622</v>
      </c>
      <c r="B11" s="164">
        <v>1</v>
      </c>
      <c r="C11" s="164">
        <v>1</v>
      </c>
      <c r="D11" s="164"/>
      <c r="E11" s="164"/>
      <c r="F11" s="164"/>
      <c r="G11" s="165">
        <f t="shared" si="0"/>
        <v>2</v>
      </c>
    </row>
    <row r="12" spans="1:7" ht="15" customHeight="1">
      <c r="A12" s="163" t="s">
        <v>623</v>
      </c>
      <c r="B12" s="164"/>
      <c r="C12" s="164"/>
      <c r="D12" s="164"/>
      <c r="E12" s="164"/>
      <c r="F12" s="164"/>
      <c r="G12" s="165">
        <f t="shared" si="0"/>
        <v>0</v>
      </c>
    </row>
    <row r="13" spans="1:7" ht="15" customHeight="1">
      <c r="A13" s="163" t="s">
        <v>624</v>
      </c>
      <c r="B13" s="164"/>
      <c r="C13" s="164">
        <v>1</v>
      </c>
      <c r="D13" s="164">
        <v>16</v>
      </c>
      <c r="E13" s="164"/>
      <c r="F13" s="164">
        <v>1</v>
      </c>
      <c r="G13" s="165">
        <f t="shared" si="0"/>
        <v>18</v>
      </c>
    </row>
    <row r="14" spans="1:7" ht="15" customHeight="1">
      <c r="A14" s="163" t="s">
        <v>625</v>
      </c>
      <c r="B14" s="164">
        <v>3.5</v>
      </c>
      <c r="C14" s="164">
        <v>1</v>
      </c>
      <c r="D14" s="164">
        <v>7</v>
      </c>
      <c r="E14" s="164"/>
      <c r="F14" s="164">
        <v>1</v>
      </c>
      <c r="G14" s="165">
        <f t="shared" si="0"/>
        <v>12.5</v>
      </c>
    </row>
    <row r="15" spans="1:7" ht="15" customHeight="1">
      <c r="A15" s="163" t="s">
        <v>626</v>
      </c>
      <c r="B15" s="164">
        <v>3</v>
      </c>
      <c r="C15" s="164">
        <v>2</v>
      </c>
      <c r="D15" s="164">
        <v>3</v>
      </c>
      <c r="E15" s="164"/>
      <c r="F15" s="164">
        <v>8.5</v>
      </c>
      <c r="G15" s="165">
        <f t="shared" si="0"/>
        <v>16.5</v>
      </c>
    </row>
    <row r="16" spans="1:7" ht="15" customHeight="1">
      <c r="A16" s="163" t="s">
        <v>627</v>
      </c>
      <c r="B16" s="164"/>
      <c r="C16" s="164"/>
      <c r="D16" s="164">
        <v>1</v>
      </c>
      <c r="E16" s="164"/>
      <c r="F16" s="164"/>
      <c r="G16" s="165"/>
    </row>
    <row r="17" spans="1:7" ht="15" customHeight="1">
      <c r="A17" s="163" t="s">
        <v>628</v>
      </c>
      <c r="B17" s="164"/>
      <c r="C17" s="164"/>
      <c r="D17" s="164">
        <v>28</v>
      </c>
      <c r="E17" s="164"/>
      <c r="F17" s="164"/>
      <c r="G17" s="165"/>
    </row>
    <row r="18" spans="1:7" ht="15" customHeight="1">
      <c r="A18" s="163" t="s">
        <v>629</v>
      </c>
      <c r="B18" s="164"/>
      <c r="C18" s="164"/>
      <c r="D18" s="164">
        <v>3</v>
      </c>
      <c r="E18" s="164"/>
      <c r="F18" s="164"/>
      <c r="G18" s="165">
        <f aca="true" t="shared" si="1" ref="G18:G28">SUM(B18:F18)</f>
        <v>3</v>
      </c>
    </row>
    <row r="19" spans="1:7" ht="15" customHeight="1">
      <c r="A19" s="163" t="s">
        <v>630</v>
      </c>
      <c r="B19" s="164"/>
      <c r="C19" s="164"/>
      <c r="D19" s="164">
        <v>3</v>
      </c>
      <c r="E19" s="164"/>
      <c r="F19" s="164"/>
      <c r="G19" s="165">
        <f t="shared" si="1"/>
        <v>3</v>
      </c>
    </row>
    <row r="20" spans="1:7" ht="15" customHeight="1">
      <c r="A20" s="162" t="s">
        <v>631</v>
      </c>
      <c r="B20" s="166">
        <f>SUM(B11:B19)</f>
        <v>7.5</v>
      </c>
      <c r="C20" s="166">
        <f>SUM(C11:C19)</f>
        <v>5</v>
      </c>
      <c r="D20" s="166">
        <f>SUM(D13:D19)</f>
        <v>61</v>
      </c>
      <c r="E20" s="164"/>
      <c r="F20" s="166">
        <f>SUM(F13:F19)</f>
        <v>10.5</v>
      </c>
      <c r="G20" s="167">
        <f t="shared" si="1"/>
        <v>84</v>
      </c>
    </row>
    <row r="21" spans="1:7" ht="15" customHeight="1">
      <c r="A21" s="168" t="s">
        <v>632</v>
      </c>
      <c r="B21" s="164"/>
      <c r="C21" s="164"/>
      <c r="D21" s="164"/>
      <c r="E21" s="164">
        <v>1</v>
      </c>
      <c r="F21" s="164"/>
      <c r="G21" s="165">
        <f t="shared" si="1"/>
        <v>1</v>
      </c>
    </row>
    <row r="22" spans="1:7" ht="15" customHeight="1">
      <c r="A22" s="163" t="s">
        <v>633</v>
      </c>
      <c r="B22" s="164"/>
      <c r="C22" s="164"/>
      <c r="D22" s="164"/>
      <c r="E22" s="164"/>
      <c r="F22" s="164"/>
      <c r="G22" s="165">
        <f t="shared" si="1"/>
        <v>0</v>
      </c>
    </row>
    <row r="23" spans="1:7" ht="15" customHeight="1">
      <c r="A23" s="163" t="s">
        <v>634</v>
      </c>
      <c r="B23" s="164"/>
      <c r="C23" s="164"/>
      <c r="D23" s="164"/>
      <c r="E23" s="164"/>
      <c r="F23" s="164">
        <v>136</v>
      </c>
      <c r="G23" s="165">
        <f t="shared" si="1"/>
        <v>136</v>
      </c>
    </row>
    <row r="24" spans="1:7" ht="15" customHeight="1">
      <c r="A24" s="162" t="s">
        <v>635</v>
      </c>
      <c r="B24" s="164"/>
      <c r="C24" s="164"/>
      <c r="D24" s="164"/>
      <c r="E24" s="166">
        <f>SUM(E21:E23)</f>
        <v>1</v>
      </c>
      <c r="F24" s="166">
        <f>SUM(F21:F23)</f>
        <v>136</v>
      </c>
      <c r="G24" s="167">
        <f t="shared" si="1"/>
        <v>137</v>
      </c>
    </row>
    <row r="25" spans="1:7" ht="15" customHeight="1">
      <c r="A25" s="163" t="s">
        <v>636</v>
      </c>
      <c r="B25" s="164"/>
      <c r="C25" s="164"/>
      <c r="D25" s="164"/>
      <c r="E25" s="164"/>
      <c r="F25" s="164">
        <v>1</v>
      </c>
      <c r="G25" s="165">
        <f t="shared" si="1"/>
        <v>1</v>
      </c>
    </row>
    <row r="26" spans="1:7" ht="15" customHeight="1">
      <c r="A26" s="163" t="s">
        <v>637</v>
      </c>
      <c r="B26" s="164"/>
      <c r="C26" s="164"/>
      <c r="D26" s="164"/>
      <c r="E26" s="164"/>
      <c r="F26" s="164">
        <v>9</v>
      </c>
      <c r="G26" s="165">
        <f t="shared" si="1"/>
        <v>9</v>
      </c>
    </row>
    <row r="27" spans="1:7" ht="15" customHeight="1">
      <c r="A27" s="168" t="s">
        <v>638</v>
      </c>
      <c r="B27" s="164"/>
      <c r="C27" s="164"/>
      <c r="D27" s="164"/>
      <c r="E27" s="164"/>
      <c r="F27" s="164">
        <v>1</v>
      </c>
      <c r="G27" s="165">
        <f t="shared" si="1"/>
        <v>1</v>
      </c>
    </row>
    <row r="28" spans="1:7" ht="15" customHeight="1">
      <c r="A28" s="162" t="s">
        <v>639</v>
      </c>
      <c r="B28" s="164"/>
      <c r="C28" s="164"/>
      <c r="D28" s="164"/>
      <c r="E28" s="164"/>
      <c r="F28" s="166">
        <v>11</v>
      </c>
      <c r="G28" s="167">
        <f t="shared" si="1"/>
        <v>11</v>
      </c>
    </row>
    <row r="29" spans="1:7" ht="37.5" customHeight="1">
      <c r="A29" s="162" t="s">
        <v>640</v>
      </c>
      <c r="B29" s="169">
        <f aca="true" t="shared" si="2" ref="B29:G29">SUM(B20)+B10+B24+B28</f>
        <v>7.5</v>
      </c>
      <c r="C29" s="169">
        <f t="shared" si="2"/>
        <v>5</v>
      </c>
      <c r="D29" s="169">
        <f t="shared" si="2"/>
        <v>61</v>
      </c>
      <c r="E29" s="169">
        <f t="shared" si="2"/>
        <v>37.5</v>
      </c>
      <c r="F29" s="169">
        <f t="shared" si="2"/>
        <v>157.5</v>
      </c>
      <c r="G29" s="169">
        <f t="shared" si="2"/>
        <v>268.5</v>
      </c>
    </row>
    <row r="30" spans="1:6" ht="15">
      <c r="A30" s="181"/>
      <c r="B30" s="182"/>
      <c r="C30" s="182"/>
      <c r="D30" s="182"/>
      <c r="E30" s="182"/>
      <c r="F30" s="182"/>
    </row>
    <row r="31" spans="1:6" ht="15">
      <c r="A31" s="183"/>
      <c r="B31" s="182"/>
      <c r="C31" s="182"/>
      <c r="D31" s="182"/>
      <c r="E31" s="182"/>
      <c r="F31" s="182"/>
    </row>
  </sheetData>
  <sheetProtection/>
  <mergeCells count="4">
    <mergeCell ref="A30:F30"/>
    <mergeCell ref="A31:F31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23/2017. (XI. 23.)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76">
      <selection activeCell="C29" sqref="C29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73" t="s">
        <v>544</v>
      </c>
      <c r="B1" s="177"/>
      <c r="C1" s="177"/>
      <c r="D1" s="177"/>
      <c r="E1" s="177"/>
      <c r="F1" s="175"/>
    </row>
    <row r="2" spans="1:6" ht="19.5" customHeight="1">
      <c r="A2" s="172" t="s">
        <v>539</v>
      </c>
      <c r="B2" s="177"/>
      <c r="C2" s="177"/>
      <c r="D2" s="177"/>
      <c r="E2" s="177"/>
      <c r="F2" s="175"/>
    </row>
    <row r="3" ht="18">
      <c r="A3" s="44"/>
    </row>
    <row r="4" ht="15">
      <c r="A4" s="3" t="s">
        <v>530</v>
      </c>
    </row>
    <row r="5" spans="1:6" ht="45">
      <c r="A5" s="1" t="s">
        <v>119</v>
      </c>
      <c r="B5" s="2" t="s">
        <v>120</v>
      </c>
      <c r="C5" s="51" t="s">
        <v>25</v>
      </c>
      <c r="D5" s="51" t="s">
        <v>26</v>
      </c>
      <c r="E5" s="51" t="s">
        <v>27</v>
      </c>
      <c r="F5" s="62" t="s">
        <v>94</v>
      </c>
    </row>
    <row r="6" spans="1:6" ht="15" hidden="1">
      <c r="A6" s="25" t="s">
        <v>121</v>
      </c>
      <c r="B6" s="26" t="s">
        <v>122</v>
      </c>
      <c r="C6" s="39"/>
      <c r="D6" s="39"/>
      <c r="E6" s="39"/>
      <c r="F6" s="24"/>
    </row>
    <row r="7" spans="1:6" ht="15" hidden="1">
      <c r="A7" s="25" t="s">
        <v>123</v>
      </c>
      <c r="B7" s="27" t="s">
        <v>124</v>
      </c>
      <c r="C7" s="39"/>
      <c r="D7" s="39"/>
      <c r="E7" s="39"/>
      <c r="F7" s="24"/>
    </row>
    <row r="8" spans="1:6" ht="15" hidden="1">
      <c r="A8" s="25" t="s">
        <v>125</v>
      </c>
      <c r="B8" s="27" t="s">
        <v>126</v>
      </c>
      <c r="C8" s="39"/>
      <c r="D8" s="39"/>
      <c r="E8" s="39"/>
      <c r="F8" s="24"/>
    </row>
    <row r="9" spans="1:6" ht="15" hidden="1">
      <c r="A9" s="28" t="s">
        <v>127</v>
      </c>
      <c r="B9" s="27" t="s">
        <v>128</v>
      </c>
      <c r="C9" s="39"/>
      <c r="D9" s="39"/>
      <c r="E9" s="39"/>
      <c r="F9" s="24"/>
    </row>
    <row r="10" spans="1:6" ht="15" hidden="1">
      <c r="A10" s="28" t="s">
        <v>129</v>
      </c>
      <c r="B10" s="27" t="s">
        <v>130</v>
      </c>
      <c r="C10" s="39"/>
      <c r="D10" s="39"/>
      <c r="E10" s="39"/>
      <c r="F10" s="24"/>
    </row>
    <row r="11" spans="1:6" ht="15" hidden="1">
      <c r="A11" s="28" t="s">
        <v>131</v>
      </c>
      <c r="B11" s="27" t="s">
        <v>132</v>
      </c>
      <c r="C11" s="39"/>
      <c r="D11" s="39"/>
      <c r="E11" s="39"/>
      <c r="F11" s="24"/>
    </row>
    <row r="12" spans="1:6" ht="15" hidden="1">
      <c r="A12" s="28" t="s">
        <v>133</v>
      </c>
      <c r="B12" s="27" t="s">
        <v>134</v>
      </c>
      <c r="C12" s="39"/>
      <c r="D12" s="39"/>
      <c r="E12" s="39"/>
      <c r="F12" s="24"/>
    </row>
    <row r="13" spans="1:6" ht="15" hidden="1">
      <c r="A13" s="28" t="s">
        <v>135</v>
      </c>
      <c r="B13" s="27" t="s">
        <v>136</v>
      </c>
      <c r="C13" s="39"/>
      <c r="D13" s="39"/>
      <c r="E13" s="39"/>
      <c r="F13" s="24"/>
    </row>
    <row r="14" spans="1:6" ht="15" hidden="1">
      <c r="A14" s="4" t="s">
        <v>137</v>
      </c>
      <c r="B14" s="27" t="s">
        <v>138</v>
      </c>
      <c r="C14" s="39"/>
      <c r="D14" s="39"/>
      <c r="E14" s="39"/>
      <c r="F14" s="24"/>
    </row>
    <row r="15" spans="1:6" ht="15" hidden="1">
      <c r="A15" s="4" t="s">
        <v>139</v>
      </c>
      <c r="B15" s="27" t="s">
        <v>140</v>
      </c>
      <c r="C15" s="39"/>
      <c r="D15" s="39"/>
      <c r="E15" s="39"/>
      <c r="F15" s="24"/>
    </row>
    <row r="16" spans="1:6" ht="15" hidden="1">
      <c r="A16" s="4" t="s">
        <v>141</v>
      </c>
      <c r="B16" s="27" t="s">
        <v>142</v>
      </c>
      <c r="C16" s="39"/>
      <c r="D16" s="39"/>
      <c r="E16" s="39"/>
      <c r="F16" s="24"/>
    </row>
    <row r="17" spans="1:6" ht="15" hidden="1">
      <c r="A17" s="4" t="s">
        <v>143</v>
      </c>
      <c r="B17" s="27" t="s">
        <v>144</v>
      </c>
      <c r="C17" s="39"/>
      <c r="D17" s="39"/>
      <c r="E17" s="39"/>
      <c r="F17" s="24"/>
    </row>
    <row r="18" spans="1:6" ht="15" hidden="1">
      <c r="A18" s="4" t="s">
        <v>435</v>
      </c>
      <c r="B18" s="27" t="s">
        <v>145</v>
      </c>
      <c r="C18" s="39"/>
      <c r="D18" s="39"/>
      <c r="E18" s="39"/>
      <c r="F18" s="24"/>
    </row>
    <row r="19" spans="1:6" ht="15">
      <c r="A19" s="29" t="s">
        <v>405</v>
      </c>
      <c r="B19" s="30" t="s">
        <v>146</v>
      </c>
      <c r="C19" s="117">
        <v>19027287</v>
      </c>
      <c r="D19" s="117"/>
      <c r="E19" s="117"/>
      <c r="F19" s="118">
        <f>SUM(C19:E19)</f>
        <v>19027287</v>
      </c>
    </row>
    <row r="20" spans="1:6" ht="15" hidden="1">
      <c r="A20" s="4" t="s">
        <v>147</v>
      </c>
      <c r="B20" s="27" t="s">
        <v>148</v>
      </c>
      <c r="C20" s="117"/>
      <c r="D20" s="117"/>
      <c r="E20" s="117"/>
      <c r="F20" s="118"/>
    </row>
    <row r="21" spans="1:6" ht="30" hidden="1">
      <c r="A21" s="4" t="s">
        <v>149</v>
      </c>
      <c r="B21" s="27" t="s">
        <v>150</v>
      </c>
      <c r="C21" s="117"/>
      <c r="D21" s="117"/>
      <c r="E21" s="117"/>
      <c r="F21" s="118"/>
    </row>
    <row r="22" spans="1:6" ht="15" hidden="1">
      <c r="A22" s="5" t="s">
        <v>151</v>
      </c>
      <c r="B22" s="27" t="s">
        <v>152</v>
      </c>
      <c r="C22" s="117"/>
      <c r="D22" s="117"/>
      <c r="E22" s="117"/>
      <c r="F22" s="118"/>
    </row>
    <row r="23" spans="1:6" ht="15">
      <c r="A23" s="6" t="s">
        <v>406</v>
      </c>
      <c r="B23" s="30" t="s">
        <v>153</v>
      </c>
      <c r="C23" s="117">
        <v>240000</v>
      </c>
      <c r="D23" s="117"/>
      <c r="E23" s="117"/>
      <c r="F23" s="118">
        <f>SUM(C23:E23)</f>
        <v>240000</v>
      </c>
    </row>
    <row r="24" spans="1:6" ht="15">
      <c r="A24" s="47" t="s">
        <v>465</v>
      </c>
      <c r="B24" s="48" t="s">
        <v>154</v>
      </c>
      <c r="C24" s="119">
        <f>SUM(C19:C23)</f>
        <v>19267287</v>
      </c>
      <c r="D24" s="119"/>
      <c r="E24" s="119"/>
      <c r="F24" s="119">
        <f>SUM(F19:F23)</f>
        <v>19267287</v>
      </c>
    </row>
    <row r="25" spans="1:6" ht="15">
      <c r="A25" s="36" t="s">
        <v>436</v>
      </c>
      <c r="B25" s="48" t="s">
        <v>155</v>
      </c>
      <c r="C25" s="119">
        <v>4506678</v>
      </c>
      <c r="D25" s="119"/>
      <c r="E25" s="119"/>
      <c r="F25" s="119">
        <f>SUM(C25:E25)</f>
        <v>4506678</v>
      </c>
    </row>
    <row r="26" spans="1:6" ht="15" hidden="1">
      <c r="A26" s="4" t="s">
        <v>156</v>
      </c>
      <c r="B26" s="27" t="s">
        <v>157</v>
      </c>
      <c r="C26" s="117"/>
      <c r="D26" s="117"/>
      <c r="E26" s="117"/>
      <c r="F26" s="118"/>
    </row>
    <row r="27" spans="1:6" ht="15" hidden="1">
      <c r="A27" s="4" t="s">
        <v>158</v>
      </c>
      <c r="B27" s="27" t="s">
        <v>159</v>
      </c>
      <c r="C27" s="117"/>
      <c r="D27" s="117"/>
      <c r="E27" s="117"/>
      <c r="F27" s="118"/>
    </row>
    <row r="28" spans="1:6" ht="15" hidden="1">
      <c r="A28" s="4" t="s">
        <v>160</v>
      </c>
      <c r="B28" s="27" t="s">
        <v>161</v>
      </c>
      <c r="C28" s="117"/>
      <c r="D28" s="117"/>
      <c r="E28" s="117"/>
      <c r="F28" s="118"/>
    </row>
    <row r="29" spans="1:6" ht="15">
      <c r="A29" s="6" t="s">
        <v>407</v>
      </c>
      <c r="B29" s="30" t="s">
        <v>162</v>
      </c>
      <c r="C29" s="117">
        <v>1966520</v>
      </c>
      <c r="D29" s="117"/>
      <c r="E29" s="117"/>
      <c r="F29" s="118">
        <f>SUM(C29:E29)</f>
        <v>1966520</v>
      </c>
    </row>
    <row r="30" spans="1:6" ht="15" hidden="1">
      <c r="A30" s="4" t="s">
        <v>163</v>
      </c>
      <c r="B30" s="27" t="s">
        <v>164</v>
      </c>
      <c r="C30" s="117"/>
      <c r="D30" s="117"/>
      <c r="E30" s="117"/>
      <c r="F30" s="118">
        <f aca="true" t="shared" si="0" ref="F30:F49">SUM(C30:E30)</f>
        <v>0</v>
      </c>
    </row>
    <row r="31" spans="1:6" ht="15" hidden="1">
      <c r="A31" s="4" t="s">
        <v>165</v>
      </c>
      <c r="B31" s="27" t="s">
        <v>166</v>
      </c>
      <c r="C31" s="117"/>
      <c r="D31" s="117"/>
      <c r="E31" s="117"/>
      <c r="F31" s="118">
        <f t="shared" si="0"/>
        <v>0</v>
      </c>
    </row>
    <row r="32" spans="1:6" ht="15" customHeight="1">
      <c r="A32" s="6" t="s">
        <v>466</v>
      </c>
      <c r="B32" s="30" t="s">
        <v>167</v>
      </c>
      <c r="C32" s="117">
        <v>130000</v>
      </c>
      <c r="D32" s="117"/>
      <c r="E32" s="117"/>
      <c r="F32" s="118">
        <f t="shared" si="0"/>
        <v>130000</v>
      </c>
    </row>
    <row r="33" spans="1:6" ht="15" hidden="1">
      <c r="A33" s="4" t="s">
        <v>168</v>
      </c>
      <c r="B33" s="27" t="s">
        <v>169</v>
      </c>
      <c r="C33" s="117"/>
      <c r="D33" s="117"/>
      <c r="E33" s="117"/>
      <c r="F33" s="118">
        <f t="shared" si="0"/>
        <v>0</v>
      </c>
    </row>
    <row r="34" spans="1:6" ht="15" hidden="1">
      <c r="A34" s="4" t="s">
        <v>170</v>
      </c>
      <c r="B34" s="27" t="s">
        <v>171</v>
      </c>
      <c r="C34" s="117"/>
      <c r="D34" s="117"/>
      <c r="E34" s="117"/>
      <c r="F34" s="118">
        <f t="shared" si="0"/>
        <v>0</v>
      </c>
    </row>
    <row r="35" spans="1:6" ht="15" hidden="1">
      <c r="A35" s="4" t="s">
        <v>437</v>
      </c>
      <c r="B35" s="27" t="s">
        <v>172</v>
      </c>
      <c r="C35" s="117"/>
      <c r="D35" s="117"/>
      <c r="E35" s="117"/>
      <c r="F35" s="118">
        <f t="shared" si="0"/>
        <v>0</v>
      </c>
    </row>
    <row r="36" spans="1:6" ht="15" hidden="1">
      <c r="A36" s="4" t="s">
        <v>173</v>
      </c>
      <c r="B36" s="27" t="s">
        <v>174</v>
      </c>
      <c r="C36" s="117"/>
      <c r="D36" s="117"/>
      <c r="E36" s="117"/>
      <c r="F36" s="118">
        <f t="shared" si="0"/>
        <v>0</v>
      </c>
    </row>
    <row r="37" spans="1:6" ht="15" hidden="1">
      <c r="A37" s="9" t="s">
        <v>438</v>
      </c>
      <c r="B37" s="27" t="s">
        <v>175</v>
      </c>
      <c r="C37" s="117"/>
      <c r="D37" s="117"/>
      <c r="E37" s="117"/>
      <c r="F37" s="118">
        <f t="shared" si="0"/>
        <v>0</v>
      </c>
    </row>
    <row r="38" spans="1:6" ht="15" hidden="1">
      <c r="A38" s="5" t="s">
        <v>176</v>
      </c>
      <c r="B38" s="27" t="s">
        <v>177</v>
      </c>
      <c r="C38" s="117"/>
      <c r="D38" s="117"/>
      <c r="E38" s="117"/>
      <c r="F38" s="118">
        <f t="shared" si="0"/>
        <v>0</v>
      </c>
    </row>
    <row r="39" spans="1:6" ht="15" hidden="1">
      <c r="A39" s="4" t="s">
        <v>439</v>
      </c>
      <c r="B39" s="27" t="s">
        <v>178</v>
      </c>
      <c r="C39" s="117"/>
      <c r="D39" s="117"/>
      <c r="E39" s="117"/>
      <c r="F39" s="118">
        <f t="shared" si="0"/>
        <v>0</v>
      </c>
    </row>
    <row r="40" spans="1:6" ht="15">
      <c r="A40" s="6" t="s">
        <v>408</v>
      </c>
      <c r="B40" s="30" t="s">
        <v>179</v>
      </c>
      <c r="C40" s="117">
        <v>4072790</v>
      </c>
      <c r="D40" s="117"/>
      <c r="E40" s="117"/>
      <c r="F40" s="118">
        <f t="shared" si="0"/>
        <v>4072790</v>
      </c>
    </row>
    <row r="41" spans="1:6" ht="15" hidden="1">
      <c r="A41" s="4" t="s">
        <v>180</v>
      </c>
      <c r="B41" s="27" t="s">
        <v>181</v>
      </c>
      <c r="C41" s="117"/>
      <c r="D41" s="117"/>
      <c r="E41" s="117"/>
      <c r="F41" s="118">
        <f t="shared" si="0"/>
        <v>0</v>
      </c>
    </row>
    <row r="42" spans="1:6" ht="15" hidden="1">
      <c r="A42" s="4" t="s">
        <v>182</v>
      </c>
      <c r="B42" s="27" t="s">
        <v>183</v>
      </c>
      <c r="C42" s="117"/>
      <c r="D42" s="117"/>
      <c r="E42" s="117"/>
      <c r="F42" s="118">
        <f t="shared" si="0"/>
        <v>0</v>
      </c>
    </row>
    <row r="43" spans="1:6" ht="15">
      <c r="A43" s="6" t="s">
        <v>409</v>
      </c>
      <c r="B43" s="30" t="s">
        <v>184</v>
      </c>
      <c r="C43" s="117">
        <v>70000</v>
      </c>
      <c r="D43" s="117"/>
      <c r="E43" s="117"/>
      <c r="F43" s="118">
        <f t="shared" si="0"/>
        <v>70000</v>
      </c>
    </row>
    <row r="44" spans="1:6" ht="15" hidden="1">
      <c r="A44" s="4" t="s">
        <v>185</v>
      </c>
      <c r="B44" s="27" t="s">
        <v>186</v>
      </c>
      <c r="C44" s="117"/>
      <c r="D44" s="117"/>
      <c r="E44" s="117"/>
      <c r="F44" s="118">
        <f t="shared" si="0"/>
        <v>0</v>
      </c>
    </row>
    <row r="45" spans="1:6" ht="15" hidden="1">
      <c r="A45" s="4" t="s">
        <v>187</v>
      </c>
      <c r="B45" s="27" t="s">
        <v>188</v>
      </c>
      <c r="C45" s="117"/>
      <c r="D45" s="117"/>
      <c r="E45" s="117"/>
      <c r="F45" s="118">
        <f t="shared" si="0"/>
        <v>0</v>
      </c>
    </row>
    <row r="46" spans="1:6" ht="15" hidden="1">
      <c r="A46" s="4" t="s">
        <v>440</v>
      </c>
      <c r="B46" s="27" t="s">
        <v>189</v>
      </c>
      <c r="C46" s="117"/>
      <c r="D46" s="117"/>
      <c r="E46" s="117"/>
      <c r="F46" s="118">
        <f t="shared" si="0"/>
        <v>0</v>
      </c>
    </row>
    <row r="47" spans="1:6" ht="15" hidden="1">
      <c r="A47" s="4" t="s">
        <v>441</v>
      </c>
      <c r="B47" s="27" t="s">
        <v>190</v>
      </c>
      <c r="C47" s="117"/>
      <c r="D47" s="117"/>
      <c r="E47" s="117"/>
      <c r="F47" s="118">
        <f t="shared" si="0"/>
        <v>0</v>
      </c>
    </row>
    <row r="48" spans="1:6" ht="15" hidden="1">
      <c r="A48" s="4" t="s">
        <v>191</v>
      </c>
      <c r="B48" s="27" t="s">
        <v>192</v>
      </c>
      <c r="C48" s="117"/>
      <c r="D48" s="117"/>
      <c r="E48" s="117"/>
      <c r="F48" s="118">
        <f t="shared" si="0"/>
        <v>0</v>
      </c>
    </row>
    <row r="49" spans="1:6" ht="15">
      <c r="A49" s="6" t="s">
        <v>410</v>
      </c>
      <c r="B49" s="30" t="s">
        <v>193</v>
      </c>
      <c r="C49" s="117">
        <v>1911002</v>
      </c>
      <c r="D49" s="117"/>
      <c r="E49" s="117"/>
      <c r="F49" s="118">
        <f t="shared" si="0"/>
        <v>1911002</v>
      </c>
    </row>
    <row r="50" spans="1:6" ht="15">
      <c r="A50" s="36" t="s">
        <v>411</v>
      </c>
      <c r="B50" s="48" t="s">
        <v>194</v>
      </c>
      <c r="C50" s="119">
        <f>SUM(C29:C49)</f>
        <v>8150312</v>
      </c>
      <c r="D50" s="119"/>
      <c r="E50" s="119"/>
      <c r="F50" s="119">
        <f>SUM(F29:F49)</f>
        <v>8150312</v>
      </c>
    </row>
    <row r="51" spans="1:6" ht="15">
      <c r="A51" s="12" t="s">
        <v>195</v>
      </c>
      <c r="B51" s="27" t="s">
        <v>196</v>
      </c>
      <c r="C51" s="117"/>
      <c r="D51" s="117"/>
      <c r="E51" s="117"/>
      <c r="F51" s="118"/>
    </row>
    <row r="52" spans="1:6" ht="15">
      <c r="A52" s="12" t="s">
        <v>412</v>
      </c>
      <c r="B52" s="27" t="s">
        <v>197</v>
      </c>
      <c r="C52" s="117"/>
      <c r="D52" s="117"/>
      <c r="E52" s="117"/>
      <c r="F52" s="118"/>
    </row>
    <row r="53" spans="1:6" ht="15">
      <c r="A53" s="15" t="s">
        <v>442</v>
      </c>
      <c r="B53" s="27" t="s">
        <v>198</v>
      </c>
      <c r="C53" s="117"/>
      <c r="D53" s="117"/>
      <c r="E53" s="117"/>
      <c r="F53" s="118"/>
    </row>
    <row r="54" spans="1:6" ht="15">
      <c r="A54" s="15" t="s">
        <v>443</v>
      </c>
      <c r="B54" s="27" t="s">
        <v>199</v>
      </c>
      <c r="C54" s="117"/>
      <c r="D54" s="117"/>
      <c r="E54" s="117"/>
      <c r="F54" s="118"/>
    </row>
    <row r="55" spans="1:6" ht="15">
      <c r="A55" s="15" t="s">
        <v>444</v>
      </c>
      <c r="B55" s="27" t="s">
        <v>200</v>
      </c>
      <c r="C55" s="117"/>
      <c r="D55" s="117"/>
      <c r="E55" s="117"/>
      <c r="F55" s="118"/>
    </row>
    <row r="56" spans="1:6" ht="15">
      <c r="A56" s="12" t="s">
        <v>445</v>
      </c>
      <c r="B56" s="27" t="s">
        <v>201</v>
      </c>
      <c r="C56" s="117"/>
      <c r="D56" s="117"/>
      <c r="E56" s="117"/>
      <c r="F56" s="118"/>
    </row>
    <row r="57" spans="1:6" ht="15">
      <c r="A57" s="12" t="s">
        <v>446</v>
      </c>
      <c r="B57" s="27" t="s">
        <v>202</v>
      </c>
      <c r="C57" s="117"/>
      <c r="D57" s="117"/>
      <c r="E57" s="117"/>
      <c r="F57" s="118"/>
    </row>
    <row r="58" spans="1:6" ht="15">
      <c r="A58" s="12" t="s">
        <v>447</v>
      </c>
      <c r="B58" s="27" t="s">
        <v>203</v>
      </c>
      <c r="C58" s="117"/>
      <c r="D58" s="117"/>
      <c r="E58" s="117"/>
      <c r="F58" s="118"/>
    </row>
    <row r="59" spans="1:6" ht="15">
      <c r="A59" s="45" t="s">
        <v>414</v>
      </c>
      <c r="B59" s="48" t="s">
        <v>204</v>
      </c>
      <c r="C59" s="119"/>
      <c r="D59" s="119"/>
      <c r="E59" s="119"/>
      <c r="F59" s="119"/>
    </row>
    <row r="60" spans="1:6" ht="15">
      <c r="A60" s="11" t="s">
        <v>448</v>
      </c>
      <c r="B60" s="27" t="s">
        <v>205</v>
      </c>
      <c r="C60" s="117"/>
      <c r="D60" s="117"/>
      <c r="E60" s="117"/>
      <c r="F60" s="118"/>
    </row>
    <row r="61" spans="1:6" ht="15">
      <c r="A61" s="11" t="s">
        <v>206</v>
      </c>
      <c r="B61" s="27" t="s">
        <v>207</v>
      </c>
      <c r="C61" s="117"/>
      <c r="D61" s="117"/>
      <c r="E61" s="117"/>
      <c r="F61" s="118"/>
    </row>
    <row r="62" spans="1:6" ht="30">
      <c r="A62" s="11" t="s">
        <v>208</v>
      </c>
      <c r="B62" s="27" t="s">
        <v>209</v>
      </c>
      <c r="C62" s="117"/>
      <c r="D62" s="117"/>
      <c r="E62" s="117"/>
      <c r="F62" s="118"/>
    </row>
    <row r="63" spans="1:6" ht="15">
      <c r="A63" s="11" t="s">
        <v>415</v>
      </c>
      <c r="B63" s="27" t="s">
        <v>210</v>
      </c>
      <c r="C63" s="117"/>
      <c r="D63" s="117"/>
      <c r="E63" s="117"/>
      <c r="F63" s="118"/>
    </row>
    <row r="64" spans="1:6" ht="30">
      <c r="A64" s="11" t="s">
        <v>449</v>
      </c>
      <c r="B64" s="27" t="s">
        <v>211</v>
      </c>
      <c r="C64" s="117"/>
      <c r="D64" s="117"/>
      <c r="E64" s="117"/>
      <c r="F64" s="118"/>
    </row>
    <row r="65" spans="1:6" ht="15">
      <c r="A65" s="11" t="s">
        <v>417</v>
      </c>
      <c r="B65" s="27" t="s">
        <v>212</v>
      </c>
      <c r="C65" s="117"/>
      <c r="D65" s="117"/>
      <c r="E65" s="117"/>
      <c r="F65" s="118"/>
    </row>
    <row r="66" spans="1:6" ht="30">
      <c r="A66" s="11" t="s">
        <v>450</v>
      </c>
      <c r="B66" s="27" t="s">
        <v>213</v>
      </c>
      <c r="C66" s="117"/>
      <c r="D66" s="117"/>
      <c r="E66" s="117"/>
      <c r="F66" s="118"/>
    </row>
    <row r="67" spans="1:6" ht="15">
      <c r="A67" s="11" t="s">
        <v>451</v>
      </c>
      <c r="B67" s="27" t="s">
        <v>214</v>
      </c>
      <c r="C67" s="117"/>
      <c r="D67" s="117"/>
      <c r="E67" s="117"/>
      <c r="F67" s="118"/>
    </row>
    <row r="68" spans="1:6" ht="15">
      <c r="A68" s="11" t="s">
        <v>215</v>
      </c>
      <c r="B68" s="27" t="s">
        <v>216</v>
      </c>
      <c r="C68" s="117"/>
      <c r="D68" s="117"/>
      <c r="E68" s="117"/>
      <c r="F68" s="118"/>
    </row>
    <row r="69" spans="1:6" ht="15">
      <c r="A69" s="17" t="s">
        <v>217</v>
      </c>
      <c r="B69" s="27" t="s">
        <v>218</v>
      </c>
      <c r="C69" s="117"/>
      <c r="D69" s="117"/>
      <c r="E69" s="117"/>
      <c r="F69" s="118"/>
    </row>
    <row r="70" spans="1:6" ht="15">
      <c r="A70" s="11" t="s">
        <v>452</v>
      </c>
      <c r="B70" s="27" t="s">
        <v>219</v>
      </c>
      <c r="C70" s="117"/>
      <c r="D70" s="117"/>
      <c r="E70" s="117"/>
      <c r="F70" s="118"/>
    </row>
    <row r="71" spans="1:6" ht="15">
      <c r="A71" s="17" t="s">
        <v>82</v>
      </c>
      <c r="B71" s="27" t="s">
        <v>220</v>
      </c>
      <c r="C71" s="117"/>
      <c r="D71" s="117"/>
      <c r="E71" s="117"/>
      <c r="F71" s="118"/>
    </row>
    <row r="72" spans="1:6" ht="15">
      <c r="A72" s="17" t="s">
        <v>83</v>
      </c>
      <c r="B72" s="27" t="s">
        <v>220</v>
      </c>
      <c r="C72" s="117"/>
      <c r="D72" s="117"/>
      <c r="E72" s="117"/>
      <c r="F72" s="118"/>
    </row>
    <row r="73" spans="1:6" ht="15">
      <c r="A73" s="45" t="s">
        <v>420</v>
      </c>
      <c r="B73" s="48" t="s">
        <v>221</v>
      </c>
      <c r="C73" s="119"/>
      <c r="D73" s="119"/>
      <c r="E73" s="119"/>
      <c r="F73" s="119"/>
    </row>
    <row r="74" spans="1:6" ht="15.75">
      <c r="A74" s="49" t="s">
        <v>24</v>
      </c>
      <c r="B74" s="48"/>
      <c r="C74" s="119">
        <f>C24+C25+C50+C59+C73</f>
        <v>31924277</v>
      </c>
      <c r="D74" s="117"/>
      <c r="E74" s="117"/>
      <c r="F74" s="118">
        <f>SUM(C74:E74)</f>
        <v>31924277</v>
      </c>
    </row>
    <row r="75" spans="1:6" ht="15">
      <c r="A75" s="31" t="s">
        <v>222</v>
      </c>
      <c r="B75" s="27" t="s">
        <v>223</v>
      </c>
      <c r="C75" s="117"/>
      <c r="D75" s="117"/>
      <c r="E75" s="117"/>
      <c r="F75" s="118"/>
    </row>
    <row r="76" spans="1:6" ht="15">
      <c r="A76" s="31" t="s">
        <v>453</v>
      </c>
      <c r="B76" s="27" t="s">
        <v>224</v>
      </c>
      <c r="C76" s="117"/>
      <c r="D76" s="117"/>
      <c r="E76" s="117"/>
      <c r="F76" s="118"/>
    </row>
    <row r="77" spans="1:6" ht="15">
      <c r="A77" s="31" t="s">
        <v>225</v>
      </c>
      <c r="B77" s="27" t="s">
        <v>226</v>
      </c>
      <c r="C77" s="117"/>
      <c r="D77" s="117"/>
      <c r="E77" s="117"/>
      <c r="F77" s="118"/>
    </row>
    <row r="78" spans="1:6" ht="15">
      <c r="A78" s="31" t="s">
        <v>227</v>
      </c>
      <c r="B78" s="27" t="s">
        <v>228</v>
      </c>
      <c r="C78" s="117">
        <v>59000</v>
      </c>
      <c r="D78" s="117"/>
      <c r="E78" s="117"/>
      <c r="F78" s="118">
        <f>SUM(C78:E78)</f>
        <v>59000</v>
      </c>
    </row>
    <row r="79" spans="1:6" ht="15">
      <c r="A79" s="5" t="s">
        <v>229</v>
      </c>
      <c r="B79" s="27" t="s">
        <v>230</v>
      </c>
      <c r="C79" s="117"/>
      <c r="D79" s="117"/>
      <c r="E79" s="117"/>
      <c r="F79" s="118"/>
    </row>
    <row r="80" spans="1:6" ht="15">
      <c r="A80" s="5" t="s">
        <v>231</v>
      </c>
      <c r="B80" s="27" t="s">
        <v>232</v>
      </c>
      <c r="C80" s="117"/>
      <c r="D80" s="117"/>
      <c r="E80" s="117"/>
      <c r="F80" s="118"/>
    </row>
    <row r="81" spans="1:6" ht="15">
      <c r="A81" s="5" t="s">
        <v>233</v>
      </c>
      <c r="B81" s="27" t="s">
        <v>234</v>
      </c>
      <c r="C81" s="117">
        <v>16000</v>
      </c>
      <c r="D81" s="117"/>
      <c r="E81" s="117"/>
      <c r="F81" s="118">
        <f>SUM(C81:E81)</f>
        <v>16000</v>
      </c>
    </row>
    <row r="82" spans="1:6" ht="15">
      <c r="A82" s="46" t="s">
        <v>422</v>
      </c>
      <c r="B82" s="48" t="s">
        <v>235</v>
      </c>
      <c r="C82" s="119">
        <f>SUM(C75:C81)</f>
        <v>75000</v>
      </c>
      <c r="D82" s="119"/>
      <c r="E82" s="119"/>
      <c r="F82" s="119">
        <f>SUM(F75:F81)</f>
        <v>75000</v>
      </c>
    </row>
    <row r="83" spans="1:6" ht="15">
      <c r="A83" s="12" t="s">
        <v>236</v>
      </c>
      <c r="B83" s="27" t="s">
        <v>237</v>
      </c>
      <c r="C83" s="117"/>
      <c r="D83" s="117"/>
      <c r="E83" s="117"/>
      <c r="F83" s="118"/>
    </row>
    <row r="84" spans="1:6" ht="15">
      <c r="A84" s="12" t="s">
        <v>238</v>
      </c>
      <c r="B84" s="27" t="s">
        <v>239</v>
      </c>
      <c r="C84" s="117"/>
      <c r="D84" s="117"/>
      <c r="E84" s="117"/>
      <c r="F84" s="118"/>
    </row>
    <row r="85" spans="1:6" ht="15">
      <c r="A85" s="12" t="s">
        <v>240</v>
      </c>
      <c r="B85" s="27" t="s">
        <v>241</v>
      </c>
      <c r="C85" s="117"/>
      <c r="D85" s="117"/>
      <c r="E85" s="117"/>
      <c r="F85" s="118"/>
    </row>
    <row r="86" spans="1:6" ht="15">
      <c r="A86" s="12" t="s">
        <v>242</v>
      </c>
      <c r="B86" s="27" t="s">
        <v>243</v>
      </c>
      <c r="C86" s="117"/>
      <c r="D86" s="117"/>
      <c r="E86" s="117"/>
      <c r="F86" s="118"/>
    </row>
    <row r="87" spans="1:6" ht="15">
      <c r="A87" s="45" t="s">
        <v>423</v>
      </c>
      <c r="B87" s="48" t="s">
        <v>244</v>
      </c>
      <c r="C87" s="119"/>
      <c r="D87" s="119"/>
      <c r="E87" s="119"/>
      <c r="F87" s="119"/>
    </row>
    <row r="88" spans="1:6" ht="30">
      <c r="A88" s="12" t="s">
        <v>245</v>
      </c>
      <c r="B88" s="27" t="s">
        <v>246</v>
      </c>
      <c r="C88" s="117"/>
      <c r="D88" s="117"/>
      <c r="E88" s="117"/>
      <c r="F88" s="118"/>
    </row>
    <row r="89" spans="1:6" ht="30">
      <c r="A89" s="12" t="s">
        <v>454</v>
      </c>
      <c r="B89" s="27" t="s">
        <v>247</v>
      </c>
      <c r="C89" s="117"/>
      <c r="D89" s="117"/>
      <c r="E89" s="117"/>
      <c r="F89" s="118"/>
    </row>
    <row r="90" spans="1:6" ht="30">
      <c r="A90" s="12" t="s">
        <v>455</v>
      </c>
      <c r="B90" s="27" t="s">
        <v>248</v>
      </c>
      <c r="C90" s="117"/>
      <c r="D90" s="117"/>
      <c r="E90" s="117"/>
      <c r="F90" s="118"/>
    </row>
    <row r="91" spans="1:6" ht="15">
      <c r="A91" s="12" t="s">
        <v>456</v>
      </c>
      <c r="B91" s="27" t="s">
        <v>249</v>
      </c>
      <c r="C91" s="117"/>
      <c r="D91" s="117"/>
      <c r="E91" s="117"/>
      <c r="F91" s="118"/>
    </row>
    <row r="92" spans="1:6" ht="30">
      <c r="A92" s="12" t="s">
        <v>457</v>
      </c>
      <c r="B92" s="27" t="s">
        <v>250</v>
      </c>
      <c r="C92" s="117"/>
      <c r="D92" s="117"/>
      <c r="E92" s="117"/>
      <c r="F92" s="118"/>
    </row>
    <row r="93" spans="1:6" ht="30">
      <c r="A93" s="12" t="s">
        <v>458</v>
      </c>
      <c r="B93" s="27" t="s">
        <v>251</v>
      </c>
      <c r="C93" s="117"/>
      <c r="D93" s="117"/>
      <c r="E93" s="117"/>
      <c r="F93" s="118"/>
    </row>
    <row r="94" spans="1:6" ht="15">
      <c r="A94" s="12" t="s">
        <v>252</v>
      </c>
      <c r="B94" s="27" t="s">
        <v>253</v>
      </c>
      <c r="C94" s="117"/>
      <c r="D94" s="117"/>
      <c r="E94" s="117"/>
      <c r="F94" s="118"/>
    </row>
    <row r="95" spans="1:6" ht="15">
      <c r="A95" s="12" t="s">
        <v>459</v>
      </c>
      <c r="B95" s="27" t="s">
        <v>254</v>
      </c>
      <c r="C95" s="117"/>
      <c r="D95" s="117"/>
      <c r="E95" s="117"/>
      <c r="F95" s="118"/>
    </row>
    <row r="96" spans="1:6" ht="15">
      <c r="A96" s="45" t="s">
        <v>424</v>
      </c>
      <c r="B96" s="48" t="s">
        <v>255</v>
      </c>
      <c r="C96" s="117"/>
      <c r="D96" s="117"/>
      <c r="E96" s="117"/>
      <c r="F96" s="118"/>
    </row>
    <row r="97" spans="1:6" ht="15.75">
      <c r="A97" s="49" t="s">
        <v>23</v>
      </c>
      <c r="B97" s="48"/>
      <c r="C97" s="119">
        <f>C96+C87+C82</f>
        <v>75000</v>
      </c>
      <c r="D97" s="117"/>
      <c r="E97" s="117"/>
      <c r="F97" s="118">
        <f>SUM(C97:E97)</f>
        <v>75000</v>
      </c>
    </row>
    <row r="98" spans="1:6" ht="15.75">
      <c r="A98" s="32" t="s">
        <v>467</v>
      </c>
      <c r="B98" s="33" t="s">
        <v>256</v>
      </c>
      <c r="C98" s="119">
        <f>C96+C87+C82+C73+C59+C50+C25+C24</f>
        <v>31999277</v>
      </c>
      <c r="D98" s="119"/>
      <c r="E98" s="119"/>
      <c r="F98" s="119">
        <f>F96+F87+F82+F73+F59+F50+F25+F24</f>
        <v>31999277</v>
      </c>
    </row>
    <row r="99" spans="1:25" ht="15">
      <c r="A99" s="12" t="s">
        <v>460</v>
      </c>
      <c r="B99" s="4" t="s">
        <v>257</v>
      </c>
      <c r="C99" s="120"/>
      <c r="D99" s="120"/>
      <c r="E99" s="120"/>
      <c r="F99" s="12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20"/>
      <c r="D100" s="120"/>
      <c r="E100" s="120"/>
      <c r="F100" s="12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20"/>
      <c r="D101" s="120"/>
      <c r="E101" s="120"/>
      <c r="F101" s="12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22"/>
      <c r="D102" s="122"/>
      <c r="E102" s="122"/>
      <c r="F102" s="123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24"/>
      <c r="D103" s="124"/>
      <c r="E103" s="124"/>
      <c r="F103" s="12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24"/>
      <c r="D104" s="124"/>
      <c r="E104" s="124"/>
      <c r="F104" s="12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20"/>
      <c r="D105" s="120"/>
      <c r="E105" s="120"/>
      <c r="F105" s="12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20"/>
      <c r="D106" s="120"/>
      <c r="E106" s="120"/>
      <c r="F106" s="12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26"/>
      <c r="D107" s="126"/>
      <c r="E107" s="126"/>
      <c r="F107" s="12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24"/>
      <c r="D108" s="124"/>
      <c r="E108" s="124"/>
      <c r="F108" s="12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24"/>
      <c r="D109" s="124"/>
      <c r="E109" s="124"/>
      <c r="F109" s="125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24"/>
      <c r="D110" s="124"/>
      <c r="E110" s="124"/>
      <c r="F110" s="125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24"/>
      <c r="D111" s="124"/>
      <c r="E111" s="124"/>
      <c r="F111" s="12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24"/>
      <c r="D112" s="124"/>
      <c r="E112" s="124"/>
      <c r="F112" s="12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24"/>
      <c r="D113" s="124"/>
      <c r="E113" s="124"/>
      <c r="F113" s="12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26"/>
      <c r="D114" s="126"/>
      <c r="E114" s="126"/>
      <c r="F114" s="12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24"/>
      <c r="D115" s="124"/>
      <c r="E115" s="124"/>
      <c r="F115" s="12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20"/>
      <c r="D116" s="120"/>
      <c r="E116" s="120"/>
      <c r="F116" s="12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24"/>
      <c r="D117" s="124"/>
      <c r="E117" s="124"/>
      <c r="F117" s="12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24"/>
      <c r="D118" s="124"/>
      <c r="E118" s="124"/>
      <c r="F118" s="12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26"/>
      <c r="D119" s="126"/>
      <c r="E119" s="126"/>
      <c r="F119" s="12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20"/>
      <c r="D120" s="120"/>
      <c r="E120" s="120"/>
      <c r="F120" s="121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26"/>
      <c r="D121" s="126"/>
      <c r="E121" s="126"/>
      <c r="F121" s="127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504</v>
      </c>
      <c r="B122" s="42"/>
      <c r="C122" s="119">
        <f>C121+C98</f>
        <v>31999277</v>
      </c>
      <c r="D122" s="119"/>
      <c r="E122" s="119"/>
      <c r="F122" s="119">
        <f>F121+F98</f>
        <v>31999277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23/2017(XI. 23.)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5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73" t="s">
        <v>543</v>
      </c>
      <c r="B1" s="174"/>
      <c r="C1" s="174"/>
      <c r="D1" s="174"/>
      <c r="E1" s="174"/>
      <c r="F1" s="175"/>
    </row>
    <row r="2" spans="1:6" ht="23.25" customHeight="1">
      <c r="A2" s="176" t="s">
        <v>537</v>
      </c>
      <c r="B2" s="177"/>
      <c r="C2" s="177"/>
      <c r="D2" s="177"/>
      <c r="E2" s="177"/>
      <c r="F2" s="175"/>
    </row>
    <row r="3" ht="18">
      <c r="A3" s="66"/>
    </row>
    <row r="4" ht="15">
      <c r="A4" t="s">
        <v>40</v>
      </c>
    </row>
    <row r="5" spans="1:6" ht="45">
      <c r="A5" s="1" t="s">
        <v>119</v>
      </c>
      <c r="B5" s="2" t="s">
        <v>97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/>
      <c r="D12" s="104"/>
      <c r="E12" s="104"/>
      <c r="F12" s="104"/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/>
      <c r="D17" s="108"/>
      <c r="E17" s="108"/>
      <c r="F17" s="108"/>
    </row>
    <row r="18" spans="1:6" ht="15" customHeight="1">
      <c r="A18" s="36" t="s">
        <v>507</v>
      </c>
      <c r="B18" s="46" t="s">
        <v>311</v>
      </c>
      <c r="C18" s="104"/>
      <c r="D18" s="104"/>
      <c r="E18" s="104"/>
      <c r="F18" s="104"/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/>
      <c r="D25" s="108"/>
      <c r="E25" s="108"/>
      <c r="F25" s="108"/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/>
      <c r="D28" s="108"/>
      <c r="E28" s="108"/>
      <c r="F28" s="108"/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332</v>
      </c>
      <c r="C30" s="108"/>
      <c r="D30" s="108"/>
      <c r="E30" s="108"/>
      <c r="F30" s="108"/>
    </row>
    <row r="31" spans="1:6" ht="15" customHeight="1">
      <c r="A31" s="4" t="s">
        <v>484</v>
      </c>
      <c r="B31" s="5" t="s">
        <v>333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334</v>
      </c>
      <c r="C32" s="104"/>
      <c r="D32" s="104"/>
      <c r="E32" s="104"/>
      <c r="F32" s="104"/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2589000</v>
      </c>
      <c r="D43" s="104"/>
      <c r="E43" s="104"/>
      <c r="F43" s="104">
        <f>SUM(C43:E43)</f>
        <v>2589000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361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362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2589000</v>
      </c>
      <c r="D48" s="104"/>
      <c r="E48" s="104"/>
      <c r="F48" s="104">
        <f>SUM(C48:E48)</f>
        <v>2589000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319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357</v>
      </c>
      <c r="C55" s="104"/>
      <c r="D55" s="104"/>
      <c r="E55" s="104"/>
      <c r="F55" s="104"/>
    </row>
    <row r="56" spans="1:6" ht="15" customHeight="1">
      <c r="A56" s="12" t="s">
        <v>363</v>
      </c>
      <c r="B56" s="5" t="s">
        <v>364</v>
      </c>
      <c r="C56" s="108"/>
      <c r="D56" s="108"/>
      <c r="E56" s="108"/>
      <c r="F56" s="108"/>
    </row>
    <row r="57" spans="1:6" ht="15" customHeight="1">
      <c r="A57" s="4" t="s">
        <v>496</v>
      </c>
      <c r="B57" s="5" t="s">
        <v>365</v>
      </c>
      <c r="C57" s="108"/>
      <c r="D57" s="108"/>
      <c r="E57" s="108"/>
      <c r="F57" s="108"/>
    </row>
    <row r="58" spans="1:6" ht="15" customHeight="1">
      <c r="A58" s="12" t="s">
        <v>497</v>
      </c>
      <c r="B58" s="5" t="s">
        <v>366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367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.75">
      <c r="A61" s="43" t="s">
        <v>7</v>
      </c>
      <c r="B61" s="32" t="s">
        <v>368</v>
      </c>
      <c r="C61" s="104">
        <f>C60+C48</f>
        <v>2589000</v>
      </c>
      <c r="D61" s="104"/>
      <c r="E61" s="104"/>
      <c r="F61" s="104">
        <f>SUM(C61:E61)</f>
        <v>2589000</v>
      </c>
    </row>
    <row r="62" spans="1:6" ht="15.75">
      <c r="A62" s="73" t="s">
        <v>518</v>
      </c>
      <c r="B62" s="86"/>
      <c r="C62" s="108">
        <f>C48-'kiadások működés Könyvtár'!C74</f>
        <v>-27677713</v>
      </c>
      <c r="D62" s="108"/>
      <c r="E62" s="108"/>
      <c r="F62" s="108">
        <f>SUM(C62:E62)</f>
        <v>-27677713</v>
      </c>
    </row>
    <row r="63" spans="1:6" ht="15.75">
      <c r="A63" s="73" t="s">
        <v>81</v>
      </c>
      <c r="B63" s="52"/>
      <c r="C63" s="108">
        <f>C60-'kiadások működés Könyvtár'!C97</f>
        <v>0</v>
      </c>
      <c r="D63" s="108"/>
      <c r="E63" s="108"/>
      <c r="F63" s="108">
        <f>SUM(C63:E63)</f>
        <v>0</v>
      </c>
    </row>
    <row r="64" spans="1:6" ht="15" hidden="1">
      <c r="A64" s="34" t="s">
        <v>498</v>
      </c>
      <c r="B64" s="4" t="s">
        <v>369</v>
      </c>
      <c r="C64" s="108"/>
      <c r="D64" s="108"/>
      <c r="E64" s="108"/>
      <c r="F64" s="108"/>
    </row>
    <row r="65" spans="1:6" ht="15" hidden="1">
      <c r="A65" s="12" t="s">
        <v>370</v>
      </c>
      <c r="B65" s="4" t="s">
        <v>371</v>
      </c>
      <c r="C65" s="108"/>
      <c r="D65" s="108"/>
      <c r="E65" s="108"/>
      <c r="F65" s="108"/>
    </row>
    <row r="66" spans="1:6" ht="15" hidden="1">
      <c r="A66" s="34" t="s">
        <v>499</v>
      </c>
      <c r="B66" s="4" t="s">
        <v>372</v>
      </c>
      <c r="C66" s="108"/>
      <c r="D66" s="108"/>
      <c r="E66" s="108"/>
      <c r="F66" s="108"/>
    </row>
    <row r="67" spans="1:6" ht="15">
      <c r="A67" s="14" t="s">
        <v>9</v>
      </c>
      <c r="B67" s="6" t="s">
        <v>373</v>
      </c>
      <c r="C67" s="108"/>
      <c r="D67" s="108"/>
      <c r="E67" s="108"/>
      <c r="F67" s="108"/>
    </row>
    <row r="68" spans="1:6" ht="15" hidden="1">
      <c r="A68" s="12" t="s">
        <v>500</v>
      </c>
      <c r="B68" s="4" t="s">
        <v>374</v>
      </c>
      <c r="C68" s="108"/>
      <c r="D68" s="108"/>
      <c r="E68" s="108"/>
      <c r="F68" s="108"/>
    </row>
    <row r="69" spans="1:6" ht="15" hidden="1">
      <c r="A69" s="34" t="s">
        <v>375</v>
      </c>
      <c r="B69" s="4" t="s">
        <v>376</v>
      </c>
      <c r="C69" s="108"/>
      <c r="D69" s="108"/>
      <c r="E69" s="108"/>
      <c r="F69" s="108"/>
    </row>
    <row r="70" spans="1:6" ht="15" hidden="1">
      <c r="A70" s="12" t="s">
        <v>501</v>
      </c>
      <c r="B70" s="4" t="s">
        <v>377</v>
      </c>
      <c r="C70" s="108"/>
      <c r="D70" s="108"/>
      <c r="E70" s="108"/>
      <c r="F70" s="108"/>
    </row>
    <row r="71" spans="1:6" ht="15" hidden="1">
      <c r="A71" s="34" t="s">
        <v>378</v>
      </c>
      <c r="B71" s="4" t="s">
        <v>379</v>
      </c>
      <c r="C71" s="108"/>
      <c r="D71" s="108"/>
      <c r="E71" s="108"/>
      <c r="F71" s="108"/>
    </row>
    <row r="72" spans="1:6" ht="15">
      <c r="A72" s="13" t="s">
        <v>10</v>
      </c>
      <c r="B72" s="6" t="s">
        <v>380</v>
      </c>
      <c r="C72" s="108"/>
      <c r="D72" s="108"/>
      <c r="E72" s="108"/>
      <c r="F72" s="108"/>
    </row>
    <row r="73" spans="1:6" ht="15" hidden="1">
      <c r="A73" s="4" t="s">
        <v>78</v>
      </c>
      <c r="B73" s="4" t="s">
        <v>381</v>
      </c>
      <c r="C73" s="108"/>
      <c r="D73" s="108"/>
      <c r="E73" s="108"/>
      <c r="F73" s="108"/>
    </row>
    <row r="74" spans="1:6" ht="15" hidden="1">
      <c r="A74" s="4" t="s">
        <v>79</v>
      </c>
      <c r="B74" s="4" t="s">
        <v>381</v>
      </c>
      <c r="C74" s="108"/>
      <c r="D74" s="108"/>
      <c r="E74" s="108"/>
      <c r="F74" s="108"/>
    </row>
    <row r="75" spans="1:6" ht="15" hidden="1">
      <c r="A75" s="4" t="s">
        <v>76</v>
      </c>
      <c r="B75" s="4" t="s">
        <v>382</v>
      </c>
      <c r="C75" s="108"/>
      <c r="D75" s="108"/>
      <c r="E75" s="108"/>
      <c r="F75" s="108"/>
    </row>
    <row r="76" spans="1:6" ht="15" hidden="1">
      <c r="A76" s="4" t="s">
        <v>77</v>
      </c>
      <c r="B76" s="4" t="s">
        <v>382</v>
      </c>
      <c r="C76" s="108"/>
      <c r="D76" s="108"/>
      <c r="E76" s="108"/>
      <c r="F76" s="108"/>
    </row>
    <row r="77" spans="1:6" ht="15">
      <c r="A77" s="6" t="s">
        <v>11</v>
      </c>
      <c r="B77" s="6" t="s">
        <v>383</v>
      </c>
      <c r="C77" s="108">
        <v>149367</v>
      </c>
      <c r="D77" s="108"/>
      <c r="E77" s="108"/>
      <c r="F77" s="108">
        <f>SUM(C77:E77)</f>
        <v>149367</v>
      </c>
    </row>
    <row r="78" spans="1:6" ht="15">
      <c r="A78" s="34" t="s">
        <v>384</v>
      </c>
      <c r="B78" s="4" t="s">
        <v>385</v>
      </c>
      <c r="C78" s="108"/>
      <c r="D78" s="108"/>
      <c r="E78" s="108"/>
      <c r="F78" s="108"/>
    </row>
    <row r="79" spans="1:6" ht="15">
      <c r="A79" s="34" t="s">
        <v>386</v>
      </c>
      <c r="B79" s="4" t="s">
        <v>387</v>
      </c>
      <c r="C79" s="108"/>
      <c r="D79" s="108"/>
      <c r="E79" s="108"/>
      <c r="F79" s="108"/>
    </row>
    <row r="80" spans="1:6" ht="15">
      <c r="A80" s="34" t="s">
        <v>388</v>
      </c>
      <c r="B80" s="4" t="s">
        <v>389</v>
      </c>
      <c r="C80" s="108">
        <v>27528346</v>
      </c>
      <c r="D80" s="108"/>
      <c r="E80" s="108"/>
      <c r="F80" s="108">
        <f>SUM(C80:E80)</f>
        <v>27528346</v>
      </c>
    </row>
    <row r="81" spans="1:6" ht="15">
      <c r="A81" s="34" t="s">
        <v>390</v>
      </c>
      <c r="B81" s="4" t="s">
        <v>391</v>
      </c>
      <c r="C81" s="108"/>
      <c r="D81" s="108"/>
      <c r="E81" s="108"/>
      <c r="F81" s="108"/>
    </row>
    <row r="82" spans="1:6" ht="15">
      <c r="A82" s="12" t="s">
        <v>502</v>
      </c>
      <c r="B82" s="4" t="s">
        <v>392</v>
      </c>
      <c r="C82" s="108"/>
      <c r="D82" s="108"/>
      <c r="E82" s="108"/>
      <c r="F82" s="108"/>
    </row>
    <row r="83" spans="1:6" ht="15">
      <c r="A83" s="14" t="s">
        <v>12</v>
      </c>
      <c r="B83" s="6" t="s">
        <v>393</v>
      </c>
      <c r="C83" s="104">
        <f>SUM(C77:C82)</f>
        <v>27677713</v>
      </c>
      <c r="D83" s="104">
        <f>SUM(D77:D82)</f>
        <v>0</v>
      </c>
      <c r="E83" s="104">
        <f>SUM(E77:E82)</f>
        <v>0</v>
      </c>
      <c r="F83" s="104">
        <f>SUM(F77:F82)</f>
        <v>27677713</v>
      </c>
    </row>
    <row r="84" spans="1:6" ht="15">
      <c r="A84" s="12" t="s">
        <v>394</v>
      </c>
      <c r="B84" s="4" t="s">
        <v>395</v>
      </c>
      <c r="C84" s="108"/>
      <c r="D84" s="108"/>
      <c r="E84" s="108"/>
      <c r="F84" s="108"/>
    </row>
    <row r="85" spans="1:6" ht="15">
      <c r="A85" s="12" t="s">
        <v>396</v>
      </c>
      <c r="B85" s="4" t="s">
        <v>397</v>
      </c>
      <c r="C85" s="108"/>
      <c r="D85" s="108"/>
      <c r="E85" s="108"/>
      <c r="F85" s="108"/>
    </row>
    <row r="86" spans="1:6" ht="15">
      <c r="A86" s="34" t="s">
        <v>398</v>
      </c>
      <c r="B86" s="4" t="s">
        <v>399</v>
      </c>
      <c r="C86" s="108"/>
      <c r="D86" s="108"/>
      <c r="E86" s="108"/>
      <c r="F86" s="108"/>
    </row>
    <row r="87" spans="1:6" ht="15">
      <c r="A87" s="34" t="s">
        <v>503</v>
      </c>
      <c r="B87" s="4" t="s">
        <v>400</v>
      </c>
      <c r="C87" s="108"/>
      <c r="D87" s="108"/>
      <c r="E87" s="108"/>
      <c r="F87" s="108"/>
    </row>
    <row r="88" spans="1:6" ht="15">
      <c r="A88" s="13" t="s">
        <v>13</v>
      </c>
      <c r="B88" s="6" t="s">
        <v>401</v>
      </c>
      <c r="C88" s="108"/>
      <c r="D88" s="108"/>
      <c r="E88" s="108"/>
      <c r="F88" s="108"/>
    </row>
    <row r="89" spans="1:6" ht="15">
      <c r="A89" s="14" t="s">
        <v>402</v>
      </c>
      <c r="B89" s="6" t="s">
        <v>403</v>
      </c>
      <c r="C89" s="108"/>
      <c r="D89" s="108"/>
      <c r="E89" s="108"/>
      <c r="F89" s="108"/>
    </row>
    <row r="90" spans="1:6" ht="15.75">
      <c r="A90" s="37" t="s">
        <v>14</v>
      </c>
      <c r="B90" s="38" t="s">
        <v>404</v>
      </c>
      <c r="C90" s="104">
        <f>SUM(C83:C89)</f>
        <v>27677713</v>
      </c>
      <c r="D90" s="104"/>
      <c r="E90" s="104"/>
      <c r="F90" s="104">
        <f>SUM(F83:F89)</f>
        <v>27677713</v>
      </c>
    </row>
    <row r="91" spans="1:6" ht="15.75">
      <c r="A91" s="71" t="s">
        <v>505</v>
      </c>
      <c r="B91" s="72"/>
      <c r="C91" s="104">
        <f>C61+C90</f>
        <v>30266713</v>
      </c>
      <c r="D91" s="104"/>
      <c r="E91" s="104"/>
      <c r="F91" s="104">
        <f>F90+F61</f>
        <v>30266713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23/2017.(XI. 23.)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3">
      <selection activeCell="C50" sqref="C50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73" t="s">
        <v>543</v>
      </c>
      <c r="B1" s="177"/>
      <c r="C1" s="177"/>
      <c r="D1" s="177"/>
      <c r="E1" s="177"/>
      <c r="F1" s="175"/>
    </row>
    <row r="2" spans="1:6" ht="19.5" customHeight="1">
      <c r="A2" s="176" t="s">
        <v>539</v>
      </c>
      <c r="B2" s="177"/>
      <c r="C2" s="177"/>
      <c r="D2" s="177"/>
      <c r="E2" s="177"/>
      <c r="F2" s="175"/>
    </row>
    <row r="3" ht="18">
      <c r="A3" s="66"/>
    </row>
    <row r="4" ht="15">
      <c r="A4" s="67" t="s">
        <v>40</v>
      </c>
    </row>
    <row r="5" spans="1:6" ht="45">
      <c r="A5" s="1" t="s">
        <v>119</v>
      </c>
      <c r="B5" s="2" t="s">
        <v>120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121</v>
      </c>
      <c r="B6" s="26" t="s">
        <v>122</v>
      </c>
      <c r="C6" s="70"/>
      <c r="D6" s="70"/>
      <c r="E6" s="70"/>
      <c r="F6" s="24"/>
    </row>
    <row r="7" spans="1:6" ht="15" hidden="1">
      <c r="A7" s="25" t="s">
        <v>123</v>
      </c>
      <c r="B7" s="27" t="s">
        <v>124</v>
      </c>
      <c r="C7" s="70"/>
      <c r="D7" s="70"/>
      <c r="E7" s="70"/>
      <c r="F7" s="24"/>
    </row>
    <row r="8" spans="1:6" ht="15" hidden="1">
      <c r="A8" s="25" t="s">
        <v>125</v>
      </c>
      <c r="B8" s="27" t="s">
        <v>126</v>
      </c>
      <c r="C8" s="70"/>
      <c r="D8" s="70"/>
      <c r="E8" s="70"/>
      <c r="F8" s="24"/>
    </row>
    <row r="9" spans="1:6" ht="15" hidden="1">
      <c r="A9" s="28" t="s">
        <v>127</v>
      </c>
      <c r="B9" s="27" t="s">
        <v>128</v>
      </c>
      <c r="C9" s="70"/>
      <c r="D9" s="70"/>
      <c r="E9" s="70"/>
      <c r="F9" s="24"/>
    </row>
    <row r="10" spans="1:6" ht="15" hidden="1">
      <c r="A10" s="28" t="s">
        <v>129</v>
      </c>
      <c r="B10" s="27" t="s">
        <v>130</v>
      </c>
      <c r="C10" s="70"/>
      <c r="D10" s="70"/>
      <c r="E10" s="70"/>
      <c r="F10" s="24"/>
    </row>
    <row r="11" spans="1:6" ht="15" hidden="1">
      <c r="A11" s="28" t="s">
        <v>131</v>
      </c>
      <c r="B11" s="27" t="s">
        <v>132</v>
      </c>
      <c r="C11" s="70"/>
      <c r="D11" s="70"/>
      <c r="E11" s="70"/>
      <c r="F11" s="24"/>
    </row>
    <row r="12" spans="1:6" ht="15" hidden="1">
      <c r="A12" s="28" t="s">
        <v>133</v>
      </c>
      <c r="B12" s="27" t="s">
        <v>134</v>
      </c>
      <c r="C12" s="70"/>
      <c r="D12" s="70"/>
      <c r="E12" s="70"/>
      <c r="F12" s="24"/>
    </row>
    <row r="13" spans="1:6" ht="15" hidden="1">
      <c r="A13" s="28" t="s">
        <v>135</v>
      </c>
      <c r="B13" s="27" t="s">
        <v>136</v>
      </c>
      <c r="C13" s="70"/>
      <c r="D13" s="70"/>
      <c r="E13" s="70"/>
      <c r="F13" s="24"/>
    </row>
    <row r="14" spans="1:6" ht="15" hidden="1">
      <c r="A14" s="4" t="s">
        <v>137</v>
      </c>
      <c r="B14" s="27" t="s">
        <v>138</v>
      </c>
      <c r="C14" s="70"/>
      <c r="D14" s="70"/>
      <c r="E14" s="70"/>
      <c r="F14" s="24"/>
    </row>
    <row r="15" spans="1:6" ht="15" hidden="1">
      <c r="A15" s="4" t="s">
        <v>139</v>
      </c>
      <c r="B15" s="27" t="s">
        <v>140</v>
      </c>
      <c r="C15" s="70"/>
      <c r="D15" s="70"/>
      <c r="E15" s="70"/>
      <c r="F15" s="24"/>
    </row>
    <row r="16" spans="1:6" ht="15" hidden="1">
      <c r="A16" s="4" t="s">
        <v>141</v>
      </c>
      <c r="B16" s="27" t="s">
        <v>142</v>
      </c>
      <c r="C16" s="70"/>
      <c r="D16" s="70"/>
      <c r="E16" s="70"/>
      <c r="F16" s="24"/>
    </row>
    <row r="17" spans="1:6" ht="15" hidden="1">
      <c r="A17" s="4" t="s">
        <v>143</v>
      </c>
      <c r="B17" s="27" t="s">
        <v>144</v>
      </c>
      <c r="C17" s="70"/>
      <c r="D17" s="70"/>
      <c r="E17" s="70"/>
      <c r="F17" s="24"/>
    </row>
    <row r="18" spans="1:6" ht="15" hidden="1">
      <c r="A18" s="4" t="s">
        <v>435</v>
      </c>
      <c r="B18" s="27" t="s">
        <v>145</v>
      </c>
      <c r="C18" s="70"/>
      <c r="D18" s="70"/>
      <c r="E18" s="70"/>
      <c r="F18" s="24"/>
    </row>
    <row r="19" spans="1:6" ht="15">
      <c r="A19" s="29" t="s">
        <v>405</v>
      </c>
      <c r="B19" s="30" t="s">
        <v>146</v>
      </c>
      <c r="C19" s="107">
        <v>12167847</v>
      </c>
      <c r="D19" s="107"/>
      <c r="E19" s="107"/>
      <c r="F19" s="108">
        <f>SUM(C19:E19)</f>
        <v>12167847</v>
      </c>
    </row>
    <row r="20" spans="1:6" ht="15" hidden="1">
      <c r="A20" s="4" t="s">
        <v>147</v>
      </c>
      <c r="B20" s="27" t="s">
        <v>148</v>
      </c>
      <c r="C20" s="107"/>
      <c r="D20" s="107"/>
      <c r="E20" s="107"/>
      <c r="F20" s="108"/>
    </row>
    <row r="21" spans="1:6" ht="15" hidden="1">
      <c r="A21" s="4" t="s">
        <v>149</v>
      </c>
      <c r="B21" s="27" t="s">
        <v>150</v>
      </c>
      <c r="C21" s="107"/>
      <c r="D21" s="107"/>
      <c r="E21" s="107"/>
      <c r="F21" s="108"/>
    </row>
    <row r="22" spans="1:6" ht="15" hidden="1">
      <c r="A22" s="5" t="s">
        <v>151</v>
      </c>
      <c r="B22" s="27" t="s">
        <v>152</v>
      </c>
      <c r="C22" s="107"/>
      <c r="D22" s="107"/>
      <c r="E22" s="107"/>
      <c r="F22" s="108"/>
    </row>
    <row r="23" spans="1:6" ht="15">
      <c r="A23" s="6" t="s">
        <v>406</v>
      </c>
      <c r="B23" s="30" t="s">
        <v>153</v>
      </c>
      <c r="C23" s="107"/>
      <c r="D23" s="107"/>
      <c r="E23" s="107"/>
      <c r="F23" s="108">
        <f>SUM(C23:E23)</f>
        <v>0</v>
      </c>
    </row>
    <row r="24" spans="1:6" ht="15">
      <c r="A24" s="47" t="s">
        <v>465</v>
      </c>
      <c r="B24" s="48" t="s">
        <v>154</v>
      </c>
      <c r="C24" s="104">
        <f>SUM(C19:C23)</f>
        <v>12167847</v>
      </c>
      <c r="D24" s="104"/>
      <c r="E24" s="104"/>
      <c r="F24" s="104">
        <f>SUM(F19:F23)</f>
        <v>12167847</v>
      </c>
    </row>
    <row r="25" spans="1:6" ht="15">
      <c r="A25" s="36" t="s">
        <v>436</v>
      </c>
      <c r="B25" s="48" t="s">
        <v>155</v>
      </c>
      <c r="C25" s="104">
        <v>2739031</v>
      </c>
      <c r="D25" s="104"/>
      <c r="E25" s="104"/>
      <c r="F25" s="104">
        <f>SUM(C25:E25)</f>
        <v>2739031</v>
      </c>
    </row>
    <row r="26" spans="1:6" ht="15" hidden="1">
      <c r="A26" s="4" t="s">
        <v>156</v>
      </c>
      <c r="B26" s="27" t="s">
        <v>157</v>
      </c>
      <c r="C26" s="107"/>
      <c r="D26" s="107"/>
      <c r="E26" s="107"/>
      <c r="F26" s="108"/>
    </row>
    <row r="27" spans="1:6" ht="15" hidden="1">
      <c r="A27" s="4" t="s">
        <v>158</v>
      </c>
      <c r="B27" s="27" t="s">
        <v>159</v>
      </c>
      <c r="C27" s="107"/>
      <c r="D27" s="107"/>
      <c r="E27" s="107"/>
      <c r="F27" s="108"/>
    </row>
    <row r="28" spans="1:6" ht="15" hidden="1">
      <c r="A28" s="4" t="s">
        <v>160</v>
      </c>
      <c r="B28" s="27" t="s">
        <v>161</v>
      </c>
      <c r="C28" s="107"/>
      <c r="D28" s="107"/>
      <c r="E28" s="107"/>
      <c r="F28" s="108"/>
    </row>
    <row r="29" spans="1:6" ht="15">
      <c r="A29" s="6" t="s">
        <v>407</v>
      </c>
      <c r="B29" s="30" t="s">
        <v>162</v>
      </c>
      <c r="C29" s="107">
        <v>6563550</v>
      </c>
      <c r="D29" s="107"/>
      <c r="E29" s="107"/>
      <c r="F29" s="108">
        <f aca="true" t="shared" si="0" ref="F29:F49">SUM(C29:E29)</f>
        <v>6563550</v>
      </c>
    </row>
    <row r="30" spans="1:6" ht="15" hidden="1">
      <c r="A30" s="4" t="s">
        <v>163</v>
      </c>
      <c r="B30" s="27" t="s">
        <v>164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165</v>
      </c>
      <c r="B31" s="27" t="s">
        <v>166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466</v>
      </c>
      <c r="B32" s="30" t="s">
        <v>167</v>
      </c>
      <c r="C32" s="107">
        <v>1614880</v>
      </c>
      <c r="D32" s="107"/>
      <c r="E32" s="107"/>
      <c r="F32" s="108">
        <f t="shared" si="0"/>
        <v>1614880</v>
      </c>
    </row>
    <row r="33" spans="1:6" ht="15" hidden="1">
      <c r="A33" s="4" t="s">
        <v>168</v>
      </c>
      <c r="B33" s="27" t="s">
        <v>169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170</v>
      </c>
      <c r="B34" s="27" t="s">
        <v>171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437</v>
      </c>
      <c r="B35" s="27" t="s">
        <v>172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173</v>
      </c>
      <c r="B36" s="27" t="s">
        <v>174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438</v>
      </c>
      <c r="B37" s="27" t="s">
        <v>175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176</v>
      </c>
      <c r="B38" s="27" t="s">
        <v>177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439</v>
      </c>
      <c r="B39" s="27" t="s">
        <v>178</v>
      </c>
      <c r="C39" s="107"/>
      <c r="D39" s="107"/>
      <c r="E39" s="107"/>
      <c r="F39" s="108">
        <f t="shared" si="0"/>
        <v>0</v>
      </c>
    </row>
    <row r="40" spans="1:6" ht="15">
      <c r="A40" s="6" t="s">
        <v>408</v>
      </c>
      <c r="B40" s="30" t="s">
        <v>179</v>
      </c>
      <c r="C40" s="107">
        <v>4207612</v>
      </c>
      <c r="D40" s="107"/>
      <c r="E40" s="107"/>
      <c r="F40" s="108">
        <f t="shared" si="0"/>
        <v>4207612</v>
      </c>
    </row>
    <row r="41" spans="1:6" ht="15" hidden="1">
      <c r="A41" s="4" t="s">
        <v>180</v>
      </c>
      <c r="B41" s="27" t="s">
        <v>181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182</v>
      </c>
      <c r="B42" s="27" t="s">
        <v>183</v>
      </c>
      <c r="C42" s="107"/>
      <c r="D42" s="107"/>
      <c r="E42" s="107"/>
      <c r="F42" s="108">
        <f t="shared" si="0"/>
        <v>0</v>
      </c>
    </row>
    <row r="43" spans="1:6" ht="15">
      <c r="A43" s="6" t="s">
        <v>409</v>
      </c>
      <c r="B43" s="30" t="s">
        <v>184</v>
      </c>
      <c r="C43" s="107">
        <v>60000</v>
      </c>
      <c r="D43" s="107"/>
      <c r="E43" s="107"/>
      <c r="F43" s="108">
        <f t="shared" si="0"/>
        <v>60000</v>
      </c>
    </row>
    <row r="44" spans="1:6" ht="15" hidden="1">
      <c r="A44" s="4" t="s">
        <v>185</v>
      </c>
      <c r="B44" s="27" t="s">
        <v>186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187</v>
      </c>
      <c r="B45" s="27" t="s">
        <v>188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440</v>
      </c>
      <c r="B46" s="27" t="s">
        <v>189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441</v>
      </c>
      <c r="B47" s="27" t="s">
        <v>190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191</v>
      </c>
      <c r="B48" s="27" t="s">
        <v>192</v>
      </c>
      <c r="C48" s="107"/>
      <c r="D48" s="107"/>
      <c r="E48" s="107"/>
      <c r="F48" s="108">
        <f t="shared" si="0"/>
        <v>0</v>
      </c>
    </row>
    <row r="49" spans="1:6" ht="15">
      <c r="A49" s="6" t="s">
        <v>410</v>
      </c>
      <c r="B49" s="30" t="s">
        <v>193</v>
      </c>
      <c r="C49" s="107">
        <v>2913793</v>
      </c>
      <c r="D49" s="107"/>
      <c r="E49" s="107"/>
      <c r="F49" s="108">
        <f t="shared" si="0"/>
        <v>2913793</v>
      </c>
    </row>
    <row r="50" spans="1:6" ht="15">
      <c r="A50" s="36" t="s">
        <v>411</v>
      </c>
      <c r="B50" s="48" t="s">
        <v>194</v>
      </c>
      <c r="C50" s="104">
        <f>SUM(C29:C49)</f>
        <v>15359835</v>
      </c>
      <c r="D50" s="104"/>
      <c r="E50" s="104"/>
      <c r="F50" s="104">
        <f>SUM(F29:F49)</f>
        <v>15359835</v>
      </c>
    </row>
    <row r="51" spans="1:6" ht="15">
      <c r="A51" s="12" t="s">
        <v>195</v>
      </c>
      <c r="B51" s="27" t="s">
        <v>196</v>
      </c>
      <c r="C51" s="107"/>
      <c r="D51" s="107"/>
      <c r="E51" s="107"/>
      <c r="F51" s="108"/>
    </row>
    <row r="52" spans="1:6" ht="15">
      <c r="A52" s="12" t="s">
        <v>412</v>
      </c>
      <c r="B52" s="27" t="s">
        <v>197</v>
      </c>
      <c r="C52" s="107"/>
      <c r="D52" s="107"/>
      <c r="E52" s="107"/>
      <c r="F52" s="108"/>
    </row>
    <row r="53" spans="1:6" ht="15">
      <c r="A53" s="15" t="s">
        <v>442</v>
      </c>
      <c r="B53" s="27" t="s">
        <v>198</v>
      </c>
      <c r="C53" s="107"/>
      <c r="D53" s="107"/>
      <c r="E53" s="107"/>
      <c r="F53" s="108"/>
    </row>
    <row r="54" spans="1:6" ht="15">
      <c r="A54" s="15" t="s">
        <v>443</v>
      </c>
      <c r="B54" s="27" t="s">
        <v>199</v>
      </c>
      <c r="C54" s="107"/>
      <c r="D54" s="107"/>
      <c r="E54" s="107"/>
      <c r="F54" s="108"/>
    </row>
    <row r="55" spans="1:6" ht="15">
      <c r="A55" s="15" t="s">
        <v>444</v>
      </c>
      <c r="B55" s="27" t="s">
        <v>200</v>
      </c>
      <c r="C55" s="107"/>
      <c r="D55" s="107"/>
      <c r="E55" s="107"/>
      <c r="F55" s="108"/>
    </row>
    <row r="56" spans="1:6" ht="15">
      <c r="A56" s="12" t="s">
        <v>445</v>
      </c>
      <c r="B56" s="27" t="s">
        <v>201</v>
      </c>
      <c r="C56" s="107"/>
      <c r="D56" s="107"/>
      <c r="E56" s="107"/>
      <c r="F56" s="108"/>
    </row>
    <row r="57" spans="1:6" ht="15">
      <c r="A57" s="12" t="s">
        <v>446</v>
      </c>
      <c r="B57" s="27" t="s">
        <v>202</v>
      </c>
      <c r="C57" s="107"/>
      <c r="D57" s="107"/>
      <c r="E57" s="107"/>
      <c r="F57" s="108"/>
    </row>
    <row r="58" spans="1:6" ht="15">
      <c r="A58" s="12" t="s">
        <v>447</v>
      </c>
      <c r="B58" s="27" t="s">
        <v>203</v>
      </c>
      <c r="C58" s="107"/>
      <c r="D58" s="107"/>
      <c r="E58" s="107"/>
      <c r="F58" s="108"/>
    </row>
    <row r="59" spans="1:6" ht="15">
      <c r="A59" s="45" t="s">
        <v>414</v>
      </c>
      <c r="B59" s="48" t="s">
        <v>204</v>
      </c>
      <c r="C59" s="104"/>
      <c r="D59" s="104"/>
      <c r="E59" s="104"/>
      <c r="F59" s="104"/>
    </row>
    <row r="60" spans="1:6" ht="15">
      <c r="A60" s="11" t="s">
        <v>448</v>
      </c>
      <c r="B60" s="27" t="s">
        <v>205</v>
      </c>
      <c r="C60" s="107"/>
      <c r="D60" s="107"/>
      <c r="E60" s="107"/>
      <c r="F60" s="108"/>
    </row>
    <row r="61" spans="1:6" ht="15">
      <c r="A61" s="11" t="s">
        <v>206</v>
      </c>
      <c r="B61" s="27" t="s">
        <v>207</v>
      </c>
      <c r="C61" s="107"/>
      <c r="D61" s="107"/>
      <c r="E61" s="107"/>
      <c r="F61" s="108"/>
    </row>
    <row r="62" spans="1:6" ht="15">
      <c r="A62" s="11" t="s">
        <v>208</v>
      </c>
      <c r="B62" s="27" t="s">
        <v>209</v>
      </c>
      <c r="C62" s="107"/>
      <c r="D62" s="107"/>
      <c r="E62" s="107"/>
      <c r="F62" s="108"/>
    </row>
    <row r="63" spans="1:6" ht="15">
      <c r="A63" s="11" t="s">
        <v>415</v>
      </c>
      <c r="B63" s="27" t="s">
        <v>210</v>
      </c>
      <c r="C63" s="107"/>
      <c r="D63" s="107"/>
      <c r="E63" s="107"/>
      <c r="F63" s="108"/>
    </row>
    <row r="64" spans="1:6" ht="15">
      <c r="A64" s="11" t="s">
        <v>449</v>
      </c>
      <c r="B64" s="27" t="s">
        <v>211</v>
      </c>
      <c r="C64" s="107"/>
      <c r="D64" s="107" t="s">
        <v>527</v>
      </c>
      <c r="E64" s="107"/>
      <c r="F64" s="108"/>
    </row>
    <row r="65" spans="1:6" ht="15">
      <c r="A65" s="11" t="s">
        <v>417</v>
      </c>
      <c r="B65" s="27" t="s">
        <v>212</v>
      </c>
      <c r="C65" s="107"/>
      <c r="D65" s="107"/>
      <c r="E65" s="107"/>
      <c r="F65" s="108"/>
    </row>
    <row r="66" spans="1:6" ht="15">
      <c r="A66" s="11" t="s">
        <v>450</v>
      </c>
      <c r="B66" s="27" t="s">
        <v>213</v>
      </c>
      <c r="C66" s="107"/>
      <c r="D66" s="107"/>
      <c r="E66" s="107"/>
      <c r="F66" s="108"/>
    </row>
    <row r="67" spans="1:6" ht="15">
      <c r="A67" s="11" t="s">
        <v>451</v>
      </c>
      <c r="B67" s="27" t="s">
        <v>214</v>
      </c>
      <c r="C67" s="107"/>
      <c r="D67" s="107"/>
      <c r="E67" s="107"/>
      <c r="F67" s="108"/>
    </row>
    <row r="68" spans="1:6" ht="15">
      <c r="A68" s="11" t="s">
        <v>215</v>
      </c>
      <c r="B68" s="27" t="s">
        <v>216</v>
      </c>
      <c r="C68" s="107"/>
      <c r="D68" s="107"/>
      <c r="E68" s="107"/>
      <c r="F68" s="108"/>
    </row>
    <row r="69" spans="1:6" ht="15">
      <c r="A69" s="17" t="s">
        <v>217</v>
      </c>
      <c r="B69" s="27" t="s">
        <v>218</v>
      </c>
      <c r="C69" s="107"/>
      <c r="D69" s="107"/>
      <c r="E69" s="107"/>
      <c r="F69" s="108"/>
    </row>
    <row r="70" spans="1:6" ht="15">
      <c r="A70" s="11" t="s">
        <v>452</v>
      </c>
      <c r="B70" s="27" t="s">
        <v>219</v>
      </c>
      <c r="C70" s="107"/>
      <c r="D70" s="107"/>
      <c r="E70" s="107"/>
      <c r="F70" s="108"/>
    </row>
    <row r="71" spans="1:6" ht="15">
      <c r="A71" s="17" t="s">
        <v>82</v>
      </c>
      <c r="B71" s="27" t="s">
        <v>220</v>
      </c>
      <c r="C71" s="107"/>
      <c r="D71" s="107"/>
      <c r="E71" s="107"/>
      <c r="F71" s="108"/>
    </row>
    <row r="72" spans="1:6" ht="15">
      <c r="A72" s="17" t="s">
        <v>83</v>
      </c>
      <c r="B72" s="27" t="s">
        <v>220</v>
      </c>
      <c r="C72" s="107"/>
      <c r="D72" s="107"/>
      <c r="E72" s="107"/>
      <c r="F72" s="108"/>
    </row>
    <row r="73" spans="1:6" ht="15">
      <c r="A73" s="45" t="s">
        <v>420</v>
      </c>
      <c r="B73" s="48" t="s">
        <v>221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30266713</v>
      </c>
      <c r="D74" s="107"/>
      <c r="E74" s="107"/>
      <c r="F74" s="104">
        <f>SUM(C74:E74)</f>
        <v>30266713</v>
      </c>
    </row>
    <row r="75" spans="1:6" ht="15">
      <c r="A75" s="31" t="s">
        <v>222</v>
      </c>
      <c r="B75" s="27" t="s">
        <v>223</v>
      </c>
      <c r="C75" s="107"/>
      <c r="D75" s="107"/>
      <c r="E75" s="107"/>
      <c r="F75" s="108">
        <f>SUM(C75:E75)</f>
        <v>0</v>
      </c>
    </row>
    <row r="76" spans="1:6" ht="15">
      <c r="A76" s="31" t="s">
        <v>453</v>
      </c>
      <c r="B76" s="27" t="s">
        <v>224</v>
      </c>
      <c r="C76" s="107"/>
      <c r="D76" s="107"/>
      <c r="E76" s="107"/>
      <c r="F76" s="108"/>
    </row>
    <row r="77" spans="1:6" ht="15">
      <c r="A77" s="31" t="s">
        <v>225</v>
      </c>
      <c r="B77" s="27" t="s">
        <v>226</v>
      </c>
      <c r="C77" s="107"/>
      <c r="D77" s="107"/>
      <c r="E77" s="107"/>
      <c r="F77" s="108">
        <f>SUM(C77:E77)</f>
        <v>0</v>
      </c>
    </row>
    <row r="78" spans="1:6" ht="15">
      <c r="A78" s="31" t="s">
        <v>227</v>
      </c>
      <c r="B78" s="27" t="s">
        <v>228</v>
      </c>
      <c r="C78" s="107"/>
      <c r="D78" s="107"/>
      <c r="E78" s="107"/>
      <c r="F78" s="108">
        <f>SUM(C78:E78)</f>
        <v>0</v>
      </c>
    </row>
    <row r="79" spans="1:6" ht="15">
      <c r="A79" s="5" t="s">
        <v>229</v>
      </c>
      <c r="B79" s="27" t="s">
        <v>230</v>
      </c>
      <c r="C79" s="107"/>
      <c r="D79" s="107"/>
      <c r="E79" s="107"/>
      <c r="F79" s="108"/>
    </row>
    <row r="80" spans="1:6" ht="15">
      <c r="A80" s="5" t="s">
        <v>231</v>
      </c>
      <c r="B80" s="27" t="s">
        <v>232</v>
      </c>
      <c r="C80" s="107"/>
      <c r="D80" s="107"/>
      <c r="E80" s="107"/>
      <c r="F80" s="108"/>
    </row>
    <row r="81" spans="1:6" ht="15">
      <c r="A81" s="5" t="s">
        <v>233</v>
      </c>
      <c r="B81" s="27" t="s">
        <v>234</v>
      </c>
      <c r="C81" s="107"/>
      <c r="D81" s="107"/>
      <c r="E81" s="107"/>
      <c r="F81" s="108">
        <f>SUM(C81:E81)</f>
        <v>0</v>
      </c>
    </row>
    <row r="82" spans="1:6" ht="15">
      <c r="A82" s="46" t="s">
        <v>422</v>
      </c>
      <c r="B82" s="48" t="s">
        <v>235</v>
      </c>
      <c r="C82" s="104">
        <f>SUM(C75:C81)</f>
        <v>0</v>
      </c>
      <c r="D82" s="104"/>
      <c r="E82" s="104"/>
      <c r="F82" s="104">
        <f>SUM(F75:F81)</f>
        <v>0</v>
      </c>
    </row>
    <row r="83" spans="1:6" ht="15">
      <c r="A83" s="12" t="s">
        <v>236</v>
      </c>
      <c r="B83" s="27" t="s">
        <v>237</v>
      </c>
      <c r="C83" s="107"/>
      <c r="D83" s="107"/>
      <c r="E83" s="107"/>
      <c r="F83" s="108"/>
    </row>
    <row r="84" spans="1:6" ht="15">
      <c r="A84" s="12" t="s">
        <v>238</v>
      </c>
      <c r="B84" s="27" t="s">
        <v>239</v>
      </c>
      <c r="C84" s="107"/>
      <c r="D84" s="107"/>
      <c r="E84" s="107"/>
      <c r="F84" s="108"/>
    </row>
    <row r="85" spans="1:6" ht="15">
      <c r="A85" s="12" t="s">
        <v>240</v>
      </c>
      <c r="B85" s="27" t="s">
        <v>241</v>
      </c>
      <c r="C85" s="107"/>
      <c r="D85" s="107"/>
      <c r="E85" s="107"/>
      <c r="F85" s="108"/>
    </row>
    <row r="86" spans="1:6" ht="15">
      <c r="A86" s="12" t="s">
        <v>242</v>
      </c>
      <c r="B86" s="27" t="s">
        <v>243</v>
      </c>
      <c r="C86" s="107"/>
      <c r="D86" s="107"/>
      <c r="E86" s="107"/>
      <c r="F86" s="108"/>
    </row>
    <row r="87" spans="1:6" ht="15">
      <c r="A87" s="45" t="s">
        <v>423</v>
      </c>
      <c r="B87" s="48" t="s">
        <v>244</v>
      </c>
      <c r="C87" s="104"/>
      <c r="D87" s="104"/>
      <c r="E87" s="104"/>
      <c r="F87" s="104"/>
    </row>
    <row r="88" spans="1:6" ht="15">
      <c r="A88" s="12" t="s">
        <v>245</v>
      </c>
      <c r="B88" s="27" t="s">
        <v>246</v>
      </c>
      <c r="C88" s="107"/>
      <c r="D88" s="107"/>
      <c r="E88" s="107"/>
      <c r="F88" s="108"/>
    </row>
    <row r="89" spans="1:6" ht="15">
      <c r="A89" s="12" t="s">
        <v>454</v>
      </c>
      <c r="B89" s="27" t="s">
        <v>247</v>
      </c>
      <c r="C89" s="107"/>
      <c r="D89" s="107"/>
      <c r="E89" s="107"/>
      <c r="F89" s="108"/>
    </row>
    <row r="90" spans="1:6" ht="15">
      <c r="A90" s="12" t="s">
        <v>455</v>
      </c>
      <c r="B90" s="27" t="s">
        <v>248</v>
      </c>
      <c r="C90" s="107"/>
      <c r="D90" s="107"/>
      <c r="E90" s="107"/>
      <c r="F90" s="108"/>
    </row>
    <row r="91" spans="1:6" ht="15">
      <c r="A91" s="12" t="s">
        <v>456</v>
      </c>
      <c r="B91" s="27" t="s">
        <v>249</v>
      </c>
      <c r="C91" s="107"/>
      <c r="D91" s="107"/>
      <c r="E91" s="107"/>
      <c r="F91" s="108"/>
    </row>
    <row r="92" spans="1:6" ht="30">
      <c r="A92" s="12" t="s">
        <v>457</v>
      </c>
      <c r="B92" s="27" t="s">
        <v>250</v>
      </c>
      <c r="C92" s="107"/>
      <c r="D92" s="107"/>
      <c r="E92" s="107"/>
      <c r="F92" s="108"/>
    </row>
    <row r="93" spans="1:6" ht="15">
      <c r="A93" s="12" t="s">
        <v>458</v>
      </c>
      <c r="B93" s="27" t="s">
        <v>251</v>
      </c>
      <c r="C93" s="107"/>
      <c r="D93" s="107"/>
      <c r="E93" s="107"/>
      <c r="F93" s="108"/>
    </row>
    <row r="94" spans="1:6" ht="15">
      <c r="A94" s="12" t="s">
        <v>252</v>
      </c>
      <c r="B94" s="27" t="s">
        <v>253</v>
      </c>
      <c r="C94" s="107"/>
      <c r="D94" s="107"/>
      <c r="E94" s="107"/>
      <c r="F94" s="108"/>
    </row>
    <row r="95" spans="1:6" ht="15">
      <c r="A95" s="12" t="s">
        <v>459</v>
      </c>
      <c r="B95" s="27" t="s">
        <v>254</v>
      </c>
      <c r="C95" s="107"/>
      <c r="D95" s="107"/>
      <c r="E95" s="107"/>
      <c r="F95" s="108"/>
    </row>
    <row r="96" spans="1:6" ht="15">
      <c r="A96" s="45" t="s">
        <v>424</v>
      </c>
      <c r="B96" s="48" t="s">
        <v>255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C96+C87+C82</f>
        <v>0</v>
      </c>
      <c r="D97" s="107"/>
      <c r="E97" s="107"/>
      <c r="F97" s="104">
        <f>SUM(C97:E97)</f>
        <v>0</v>
      </c>
    </row>
    <row r="98" spans="1:6" ht="15.75">
      <c r="A98" s="32" t="s">
        <v>467</v>
      </c>
      <c r="B98" s="33" t="s">
        <v>256</v>
      </c>
      <c r="C98" s="104">
        <f>C96+C87+C82+C73+C59+C50+C25+C24</f>
        <v>30266713</v>
      </c>
      <c r="D98" s="104"/>
      <c r="E98" s="104"/>
      <c r="F98" s="104">
        <f>F96+F87+F82+F73+F59+F50+F25+F24</f>
        <v>30266713</v>
      </c>
    </row>
    <row r="99" spans="1:25" ht="15">
      <c r="A99" s="12" t="s">
        <v>460</v>
      </c>
      <c r="B99" s="4" t="s">
        <v>257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504</v>
      </c>
      <c r="B122" s="72"/>
      <c r="C122" s="104">
        <f>C121+C98</f>
        <v>30266713</v>
      </c>
      <c r="D122" s="104"/>
      <c r="E122" s="104"/>
      <c r="F122" s="104">
        <f>F121+F98</f>
        <v>30266713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23/2017(XI. 23.)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53">
      <selection activeCell="D86" sqref="D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73" t="s">
        <v>542</v>
      </c>
      <c r="B1" s="174"/>
      <c r="C1" s="174"/>
      <c r="D1" s="174"/>
      <c r="E1" s="174"/>
      <c r="F1" s="175"/>
    </row>
    <row r="2" spans="1:6" ht="23.25" customHeight="1">
      <c r="A2" s="176" t="s">
        <v>540</v>
      </c>
      <c r="B2" s="177"/>
      <c r="C2" s="177"/>
      <c r="D2" s="177"/>
      <c r="E2" s="177"/>
      <c r="F2" s="175"/>
    </row>
    <row r="3" ht="18">
      <c r="A3" s="66"/>
    </row>
    <row r="4" ht="15">
      <c r="A4" t="s">
        <v>39</v>
      </c>
    </row>
    <row r="5" spans="1:6" ht="45">
      <c r="A5" s="1" t="s">
        <v>119</v>
      </c>
      <c r="B5" s="2" t="s">
        <v>97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/>
      <c r="D12" s="104"/>
      <c r="E12" s="104"/>
      <c r="F12" s="104"/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>
        <v>20000</v>
      </c>
      <c r="D17" s="108"/>
      <c r="E17" s="108"/>
      <c r="F17" s="108">
        <f>SUM(C17:E17)</f>
        <v>20000</v>
      </c>
    </row>
    <row r="18" spans="1:6" ht="15" customHeight="1">
      <c r="A18" s="36" t="s">
        <v>507</v>
      </c>
      <c r="B18" s="46" t="s">
        <v>311</v>
      </c>
      <c r="C18" s="104">
        <v>20000</v>
      </c>
      <c r="D18" s="104"/>
      <c r="E18" s="104"/>
      <c r="F18" s="103">
        <f>SUM(C18:E18)</f>
        <v>20000</v>
      </c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>
        <f>SUM(C19:E19)</f>
        <v>0</v>
      </c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/>
      <c r="D25" s="108"/>
      <c r="E25" s="108"/>
      <c r="F25" s="108"/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/>
      <c r="D28" s="108"/>
      <c r="E28" s="108"/>
      <c r="F28" s="108"/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332</v>
      </c>
      <c r="C30" s="108"/>
      <c r="D30" s="108"/>
      <c r="E30" s="108"/>
      <c r="F30" s="108"/>
    </row>
    <row r="31" spans="1:6" ht="15" customHeight="1">
      <c r="A31" s="4" t="s">
        <v>484</v>
      </c>
      <c r="B31" s="5" t="s">
        <v>333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334</v>
      </c>
      <c r="C32" s="104"/>
      <c r="D32" s="104"/>
      <c r="E32" s="104"/>
      <c r="F32" s="104"/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10497923</v>
      </c>
      <c r="D43" s="104"/>
      <c r="E43" s="104"/>
      <c r="F43" s="104">
        <f>SUM(C43:E43)</f>
        <v>10497923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361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362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10517923</v>
      </c>
      <c r="D48" s="104"/>
      <c r="E48" s="104"/>
      <c r="F48" s="104">
        <f>SUM(C48:E48)</f>
        <v>10517923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319</v>
      </c>
      <c r="C54" s="108"/>
      <c r="D54" s="108"/>
      <c r="E54" s="108"/>
      <c r="F54" s="108"/>
    </row>
    <row r="55" spans="1:6" ht="15" customHeight="1">
      <c r="A55" s="12" t="s">
        <v>491</v>
      </c>
      <c r="B55" s="5" t="s">
        <v>350</v>
      </c>
      <c r="C55" s="108"/>
      <c r="D55" s="108"/>
      <c r="E55" s="108"/>
      <c r="F55" s="108"/>
    </row>
    <row r="56" spans="1:6" ht="15" customHeight="1">
      <c r="A56" s="12" t="s">
        <v>492</v>
      </c>
      <c r="B56" s="5" t="s">
        <v>351</v>
      </c>
      <c r="C56" s="108"/>
      <c r="D56" s="108"/>
      <c r="E56" s="108"/>
      <c r="F56" s="108"/>
    </row>
    <row r="57" spans="1:6" ht="15" customHeight="1">
      <c r="A57" s="12" t="s">
        <v>352</v>
      </c>
      <c r="B57" s="5" t="s">
        <v>353</v>
      </c>
      <c r="C57" s="108"/>
      <c r="D57" s="108"/>
      <c r="E57" s="108"/>
      <c r="F57" s="108"/>
    </row>
    <row r="58" spans="1:6" ht="15" customHeight="1">
      <c r="A58" s="12" t="s">
        <v>493</v>
      </c>
      <c r="B58" s="5" t="s">
        <v>354</v>
      </c>
      <c r="C58" s="108"/>
      <c r="D58" s="108"/>
      <c r="E58" s="108"/>
      <c r="F58" s="108"/>
    </row>
    <row r="59" spans="1:6" ht="15" customHeight="1">
      <c r="A59" s="12" t="s">
        <v>355</v>
      </c>
      <c r="B59" s="5" t="s">
        <v>356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357</v>
      </c>
      <c r="C60" s="104"/>
      <c r="D60" s="104"/>
      <c r="E60" s="104"/>
      <c r="F60" s="104"/>
    </row>
    <row r="61" spans="1:6" ht="15" customHeight="1">
      <c r="A61" s="12" t="s">
        <v>363</v>
      </c>
      <c r="B61" s="5" t="s">
        <v>364</v>
      </c>
      <c r="C61" s="108"/>
      <c r="D61" s="108"/>
      <c r="E61" s="108"/>
      <c r="F61" s="108"/>
    </row>
    <row r="62" spans="1:6" ht="15" customHeight="1">
      <c r="A62" s="4" t="s">
        <v>496</v>
      </c>
      <c r="B62" s="5" t="s">
        <v>365</v>
      </c>
      <c r="C62" s="108"/>
      <c r="D62" s="108"/>
      <c r="E62" s="108"/>
      <c r="F62" s="108"/>
    </row>
    <row r="63" spans="1:6" ht="15" customHeight="1">
      <c r="A63" s="12" t="s">
        <v>497</v>
      </c>
      <c r="B63" s="5" t="s">
        <v>366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367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/>
      <c r="F65" s="104">
        <f>SUM(C65:E65)</f>
        <v>0</v>
      </c>
    </row>
    <row r="66" spans="1:6" ht="15.75">
      <c r="A66" s="43" t="s">
        <v>7</v>
      </c>
      <c r="B66" s="32" t="s">
        <v>368</v>
      </c>
      <c r="C66" s="104">
        <f>C64+C47+C60+C43+C32+C18</f>
        <v>10517923</v>
      </c>
      <c r="D66" s="104"/>
      <c r="E66" s="104"/>
      <c r="F66" s="104">
        <f>F64+F47+F60+F43+F32+F18</f>
        <v>10517923</v>
      </c>
    </row>
    <row r="67" spans="1:6" ht="15.75">
      <c r="A67" s="73" t="s">
        <v>80</v>
      </c>
      <c r="B67" s="52"/>
      <c r="C67" s="108">
        <f>C48-'kiadások működés Zengő Óvoda'!C74</f>
        <v>-337983789</v>
      </c>
      <c r="D67" s="108"/>
      <c r="E67" s="108"/>
      <c r="F67" s="108">
        <f>SUM(C67:E67)</f>
        <v>-337983789</v>
      </c>
    </row>
    <row r="68" spans="1:6" ht="15.75">
      <c r="A68" s="73" t="s">
        <v>81</v>
      </c>
      <c r="B68" s="52"/>
      <c r="C68" s="108">
        <f>C65-'kiadások működés Zengő Óvoda'!C97</f>
        <v>-411480</v>
      </c>
      <c r="D68" s="108"/>
      <c r="E68" s="108"/>
      <c r="F68" s="108">
        <f>SUM(C68:E68)</f>
        <v>-411480</v>
      </c>
    </row>
    <row r="69" spans="1:6" ht="15" hidden="1">
      <c r="A69" s="34" t="s">
        <v>498</v>
      </c>
      <c r="B69" s="4" t="s">
        <v>369</v>
      </c>
      <c r="C69" s="108"/>
      <c r="D69" s="108"/>
      <c r="E69" s="108"/>
      <c r="F69" s="108"/>
    </row>
    <row r="70" spans="1:6" ht="15" hidden="1">
      <c r="A70" s="12" t="s">
        <v>370</v>
      </c>
      <c r="B70" s="4" t="s">
        <v>371</v>
      </c>
      <c r="C70" s="108"/>
      <c r="D70" s="108"/>
      <c r="E70" s="108"/>
      <c r="F70" s="108"/>
    </row>
    <row r="71" spans="1:6" ht="15" hidden="1">
      <c r="A71" s="34" t="s">
        <v>499</v>
      </c>
      <c r="B71" s="4" t="s">
        <v>372</v>
      </c>
      <c r="C71" s="108"/>
      <c r="D71" s="108"/>
      <c r="E71" s="108"/>
      <c r="F71" s="108"/>
    </row>
    <row r="72" spans="1:6" ht="15">
      <c r="A72" s="14" t="s">
        <v>9</v>
      </c>
      <c r="B72" s="6" t="s">
        <v>373</v>
      </c>
      <c r="C72" s="108"/>
      <c r="D72" s="108"/>
      <c r="E72" s="108"/>
      <c r="F72" s="108"/>
    </row>
    <row r="73" spans="1:6" ht="15" hidden="1">
      <c r="A73" s="12" t="s">
        <v>500</v>
      </c>
      <c r="B73" s="4" t="s">
        <v>374</v>
      </c>
      <c r="C73" s="108"/>
      <c r="D73" s="108"/>
      <c r="E73" s="108"/>
      <c r="F73" s="108"/>
    </row>
    <row r="74" spans="1:6" ht="15" hidden="1">
      <c r="A74" s="34" t="s">
        <v>375</v>
      </c>
      <c r="B74" s="4" t="s">
        <v>376</v>
      </c>
      <c r="C74" s="108"/>
      <c r="D74" s="108"/>
      <c r="E74" s="108"/>
      <c r="F74" s="108"/>
    </row>
    <row r="75" spans="1:6" ht="15" hidden="1">
      <c r="A75" s="12" t="s">
        <v>501</v>
      </c>
      <c r="B75" s="4" t="s">
        <v>377</v>
      </c>
      <c r="C75" s="108"/>
      <c r="D75" s="108"/>
      <c r="E75" s="108"/>
      <c r="F75" s="108"/>
    </row>
    <row r="76" spans="1:6" ht="15" hidden="1">
      <c r="A76" s="34" t="s">
        <v>378</v>
      </c>
      <c r="B76" s="4" t="s">
        <v>379</v>
      </c>
      <c r="C76" s="108"/>
      <c r="D76" s="108"/>
      <c r="E76" s="108"/>
      <c r="F76" s="108"/>
    </row>
    <row r="77" spans="1:6" ht="15">
      <c r="A77" s="13" t="s">
        <v>10</v>
      </c>
      <c r="B77" s="6" t="s">
        <v>380</v>
      </c>
      <c r="C77" s="108"/>
      <c r="D77" s="108"/>
      <c r="E77" s="108"/>
      <c r="F77" s="108"/>
    </row>
    <row r="78" spans="1:6" ht="15" hidden="1">
      <c r="A78" s="4" t="s">
        <v>78</v>
      </c>
      <c r="B78" s="4" t="s">
        <v>381</v>
      </c>
      <c r="C78" s="108"/>
      <c r="D78" s="108"/>
      <c r="E78" s="108"/>
      <c r="F78" s="108"/>
    </row>
    <row r="79" spans="1:6" ht="15" hidden="1">
      <c r="A79" s="4" t="s">
        <v>79</v>
      </c>
      <c r="B79" s="4" t="s">
        <v>381</v>
      </c>
      <c r="C79" s="108"/>
      <c r="D79" s="108"/>
      <c r="E79" s="108"/>
      <c r="F79" s="108"/>
    </row>
    <row r="80" spans="1:6" ht="15" hidden="1">
      <c r="A80" s="4" t="s">
        <v>76</v>
      </c>
      <c r="B80" s="4" t="s">
        <v>382</v>
      </c>
      <c r="C80" s="108"/>
      <c r="D80" s="108"/>
      <c r="E80" s="108"/>
      <c r="F80" s="108"/>
    </row>
    <row r="81" spans="1:6" ht="15" hidden="1">
      <c r="A81" s="4" t="s">
        <v>77</v>
      </c>
      <c r="B81" s="4" t="s">
        <v>382</v>
      </c>
      <c r="C81" s="108"/>
      <c r="D81" s="108"/>
      <c r="E81" s="108"/>
      <c r="F81" s="108"/>
    </row>
    <row r="82" spans="1:6" ht="15">
      <c r="A82" s="6" t="s">
        <v>11</v>
      </c>
      <c r="B82" s="6" t="s">
        <v>383</v>
      </c>
      <c r="C82" s="108"/>
      <c r="D82" s="108"/>
      <c r="E82" s="108"/>
      <c r="F82" s="108"/>
    </row>
    <row r="83" spans="1:6" ht="15">
      <c r="A83" s="34" t="s">
        <v>384</v>
      </c>
      <c r="B83" s="4" t="s">
        <v>385</v>
      </c>
      <c r="C83" s="108"/>
      <c r="D83" s="108"/>
      <c r="E83" s="108"/>
      <c r="F83" s="108"/>
    </row>
    <row r="84" spans="1:6" ht="15">
      <c r="A84" s="34" t="s">
        <v>386</v>
      </c>
      <c r="B84" s="4" t="s">
        <v>387</v>
      </c>
      <c r="C84" s="108"/>
      <c r="D84" s="108"/>
      <c r="E84" s="108"/>
      <c r="F84" s="108"/>
    </row>
    <row r="85" spans="1:6" ht="15">
      <c r="A85" s="34" t="s">
        <v>388</v>
      </c>
      <c r="B85" s="4" t="s">
        <v>389</v>
      </c>
      <c r="C85" s="108">
        <v>338395269</v>
      </c>
      <c r="D85" s="108"/>
      <c r="E85" s="108"/>
      <c r="F85" s="108">
        <f>SUM(C85:E85)</f>
        <v>338395269</v>
      </c>
    </row>
    <row r="86" spans="1:6" ht="15">
      <c r="A86" s="34" t="s">
        <v>390</v>
      </c>
      <c r="B86" s="4" t="s">
        <v>391</v>
      </c>
      <c r="C86" s="108"/>
      <c r="D86" s="108"/>
      <c r="E86" s="108"/>
      <c r="F86" s="108"/>
    </row>
    <row r="87" spans="1:6" ht="15">
      <c r="A87" s="12" t="s">
        <v>502</v>
      </c>
      <c r="B87" s="4" t="s">
        <v>392</v>
      </c>
      <c r="C87" s="108"/>
      <c r="D87" s="108"/>
      <c r="E87" s="108"/>
      <c r="F87" s="108"/>
    </row>
    <row r="88" spans="1:6" ht="15">
      <c r="A88" s="14" t="s">
        <v>12</v>
      </c>
      <c r="B88" s="6" t="s">
        <v>393</v>
      </c>
      <c r="C88" s="104">
        <f>SUM(C83:C87)</f>
        <v>338395269</v>
      </c>
      <c r="D88" s="104"/>
      <c r="E88" s="104"/>
      <c r="F88" s="104">
        <f>SUM(F83:F87)</f>
        <v>338395269</v>
      </c>
    </row>
    <row r="89" spans="1:6" ht="15">
      <c r="A89" s="12" t="s">
        <v>394</v>
      </c>
      <c r="B89" s="4" t="s">
        <v>395</v>
      </c>
      <c r="C89" s="108"/>
      <c r="D89" s="108"/>
      <c r="E89" s="108"/>
      <c r="F89" s="108"/>
    </row>
    <row r="90" spans="1:6" ht="15">
      <c r="A90" s="12" t="s">
        <v>396</v>
      </c>
      <c r="B90" s="4" t="s">
        <v>397</v>
      </c>
      <c r="C90" s="108"/>
      <c r="D90" s="108"/>
      <c r="E90" s="108"/>
      <c r="F90" s="108"/>
    </row>
    <row r="91" spans="1:6" ht="15">
      <c r="A91" s="34" t="s">
        <v>398</v>
      </c>
      <c r="B91" s="4" t="s">
        <v>399</v>
      </c>
      <c r="C91" s="108"/>
      <c r="D91" s="108"/>
      <c r="E91" s="108"/>
      <c r="F91" s="108"/>
    </row>
    <row r="92" spans="1:6" ht="15">
      <c r="A92" s="34" t="s">
        <v>503</v>
      </c>
      <c r="B92" s="4" t="s">
        <v>400</v>
      </c>
      <c r="C92" s="108"/>
      <c r="D92" s="108"/>
      <c r="E92" s="108"/>
      <c r="F92" s="108"/>
    </row>
    <row r="93" spans="1:6" ht="15">
      <c r="A93" s="13" t="s">
        <v>13</v>
      </c>
      <c r="B93" s="6" t="s">
        <v>401</v>
      </c>
      <c r="C93" s="108"/>
      <c r="D93" s="108"/>
      <c r="E93" s="108"/>
      <c r="F93" s="108"/>
    </row>
    <row r="94" spans="1:6" ht="15">
      <c r="A94" s="14" t="s">
        <v>402</v>
      </c>
      <c r="B94" s="6" t="s">
        <v>403</v>
      </c>
      <c r="C94" s="108"/>
      <c r="D94" s="108"/>
      <c r="E94" s="108"/>
      <c r="F94" s="108"/>
    </row>
    <row r="95" spans="1:6" ht="15.75">
      <c r="A95" s="37" t="s">
        <v>14</v>
      </c>
      <c r="B95" s="38" t="s">
        <v>404</v>
      </c>
      <c r="C95" s="104">
        <f>SUM(C88:C94)</f>
        <v>338395269</v>
      </c>
      <c r="D95" s="104"/>
      <c r="E95" s="104"/>
      <c r="F95" s="104">
        <f>SUM(F88:F94)</f>
        <v>338395269</v>
      </c>
    </row>
    <row r="96" spans="1:6" ht="15.75">
      <c r="A96" s="71" t="s">
        <v>505</v>
      </c>
      <c r="B96" s="72"/>
      <c r="C96" s="104">
        <f>C66+C95</f>
        <v>348913192</v>
      </c>
      <c r="D96" s="104"/>
      <c r="E96" s="104"/>
      <c r="F96" s="104">
        <f>F95+F66</f>
        <v>348913192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23/2017.(XI. 23.)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64">
      <selection activeCell="E90" sqref="E90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73" t="s">
        <v>542</v>
      </c>
      <c r="B1" s="177"/>
      <c r="C1" s="177"/>
      <c r="D1" s="177"/>
      <c r="E1" s="177"/>
      <c r="F1" s="175"/>
    </row>
    <row r="2" spans="1:6" ht="19.5" customHeight="1">
      <c r="A2" s="176" t="s">
        <v>539</v>
      </c>
      <c r="B2" s="177"/>
      <c r="C2" s="177"/>
      <c r="D2" s="177"/>
      <c r="E2" s="177"/>
      <c r="F2" s="175"/>
    </row>
    <row r="3" ht="18">
      <c r="A3" s="66"/>
    </row>
    <row r="4" ht="15">
      <c r="A4" s="67" t="s">
        <v>39</v>
      </c>
    </row>
    <row r="5" spans="1:6" ht="45">
      <c r="A5" s="1" t="s">
        <v>119</v>
      </c>
      <c r="B5" s="2" t="s">
        <v>120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121</v>
      </c>
      <c r="B6" s="26" t="s">
        <v>122</v>
      </c>
      <c r="C6" s="70"/>
      <c r="D6" s="70"/>
      <c r="E6" s="70"/>
      <c r="F6" s="24"/>
    </row>
    <row r="7" spans="1:6" ht="15" hidden="1">
      <c r="A7" s="25" t="s">
        <v>123</v>
      </c>
      <c r="B7" s="27" t="s">
        <v>124</v>
      </c>
      <c r="C7" s="70"/>
      <c r="D7" s="70"/>
      <c r="E7" s="70"/>
      <c r="F7" s="24"/>
    </row>
    <row r="8" spans="1:6" ht="15" hidden="1">
      <c r="A8" s="25" t="s">
        <v>125</v>
      </c>
      <c r="B8" s="27" t="s">
        <v>126</v>
      </c>
      <c r="C8" s="70"/>
      <c r="D8" s="70"/>
      <c r="E8" s="70"/>
      <c r="F8" s="24"/>
    </row>
    <row r="9" spans="1:6" ht="15" hidden="1">
      <c r="A9" s="28" t="s">
        <v>127</v>
      </c>
      <c r="B9" s="27" t="s">
        <v>128</v>
      </c>
      <c r="C9" s="70"/>
      <c r="D9" s="70"/>
      <c r="E9" s="70"/>
      <c r="F9" s="24"/>
    </row>
    <row r="10" spans="1:6" ht="15" hidden="1">
      <c r="A10" s="28" t="s">
        <v>129</v>
      </c>
      <c r="B10" s="27" t="s">
        <v>130</v>
      </c>
      <c r="C10" s="70"/>
      <c r="D10" s="70"/>
      <c r="E10" s="70"/>
      <c r="F10" s="24"/>
    </row>
    <row r="11" spans="1:6" ht="15" hidden="1">
      <c r="A11" s="28" t="s">
        <v>131</v>
      </c>
      <c r="B11" s="27" t="s">
        <v>132</v>
      </c>
      <c r="C11" s="70"/>
      <c r="D11" s="70"/>
      <c r="E11" s="70"/>
      <c r="F11" s="24"/>
    </row>
    <row r="12" spans="1:6" ht="15" hidden="1">
      <c r="A12" s="28" t="s">
        <v>133</v>
      </c>
      <c r="B12" s="27" t="s">
        <v>134</v>
      </c>
      <c r="C12" s="70"/>
      <c r="D12" s="70"/>
      <c r="E12" s="70"/>
      <c r="F12" s="24"/>
    </row>
    <row r="13" spans="1:6" ht="15" hidden="1">
      <c r="A13" s="28" t="s">
        <v>135</v>
      </c>
      <c r="B13" s="27" t="s">
        <v>136</v>
      </c>
      <c r="C13" s="70"/>
      <c r="D13" s="70"/>
      <c r="E13" s="70"/>
      <c r="F13" s="24"/>
    </row>
    <row r="14" spans="1:6" ht="15" hidden="1">
      <c r="A14" s="4" t="s">
        <v>137</v>
      </c>
      <c r="B14" s="27" t="s">
        <v>138</v>
      </c>
      <c r="C14" s="70"/>
      <c r="D14" s="70"/>
      <c r="E14" s="70"/>
      <c r="F14" s="24"/>
    </row>
    <row r="15" spans="1:6" ht="15" hidden="1">
      <c r="A15" s="4" t="s">
        <v>139</v>
      </c>
      <c r="B15" s="27" t="s">
        <v>140</v>
      </c>
      <c r="C15" s="70"/>
      <c r="D15" s="70"/>
      <c r="E15" s="70"/>
      <c r="F15" s="24"/>
    </row>
    <row r="16" spans="1:6" ht="15" hidden="1">
      <c r="A16" s="4" t="s">
        <v>141</v>
      </c>
      <c r="B16" s="27" t="s">
        <v>142</v>
      </c>
      <c r="C16" s="70"/>
      <c r="D16" s="70"/>
      <c r="E16" s="70"/>
      <c r="F16" s="24"/>
    </row>
    <row r="17" spans="1:6" ht="15" hidden="1">
      <c r="A17" s="4" t="s">
        <v>143</v>
      </c>
      <c r="B17" s="27" t="s">
        <v>144</v>
      </c>
      <c r="C17" s="70"/>
      <c r="D17" s="70"/>
      <c r="E17" s="70"/>
      <c r="F17" s="24"/>
    </row>
    <row r="18" spans="1:6" ht="15" hidden="1">
      <c r="A18" s="4" t="s">
        <v>435</v>
      </c>
      <c r="B18" s="27" t="s">
        <v>145</v>
      </c>
      <c r="C18" s="70"/>
      <c r="D18" s="70"/>
      <c r="E18" s="70"/>
      <c r="F18" s="24"/>
    </row>
    <row r="19" spans="1:6" ht="15">
      <c r="A19" s="29" t="s">
        <v>405</v>
      </c>
      <c r="B19" s="30" t="s">
        <v>146</v>
      </c>
      <c r="C19" s="107">
        <v>193349317</v>
      </c>
      <c r="D19" s="107"/>
      <c r="E19" s="107"/>
      <c r="F19" s="108">
        <f>SUM(C19:E19)</f>
        <v>193349317</v>
      </c>
    </row>
    <row r="20" spans="1:6" ht="15" hidden="1">
      <c r="A20" s="4" t="s">
        <v>147</v>
      </c>
      <c r="B20" s="27" t="s">
        <v>148</v>
      </c>
      <c r="C20" s="107"/>
      <c r="D20" s="107"/>
      <c r="E20" s="107"/>
      <c r="F20" s="108"/>
    </row>
    <row r="21" spans="1:6" ht="30" hidden="1">
      <c r="A21" s="4" t="s">
        <v>149</v>
      </c>
      <c r="B21" s="27" t="s">
        <v>150</v>
      </c>
      <c r="C21" s="107"/>
      <c r="D21" s="107"/>
      <c r="E21" s="107"/>
      <c r="F21" s="108"/>
    </row>
    <row r="22" spans="1:6" ht="15" hidden="1">
      <c r="A22" s="5" t="s">
        <v>151</v>
      </c>
      <c r="B22" s="27" t="s">
        <v>152</v>
      </c>
      <c r="C22" s="107"/>
      <c r="D22" s="107"/>
      <c r="E22" s="107"/>
      <c r="F22" s="108"/>
    </row>
    <row r="23" spans="1:6" ht="15">
      <c r="A23" s="6" t="s">
        <v>406</v>
      </c>
      <c r="B23" s="30" t="s">
        <v>153</v>
      </c>
      <c r="C23" s="107">
        <v>2302140</v>
      </c>
      <c r="D23" s="107"/>
      <c r="E23" s="107"/>
      <c r="F23" s="108">
        <f>SUM(C23:E23)</f>
        <v>2302140</v>
      </c>
    </row>
    <row r="24" spans="1:6" ht="15">
      <c r="A24" s="47" t="s">
        <v>465</v>
      </c>
      <c r="B24" s="48" t="s">
        <v>154</v>
      </c>
      <c r="C24" s="104">
        <f>SUM(C19:C23)</f>
        <v>195651457</v>
      </c>
      <c r="D24" s="104"/>
      <c r="E24" s="104"/>
      <c r="F24" s="104">
        <f>SUM(F19:F23)</f>
        <v>195651457</v>
      </c>
    </row>
    <row r="25" spans="1:6" ht="15">
      <c r="A25" s="36" t="s">
        <v>436</v>
      </c>
      <c r="B25" s="48" t="s">
        <v>155</v>
      </c>
      <c r="C25" s="104">
        <v>46810982</v>
      </c>
      <c r="D25" s="104"/>
      <c r="E25" s="104"/>
      <c r="F25" s="104">
        <f>SUM(C25:E25)</f>
        <v>46810982</v>
      </c>
    </row>
    <row r="26" spans="1:6" ht="15" hidden="1">
      <c r="A26" s="4" t="s">
        <v>156</v>
      </c>
      <c r="B26" s="27" t="s">
        <v>157</v>
      </c>
      <c r="C26" s="107"/>
      <c r="D26" s="107"/>
      <c r="E26" s="107"/>
      <c r="F26" s="108"/>
    </row>
    <row r="27" spans="1:6" ht="15" hidden="1">
      <c r="A27" s="4" t="s">
        <v>158</v>
      </c>
      <c r="B27" s="27" t="s">
        <v>159</v>
      </c>
      <c r="C27" s="107"/>
      <c r="D27" s="107"/>
      <c r="E27" s="107"/>
      <c r="F27" s="108"/>
    </row>
    <row r="28" spans="1:6" ht="15" hidden="1">
      <c r="A28" s="4" t="s">
        <v>160</v>
      </c>
      <c r="B28" s="27" t="s">
        <v>161</v>
      </c>
      <c r="C28" s="107"/>
      <c r="D28" s="107"/>
      <c r="E28" s="107"/>
      <c r="F28" s="108"/>
    </row>
    <row r="29" spans="1:6" ht="15">
      <c r="A29" s="6" t="s">
        <v>407</v>
      </c>
      <c r="B29" s="30" t="s">
        <v>162</v>
      </c>
      <c r="C29" s="107">
        <v>2659000</v>
      </c>
      <c r="D29" s="107"/>
      <c r="E29" s="107"/>
      <c r="F29" s="108">
        <f aca="true" t="shared" si="0" ref="F29:F49">SUM(C29:E29)</f>
        <v>2659000</v>
      </c>
    </row>
    <row r="30" spans="1:6" ht="15" hidden="1">
      <c r="A30" s="4" t="s">
        <v>163</v>
      </c>
      <c r="B30" s="27" t="s">
        <v>164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165</v>
      </c>
      <c r="B31" s="27" t="s">
        <v>166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466</v>
      </c>
      <c r="B32" s="30" t="s">
        <v>167</v>
      </c>
      <c r="C32" s="107">
        <v>775000</v>
      </c>
      <c r="D32" s="107"/>
      <c r="E32" s="107"/>
      <c r="F32" s="108">
        <f t="shared" si="0"/>
        <v>775000</v>
      </c>
    </row>
    <row r="33" spans="1:6" ht="15" hidden="1">
      <c r="A33" s="4" t="s">
        <v>168</v>
      </c>
      <c r="B33" s="27" t="s">
        <v>169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170</v>
      </c>
      <c r="B34" s="27" t="s">
        <v>171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437</v>
      </c>
      <c r="B35" s="27" t="s">
        <v>172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173</v>
      </c>
      <c r="B36" s="27" t="s">
        <v>174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438</v>
      </c>
      <c r="B37" s="27" t="s">
        <v>175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176</v>
      </c>
      <c r="B38" s="27" t="s">
        <v>177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439</v>
      </c>
      <c r="B39" s="27" t="s">
        <v>178</v>
      </c>
      <c r="C39" s="107"/>
      <c r="D39" s="107"/>
      <c r="E39" s="107"/>
      <c r="F39" s="108">
        <f t="shared" si="0"/>
        <v>0</v>
      </c>
    </row>
    <row r="40" spans="1:6" ht="15">
      <c r="A40" s="6" t="s">
        <v>408</v>
      </c>
      <c r="B40" s="30" t="s">
        <v>179</v>
      </c>
      <c r="C40" s="107">
        <v>80337080</v>
      </c>
      <c r="D40" s="107"/>
      <c r="E40" s="107"/>
      <c r="F40" s="108">
        <f t="shared" si="0"/>
        <v>80337080</v>
      </c>
    </row>
    <row r="41" spans="1:6" ht="15" hidden="1">
      <c r="A41" s="4" t="s">
        <v>180</v>
      </c>
      <c r="B41" s="27" t="s">
        <v>181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182</v>
      </c>
      <c r="B42" s="27" t="s">
        <v>183</v>
      </c>
      <c r="C42" s="107"/>
      <c r="D42" s="107"/>
      <c r="E42" s="107"/>
      <c r="F42" s="108">
        <f t="shared" si="0"/>
        <v>0</v>
      </c>
    </row>
    <row r="43" spans="1:6" ht="15">
      <c r="A43" s="6" t="s">
        <v>409</v>
      </c>
      <c r="B43" s="30" t="s">
        <v>184</v>
      </c>
      <c r="C43" s="107">
        <v>200000</v>
      </c>
      <c r="D43" s="107"/>
      <c r="E43" s="107"/>
      <c r="F43" s="108">
        <f t="shared" si="0"/>
        <v>200000</v>
      </c>
    </row>
    <row r="44" spans="1:6" ht="15" hidden="1">
      <c r="A44" s="4" t="s">
        <v>185</v>
      </c>
      <c r="B44" s="27" t="s">
        <v>186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187</v>
      </c>
      <c r="B45" s="27" t="s">
        <v>188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440</v>
      </c>
      <c r="B46" s="27" t="s">
        <v>189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441</v>
      </c>
      <c r="B47" s="27" t="s">
        <v>190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191</v>
      </c>
      <c r="B48" s="27" t="s">
        <v>192</v>
      </c>
      <c r="C48" s="107"/>
      <c r="D48" s="107"/>
      <c r="E48" s="107"/>
      <c r="F48" s="108">
        <f t="shared" si="0"/>
        <v>0</v>
      </c>
    </row>
    <row r="49" spans="1:6" ht="15">
      <c r="A49" s="6" t="s">
        <v>410</v>
      </c>
      <c r="B49" s="30" t="s">
        <v>193</v>
      </c>
      <c r="C49" s="107">
        <v>22068193</v>
      </c>
      <c r="D49" s="107"/>
      <c r="E49" s="107"/>
      <c r="F49" s="108">
        <f t="shared" si="0"/>
        <v>22068193</v>
      </c>
    </row>
    <row r="50" spans="1:6" ht="15">
      <c r="A50" s="36" t="s">
        <v>411</v>
      </c>
      <c r="B50" s="48" t="s">
        <v>194</v>
      </c>
      <c r="C50" s="104">
        <f>SUM(C29:C49)</f>
        <v>106039273</v>
      </c>
      <c r="D50" s="104"/>
      <c r="E50" s="104"/>
      <c r="F50" s="104">
        <f>SUM(F29:F49)</f>
        <v>106039273</v>
      </c>
    </row>
    <row r="51" spans="1:6" ht="15">
      <c r="A51" s="12" t="s">
        <v>195</v>
      </c>
      <c r="B51" s="27" t="s">
        <v>196</v>
      </c>
      <c r="C51" s="107"/>
      <c r="D51" s="107"/>
      <c r="E51" s="107"/>
      <c r="F51" s="108"/>
    </row>
    <row r="52" spans="1:6" ht="15">
      <c r="A52" s="12" t="s">
        <v>412</v>
      </c>
      <c r="B52" s="27" t="s">
        <v>197</v>
      </c>
      <c r="C52" s="107"/>
      <c r="D52" s="107"/>
      <c r="E52" s="107"/>
      <c r="F52" s="108"/>
    </row>
    <row r="53" spans="1:6" ht="15">
      <c r="A53" s="15" t="s">
        <v>442</v>
      </c>
      <c r="B53" s="27" t="s">
        <v>198</v>
      </c>
      <c r="C53" s="107"/>
      <c r="D53" s="107"/>
      <c r="E53" s="107"/>
      <c r="F53" s="108"/>
    </row>
    <row r="54" spans="1:6" ht="15">
      <c r="A54" s="15" t="s">
        <v>443</v>
      </c>
      <c r="B54" s="27" t="s">
        <v>199</v>
      </c>
      <c r="C54" s="107"/>
      <c r="D54" s="107"/>
      <c r="E54" s="107"/>
      <c r="F54" s="108"/>
    </row>
    <row r="55" spans="1:6" ht="15">
      <c r="A55" s="15" t="s">
        <v>444</v>
      </c>
      <c r="B55" s="27" t="s">
        <v>200</v>
      </c>
      <c r="C55" s="107"/>
      <c r="D55" s="107"/>
      <c r="E55" s="107"/>
      <c r="F55" s="108"/>
    </row>
    <row r="56" spans="1:6" ht="15">
      <c r="A56" s="12" t="s">
        <v>445</v>
      </c>
      <c r="B56" s="27" t="s">
        <v>201</v>
      </c>
      <c r="C56" s="107"/>
      <c r="D56" s="107"/>
      <c r="E56" s="107"/>
      <c r="F56" s="108"/>
    </row>
    <row r="57" spans="1:6" ht="15">
      <c r="A57" s="12" t="s">
        <v>446</v>
      </c>
      <c r="B57" s="27" t="s">
        <v>202</v>
      </c>
      <c r="C57" s="107"/>
      <c r="D57" s="107"/>
      <c r="E57" s="107"/>
      <c r="F57" s="108"/>
    </row>
    <row r="58" spans="1:6" ht="15">
      <c r="A58" s="12" t="s">
        <v>447</v>
      </c>
      <c r="B58" s="27" t="s">
        <v>203</v>
      </c>
      <c r="C58" s="107"/>
      <c r="D58" s="107"/>
      <c r="E58" s="107"/>
      <c r="F58" s="108"/>
    </row>
    <row r="59" spans="1:6" ht="15">
      <c r="A59" s="45" t="s">
        <v>414</v>
      </c>
      <c r="B59" s="48" t="s">
        <v>204</v>
      </c>
      <c r="C59" s="104"/>
      <c r="D59" s="104"/>
      <c r="E59" s="104"/>
      <c r="F59" s="104"/>
    </row>
    <row r="60" spans="1:6" ht="15">
      <c r="A60" s="11" t="s">
        <v>448</v>
      </c>
      <c r="B60" s="27" t="s">
        <v>205</v>
      </c>
      <c r="C60" s="107"/>
      <c r="D60" s="107"/>
      <c r="E60" s="107"/>
      <c r="F60" s="108"/>
    </row>
    <row r="61" spans="1:6" ht="15">
      <c r="A61" s="11" t="s">
        <v>206</v>
      </c>
      <c r="B61" s="27" t="s">
        <v>207</v>
      </c>
      <c r="C61" s="107"/>
      <c r="D61" s="107"/>
      <c r="E61" s="107"/>
      <c r="F61" s="108"/>
    </row>
    <row r="62" spans="1:6" ht="15">
      <c r="A62" s="11" t="s">
        <v>208</v>
      </c>
      <c r="B62" s="27" t="s">
        <v>209</v>
      </c>
      <c r="C62" s="107"/>
      <c r="D62" s="107"/>
      <c r="E62" s="107"/>
      <c r="F62" s="108"/>
    </row>
    <row r="63" spans="1:6" ht="15">
      <c r="A63" s="11" t="s">
        <v>415</v>
      </c>
      <c r="B63" s="27" t="s">
        <v>210</v>
      </c>
      <c r="C63" s="107"/>
      <c r="D63" s="107"/>
      <c r="E63" s="107"/>
      <c r="F63" s="108"/>
    </row>
    <row r="64" spans="1:6" ht="15">
      <c r="A64" s="11" t="s">
        <v>449</v>
      </c>
      <c r="B64" s="27" t="s">
        <v>211</v>
      </c>
      <c r="C64" s="107"/>
      <c r="D64" s="107"/>
      <c r="E64" s="107"/>
      <c r="F64" s="108"/>
    </row>
    <row r="65" spans="1:6" ht="15">
      <c r="A65" s="11" t="s">
        <v>417</v>
      </c>
      <c r="B65" s="27" t="s">
        <v>212</v>
      </c>
      <c r="C65" s="107"/>
      <c r="D65" s="107"/>
      <c r="E65" s="107"/>
      <c r="F65" s="108"/>
    </row>
    <row r="66" spans="1:6" ht="30">
      <c r="A66" s="11" t="s">
        <v>450</v>
      </c>
      <c r="B66" s="27" t="s">
        <v>213</v>
      </c>
      <c r="C66" s="107"/>
      <c r="D66" s="107"/>
      <c r="E66" s="107"/>
      <c r="F66" s="108"/>
    </row>
    <row r="67" spans="1:6" ht="15">
      <c r="A67" s="11" t="s">
        <v>451</v>
      </c>
      <c r="B67" s="27" t="s">
        <v>214</v>
      </c>
      <c r="C67" s="107"/>
      <c r="D67" s="107"/>
      <c r="E67" s="107"/>
      <c r="F67" s="108"/>
    </row>
    <row r="68" spans="1:6" ht="15">
      <c r="A68" s="11" t="s">
        <v>215</v>
      </c>
      <c r="B68" s="27" t="s">
        <v>216</v>
      </c>
      <c r="C68" s="107"/>
      <c r="D68" s="107"/>
      <c r="E68" s="107"/>
      <c r="F68" s="108"/>
    </row>
    <row r="69" spans="1:6" ht="15">
      <c r="A69" s="17" t="s">
        <v>217</v>
      </c>
      <c r="B69" s="27" t="s">
        <v>218</v>
      </c>
      <c r="C69" s="107"/>
      <c r="D69" s="107"/>
      <c r="E69" s="107"/>
      <c r="F69" s="108"/>
    </row>
    <row r="70" spans="1:6" ht="15">
      <c r="A70" s="11" t="s">
        <v>452</v>
      </c>
      <c r="B70" s="27" t="s">
        <v>219</v>
      </c>
      <c r="C70" s="107"/>
      <c r="D70" s="107"/>
      <c r="E70" s="107"/>
      <c r="F70" s="108"/>
    </row>
    <row r="71" spans="1:6" ht="15">
      <c r="A71" s="17" t="s">
        <v>82</v>
      </c>
      <c r="B71" s="27" t="s">
        <v>220</v>
      </c>
      <c r="C71" s="107"/>
      <c r="D71" s="107"/>
      <c r="E71" s="107"/>
      <c r="F71" s="108"/>
    </row>
    <row r="72" spans="1:6" ht="15">
      <c r="A72" s="17" t="s">
        <v>83</v>
      </c>
      <c r="B72" s="27" t="s">
        <v>220</v>
      </c>
      <c r="C72" s="107"/>
      <c r="D72" s="107"/>
      <c r="E72" s="107"/>
      <c r="F72" s="108"/>
    </row>
    <row r="73" spans="1:6" ht="15">
      <c r="A73" s="45" t="s">
        <v>420</v>
      </c>
      <c r="B73" s="48" t="s">
        <v>221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348501712</v>
      </c>
      <c r="D74" s="107"/>
      <c r="E74" s="107"/>
      <c r="F74" s="104">
        <f>SUM(C74:E74)</f>
        <v>348501712</v>
      </c>
    </row>
    <row r="75" spans="1:6" ht="15">
      <c r="A75" s="31" t="s">
        <v>222</v>
      </c>
      <c r="B75" s="27" t="s">
        <v>223</v>
      </c>
      <c r="C75" s="107"/>
      <c r="D75" s="107"/>
      <c r="E75" s="107"/>
      <c r="F75" s="108"/>
    </row>
    <row r="76" spans="1:6" ht="15">
      <c r="A76" s="31" t="s">
        <v>453</v>
      </c>
      <c r="B76" s="27" t="s">
        <v>224</v>
      </c>
      <c r="C76" s="107"/>
      <c r="D76" s="107"/>
      <c r="E76" s="107"/>
      <c r="F76" s="108">
        <f aca="true" t="shared" si="1" ref="F76:F81">SUM(C76:E76)</f>
        <v>0</v>
      </c>
    </row>
    <row r="77" spans="1:6" ht="15">
      <c r="A77" s="31" t="s">
        <v>225</v>
      </c>
      <c r="B77" s="27" t="s">
        <v>226</v>
      </c>
      <c r="C77" s="107">
        <v>32205</v>
      </c>
      <c r="D77" s="107"/>
      <c r="E77" s="107"/>
      <c r="F77" s="108">
        <f t="shared" si="1"/>
        <v>32205</v>
      </c>
    </row>
    <row r="78" spans="1:6" ht="15">
      <c r="A78" s="31" t="s">
        <v>227</v>
      </c>
      <c r="B78" s="27" t="s">
        <v>228</v>
      </c>
      <c r="C78" s="107">
        <v>291795</v>
      </c>
      <c r="D78" s="107"/>
      <c r="E78" s="107"/>
      <c r="F78" s="108">
        <f>SUM(C78:E78)</f>
        <v>291795</v>
      </c>
    </row>
    <row r="79" spans="1:6" ht="15">
      <c r="A79" s="5" t="s">
        <v>229</v>
      </c>
      <c r="B79" s="27" t="s">
        <v>230</v>
      </c>
      <c r="C79" s="107"/>
      <c r="D79" s="107"/>
      <c r="E79" s="107"/>
      <c r="F79" s="108">
        <f t="shared" si="1"/>
        <v>0</v>
      </c>
    </row>
    <row r="80" spans="1:6" ht="15">
      <c r="A80" s="5" t="s">
        <v>231</v>
      </c>
      <c r="B80" s="27" t="s">
        <v>232</v>
      </c>
      <c r="C80" s="107"/>
      <c r="D80" s="107"/>
      <c r="E80" s="107"/>
      <c r="F80" s="108">
        <f t="shared" si="1"/>
        <v>0</v>
      </c>
    </row>
    <row r="81" spans="1:6" ht="15">
      <c r="A81" s="5" t="s">
        <v>233</v>
      </c>
      <c r="B81" s="27" t="s">
        <v>234</v>
      </c>
      <c r="C81" s="107">
        <v>87480</v>
      </c>
      <c r="D81" s="107"/>
      <c r="E81" s="107"/>
      <c r="F81" s="108">
        <f t="shared" si="1"/>
        <v>87480</v>
      </c>
    </row>
    <row r="82" spans="1:6" ht="15">
      <c r="A82" s="46" t="s">
        <v>422</v>
      </c>
      <c r="B82" s="48" t="s">
        <v>235</v>
      </c>
      <c r="C82" s="104">
        <f>SUM(C75:C81)</f>
        <v>411480</v>
      </c>
      <c r="D82" s="104"/>
      <c r="E82" s="104"/>
      <c r="F82" s="104">
        <f>SUM(F75:F81)</f>
        <v>411480</v>
      </c>
    </row>
    <row r="83" spans="1:6" ht="15">
      <c r="A83" s="12" t="s">
        <v>236</v>
      </c>
      <c r="B83" s="27" t="s">
        <v>237</v>
      </c>
      <c r="C83" s="107"/>
      <c r="D83" s="107"/>
      <c r="E83" s="107"/>
      <c r="F83" s="108"/>
    </row>
    <row r="84" spans="1:6" ht="15">
      <c r="A84" s="12" t="s">
        <v>238</v>
      </c>
      <c r="B84" s="27" t="s">
        <v>239</v>
      </c>
      <c r="C84" s="107"/>
      <c r="D84" s="107"/>
      <c r="E84" s="107"/>
      <c r="F84" s="108"/>
    </row>
    <row r="85" spans="1:6" ht="15">
      <c r="A85" s="12" t="s">
        <v>240</v>
      </c>
      <c r="B85" s="27" t="s">
        <v>241</v>
      </c>
      <c r="C85" s="107"/>
      <c r="D85" s="107"/>
      <c r="E85" s="107"/>
      <c r="F85" s="108"/>
    </row>
    <row r="86" spans="1:6" ht="15">
      <c r="A86" s="12" t="s">
        <v>242</v>
      </c>
      <c r="B86" s="27" t="s">
        <v>243</v>
      </c>
      <c r="C86" s="107"/>
      <c r="D86" s="107"/>
      <c r="E86" s="107"/>
      <c r="F86" s="108"/>
    </row>
    <row r="87" spans="1:6" ht="15">
      <c r="A87" s="45" t="s">
        <v>423</v>
      </c>
      <c r="B87" s="48" t="s">
        <v>244</v>
      </c>
      <c r="C87" s="104"/>
      <c r="D87" s="104"/>
      <c r="E87" s="104"/>
      <c r="F87" s="104"/>
    </row>
    <row r="88" spans="1:6" ht="30">
      <c r="A88" s="12" t="s">
        <v>245</v>
      </c>
      <c r="B88" s="27" t="s">
        <v>246</v>
      </c>
      <c r="C88" s="107"/>
      <c r="D88" s="107"/>
      <c r="E88" s="107"/>
      <c r="F88" s="108"/>
    </row>
    <row r="89" spans="1:6" ht="30">
      <c r="A89" s="12" t="s">
        <v>454</v>
      </c>
      <c r="B89" s="27" t="s">
        <v>247</v>
      </c>
      <c r="C89" s="107"/>
      <c r="D89" s="107"/>
      <c r="E89" s="107"/>
      <c r="F89" s="108"/>
    </row>
    <row r="90" spans="1:6" ht="30">
      <c r="A90" s="12" t="s">
        <v>455</v>
      </c>
      <c r="B90" s="27" t="s">
        <v>248</v>
      </c>
      <c r="C90" s="107"/>
      <c r="D90" s="107"/>
      <c r="E90" s="107"/>
      <c r="F90" s="108"/>
    </row>
    <row r="91" spans="1:6" ht="15">
      <c r="A91" s="12" t="s">
        <v>456</v>
      </c>
      <c r="B91" s="27" t="s">
        <v>249</v>
      </c>
      <c r="C91" s="107"/>
      <c r="D91" s="107"/>
      <c r="E91" s="107"/>
      <c r="F91" s="108"/>
    </row>
    <row r="92" spans="1:6" ht="30">
      <c r="A92" s="12" t="s">
        <v>457</v>
      </c>
      <c r="B92" s="27" t="s">
        <v>250</v>
      </c>
      <c r="C92" s="107"/>
      <c r="D92" s="107"/>
      <c r="E92" s="107"/>
      <c r="F92" s="108"/>
    </row>
    <row r="93" spans="1:6" ht="30">
      <c r="A93" s="12" t="s">
        <v>458</v>
      </c>
      <c r="B93" s="27" t="s">
        <v>251</v>
      </c>
      <c r="C93" s="107"/>
      <c r="D93" s="107"/>
      <c r="E93" s="107"/>
      <c r="F93" s="108"/>
    </row>
    <row r="94" spans="1:6" ht="15">
      <c r="A94" s="12" t="s">
        <v>252</v>
      </c>
      <c r="B94" s="27" t="s">
        <v>253</v>
      </c>
      <c r="C94" s="107"/>
      <c r="D94" s="107"/>
      <c r="E94" s="107"/>
      <c r="F94" s="108"/>
    </row>
    <row r="95" spans="1:6" ht="15">
      <c r="A95" s="12" t="s">
        <v>459</v>
      </c>
      <c r="B95" s="27" t="s">
        <v>254</v>
      </c>
      <c r="C95" s="107"/>
      <c r="D95" s="107"/>
      <c r="E95" s="107"/>
      <c r="F95" s="108"/>
    </row>
    <row r="96" spans="1:6" ht="15">
      <c r="A96" s="45" t="s">
        <v>424</v>
      </c>
      <c r="B96" s="48" t="s">
        <v>255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7">
        <f>C96+C87+C82</f>
        <v>411480</v>
      </c>
      <c r="D97" s="107"/>
      <c r="E97" s="107"/>
      <c r="F97" s="108">
        <f>SUM(C97:E97)</f>
        <v>411480</v>
      </c>
    </row>
    <row r="98" spans="1:6" ht="15.75">
      <c r="A98" s="32" t="s">
        <v>467</v>
      </c>
      <c r="B98" s="33" t="s">
        <v>256</v>
      </c>
      <c r="C98" s="104">
        <f>C96+C87+C82+C73+C59+C50+C25+C24</f>
        <v>348913192</v>
      </c>
      <c r="D98" s="104"/>
      <c r="E98" s="104"/>
      <c r="F98" s="104">
        <f>F96+F87+F82+F73+F59+F50+F25+F24</f>
        <v>348913192</v>
      </c>
    </row>
    <row r="99" spans="1:25" ht="15">
      <c r="A99" s="12" t="s">
        <v>460</v>
      </c>
      <c r="B99" s="4" t="s">
        <v>257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504</v>
      </c>
      <c r="B122" s="72"/>
      <c r="C122" s="104">
        <f>C121+C98</f>
        <v>348913192</v>
      </c>
      <c r="D122" s="104"/>
      <c r="E122" s="104"/>
      <c r="F122" s="104">
        <f>F121+F98</f>
        <v>348913192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23/2017(XI. 23.)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56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73" t="s">
        <v>541</v>
      </c>
      <c r="B1" s="174"/>
      <c r="C1" s="174"/>
      <c r="D1" s="174"/>
      <c r="E1" s="174"/>
      <c r="F1" s="175"/>
    </row>
    <row r="2" spans="1:6" ht="23.25" customHeight="1">
      <c r="A2" s="176" t="s">
        <v>537</v>
      </c>
      <c r="B2" s="177"/>
      <c r="C2" s="177"/>
      <c r="D2" s="177"/>
      <c r="E2" s="177"/>
      <c r="F2" s="175"/>
    </row>
    <row r="3" ht="18">
      <c r="A3" s="66"/>
    </row>
    <row r="4" ht="15">
      <c r="A4" t="s">
        <v>38</v>
      </c>
    </row>
    <row r="5" spans="1:6" ht="45">
      <c r="A5" s="1" t="s">
        <v>119</v>
      </c>
      <c r="B5" s="2" t="s">
        <v>97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/>
      <c r="D12" s="104"/>
      <c r="E12" s="104"/>
      <c r="F12" s="104"/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/>
      <c r="D17" s="108"/>
      <c r="E17" s="108"/>
      <c r="F17" s="108"/>
    </row>
    <row r="18" spans="1:6" ht="15" customHeight="1">
      <c r="A18" s="36" t="s">
        <v>507</v>
      </c>
      <c r="B18" s="46" t="s">
        <v>311</v>
      </c>
      <c r="C18" s="104"/>
      <c r="D18" s="104"/>
      <c r="E18" s="104"/>
      <c r="F18" s="104"/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/>
      <c r="D25" s="108"/>
      <c r="E25" s="108"/>
      <c r="F25" s="108"/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/>
      <c r="D28" s="108"/>
      <c r="E28" s="108"/>
      <c r="F28" s="108"/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332</v>
      </c>
      <c r="C30" s="108"/>
      <c r="D30" s="108"/>
      <c r="E30" s="108"/>
      <c r="F30" s="108"/>
    </row>
    <row r="31" spans="1:6" ht="15" customHeight="1">
      <c r="A31" s="4" t="s">
        <v>484</v>
      </c>
      <c r="B31" s="5" t="s">
        <v>333</v>
      </c>
      <c r="C31" s="108"/>
      <c r="D31" s="108"/>
      <c r="E31" s="108"/>
      <c r="F31" s="108">
        <f>SUM(C31:E31)</f>
        <v>0</v>
      </c>
    </row>
    <row r="32" spans="1:6" ht="15" customHeight="1">
      <c r="A32" s="36" t="s">
        <v>3</v>
      </c>
      <c r="B32" s="46" t="s">
        <v>334</v>
      </c>
      <c r="C32" s="104"/>
      <c r="D32" s="104"/>
      <c r="E32" s="104">
        <f>SUM(E30:E31)</f>
        <v>0</v>
      </c>
      <c r="F32" s="104">
        <f>SUM(F30:F31)</f>
        <v>0</v>
      </c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12327000</v>
      </c>
      <c r="D43" s="104"/>
      <c r="E43" s="104"/>
      <c r="F43" s="104">
        <f>SUM(C43:E43)</f>
        <v>12327000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361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362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</f>
        <v>12327000</v>
      </c>
      <c r="D48" s="104"/>
      <c r="E48" s="104">
        <f>E47+E43+E32+E18</f>
        <v>0</v>
      </c>
      <c r="F48" s="104">
        <f>SUM(C48:E48)</f>
        <v>12327000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319</v>
      </c>
      <c r="C54" s="108"/>
      <c r="D54" s="108"/>
      <c r="E54" s="108"/>
      <c r="F54" s="108"/>
    </row>
    <row r="55" spans="1:6" ht="15" customHeight="1">
      <c r="A55" s="12" t="s">
        <v>491</v>
      </c>
      <c r="B55" s="5" t="s">
        <v>350</v>
      </c>
      <c r="C55" s="108"/>
      <c r="D55" s="108"/>
      <c r="E55" s="108"/>
      <c r="F55" s="108"/>
    </row>
    <row r="56" spans="1:6" ht="15" customHeight="1">
      <c r="A56" s="12" t="s">
        <v>492</v>
      </c>
      <c r="B56" s="5" t="s">
        <v>351</v>
      </c>
      <c r="C56" s="108"/>
      <c r="D56" s="108"/>
      <c r="E56" s="108"/>
      <c r="F56" s="108"/>
    </row>
    <row r="57" spans="1:6" ht="15" customHeight="1">
      <c r="A57" s="12" t="s">
        <v>352</v>
      </c>
      <c r="B57" s="5" t="s">
        <v>353</v>
      </c>
      <c r="C57" s="108"/>
      <c r="D57" s="108"/>
      <c r="E57" s="108"/>
      <c r="F57" s="108"/>
    </row>
    <row r="58" spans="1:6" ht="15" customHeight="1">
      <c r="A58" s="12" t="s">
        <v>493</v>
      </c>
      <c r="B58" s="5" t="s">
        <v>354</v>
      </c>
      <c r="C58" s="108"/>
      <c r="D58" s="108"/>
      <c r="E58" s="108"/>
      <c r="F58" s="108"/>
    </row>
    <row r="59" spans="1:6" ht="15" customHeight="1">
      <c r="A59" s="12" t="s">
        <v>355</v>
      </c>
      <c r="B59" s="5" t="s">
        <v>356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357</v>
      </c>
      <c r="C60" s="104"/>
      <c r="D60" s="104"/>
      <c r="E60" s="104"/>
      <c r="F60" s="104"/>
    </row>
    <row r="61" spans="1:6" ht="15" customHeight="1">
      <c r="A61" s="12" t="s">
        <v>363</v>
      </c>
      <c r="B61" s="5" t="s">
        <v>364</v>
      </c>
      <c r="C61" s="108"/>
      <c r="D61" s="108"/>
      <c r="E61" s="108"/>
      <c r="F61" s="108"/>
    </row>
    <row r="62" spans="1:6" ht="15" customHeight="1">
      <c r="A62" s="4" t="s">
        <v>496</v>
      </c>
      <c r="B62" s="5" t="s">
        <v>365</v>
      </c>
      <c r="C62" s="108"/>
      <c r="D62" s="108"/>
      <c r="E62" s="108"/>
      <c r="F62" s="108"/>
    </row>
    <row r="63" spans="1:6" ht="15" customHeight="1">
      <c r="A63" s="12" t="s">
        <v>497</v>
      </c>
      <c r="B63" s="5" t="s">
        <v>366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367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>
        <f>E64+E60+E54</f>
        <v>0</v>
      </c>
      <c r="F65" s="104">
        <f>SUM(C65:E65)</f>
        <v>0</v>
      </c>
    </row>
    <row r="66" spans="1:6" ht="15.75">
      <c r="A66" s="43" t="s">
        <v>7</v>
      </c>
      <c r="B66" s="32" t="s">
        <v>368</v>
      </c>
      <c r="C66" s="104">
        <f>C64+C47+C60+C43+C32+C18</f>
        <v>12327000</v>
      </c>
      <c r="D66" s="104">
        <f>D64+D47+D60+D43+D32</f>
        <v>0</v>
      </c>
      <c r="E66" s="104">
        <f>E64+E47+E60+E43+E32</f>
        <v>0</v>
      </c>
      <c r="F66" s="104">
        <f>F64+F47+F60+F43+F32+F18</f>
        <v>12327000</v>
      </c>
    </row>
    <row r="67" spans="1:6" ht="15.75">
      <c r="A67" s="73" t="s">
        <v>80</v>
      </c>
      <c r="B67" s="52"/>
      <c r="C67" s="108">
        <f>C48-'kiadások működés Polg.Hiv'!C74</f>
        <v>-142167707</v>
      </c>
      <c r="D67" s="108"/>
      <c r="E67" s="108">
        <f>'bevételek polg.hiv'!E48-'kiadások működés Polg.Hiv'!E74</f>
        <v>-50613265</v>
      </c>
      <c r="F67" s="108">
        <f>SUM(C67:E67)</f>
        <v>-192780972</v>
      </c>
    </row>
    <row r="68" spans="1:6" ht="15.75">
      <c r="A68" s="73" t="s">
        <v>81</v>
      </c>
      <c r="B68" s="52"/>
      <c r="C68" s="108">
        <f>C65-'kiadások működés Polg.Hiv'!C97</f>
        <v>-2907000</v>
      </c>
      <c r="D68" s="108"/>
      <c r="E68" s="108">
        <f>E65-'kiadások működés Polg.Hiv'!E97</f>
        <v>0</v>
      </c>
      <c r="F68" s="108">
        <f>SUM(C68:E68)</f>
        <v>-2907000</v>
      </c>
    </row>
    <row r="69" spans="1:6" ht="15" hidden="1">
      <c r="A69" s="34" t="s">
        <v>498</v>
      </c>
      <c r="B69" s="4" t="s">
        <v>369</v>
      </c>
      <c r="C69" s="108"/>
      <c r="D69" s="108"/>
      <c r="E69" s="108"/>
      <c r="F69" s="108"/>
    </row>
    <row r="70" spans="1:6" ht="15" hidden="1">
      <c r="A70" s="12" t="s">
        <v>370</v>
      </c>
      <c r="B70" s="4" t="s">
        <v>371</v>
      </c>
      <c r="C70" s="108"/>
      <c r="D70" s="108"/>
      <c r="E70" s="108"/>
      <c r="F70" s="108"/>
    </row>
    <row r="71" spans="1:6" ht="15" hidden="1">
      <c r="A71" s="34" t="s">
        <v>499</v>
      </c>
      <c r="B71" s="4" t="s">
        <v>372</v>
      </c>
      <c r="C71" s="108"/>
      <c r="D71" s="108"/>
      <c r="E71" s="108"/>
      <c r="F71" s="108"/>
    </row>
    <row r="72" spans="1:6" ht="15">
      <c r="A72" s="14" t="s">
        <v>9</v>
      </c>
      <c r="B72" s="6" t="s">
        <v>373</v>
      </c>
      <c r="C72" s="108"/>
      <c r="D72" s="108"/>
      <c r="E72" s="108"/>
      <c r="F72" s="108"/>
    </row>
    <row r="73" spans="1:6" ht="15" hidden="1">
      <c r="A73" s="12" t="s">
        <v>500</v>
      </c>
      <c r="B73" s="4" t="s">
        <v>374</v>
      </c>
      <c r="C73" s="108"/>
      <c r="D73" s="108"/>
      <c r="E73" s="108"/>
      <c r="F73" s="108"/>
    </row>
    <row r="74" spans="1:6" ht="15" hidden="1">
      <c r="A74" s="34" t="s">
        <v>375</v>
      </c>
      <c r="B74" s="4" t="s">
        <v>376</v>
      </c>
      <c r="C74" s="108"/>
      <c r="D74" s="108"/>
      <c r="E74" s="108"/>
      <c r="F74" s="108"/>
    </row>
    <row r="75" spans="1:6" ht="15" hidden="1">
      <c r="A75" s="12" t="s">
        <v>501</v>
      </c>
      <c r="B75" s="4" t="s">
        <v>377</v>
      </c>
      <c r="C75" s="108"/>
      <c r="D75" s="108"/>
      <c r="E75" s="108"/>
      <c r="F75" s="108"/>
    </row>
    <row r="76" spans="1:6" ht="15" hidden="1">
      <c r="A76" s="34" t="s">
        <v>378</v>
      </c>
      <c r="B76" s="4" t="s">
        <v>379</v>
      </c>
      <c r="C76" s="108"/>
      <c r="D76" s="108"/>
      <c r="E76" s="108"/>
      <c r="F76" s="108"/>
    </row>
    <row r="77" spans="1:6" ht="15">
      <c r="A77" s="13" t="s">
        <v>10</v>
      </c>
      <c r="B77" s="6" t="s">
        <v>380</v>
      </c>
      <c r="C77" s="108"/>
      <c r="D77" s="108"/>
      <c r="E77" s="108"/>
      <c r="F77" s="108"/>
    </row>
    <row r="78" spans="1:6" ht="15" hidden="1">
      <c r="A78" s="4" t="s">
        <v>78</v>
      </c>
      <c r="B78" s="4" t="s">
        <v>381</v>
      </c>
      <c r="C78" s="108"/>
      <c r="D78" s="108"/>
      <c r="E78" s="108"/>
      <c r="F78" s="108"/>
    </row>
    <row r="79" spans="1:6" ht="15" hidden="1">
      <c r="A79" s="4" t="s">
        <v>79</v>
      </c>
      <c r="B79" s="4" t="s">
        <v>381</v>
      </c>
      <c r="C79" s="108"/>
      <c r="D79" s="108"/>
      <c r="E79" s="108"/>
      <c r="F79" s="108"/>
    </row>
    <row r="80" spans="1:6" ht="15" hidden="1">
      <c r="A80" s="4" t="s">
        <v>76</v>
      </c>
      <c r="B80" s="4" t="s">
        <v>382</v>
      </c>
      <c r="C80" s="108"/>
      <c r="D80" s="108"/>
      <c r="E80" s="108"/>
      <c r="F80" s="108"/>
    </row>
    <row r="81" spans="1:6" ht="15" hidden="1">
      <c r="A81" s="4" t="s">
        <v>77</v>
      </c>
      <c r="B81" s="4" t="s">
        <v>382</v>
      </c>
      <c r="C81" s="108"/>
      <c r="D81" s="108"/>
      <c r="E81" s="108"/>
      <c r="F81" s="108"/>
    </row>
    <row r="82" spans="1:6" ht="15">
      <c r="A82" s="6" t="s">
        <v>11</v>
      </c>
      <c r="B82" s="6" t="s">
        <v>383</v>
      </c>
      <c r="C82" s="108">
        <v>1915484</v>
      </c>
      <c r="D82" s="108"/>
      <c r="E82" s="108"/>
      <c r="F82" s="108">
        <f>SUM(C82:E82)</f>
        <v>1915484</v>
      </c>
    </row>
    <row r="83" spans="1:6" ht="15">
      <c r="A83" s="34" t="s">
        <v>384</v>
      </c>
      <c r="B83" s="4" t="s">
        <v>385</v>
      </c>
      <c r="C83" s="108"/>
      <c r="D83" s="108"/>
      <c r="E83" s="108"/>
      <c r="F83" s="108"/>
    </row>
    <row r="84" spans="1:6" ht="15">
      <c r="A84" s="34" t="s">
        <v>386</v>
      </c>
      <c r="B84" s="4" t="s">
        <v>387</v>
      </c>
      <c r="C84" s="108"/>
      <c r="D84" s="108"/>
      <c r="E84" s="108"/>
      <c r="F84" s="108"/>
    </row>
    <row r="85" spans="1:6" ht="15">
      <c r="A85" s="34" t="s">
        <v>388</v>
      </c>
      <c r="B85" s="4" t="s">
        <v>389</v>
      </c>
      <c r="C85" s="108">
        <v>143159223</v>
      </c>
      <c r="D85" s="108"/>
      <c r="E85" s="107">
        <v>50613265</v>
      </c>
      <c r="F85" s="108">
        <f>SUM(C85:E85)</f>
        <v>193772488</v>
      </c>
    </row>
    <row r="86" spans="1:6" ht="15">
      <c r="A86" s="34" t="s">
        <v>390</v>
      </c>
      <c r="B86" s="4" t="s">
        <v>391</v>
      </c>
      <c r="C86" s="108"/>
      <c r="D86" s="108"/>
      <c r="E86" s="108"/>
      <c r="F86" s="108"/>
    </row>
    <row r="87" spans="1:6" ht="15">
      <c r="A87" s="12" t="s">
        <v>502</v>
      </c>
      <c r="B87" s="4" t="s">
        <v>392</v>
      </c>
      <c r="C87" s="108"/>
      <c r="D87" s="108"/>
      <c r="E87" s="108"/>
      <c r="F87" s="108"/>
    </row>
    <row r="88" spans="1:6" ht="15">
      <c r="A88" s="14" t="s">
        <v>12</v>
      </c>
      <c r="B88" s="6" t="s">
        <v>393</v>
      </c>
      <c r="C88" s="104">
        <f>SUM(C82:C87)</f>
        <v>145074707</v>
      </c>
      <c r="D88" s="104">
        <f>SUM(D82:D87)</f>
        <v>0</v>
      </c>
      <c r="E88" s="104">
        <f>SUM(E82:E87)</f>
        <v>50613265</v>
      </c>
      <c r="F88" s="104">
        <f>SUM(F82:F87)</f>
        <v>195687972</v>
      </c>
    </row>
    <row r="89" spans="1:6" ht="15">
      <c r="A89" s="12" t="s">
        <v>394</v>
      </c>
      <c r="B89" s="4" t="s">
        <v>395</v>
      </c>
      <c r="C89" s="108"/>
      <c r="D89" s="108"/>
      <c r="E89" s="108"/>
      <c r="F89" s="108"/>
    </row>
    <row r="90" spans="1:6" ht="15">
      <c r="A90" s="12" t="s">
        <v>396</v>
      </c>
      <c r="B90" s="4" t="s">
        <v>397</v>
      </c>
      <c r="C90" s="108"/>
      <c r="D90" s="108"/>
      <c r="E90" s="108"/>
      <c r="F90" s="108"/>
    </row>
    <row r="91" spans="1:6" ht="15">
      <c r="A91" s="34" t="s">
        <v>398</v>
      </c>
      <c r="B91" s="4" t="s">
        <v>399</v>
      </c>
      <c r="C91" s="108"/>
      <c r="D91" s="108"/>
      <c r="E91" s="108"/>
      <c r="F91" s="108"/>
    </row>
    <row r="92" spans="1:6" ht="15">
      <c r="A92" s="34" t="s">
        <v>503</v>
      </c>
      <c r="B92" s="4" t="s">
        <v>400</v>
      </c>
      <c r="C92" s="108"/>
      <c r="D92" s="108"/>
      <c r="E92" s="108"/>
      <c r="F92" s="108"/>
    </row>
    <row r="93" spans="1:6" ht="15">
      <c r="A93" s="13" t="s">
        <v>13</v>
      </c>
      <c r="B93" s="6" t="s">
        <v>401</v>
      </c>
      <c r="C93" s="108"/>
      <c r="D93" s="108"/>
      <c r="E93" s="108"/>
      <c r="F93" s="108"/>
    </row>
    <row r="94" spans="1:6" ht="15">
      <c r="A94" s="14" t="s">
        <v>402</v>
      </c>
      <c r="B94" s="6" t="s">
        <v>403</v>
      </c>
      <c r="C94" s="108"/>
      <c r="D94" s="108"/>
      <c r="E94" s="108"/>
      <c r="F94" s="108"/>
    </row>
    <row r="95" spans="1:6" ht="15.75">
      <c r="A95" s="37" t="s">
        <v>14</v>
      </c>
      <c r="B95" s="38" t="s">
        <v>404</v>
      </c>
      <c r="C95" s="104">
        <f>SUM(C88:C94)</f>
        <v>145074707</v>
      </c>
      <c r="D95" s="104">
        <f>SUM(D88:D94)</f>
        <v>0</v>
      </c>
      <c r="E95" s="104">
        <f>SUM(E88:E94)</f>
        <v>50613265</v>
      </c>
      <c r="F95" s="104">
        <f>SUM(F88:F94)</f>
        <v>195687972</v>
      </c>
    </row>
    <row r="96" spans="1:6" ht="15.75">
      <c r="A96" s="71" t="s">
        <v>505</v>
      </c>
      <c r="B96" s="72"/>
      <c r="C96" s="104">
        <f>C66+C95</f>
        <v>157401707</v>
      </c>
      <c r="D96" s="104">
        <f>D95+D66</f>
        <v>0</v>
      </c>
      <c r="E96" s="104">
        <f>E95+E66</f>
        <v>50613265</v>
      </c>
      <c r="F96" s="104">
        <f>F95+F66</f>
        <v>208014972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23/2017.(XI. 23.)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00">
      <selection activeCell="J134" sqref="J134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73" t="s">
        <v>541</v>
      </c>
      <c r="B1" s="177"/>
      <c r="C1" s="177"/>
      <c r="D1" s="177"/>
      <c r="E1" s="177"/>
      <c r="F1" s="175"/>
    </row>
    <row r="2" spans="1:6" ht="19.5" customHeight="1">
      <c r="A2" s="176" t="s">
        <v>539</v>
      </c>
      <c r="B2" s="177"/>
      <c r="C2" s="177"/>
      <c r="D2" s="177"/>
      <c r="E2" s="177"/>
      <c r="F2" s="175"/>
    </row>
    <row r="3" ht="18">
      <c r="A3" s="66"/>
    </row>
    <row r="4" ht="15">
      <c r="A4" s="67" t="s">
        <v>38</v>
      </c>
    </row>
    <row r="5" spans="1:6" ht="45">
      <c r="A5" s="1" t="s">
        <v>119</v>
      </c>
      <c r="B5" s="2" t="s">
        <v>120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121</v>
      </c>
      <c r="B6" s="26" t="s">
        <v>122</v>
      </c>
      <c r="C6" s="70"/>
      <c r="D6" s="70"/>
      <c r="E6" s="70"/>
      <c r="F6" s="24"/>
    </row>
    <row r="7" spans="1:6" ht="15" hidden="1">
      <c r="A7" s="25" t="s">
        <v>123</v>
      </c>
      <c r="B7" s="27" t="s">
        <v>124</v>
      </c>
      <c r="C7" s="70"/>
      <c r="D7" s="70"/>
      <c r="E7" s="70"/>
      <c r="F7" s="24"/>
    </row>
    <row r="8" spans="1:6" ht="15" hidden="1">
      <c r="A8" s="25" t="s">
        <v>125</v>
      </c>
      <c r="B8" s="27" t="s">
        <v>126</v>
      </c>
      <c r="C8" s="70"/>
      <c r="D8" s="70"/>
      <c r="E8" s="70"/>
      <c r="F8" s="24"/>
    </row>
    <row r="9" spans="1:6" ht="15" hidden="1">
      <c r="A9" s="28" t="s">
        <v>127</v>
      </c>
      <c r="B9" s="27" t="s">
        <v>128</v>
      </c>
      <c r="C9" s="70"/>
      <c r="D9" s="70"/>
      <c r="E9" s="70"/>
      <c r="F9" s="24"/>
    </row>
    <row r="10" spans="1:6" ht="15" hidden="1">
      <c r="A10" s="28" t="s">
        <v>129</v>
      </c>
      <c r="B10" s="27" t="s">
        <v>130</v>
      </c>
      <c r="C10" s="70"/>
      <c r="D10" s="70"/>
      <c r="E10" s="70"/>
      <c r="F10" s="24"/>
    </row>
    <row r="11" spans="1:6" ht="15" hidden="1">
      <c r="A11" s="28" t="s">
        <v>131</v>
      </c>
      <c r="B11" s="27" t="s">
        <v>132</v>
      </c>
      <c r="C11" s="70"/>
      <c r="D11" s="70"/>
      <c r="E11" s="70"/>
      <c r="F11" s="24"/>
    </row>
    <row r="12" spans="1:6" ht="15" hidden="1">
      <c r="A12" s="28" t="s">
        <v>133</v>
      </c>
      <c r="B12" s="27" t="s">
        <v>134</v>
      </c>
      <c r="C12" s="70"/>
      <c r="D12" s="70"/>
      <c r="E12" s="70"/>
      <c r="F12" s="24"/>
    </row>
    <row r="13" spans="1:6" ht="15" hidden="1">
      <c r="A13" s="28" t="s">
        <v>135</v>
      </c>
      <c r="B13" s="27" t="s">
        <v>136</v>
      </c>
      <c r="C13" s="70"/>
      <c r="D13" s="70"/>
      <c r="E13" s="70"/>
      <c r="F13" s="24"/>
    </row>
    <row r="14" spans="1:6" ht="15" hidden="1">
      <c r="A14" s="4" t="s">
        <v>137</v>
      </c>
      <c r="B14" s="27" t="s">
        <v>138</v>
      </c>
      <c r="C14" s="70"/>
      <c r="D14" s="70"/>
      <c r="E14" s="70"/>
      <c r="F14" s="24"/>
    </row>
    <row r="15" spans="1:6" ht="15" hidden="1">
      <c r="A15" s="4" t="s">
        <v>139</v>
      </c>
      <c r="B15" s="27" t="s">
        <v>140</v>
      </c>
      <c r="C15" s="70"/>
      <c r="D15" s="70"/>
      <c r="E15" s="70"/>
      <c r="F15" s="24"/>
    </row>
    <row r="16" spans="1:6" ht="15" hidden="1">
      <c r="A16" s="4" t="s">
        <v>141</v>
      </c>
      <c r="B16" s="27" t="s">
        <v>142</v>
      </c>
      <c r="C16" s="70"/>
      <c r="D16" s="70"/>
      <c r="E16" s="70"/>
      <c r="F16" s="24"/>
    </row>
    <row r="17" spans="1:6" ht="15" hidden="1">
      <c r="A17" s="4" t="s">
        <v>143</v>
      </c>
      <c r="B17" s="27" t="s">
        <v>144</v>
      </c>
      <c r="C17" s="70"/>
      <c r="D17" s="70"/>
      <c r="E17" s="70"/>
      <c r="F17" s="24"/>
    </row>
    <row r="18" spans="1:6" ht="15" hidden="1">
      <c r="A18" s="4" t="s">
        <v>435</v>
      </c>
      <c r="B18" s="27" t="s">
        <v>145</v>
      </c>
      <c r="C18" s="70"/>
      <c r="D18" s="70"/>
      <c r="E18" s="70"/>
      <c r="F18" s="24"/>
    </row>
    <row r="19" spans="1:6" ht="15">
      <c r="A19" s="29" t="s">
        <v>405</v>
      </c>
      <c r="B19" s="30" t="s">
        <v>146</v>
      </c>
      <c r="C19" s="107">
        <v>98246750</v>
      </c>
      <c r="D19" s="107"/>
      <c r="E19" s="107">
        <v>32464026</v>
      </c>
      <c r="F19" s="108">
        <f>SUM(C19:E19)</f>
        <v>130710776</v>
      </c>
    </row>
    <row r="20" spans="1:6" ht="15" hidden="1">
      <c r="A20" s="4" t="s">
        <v>147</v>
      </c>
      <c r="B20" s="27" t="s">
        <v>148</v>
      </c>
      <c r="C20" s="107"/>
      <c r="D20" s="107"/>
      <c r="E20" s="107"/>
      <c r="F20" s="108"/>
    </row>
    <row r="21" spans="1:6" ht="30" hidden="1">
      <c r="A21" s="4" t="s">
        <v>149</v>
      </c>
      <c r="B21" s="27" t="s">
        <v>150</v>
      </c>
      <c r="C21" s="107"/>
      <c r="D21" s="107"/>
      <c r="E21" s="107"/>
      <c r="F21" s="108"/>
    </row>
    <row r="22" spans="1:6" ht="15" hidden="1">
      <c r="A22" s="5" t="s">
        <v>151</v>
      </c>
      <c r="B22" s="27" t="s">
        <v>152</v>
      </c>
      <c r="C22" s="107"/>
      <c r="D22" s="107"/>
      <c r="E22" s="107"/>
      <c r="F22" s="108"/>
    </row>
    <row r="23" spans="1:6" ht="15">
      <c r="A23" s="6" t="s">
        <v>406</v>
      </c>
      <c r="B23" s="30" t="s">
        <v>153</v>
      </c>
      <c r="C23" s="107">
        <v>900000</v>
      </c>
      <c r="D23" s="107"/>
      <c r="E23" s="107">
        <v>300000</v>
      </c>
      <c r="F23" s="108">
        <f>SUM(C23:E23)</f>
        <v>1200000</v>
      </c>
    </row>
    <row r="24" spans="1:6" ht="15">
      <c r="A24" s="47" t="s">
        <v>465</v>
      </c>
      <c r="B24" s="48" t="s">
        <v>154</v>
      </c>
      <c r="C24" s="104">
        <f>SUM(C19:C23)</f>
        <v>99146750</v>
      </c>
      <c r="D24" s="104"/>
      <c r="E24" s="104">
        <f>SUM(E19:E23)</f>
        <v>32764026</v>
      </c>
      <c r="F24" s="104">
        <f>SUM(F19:F23)</f>
        <v>131910776</v>
      </c>
    </row>
    <row r="25" spans="1:6" ht="15">
      <c r="A25" s="36" t="s">
        <v>436</v>
      </c>
      <c r="B25" s="48" t="s">
        <v>155</v>
      </c>
      <c r="C25" s="104">
        <v>23971499</v>
      </c>
      <c r="D25" s="104"/>
      <c r="E25" s="104">
        <v>7930989</v>
      </c>
      <c r="F25" s="104">
        <f>SUM(C25:E25)</f>
        <v>31902488</v>
      </c>
    </row>
    <row r="26" spans="1:6" ht="15" hidden="1">
      <c r="A26" s="4" t="s">
        <v>156</v>
      </c>
      <c r="B26" s="27" t="s">
        <v>157</v>
      </c>
      <c r="C26" s="107"/>
      <c r="D26" s="107"/>
      <c r="E26" s="107"/>
      <c r="F26" s="108"/>
    </row>
    <row r="27" spans="1:6" ht="15" hidden="1">
      <c r="A27" s="4" t="s">
        <v>158</v>
      </c>
      <c r="B27" s="27" t="s">
        <v>159</v>
      </c>
      <c r="C27" s="107"/>
      <c r="D27" s="107"/>
      <c r="E27" s="107"/>
      <c r="F27" s="108"/>
    </row>
    <row r="28" spans="1:6" ht="15" hidden="1">
      <c r="A28" s="4" t="s">
        <v>160</v>
      </c>
      <c r="B28" s="27" t="s">
        <v>161</v>
      </c>
      <c r="C28" s="107"/>
      <c r="D28" s="107"/>
      <c r="E28" s="107"/>
      <c r="F28" s="108"/>
    </row>
    <row r="29" spans="1:6" ht="15">
      <c r="A29" s="6" t="s">
        <v>407</v>
      </c>
      <c r="B29" s="30" t="s">
        <v>162</v>
      </c>
      <c r="C29" s="107">
        <v>2175000</v>
      </c>
      <c r="D29" s="107"/>
      <c r="E29" s="107">
        <v>725000</v>
      </c>
      <c r="F29" s="108">
        <f aca="true" t="shared" si="0" ref="F29:F49">SUM(C29:E29)</f>
        <v>2900000</v>
      </c>
    </row>
    <row r="30" spans="1:6" ht="15" hidden="1">
      <c r="A30" s="4" t="s">
        <v>163</v>
      </c>
      <c r="B30" s="27" t="s">
        <v>164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165</v>
      </c>
      <c r="B31" s="27" t="s">
        <v>166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466</v>
      </c>
      <c r="B32" s="30" t="s">
        <v>167</v>
      </c>
      <c r="C32" s="107">
        <v>1200000</v>
      </c>
      <c r="D32" s="107"/>
      <c r="E32" s="107">
        <v>400000</v>
      </c>
      <c r="F32" s="108">
        <f t="shared" si="0"/>
        <v>1600000</v>
      </c>
    </row>
    <row r="33" spans="1:6" ht="15" hidden="1">
      <c r="A33" s="4" t="s">
        <v>168</v>
      </c>
      <c r="B33" s="27" t="s">
        <v>169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170</v>
      </c>
      <c r="B34" s="27" t="s">
        <v>171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437</v>
      </c>
      <c r="B35" s="27" t="s">
        <v>172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173</v>
      </c>
      <c r="B36" s="27" t="s">
        <v>174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438</v>
      </c>
      <c r="B37" s="27" t="s">
        <v>175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176</v>
      </c>
      <c r="B38" s="27" t="s">
        <v>177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439</v>
      </c>
      <c r="B39" s="27" t="s">
        <v>178</v>
      </c>
      <c r="C39" s="107"/>
      <c r="D39" s="107"/>
      <c r="E39" s="107"/>
      <c r="F39" s="108">
        <f t="shared" si="0"/>
        <v>0</v>
      </c>
    </row>
    <row r="40" spans="1:6" ht="15">
      <c r="A40" s="6" t="s">
        <v>408</v>
      </c>
      <c r="B40" s="30" t="s">
        <v>179</v>
      </c>
      <c r="C40" s="107">
        <v>22311435</v>
      </c>
      <c r="D40" s="107"/>
      <c r="E40" s="107">
        <v>7011500</v>
      </c>
      <c r="F40" s="108">
        <f t="shared" si="0"/>
        <v>29322935</v>
      </c>
    </row>
    <row r="41" spans="1:6" ht="15" hidden="1">
      <c r="A41" s="4" t="s">
        <v>180</v>
      </c>
      <c r="B41" s="27" t="s">
        <v>181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182</v>
      </c>
      <c r="B42" s="27" t="s">
        <v>183</v>
      </c>
      <c r="C42" s="107"/>
      <c r="D42" s="107"/>
      <c r="E42" s="107"/>
      <c r="F42" s="108">
        <f t="shared" si="0"/>
        <v>0</v>
      </c>
    </row>
    <row r="43" spans="1:6" ht="15">
      <c r="A43" s="6" t="s">
        <v>409</v>
      </c>
      <c r="B43" s="30" t="s">
        <v>184</v>
      </c>
      <c r="C43" s="107">
        <v>300000</v>
      </c>
      <c r="D43" s="107"/>
      <c r="E43" s="107">
        <v>100000</v>
      </c>
      <c r="F43" s="108">
        <f t="shared" si="0"/>
        <v>400000</v>
      </c>
    </row>
    <row r="44" spans="1:6" ht="15" hidden="1">
      <c r="A44" s="4" t="s">
        <v>185</v>
      </c>
      <c r="B44" s="27" t="s">
        <v>186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187</v>
      </c>
      <c r="B45" s="27" t="s">
        <v>188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440</v>
      </c>
      <c r="B46" s="27" t="s">
        <v>189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441</v>
      </c>
      <c r="B47" s="27" t="s">
        <v>190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191</v>
      </c>
      <c r="B48" s="27" t="s">
        <v>192</v>
      </c>
      <c r="C48" s="107"/>
      <c r="D48" s="107"/>
      <c r="E48" s="107"/>
      <c r="F48" s="108">
        <f t="shared" si="0"/>
        <v>0</v>
      </c>
    </row>
    <row r="49" spans="1:6" ht="15">
      <c r="A49" s="6" t="s">
        <v>410</v>
      </c>
      <c r="B49" s="30" t="s">
        <v>193</v>
      </c>
      <c r="C49" s="107">
        <v>5390023</v>
      </c>
      <c r="D49" s="107"/>
      <c r="E49" s="107">
        <v>1681750</v>
      </c>
      <c r="F49" s="108">
        <f t="shared" si="0"/>
        <v>7071773</v>
      </c>
    </row>
    <row r="50" spans="1:6" ht="15">
      <c r="A50" s="36" t="s">
        <v>411</v>
      </c>
      <c r="B50" s="48" t="s">
        <v>194</v>
      </c>
      <c r="C50" s="104">
        <f>SUM(C29:C49)</f>
        <v>31376458</v>
      </c>
      <c r="D50" s="104"/>
      <c r="E50" s="104">
        <f>SUM(E29:E49)</f>
        <v>9918250</v>
      </c>
      <c r="F50" s="104">
        <f>SUM(F29:F49)</f>
        <v>41294708</v>
      </c>
    </row>
    <row r="51" spans="1:6" ht="15">
      <c r="A51" s="12" t="s">
        <v>195</v>
      </c>
      <c r="B51" s="27" t="s">
        <v>196</v>
      </c>
      <c r="C51" s="107"/>
      <c r="D51" s="107"/>
      <c r="E51" s="107"/>
      <c r="F51" s="108"/>
    </row>
    <row r="52" spans="1:6" ht="15">
      <c r="A52" s="12" t="s">
        <v>412</v>
      </c>
      <c r="B52" s="27" t="s">
        <v>197</v>
      </c>
      <c r="C52" s="107"/>
      <c r="D52" s="107"/>
      <c r="E52" s="107"/>
      <c r="F52" s="108"/>
    </row>
    <row r="53" spans="1:6" ht="15">
      <c r="A53" s="15" t="s">
        <v>442</v>
      </c>
      <c r="B53" s="27" t="s">
        <v>198</v>
      </c>
      <c r="C53" s="107"/>
      <c r="D53" s="107"/>
      <c r="E53" s="107"/>
      <c r="F53" s="108"/>
    </row>
    <row r="54" spans="1:6" ht="15">
      <c r="A54" s="15" t="s">
        <v>443</v>
      </c>
      <c r="B54" s="27" t="s">
        <v>199</v>
      </c>
      <c r="C54" s="107"/>
      <c r="D54" s="107"/>
      <c r="E54" s="107"/>
      <c r="F54" s="108"/>
    </row>
    <row r="55" spans="1:6" ht="15">
      <c r="A55" s="15" t="s">
        <v>444</v>
      </c>
      <c r="B55" s="27" t="s">
        <v>200</v>
      </c>
      <c r="C55" s="107"/>
      <c r="D55" s="107"/>
      <c r="E55" s="107"/>
      <c r="F55" s="108"/>
    </row>
    <row r="56" spans="1:6" ht="15">
      <c r="A56" s="12" t="s">
        <v>445</v>
      </c>
      <c r="B56" s="27" t="s">
        <v>201</v>
      </c>
      <c r="C56" s="107"/>
      <c r="D56" s="107"/>
      <c r="E56" s="107"/>
      <c r="F56" s="108"/>
    </row>
    <row r="57" spans="1:6" ht="15">
      <c r="A57" s="12" t="s">
        <v>446</v>
      </c>
      <c r="B57" s="27" t="s">
        <v>202</v>
      </c>
      <c r="C57" s="107"/>
      <c r="D57" s="107"/>
      <c r="E57" s="107"/>
      <c r="F57" s="108"/>
    </row>
    <row r="58" spans="1:6" ht="15">
      <c r="A58" s="12" t="s">
        <v>447</v>
      </c>
      <c r="B58" s="27" t="s">
        <v>203</v>
      </c>
      <c r="C58" s="107"/>
      <c r="D58" s="107"/>
      <c r="E58" s="107"/>
      <c r="F58" s="108"/>
    </row>
    <row r="59" spans="1:6" ht="15">
      <c r="A59" s="45" t="s">
        <v>414</v>
      </c>
      <c r="B59" s="48" t="s">
        <v>204</v>
      </c>
      <c r="C59" s="104"/>
      <c r="D59" s="104"/>
      <c r="E59" s="104"/>
      <c r="F59" s="104"/>
    </row>
    <row r="60" spans="1:6" ht="15">
      <c r="A60" s="11" t="s">
        <v>448</v>
      </c>
      <c r="B60" s="27" t="s">
        <v>205</v>
      </c>
      <c r="C60" s="107"/>
      <c r="D60" s="107"/>
      <c r="E60" s="107"/>
      <c r="F60" s="108"/>
    </row>
    <row r="61" spans="1:6" ht="15">
      <c r="A61" s="11" t="s">
        <v>206</v>
      </c>
      <c r="B61" s="27" t="s">
        <v>207</v>
      </c>
      <c r="C61" s="107"/>
      <c r="D61" s="107"/>
      <c r="E61" s="107"/>
      <c r="F61" s="108"/>
    </row>
    <row r="62" spans="1:6" ht="30">
      <c r="A62" s="11" t="s">
        <v>208</v>
      </c>
      <c r="B62" s="27" t="s">
        <v>209</v>
      </c>
      <c r="C62" s="107"/>
      <c r="D62" s="107"/>
      <c r="E62" s="107"/>
      <c r="F62" s="108"/>
    </row>
    <row r="63" spans="1:6" ht="15">
      <c r="A63" s="11" t="s">
        <v>415</v>
      </c>
      <c r="B63" s="27" t="s">
        <v>210</v>
      </c>
      <c r="C63" s="107"/>
      <c r="D63" s="107"/>
      <c r="E63" s="107"/>
      <c r="F63" s="108"/>
    </row>
    <row r="64" spans="1:6" ht="30">
      <c r="A64" s="11" t="s">
        <v>449</v>
      </c>
      <c r="B64" s="27" t="s">
        <v>211</v>
      </c>
      <c r="C64" s="107"/>
      <c r="D64" s="107"/>
      <c r="E64" s="107"/>
      <c r="F64" s="108"/>
    </row>
    <row r="65" spans="1:6" ht="15">
      <c r="A65" s="11" t="s">
        <v>417</v>
      </c>
      <c r="B65" s="27" t="s">
        <v>212</v>
      </c>
      <c r="C65" s="107"/>
      <c r="D65" s="107"/>
      <c r="E65" s="107"/>
      <c r="F65" s="108"/>
    </row>
    <row r="66" spans="1:6" ht="30">
      <c r="A66" s="11" t="s">
        <v>450</v>
      </c>
      <c r="B66" s="27" t="s">
        <v>213</v>
      </c>
      <c r="C66" s="107"/>
      <c r="D66" s="107"/>
      <c r="E66" s="107"/>
      <c r="F66" s="108"/>
    </row>
    <row r="67" spans="1:6" ht="15">
      <c r="A67" s="11" t="s">
        <v>451</v>
      </c>
      <c r="B67" s="27" t="s">
        <v>214</v>
      </c>
      <c r="C67" s="107"/>
      <c r="D67" s="107"/>
      <c r="E67" s="107"/>
      <c r="F67" s="108"/>
    </row>
    <row r="68" spans="1:6" ht="15">
      <c r="A68" s="11" t="s">
        <v>215</v>
      </c>
      <c r="B68" s="27" t="s">
        <v>216</v>
      </c>
      <c r="C68" s="107"/>
      <c r="D68" s="107"/>
      <c r="E68" s="107"/>
      <c r="F68" s="108"/>
    </row>
    <row r="69" spans="1:6" ht="15">
      <c r="A69" s="17" t="s">
        <v>217</v>
      </c>
      <c r="B69" s="27" t="s">
        <v>218</v>
      </c>
      <c r="C69" s="107"/>
      <c r="D69" s="107"/>
      <c r="E69" s="107"/>
      <c r="F69" s="108"/>
    </row>
    <row r="70" spans="1:6" ht="15">
      <c r="A70" s="11" t="s">
        <v>452</v>
      </c>
      <c r="B70" s="27" t="s">
        <v>219</v>
      </c>
      <c r="C70" s="107"/>
      <c r="D70" s="107"/>
      <c r="E70" s="107"/>
      <c r="F70" s="108"/>
    </row>
    <row r="71" spans="1:6" ht="15">
      <c r="A71" s="17" t="s">
        <v>82</v>
      </c>
      <c r="B71" s="27" t="s">
        <v>220</v>
      </c>
      <c r="C71" s="107"/>
      <c r="D71" s="107"/>
      <c r="E71" s="107"/>
      <c r="F71" s="108"/>
    </row>
    <row r="72" spans="1:6" ht="15">
      <c r="A72" s="17" t="s">
        <v>83</v>
      </c>
      <c r="B72" s="27" t="s">
        <v>220</v>
      </c>
      <c r="C72" s="107"/>
      <c r="D72" s="107"/>
      <c r="E72" s="107"/>
      <c r="F72" s="108"/>
    </row>
    <row r="73" spans="1:6" ht="15">
      <c r="A73" s="45" t="s">
        <v>420</v>
      </c>
      <c r="B73" s="48" t="s">
        <v>221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154494707</v>
      </c>
      <c r="D74" s="104"/>
      <c r="E74" s="104">
        <f>E73+E59+E50+E25+E24</f>
        <v>50613265</v>
      </c>
      <c r="F74" s="104">
        <f>SUM(C74:E74)</f>
        <v>205107972</v>
      </c>
    </row>
    <row r="75" spans="1:6" ht="15">
      <c r="A75" s="31" t="s">
        <v>222</v>
      </c>
      <c r="B75" s="27" t="s">
        <v>223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453</v>
      </c>
      <c r="B76" s="27" t="s">
        <v>224</v>
      </c>
      <c r="C76" s="107"/>
      <c r="D76" s="107"/>
      <c r="E76" s="107"/>
      <c r="F76" s="108">
        <f>SUM(C76:E76)</f>
        <v>0</v>
      </c>
    </row>
    <row r="77" spans="1:6" ht="15">
      <c r="A77" s="31" t="s">
        <v>225</v>
      </c>
      <c r="B77" s="27" t="s">
        <v>226</v>
      </c>
      <c r="C77" s="107">
        <v>1469000</v>
      </c>
      <c r="D77" s="107"/>
      <c r="E77" s="107"/>
      <c r="F77" s="108">
        <f>SUM(C77:E77)</f>
        <v>1469000</v>
      </c>
    </row>
    <row r="78" spans="1:6" ht="15">
      <c r="A78" s="31" t="s">
        <v>227</v>
      </c>
      <c r="B78" s="27" t="s">
        <v>228</v>
      </c>
      <c r="C78" s="107">
        <v>320000</v>
      </c>
      <c r="D78" s="107"/>
      <c r="E78" s="107"/>
      <c r="F78" s="108">
        <f>SUM(C78:E78)</f>
        <v>320000</v>
      </c>
    </row>
    <row r="79" spans="1:6" ht="15">
      <c r="A79" s="5" t="s">
        <v>229</v>
      </c>
      <c r="B79" s="27" t="s">
        <v>230</v>
      </c>
      <c r="C79" s="107"/>
      <c r="D79" s="107"/>
      <c r="E79" s="107"/>
      <c r="F79" s="108"/>
    </row>
    <row r="80" spans="1:6" ht="15">
      <c r="A80" s="5" t="s">
        <v>231</v>
      </c>
      <c r="B80" s="27" t="s">
        <v>232</v>
      </c>
      <c r="C80" s="107"/>
      <c r="D80" s="107"/>
      <c r="E80" s="107"/>
      <c r="F80" s="108"/>
    </row>
    <row r="81" spans="1:6" ht="15">
      <c r="A81" s="5" t="s">
        <v>233</v>
      </c>
      <c r="B81" s="27" t="s">
        <v>234</v>
      </c>
      <c r="C81" s="107">
        <v>618000</v>
      </c>
      <c r="D81" s="107"/>
      <c r="E81" s="107"/>
      <c r="F81" s="108">
        <f>SUM(C81:E81)</f>
        <v>618000</v>
      </c>
    </row>
    <row r="82" spans="1:6" ht="15">
      <c r="A82" s="46" t="s">
        <v>422</v>
      </c>
      <c r="B82" s="48" t="s">
        <v>235</v>
      </c>
      <c r="C82" s="104">
        <f>SUM(C75:C81)</f>
        <v>2907000</v>
      </c>
      <c r="D82" s="104"/>
      <c r="E82" s="104"/>
      <c r="F82" s="104">
        <f>SUM(F75:F81)</f>
        <v>2907000</v>
      </c>
    </row>
    <row r="83" spans="1:6" ht="15">
      <c r="A83" s="12" t="s">
        <v>236</v>
      </c>
      <c r="B83" s="27" t="s">
        <v>237</v>
      </c>
      <c r="C83" s="107"/>
      <c r="D83" s="107"/>
      <c r="E83" s="107"/>
      <c r="F83" s="108"/>
    </row>
    <row r="84" spans="1:6" ht="15">
      <c r="A84" s="12" t="s">
        <v>238</v>
      </c>
      <c r="B84" s="27" t="s">
        <v>239</v>
      </c>
      <c r="C84" s="107"/>
      <c r="D84" s="107"/>
      <c r="E84" s="107"/>
      <c r="F84" s="108"/>
    </row>
    <row r="85" spans="1:6" ht="15">
      <c r="A85" s="12" t="s">
        <v>240</v>
      </c>
      <c r="B85" s="27" t="s">
        <v>241</v>
      </c>
      <c r="C85" s="107"/>
      <c r="D85" s="107"/>
      <c r="E85" s="107"/>
      <c r="F85" s="108"/>
    </row>
    <row r="86" spans="1:6" ht="15">
      <c r="A86" s="12" t="s">
        <v>242</v>
      </c>
      <c r="B86" s="27" t="s">
        <v>243</v>
      </c>
      <c r="C86" s="107"/>
      <c r="D86" s="107"/>
      <c r="E86" s="107"/>
      <c r="F86" s="108"/>
    </row>
    <row r="87" spans="1:6" ht="15">
      <c r="A87" s="45" t="s">
        <v>423</v>
      </c>
      <c r="B87" s="48" t="s">
        <v>244</v>
      </c>
      <c r="C87" s="104"/>
      <c r="D87" s="104"/>
      <c r="E87" s="104"/>
      <c r="F87" s="104"/>
    </row>
    <row r="88" spans="1:6" ht="30">
      <c r="A88" s="12" t="s">
        <v>245</v>
      </c>
      <c r="B88" s="27" t="s">
        <v>246</v>
      </c>
      <c r="C88" s="107"/>
      <c r="D88" s="107"/>
      <c r="E88" s="107"/>
      <c r="F88" s="108"/>
    </row>
    <row r="89" spans="1:6" ht="30">
      <c r="A89" s="12" t="s">
        <v>454</v>
      </c>
      <c r="B89" s="27" t="s">
        <v>247</v>
      </c>
      <c r="C89" s="107"/>
      <c r="D89" s="107"/>
      <c r="E89" s="107"/>
      <c r="F89" s="108"/>
    </row>
    <row r="90" spans="1:6" ht="30">
      <c r="A90" s="12" t="s">
        <v>455</v>
      </c>
      <c r="B90" s="27" t="s">
        <v>248</v>
      </c>
      <c r="C90" s="107"/>
      <c r="D90" s="107"/>
      <c r="E90" s="107"/>
      <c r="F90" s="108"/>
    </row>
    <row r="91" spans="1:6" ht="15">
      <c r="A91" s="12" t="s">
        <v>456</v>
      </c>
      <c r="B91" s="27" t="s">
        <v>249</v>
      </c>
      <c r="C91" s="107"/>
      <c r="D91" s="107"/>
      <c r="E91" s="107"/>
      <c r="F91" s="108"/>
    </row>
    <row r="92" spans="1:6" ht="30">
      <c r="A92" s="12" t="s">
        <v>457</v>
      </c>
      <c r="B92" s="27" t="s">
        <v>250</v>
      </c>
      <c r="C92" s="107"/>
      <c r="D92" s="107"/>
      <c r="E92" s="107"/>
      <c r="F92" s="108"/>
    </row>
    <row r="93" spans="1:6" ht="30">
      <c r="A93" s="12" t="s">
        <v>458</v>
      </c>
      <c r="B93" s="27" t="s">
        <v>251</v>
      </c>
      <c r="C93" s="107"/>
      <c r="D93" s="107"/>
      <c r="E93" s="107"/>
      <c r="F93" s="108"/>
    </row>
    <row r="94" spans="1:6" ht="15">
      <c r="A94" s="12" t="s">
        <v>252</v>
      </c>
      <c r="B94" s="27" t="s">
        <v>253</v>
      </c>
      <c r="C94" s="107"/>
      <c r="D94" s="107"/>
      <c r="E94" s="107"/>
      <c r="F94" s="108"/>
    </row>
    <row r="95" spans="1:6" ht="15">
      <c r="A95" s="12" t="s">
        <v>459</v>
      </c>
      <c r="B95" s="27" t="s">
        <v>254</v>
      </c>
      <c r="C95" s="107"/>
      <c r="D95" s="107"/>
      <c r="E95" s="107"/>
      <c r="F95" s="108"/>
    </row>
    <row r="96" spans="1:6" ht="15">
      <c r="A96" s="45" t="s">
        <v>424</v>
      </c>
      <c r="B96" s="48" t="s">
        <v>255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C82+C87+C96</f>
        <v>2907000</v>
      </c>
      <c r="D97" s="107"/>
      <c r="E97" s="107"/>
      <c r="F97" s="104">
        <f>SUM(C97:E97)</f>
        <v>2907000</v>
      </c>
    </row>
    <row r="98" spans="1:6" ht="15.75">
      <c r="A98" s="32" t="s">
        <v>467</v>
      </c>
      <c r="B98" s="33" t="s">
        <v>256</v>
      </c>
      <c r="C98" s="104">
        <f>C96+C87+C82+C73+C59+C50+C25+C24</f>
        <v>157401707</v>
      </c>
      <c r="D98" s="104"/>
      <c r="E98" s="104">
        <f>E82+E50+E25+E24</f>
        <v>50613265</v>
      </c>
      <c r="F98" s="104">
        <f>F96+F87+F82+F73+F59+F50+F25+F24</f>
        <v>208014972</v>
      </c>
    </row>
    <row r="99" spans="1:25" ht="15">
      <c r="A99" s="12" t="s">
        <v>460</v>
      </c>
      <c r="B99" s="4" t="s">
        <v>257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504</v>
      </c>
      <c r="B122" s="72"/>
      <c r="C122" s="104">
        <f>C121+C98</f>
        <v>157401707</v>
      </c>
      <c r="D122" s="104"/>
      <c r="E122" s="104">
        <f>E98</f>
        <v>50613265</v>
      </c>
      <c r="F122" s="104">
        <f>F121+F98</f>
        <v>208014972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23/2017. (XI. 23..)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2017-11-14T14:11:53Z</cp:lastPrinted>
  <dcterms:created xsi:type="dcterms:W3CDTF">2014-01-03T21:48:14Z</dcterms:created>
  <dcterms:modified xsi:type="dcterms:W3CDTF">2017-11-14T14:25:30Z</dcterms:modified>
  <cp:category/>
  <cp:version/>
  <cp:contentType/>
  <cp:contentStatus/>
</cp:coreProperties>
</file>