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9440" windowHeight="7935" tabRatio="649" firstSheet="7" activeTab="11"/>
  </bookViews>
  <sheets>
    <sheet name="kiemelt ei" sheetId="1" r:id="rId1"/>
    <sheet name="bevételek műk.bölcsőde" sheetId="2" r:id="rId2"/>
    <sheet name="kiadások működés Bölcsőde" sheetId="3" r:id="rId3"/>
    <sheet name="bevételek műk.könyvtár" sheetId="4" r:id="rId4"/>
    <sheet name="kiadások működés Könyvtár" sheetId="5" r:id="rId5"/>
    <sheet name="bevételek zengő óvoda" sheetId="6" r:id="rId6"/>
    <sheet name="kiadások működés Zengő Óvoda" sheetId="7" r:id="rId7"/>
    <sheet name="bevételek polg.hiv" sheetId="8" r:id="rId8"/>
    <sheet name="kiadások működés Polg.Hiv" sheetId="9" r:id="rId9"/>
    <sheet name="bevételek önkorm." sheetId="10" r:id="rId10"/>
    <sheet name="kiadások működés önkormányzat" sheetId="11" r:id="rId11"/>
    <sheet name="bevételek önk+költs.szerv" sheetId="12" r:id="rId12"/>
    <sheet name="kiadások működés önk+költs.szer" sheetId="13" r:id="rId13"/>
    <sheet name="finanszírozás" sheetId="14" r:id="rId14"/>
    <sheet name="beruházások felújítások" sheetId="15" r:id="rId15"/>
    <sheet name="tartalékok" sheetId="16" r:id="rId16"/>
  </sheets>
  <externalReferences>
    <externalReference r:id="rId19"/>
  </externalReferences>
  <definedNames>
    <definedName name="_xlnm.Print_Area" localSheetId="14">'beruházások felújítások'!$A$1:$I$71</definedName>
    <definedName name="_xlnm.Print_Area" localSheetId="1">'bevételek műk.bölcsőde'!$A$1:$F$92</definedName>
    <definedName name="_xlnm.Print_Area" localSheetId="3">'bevételek műk.könyvtár'!$A$1:$F$92</definedName>
    <definedName name="_xlnm.Print_Area" localSheetId="11">'bevételek önk+költs.szerv'!$A$1:$F$97</definedName>
    <definedName name="_xlnm.Print_Area" localSheetId="9">'bevételek önkorm.'!$A$1:$F$97</definedName>
    <definedName name="_xlnm.Print_Area" localSheetId="7">'bevételek polg.hiv'!$A$1:$F$97</definedName>
    <definedName name="_xlnm.Print_Area" localSheetId="5">'bevételek zengő óvoda'!$A$1:$F$97</definedName>
    <definedName name="_xlnm.Print_Area" localSheetId="13">'finanszírozás'!$A$1:$G$9</definedName>
    <definedName name="_xlnm.Print_Area" localSheetId="2">'kiadások működés Bölcsőde'!$A$1:$F$124</definedName>
    <definedName name="_xlnm.Print_Area" localSheetId="4">'kiadások működés Könyvtár'!$A$1:$F$123</definedName>
    <definedName name="_xlnm.Print_Area" localSheetId="12">'kiadások működés önk+költs.szer'!$A$1:$F$123</definedName>
    <definedName name="_xlnm.Print_Area" localSheetId="10">'kiadások működés önkormányzat'!$A$1:$F$123</definedName>
    <definedName name="_xlnm.Print_Area" localSheetId="8">'kiadások működés Polg.Hiv'!$A$1:$F$123</definedName>
    <definedName name="_xlnm.Print_Area" localSheetId="6">'kiadások működés Zengő Óvoda'!$A$1:$F$123</definedName>
    <definedName name="_xlnm.Print_Area" localSheetId="0">'kiemelt ei'!$A$1:$G$29</definedName>
    <definedName name="_xlnm.Print_Area" localSheetId="15">'tartalékok'!$A$1:$D$20</definedName>
  </definedNames>
  <calcPr fullCalcOnLoad="1"/>
</workbook>
</file>

<file path=xl/sharedStrings.xml><?xml version="1.0" encoding="utf-8"?>
<sst xmlns="http://schemas.openxmlformats.org/spreadsheetml/2006/main" count="2685" uniqueCount="527">
  <si>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</si>
  <si>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</si>
  <si>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</si>
  <si>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</si>
  <si>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</si>
  <si>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</si>
  <si>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</si>
  <si>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</si>
  <si>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</si>
  <si>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</si>
  <si>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</si>
  <si>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</si>
  <si>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</si>
  <si>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</si>
  <si>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</si>
  <si>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>Bevételek (E Ft)</t>
  </si>
  <si>
    <t>Kiadások (E Ft)</t>
  </si>
  <si>
    <t xml:space="preserve">Felhalmozási költségvetés előirányzat csoport </t>
  </si>
  <si>
    <t>Működési költségvetés előirányzat csoport</t>
  </si>
  <si>
    <t>kötelező feladatok</t>
  </si>
  <si>
    <t>önként vállalt feladatok</t>
  </si>
  <si>
    <t xml:space="preserve">állami (államigazgatási) feladatok </t>
  </si>
  <si>
    <t>MADARÁSZ JÓZSEF VÁROSI KÖNYVTÁR ELŐIRÁNYZATA</t>
  </si>
  <si>
    <t>SÁRBOGÁRD VÁROS ÖNKORMÁNYZAT ELŐIRÁNYZATA</t>
  </si>
  <si>
    <t>Számítástechnikai eszköz, szoftver beszerzés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</si>
  <si>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</si>
  <si>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</si>
  <si>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</si>
  <si>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</si>
  <si>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költségvetési egyenleg  MŰKÖDÉSI</t>
  </si>
  <si>
    <t>költségvetési egyenleg FELHALMOZÁSI</t>
  </si>
  <si>
    <t>Tartalékok-általános</t>
  </si>
  <si>
    <t>Tartalékok-cél</t>
  </si>
  <si>
    <t>Céltartalékok-</t>
  </si>
  <si>
    <t>Általános tartalékok</t>
  </si>
  <si>
    <t>Megnevezés</t>
  </si>
  <si>
    <t>Sárbogárdi Polgármesteri Hivatal</t>
  </si>
  <si>
    <t>Sárbogárd Város Önkormányzat</t>
  </si>
  <si>
    <t>ÖNKORMÁNYZATI ELŐIRÁNYZATOK</t>
  </si>
  <si>
    <t>MINDÖSSZESEN</t>
  </si>
  <si>
    <t>ÖNKORMÁNYZAT ÉS KÖLTSÉGVETÉSI SZERVEI ELŐIRÁNYZATA MINDÖSSZESEN</t>
  </si>
  <si>
    <t>Madarász József Városi Könyvtár</t>
  </si>
  <si>
    <t>Sárbogárdi Zengő Óvoda</t>
  </si>
  <si>
    <t>Beruházások és felújítások (E Ft)</t>
  </si>
  <si>
    <t>Általános- és céltartalékok (E Ft)</t>
  </si>
  <si>
    <t>Központi, irányító szervi támogatások folyósítása működési célra</t>
  </si>
  <si>
    <t>Központi, irányító szervi támogatások folyósítása felhalmozási célra</t>
  </si>
  <si>
    <t>ÖSSZESEN</t>
  </si>
  <si>
    <t>Irányító szervi támogatások folyósítása (E Ft)</t>
  </si>
  <si>
    <t>ÖSSZESEN:</t>
  </si>
  <si>
    <t>Rovat-
szám</t>
  </si>
  <si>
    <t>Összesen</t>
  </si>
  <si>
    <t>Városi Bölcsőde</t>
  </si>
  <si>
    <t>K1-8. Költségvetési kiadások</t>
  </si>
  <si>
    <t>K1. Személyi juttatások</t>
  </si>
  <si>
    <t>K2. Munkaadókat terhelő járulékok és szociális hozzájárulási adó</t>
  </si>
  <si>
    <t>K3. Dologi kiadások</t>
  </si>
  <si>
    <t>K4. Ellátottak pénzbeli juttatásai</t>
  </si>
  <si>
    <t>K5. Egyéb működési célú kiadások</t>
  </si>
  <si>
    <t>K6. Beruházási kiadások</t>
  </si>
  <si>
    <t>K7. Felújítások</t>
  </si>
  <si>
    <t>K8. Egyéb felhalmozási célú kiadások</t>
  </si>
  <si>
    <t>K9. Finanszírozási kiadások</t>
  </si>
  <si>
    <t>B1-7. Költségvetési bevételek</t>
  </si>
  <si>
    <t>B1. Működési célú támogatások államháztartáson belülről</t>
  </si>
  <si>
    <t>B2. Felhalmozási célú támogatások államháztartáson belülről</t>
  </si>
  <si>
    <t>B3. Közhatalmi bevételek</t>
  </si>
  <si>
    <t>B4. Működési bevételek</t>
  </si>
  <si>
    <t>B5. Felhalmozási bevételek</t>
  </si>
  <si>
    <t>B6. Működési célú átvett pénzeszközök</t>
  </si>
  <si>
    <t>B7. Felhalmozási célú átvett pénzeszközök</t>
  </si>
  <si>
    <t>B8. Finanszírozási bevételek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</si>
  <si>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</si>
  <si>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</si>
  <si>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</si>
  <si>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</si>
  <si>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</si>
  <si>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</si>
  <si>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</si>
  <si>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</si>
  <si>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</si>
  <si>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</si>
  <si>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</si>
  <si>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</si>
  <si>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</si>
  <si>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</si>
  <si>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</si>
  <si>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</si>
  <si>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</si>
  <si>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</si>
  <si>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</si>
  <si>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</si>
  <si>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</si>
  <si>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</si>
  <si>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</si>
  <si>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</si>
  <si>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</si>
  <si>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</si>
  <si>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</si>
  <si>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</si>
  <si>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</si>
  <si>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</si>
  <si>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</si>
  <si>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</si>
  <si>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</si>
  <si>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</si>
  <si>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</si>
  <si>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</si>
  <si>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</si>
  <si>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</si>
  <si>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</si>
  <si>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</si>
  <si>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</si>
  <si>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</si>
  <si>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</si>
  <si>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</si>
  <si>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</si>
  <si>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</si>
  <si>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</si>
  <si>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</si>
  <si>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</si>
  <si>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</si>
  <si>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</si>
  <si>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</si>
  <si>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</si>
  <si>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</si>
  <si>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</si>
  <si>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</si>
  <si>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</si>
  <si>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</si>
  <si>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</si>
  <si>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</si>
  <si>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</si>
  <si>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</si>
  <si>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</si>
  <si>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</si>
  <si>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</si>
  <si>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</si>
  <si>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</si>
  <si>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</si>
  <si>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</si>
  <si>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</si>
  <si>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</si>
  <si>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</si>
  <si>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</si>
  <si>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</si>
  <si>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</si>
  <si>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</si>
  <si>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</si>
  <si>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</si>
  <si>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</si>
  <si>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</si>
  <si>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</si>
  <si>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</si>
  <si>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</si>
  <si>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</si>
  <si>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</si>
  <si>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</si>
  <si>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</si>
  <si>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</si>
  <si>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</si>
  <si>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</si>
  <si>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</si>
  <si>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</si>
  <si>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</si>
  <si>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</si>
  <si>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</si>
  <si>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</si>
  <si>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</si>
  <si>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</si>
  <si>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</si>
  <si>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</si>
  <si>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</si>
  <si>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</si>
  <si>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</si>
  <si>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</si>
  <si>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</si>
  <si>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</si>
  <si>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</si>
  <si>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</si>
  <si>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</si>
  <si>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</si>
  <si>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</si>
  <si>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</si>
  <si>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</si>
  <si>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</si>
  <si>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</si>
  <si>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</si>
  <si>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</si>
  <si>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</si>
  <si>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</si>
  <si>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</si>
  <si>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</si>
  <si>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</si>
  <si>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</si>
  <si>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</si>
  <si>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</si>
  <si>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</si>
  <si>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</si>
  <si>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</si>
  <si>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</si>
  <si>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</si>
  <si>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</si>
  <si>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</si>
  <si>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</si>
  <si>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</si>
  <si>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</si>
  <si>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</si>
  <si>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</si>
  <si>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</si>
  <si>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</si>
  <si>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Likviditási célú hitelek, kölcsönök törlesztése pénzügyi vállalkozásnak</t>
  </si>
  <si>
    <t>K9112</t>
  </si>
  <si>
    <t>K9113</t>
  </si>
  <si>
    <t>K911</t>
  </si>
  <si>
    <t>K9121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</si>
  <si>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</si>
  <si>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</si>
  <si>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</si>
  <si>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</si>
  <si>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</si>
  <si>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</si>
  <si>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</si>
  <si>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</si>
  <si>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</si>
  <si>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</si>
  <si>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</si>
  <si>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</si>
  <si>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</si>
  <si>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</si>
  <si>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</si>
  <si>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</si>
  <si>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</si>
  <si>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</si>
  <si>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</si>
  <si>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</si>
  <si>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</si>
  <si>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</si>
  <si>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</si>
  <si>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</si>
  <si>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</si>
  <si>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</si>
  <si>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</si>
  <si>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</si>
  <si>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</si>
  <si>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</si>
  <si>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</si>
  <si>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</si>
  <si>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</si>
  <si>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</si>
  <si>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</si>
  <si>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</si>
  <si>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</si>
  <si>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</si>
  <si>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</si>
  <si>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</si>
  <si>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</si>
  <si>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</si>
  <si>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</si>
  <si>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</si>
  <si>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</si>
  <si>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</si>
  <si>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</si>
  <si>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</si>
  <si>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</si>
  <si>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</si>
  <si>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</si>
  <si>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</si>
  <si>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</si>
  <si>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</si>
  <si>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</si>
  <si>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</si>
  <si>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</si>
  <si>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</si>
  <si>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</si>
  <si>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</si>
  <si>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</si>
  <si>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</si>
  <si>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</si>
  <si>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</si>
  <si>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B352</t>
  </si>
  <si>
    <t xml:space="preserve">Pénzügyi monopóliumok nyereségét terhelő adók </t>
  </si>
  <si>
    <t>B353</t>
  </si>
  <si>
    <t>B354</t>
  </si>
  <si>
    <t>B355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</si>
  <si>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</si>
  <si>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</si>
  <si>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</si>
  <si>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</si>
  <si>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</si>
  <si>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</si>
  <si>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</si>
  <si>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</si>
  <si>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eFt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</si>
  <si>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</si>
  <si>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</si>
  <si>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</si>
  <si>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</si>
  <si>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</si>
  <si>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</si>
  <si>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</si>
  <si>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</si>
  <si>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</si>
  <si>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</si>
  <si>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</si>
  <si>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</si>
  <si>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</si>
  <si>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</si>
  <si>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</si>
  <si>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</si>
  <si>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</si>
  <si>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</si>
  <si>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</si>
  <si>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</si>
  <si>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</si>
  <si>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</si>
  <si>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</si>
  <si>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</si>
  <si>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</si>
  <si>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</si>
  <si>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</si>
  <si>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</si>
  <si>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</si>
  <si>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</si>
  <si>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</si>
  <si>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</si>
  <si>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</si>
  <si>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</si>
  <si>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</si>
  <si>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</si>
  <si>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</si>
  <si>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</si>
  <si>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</si>
  <si>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</si>
  <si>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</si>
  <si>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</si>
  <si>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</si>
  <si>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</si>
  <si>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</si>
  <si>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</si>
  <si>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</si>
  <si>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</si>
  <si>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</si>
  <si>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</si>
  <si>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</si>
  <si>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</si>
  <si>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</si>
  <si>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</si>
  <si>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</si>
  <si>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</si>
  <si>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</si>
  <si>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</si>
  <si>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</si>
  <si>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</si>
  <si>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</si>
  <si>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</si>
  <si>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</si>
  <si>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</si>
  <si>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</si>
  <si>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</si>
  <si>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</si>
  <si>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</si>
  <si>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</si>
  <si>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</si>
  <si>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</si>
  <si>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</si>
  <si>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</si>
  <si>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>Az egységes rovatrend szerint a kiemelt kiadási és bevételi előirányzatok jogcímenként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</si>
  <si>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</si>
  <si>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</si>
  <si>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</si>
  <si>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</si>
  <si>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</si>
  <si>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</si>
  <si>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</si>
  <si>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</si>
  <si>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</si>
  <si>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Belföldi értékpapírok kiadásai </t>
  </si>
  <si>
    <t xml:space="preserve">Belföldi finanszírozás kiadásai </t>
  </si>
  <si>
    <t>Forgatási célú belföldi értékpapírok beváltása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</si>
  <si>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</si>
  <si>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</si>
  <si>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</si>
  <si>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</si>
  <si>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</si>
  <si>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</si>
  <si>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</si>
  <si>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</si>
  <si>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</si>
  <si>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</si>
  <si>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</si>
  <si>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</si>
  <si>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</si>
  <si>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</si>
  <si>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</si>
  <si>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</si>
  <si>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</si>
  <si>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</si>
  <si>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</si>
  <si>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</si>
  <si>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</si>
  <si>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</si>
  <si>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</si>
  <si>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</si>
  <si>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</si>
  <si>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</si>
  <si>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</si>
  <si>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</si>
  <si>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</si>
  <si>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</si>
  <si>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</si>
  <si>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</si>
  <si>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</si>
  <si>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</si>
  <si>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</si>
  <si>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</si>
  <si>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</si>
  <si>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</si>
  <si>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</si>
  <si>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</si>
  <si>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</si>
  <si>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</si>
  <si>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</si>
  <si>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</si>
  <si>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</si>
  <si>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</si>
  <si>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</si>
  <si>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</si>
  <si>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</si>
  <si>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</si>
  <si>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</si>
  <si>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</si>
  <si>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</si>
  <si>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</si>
  <si>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</si>
  <si>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</si>
  <si>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</si>
  <si>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</si>
  <si>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</si>
  <si>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</si>
  <si>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</si>
  <si>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</si>
  <si>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</si>
  <si>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</si>
  <si>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</si>
  <si>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</si>
  <si>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</si>
  <si>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</si>
  <si>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</si>
  <si>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</si>
  <si>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</si>
  <si>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</si>
  <si>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</si>
  <si>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</si>
  <si>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</si>
  <si>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>A</t>
  </si>
  <si>
    <t>B</t>
  </si>
  <si>
    <t>C</t>
  </si>
  <si>
    <t>D</t>
  </si>
  <si>
    <t>E</t>
  </si>
  <si>
    <t>F</t>
  </si>
  <si>
    <t>G</t>
  </si>
  <si>
    <t>H</t>
  </si>
  <si>
    <t>K</t>
  </si>
  <si>
    <t>megnevezés</t>
  </si>
  <si>
    <t>költségvetési egyenleg MŰKÖDÉSI</t>
  </si>
  <si>
    <t>hitel, kölcsön felvétele, átvállalása</t>
  </si>
  <si>
    <t>hitelviszonyt megtestesítő értékpapír forgalomba hozatala</t>
  </si>
  <si>
    <t>váltó kibocsátása</t>
  </si>
  <si>
    <t xml:space="preserve">pénzügyi lízing </t>
  </si>
  <si>
    <t xml:space="preserve"> visszavásárlási kötelezettség kikötésével megkötött adásvételi szerződés</t>
  </si>
  <si>
    <t>halasztott fizetés, részletfizetés</t>
  </si>
  <si>
    <t>külföldi hitelintézetek által, származékos műveletek különbözeteként azÁKK Zrt.-nél elhelyezett fedezeti betétek</t>
  </si>
  <si>
    <t>Madarász József Városi Könyvtár 2015. évi költségvetése</t>
  </si>
  <si>
    <t>Sárbogárd Város Önkormányzat 2015. évi költségvetése</t>
  </si>
  <si>
    <t>Sárbogárd Város önkormányzatának 2015. évi költségvetése</t>
  </si>
  <si>
    <t>Sárbogárdi Hársfavirág Bőlcsöde</t>
  </si>
  <si>
    <t xml:space="preserve"> </t>
  </si>
  <si>
    <t>Feldolgozógép</t>
  </si>
  <si>
    <t>Fali polc</t>
  </si>
  <si>
    <t>Vagyonértékű jogok beszerzése</t>
  </si>
  <si>
    <t>Kisétékű egyéb gép, berendezés beszerzés</t>
  </si>
  <si>
    <t>Járda térkövezés</t>
  </si>
  <si>
    <t>Út asztfalozása</t>
  </si>
  <si>
    <t xml:space="preserve">Közvilágítás bővítés </t>
  </si>
  <si>
    <t>Töbörzsöki temető vizesblokk kialakítás</t>
  </si>
  <si>
    <t>Sárszentmiklósi temető Angyalsétány kialakítása</t>
  </si>
  <si>
    <t>Térfigyelő kamera</t>
  </si>
  <si>
    <t>Belterületi vízrendezés</t>
  </si>
  <si>
    <t>Bend buszváró kialakítása</t>
  </si>
  <si>
    <t>Buszváró áthelyezés</t>
  </si>
  <si>
    <t>Számítógép vásárlás (védőnői szolgálat)</t>
  </si>
  <si>
    <t>Nyomtató vásárlás ( háziorvosi szolgálat)</t>
  </si>
  <si>
    <t>Útfelújítás</t>
  </si>
  <si>
    <t>Sárbogárdi Hársfavirág Bölcsőde</t>
  </si>
  <si>
    <t>SÁRBOGÁRDI HÁRSFAVIRÁG BÖLCSŐDE ELŐIRÁNYZATA</t>
  </si>
  <si>
    <t>Sárbogárdi Hársfavirág Bölcsőde 2015. évi költségvetése</t>
  </si>
  <si>
    <t>ÖNKORMÁNYZAT ÉS A KÖLTSÉGVETÉSI SZERVEK ELŐIRÁNYZATA MINDÖSSZESEN</t>
  </si>
  <si>
    <t>A fenti előirányzatokból 2015. költségvetési év azon fejlesztési céljai, amelyek megvalósításához a Stabilitási tv. 3. § (1) bekezdése szerinti adósságot keletkeztető ügylet megkötése válik vagy válhat szükségessé (forrás feltüntetése ezer forintban)</t>
  </si>
  <si>
    <t>-irányítószervi támogatás</t>
  </si>
  <si>
    <t>-hitel</t>
  </si>
  <si>
    <t>Működési célú visszatérítendő támogatások, kölcsönök visszatérülése Európai Uniótól</t>
  </si>
  <si>
    <t>B65</t>
  </si>
  <si>
    <t>K513</t>
  </si>
  <si>
    <t>Működési célú támogatások Európai Uniónak</t>
  </si>
  <si>
    <t>K89</t>
  </si>
  <si>
    <t>csepegtetőrendszer,hűtőkamra kialakítás</t>
  </si>
  <si>
    <t>szivattyú, permetező közfoglalk.</t>
  </si>
  <si>
    <t>bútor beszerzés (védőnői szolgálat)</t>
  </si>
  <si>
    <t>Pusztaegres-Sárhatvav ivóvíz ell.jav.</t>
  </si>
  <si>
    <t>polgármester szabadság megváltása</t>
  </si>
  <si>
    <t>költségvetési maradvány</t>
  </si>
  <si>
    <t>Közfoglalk.programok önrésze</t>
  </si>
  <si>
    <t>-maradvány</t>
  </si>
  <si>
    <t>Lakáscélú hely. Felújítása</t>
  </si>
  <si>
    <t>Képviselőtest.tiszteletdíj emelés</t>
  </si>
  <si>
    <t>polgármester illetményenek emelése</t>
  </si>
  <si>
    <t>étkezési program díja</t>
  </si>
  <si>
    <t>műfüves pálya karbantart.ktg</t>
  </si>
  <si>
    <t>Közbeszerzési díj energiahaték.pály.</t>
  </si>
  <si>
    <t>Általános tartalékok május</t>
  </si>
  <si>
    <t>Általános tartalékok június</t>
  </si>
  <si>
    <t>Élelmezési program beszerzés</t>
  </si>
  <si>
    <t>Zengő Óvoda 2015. évi költségvetése</t>
  </si>
  <si>
    <t>ZENGŐ ÓVODA ELŐIRÁNYZATA</t>
  </si>
  <si>
    <t>Sárbogárdi Polgármesteri Hivatal 2015. évi költségvetése</t>
  </si>
  <si>
    <t>SÁRBOGÁRDI POLGÁRMESTERI HIVATAL ELŐIRÁNYZATA</t>
  </si>
</sst>
</file>

<file path=xl/styles.xml><?xml version="1.0" encoding="utf-8"?>
<styleSheet xmlns="http://schemas.openxmlformats.org/spreadsheetml/2006/main">
  <numFmts count="2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__"/>
    <numFmt numFmtId="165" formatCode="\ ##########"/>
    <numFmt numFmtId="166" formatCode="&quot;Igen&quot;;&quot;Igen&quot;;&quot;Nem&quot;"/>
    <numFmt numFmtId="167" formatCode="&quot;Igaz&quot;;&quot;Igaz&quot;;&quot;Hamis&quot;"/>
    <numFmt numFmtId="168" formatCode="&quot;Be&quot;;&quot;Be&quot;;&quot;Ki&quot;"/>
    <numFmt numFmtId="169" formatCode="[$€-2]\ #\ ##,000_);[Red]\([$€-2]\ #\ ##,000\)"/>
    <numFmt numFmtId="170" formatCode="[$-40E]yyyy\.\ mmmm\ d\."/>
    <numFmt numFmtId="171" formatCode="[$-40E]yyyy/\ mmmm;@"/>
    <numFmt numFmtId="172" formatCode="mmm/yyyy"/>
    <numFmt numFmtId="173" formatCode="#,###,###"/>
    <numFmt numFmtId="174" formatCode="###,###,###"/>
    <numFmt numFmtId="175" formatCode="##,###,###"/>
    <numFmt numFmtId="176" formatCode="[$¥€-2]\ #\ ##,000_);[Red]\([$€-2]\ #\ ##,000\)"/>
  </numFmts>
  <fonts count="44"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Bookman Old Style"/>
      <family val="1"/>
    </font>
    <font>
      <sz val="10"/>
      <color indexed="8"/>
      <name val="Bookman Old Style"/>
      <family val="1"/>
    </font>
    <font>
      <b/>
      <sz val="12"/>
      <color indexed="8"/>
      <name val="Bookman Old Style"/>
      <family val="1"/>
    </font>
    <font>
      <b/>
      <sz val="10"/>
      <name val="Bookman Old Style"/>
      <family val="1"/>
    </font>
    <font>
      <sz val="10"/>
      <name val="Bookman Old Style"/>
      <family val="1"/>
    </font>
    <font>
      <b/>
      <sz val="12"/>
      <name val="Bookman Old Style"/>
      <family val="1"/>
    </font>
    <font>
      <b/>
      <sz val="11"/>
      <name val="Bookman Old Style"/>
      <family val="1"/>
    </font>
    <font>
      <b/>
      <sz val="11"/>
      <color indexed="8"/>
      <name val="Bookman Old Style"/>
      <family val="1"/>
    </font>
    <font>
      <sz val="12"/>
      <color indexed="8"/>
      <name val="Bookman Old Style"/>
      <family val="1"/>
    </font>
    <font>
      <b/>
      <i/>
      <sz val="14"/>
      <color indexed="8"/>
      <name val="Bookman Old Style"/>
      <family val="1"/>
    </font>
    <font>
      <sz val="10"/>
      <name val="Arial CE"/>
      <family val="0"/>
    </font>
    <font>
      <sz val="11"/>
      <name val="Bookman Old Style"/>
      <family val="1"/>
    </font>
    <font>
      <sz val="11"/>
      <color indexed="8"/>
      <name val="Bookman Old Style"/>
      <family val="1"/>
    </font>
    <font>
      <b/>
      <i/>
      <sz val="14"/>
      <name val="Bookman Old Style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12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8"/>
      <name val="Bookman Old Style"/>
      <family val="1"/>
    </font>
    <font>
      <b/>
      <i/>
      <u val="single"/>
      <sz val="12"/>
      <color indexed="8"/>
      <name val="Bookman Old Style"/>
      <family val="1"/>
    </font>
    <font>
      <sz val="10"/>
      <name val="Georgia"/>
      <family val="1"/>
    </font>
    <font>
      <b/>
      <sz val="10"/>
      <name val="Georgia"/>
      <family val="1"/>
    </font>
    <font>
      <b/>
      <i/>
      <sz val="12"/>
      <name val="Georgia"/>
      <family val="1"/>
    </font>
    <font>
      <b/>
      <i/>
      <sz val="14"/>
      <name val="Georgia"/>
      <family val="1"/>
    </font>
    <font>
      <b/>
      <i/>
      <sz val="18"/>
      <name val="Georgia"/>
      <family val="1"/>
    </font>
    <font>
      <b/>
      <i/>
      <sz val="14"/>
      <name val="Arial"/>
      <family val="0"/>
    </font>
    <font>
      <sz val="9"/>
      <name val="Georgia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8" fillId="7" borderId="1" applyNumberFormat="0" applyAlignment="0" applyProtection="0"/>
    <xf numFmtId="0" fontId="19" fillId="0" borderId="0" applyNumberFormat="0" applyFill="0" applyBorder="0" applyAlignment="0" applyProtection="0"/>
    <xf numFmtId="0" fontId="20" fillId="0" borderId="2" applyNumberFormat="0" applyFill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2" fillId="0" borderId="0" applyNumberFormat="0" applyFill="0" applyBorder="0" applyAlignment="0" applyProtection="0"/>
    <xf numFmtId="0" fontId="23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0" fillId="17" borderId="7" applyNumberFormat="0" applyFont="0" applyAlignment="0" applyProtection="0"/>
    <xf numFmtId="0" fontId="17" fillId="18" borderId="0" applyNumberFormat="0" applyBorder="0" applyAlignment="0" applyProtection="0"/>
    <xf numFmtId="0" fontId="17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1" borderId="0" applyNumberFormat="0" applyBorder="0" applyAlignment="0" applyProtection="0"/>
    <xf numFmtId="0" fontId="27" fillId="4" borderId="0" applyNumberFormat="0" applyBorder="0" applyAlignment="0" applyProtection="0"/>
    <xf numFmtId="0" fontId="28" fillId="22" borderId="8" applyNumberFormat="0" applyAlignment="0" applyProtection="0"/>
    <xf numFmtId="0" fontId="30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3" fillId="0" borderId="0">
      <alignment/>
      <protection/>
    </xf>
    <xf numFmtId="0" fontId="31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" borderId="0" applyNumberFormat="0" applyBorder="0" applyAlignment="0" applyProtection="0"/>
    <xf numFmtId="0" fontId="33" fillId="23" borderId="0" applyNumberFormat="0" applyBorder="0" applyAlignment="0" applyProtection="0"/>
    <xf numFmtId="0" fontId="34" fillId="22" borderId="1" applyNumberFormat="0" applyAlignment="0" applyProtection="0"/>
    <xf numFmtId="9" fontId="0" fillId="0" borderId="0" applyFont="0" applyFill="0" applyBorder="0" applyAlignment="0" applyProtection="0"/>
  </cellStyleXfs>
  <cellXfs count="160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/>
    </xf>
    <xf numFmtId="0" fontId="3" fillId="24" borderId="10" xfId="0" applyFont="1" applyFill="1" applyBorder="1" applyAlignment="1">
      <alignment horizontal="left" vertical="center"/>
    </xf>
    <xf numFmtId="0" fontId="4" fillId="25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 wrapText="1"/>
    </xf>
    <xf numFmtId="0" fontId="7" fillId="25" borderId="10" xfId="0" applyFont="1" applyFill="1" applyBorder="1" applyAlignment="1">
      <alignment horizontal="left" vertical="center" wrapText="1"/>
    </xf>
    <xf numFmtId="0" fontId="8" fillId="24" borderId="10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/>
    </xf>
    <xf numFmtId="0" fontId="8" fillId="0" borderId="1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0" xfId="0" applyBorder="1" applyAlignment="1">
      <alignment/>
    </xf>
    <xf numFmtId="0" fontId="4" fillId="0" borderId="10" xfId="0" applyFont="1" applyFill="1" applyBorder="1" applyAlignment="1">
      <alignment vertical="center"/>
    </xf>
    <xf numFmtId="0" fontId="4" fillId="0" borderId="10" xfId="0" applyNumberFormat="1" applyFont="1" applyFill="1" applyBorder="1" applyAlignment="1">
      <alignment vertical="center"/>
    </xf>
    <xf numFmtId="165" fontId="4" fillId="0" borderId="10" xfId="0" applyNumberFormat="1" applyFont="1" applyFill="1" applyBorder="1" applyAlignment="1">
      <alignment vertical="center"/>
    </xf>
    <xf numFmtId="0" fontId="4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165" fontId="3" fillId="0" borderId="10" xfId="0" applyNumberFormat="1" applyFont="1" applyFill="1" applyBorder="1" applyAlignment="1">
      <alignment vertical="center"/>
    </xf>
    <xf numFmtId="164" fontId="4" fillId="0" borderId="10" xfId="0" applyNumberFormat="1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/>
    </xf>
    <xf numFmtId="165" fontId="5" fillId="10" borderId="10" xfId="0" applyNumberFormat="1" applyFont="1" applyFill="1" applyBorder="1" applyAlignment="1">
      <alignment vertical="center"/>
    </xf>
    <xf numFmtId="0" fontId="7" fillId="0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 wrapText="1"/>
    </xf>
    <xf numFmtId="0" fontId="8" fillId="10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left" vertical="center" wrapText="1"/>
    </xf>
    <xf numFmtId="0" fontId="15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8" fillId="1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9" fillId="0" borderId="10" xfId="0" applyFont="1" applyFill="1" applyBorder="1" applyAlignment="1">
      <alignment horizontal="left" vertical="center" wrapText="1"/>
    </xf>
    <xf numFmtId="0" fontId="10" fillId="0" borderId="1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vertical="center" wrapText="1"/>
    </xf>
    <xf numFmtId="165" fontId="10" fillId="0" borderId="10" xfId="0" applyNumberFormat="1" applyFont="1" applyFill="1" applyBorder="1" applyAlignment="1">
      <alignment vertical="center"/>
    </xf>
    <xf numFmtId="0" fontId="36" fillId="26" borderId="10" xfId="0" applyFont="1" applyFill="1" applyBorder="1" applyAlignment="1">
      <alignment/>
    </xf>
    <xf numFmtId="0" fontId="4" fillId="0" borderId="10" xfId="0" applyFont="1" applyBorder="1" applyAlignment="1">
      <alignment wrapText="1"/>
    </xf>
    <xf numFmtId="0" fontId="4" fillId="0" borderId="10" xfId="0" applyFont="1" applyBorder="1" applyAlignment="1">
      <alignment horizontal="center" wrapText="1"/>
    </xf>
    <xf numFmtId="0" fontId="5" fillId="5" borderId="10" xfId="0" applyFont="1" applyFill="1" applyBorder="1" applyAlignment="1">
      <alignment horizontal="left" vertical="center"/>
    </xf>
    <xf numFmtId="0" fontId="5" fillId="5" borderId="10" xfId="0" applyFont="1" applyFill="1" applyBorder="1" applyAlignment="1">
      <alignment/>
    </xf>
    <xf numFmtId="0" fontId="0" fillId="0" borderId="0" xfId="0" applyAlignment="1">
      <alignment horizontal="center" wrapText="1"/>
    </xf>
    <xf numFmtId="0" fontId="3" fillId="0" borderId="10" xfId="0" applyFont="1" applyBorder="1" applyAlignment="1">
      <alignment wrapText="1"/>
    </xf>
    <xf numFmtId="0" fontId="10" fillId="11" borderId="10" xfId="0" applyFont="1" applyFill="1" applyBorder="1" applyAlignment="1">
      <alignment/>
    </xf>
    <xf numFmtId="0" fontId="15" fillId="0" borderId="10" xfId="0" applyFont="1" applyBorder="1" applyAlignment="1">
      <alignment wrapText="1"/>
    </xf>
    <xf numFmtId="0" fontId="14" fillId="0" borderId="1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1" xfId="0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/>
    </xf>
    <xf numFmtId="0" fontId="0" fillId="0" borderId="0" xfId="0" applyAlignment="1">
      <alignment horizontal="right"/>
    </xf>
    <xf numFmtId="0" fontId="15" fillId="0" borderId="10" xfId="0" applyFont="1" applyBorder="1" applyAlignment="1">
      <alignment/>
    </xf>
    <xf numFmtId="0" fontId="7" fillId="0" borderId="10" xfId="0" applyFont="1" applyFill="1" applyBorder="1" applyAlignment="1">
      <alignment horizontal="left" vertical="center" wrapText="1"/>
    </xf>
    <xf numFmtId="0" fontId="12" fillId="0" borderId="0" xfId="0" applyFont="1" applyAlignment="1">
      <alignment/>
    </xf>
    <xf numFmtId="0" fontId="15" fillId="0" borderId="0" xfId="0" applyFont="1" applyAlignment="1">
      <alignment/>
    </xf>
    <xf numFmtId="0" fontId="4" fillId="0" borderId="10" xfId="0" applyFont="1" applyBorder="1" applyAlignment="1">
      <alignment horizontal="center" wrapText="1"/>
    </xf>
    <xf numFmtId="0" fontId="4" fillId="0" borderId="10" xfId="0" applyFont="1" applyFill="1" applyBorder="1" applyAlignment="1">
      <alignment horizontal="center" wrapText="1"/>
    </xf>
    <xf numFmtId="0" fontId="15" fillId="0" borderId="10" xfId="0" applyFont="1" applyBorder="1" applyAlignment="1">
      <alignment/>
    </xf>
    <xf numFmtId="0" fontId="5" fillId="11" borderId="10" xfId="0" applyFont="1" applyFill="1" applyBorder="1" applyAlignment="1">
      <alignment/>
    </xf>
    <xf numFmtId="0" fontId="11" fillId="11" borderId="10" xfId="0" applyFont="1" applyFill="1" applyBorder="1" applyAlignment="1">
      <alignment/>
    </xf>
    <xf numFmtId="0" fontId="5" fillId="5" borderId="10" xfId="0" applyFont="1" applyFill="1" applyBorder="1" applyAlignment="1">
      <alignment/>
    </xf>
    <xf numFmtId="0" fontId="3" fillId="0" borderId="1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31" fillId="0" borderId="10" xfId="0" applyFont="1" applyBorder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3" fillId="24" borderId="10" xfId="0" applyFont="1" applyFill="1" applyBorder="1" applyAlignment="1">
      <alignment horizontal="left" vertical="center"/>
    </xf>
    <xf numFmtId="0" fontId="15" fillId="0" borderId="0" xfId="0" applyFont="1" applyBorder="1" applyAlignment="1">
      <alignment/>
    </xf>
    <xf numFmtId="0" fontId="7" fillId="0" borderId="0" xfId="0" applyFont="1" applyFill="1" applyBorder="1" applyAlignment="1">
      <alignment horizontal="left" vertical="center" wrapText="1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/>
    </xf>
    <xf numFmtId="0" fontId="8" fillId="25" borderId="0" xfId="0" applyFont="1" applyFill="1" applyBorder="1" applyAlignment="1">
      <alignment horizontal="left" vertical="center" wrapText="1"/>
    </xf>
    <xf numFmtId="0" fontId="3" fillId="25" borderId="0" xfId="0" applyFont="1" applyFill="1" applyBorder="1" applyAlignment="1">
      <alignment horizontal="left" vertical="center"/>
    </xf>
    <xf numFmtId="0" fontId="4" fillId="0" borderId="10" xfId="0" applyFont="1" applyBorder="1" applyAlignment="1">
      <alignment/>
    </xf>
    <xf numFmtId="0" fontId="10" fillId="5" borderId="10" xfId="0" applyFont="1" applyFill="1" applyBorder="1" applyAlignment="1">
      <alignment horizontal="left" vertical="center"/>
    </xf>
    <xf numFmtId="0" fontId="10" fillId="26" borderId="10" xfId="0" applyFont="1" applyFill="1" applyBorder="1" applyAlignment="1">
      <alignment horizontal="left" vertical="center"/>
    </xf>
    <xf numFmtId="0" fontId="10" fillId="14" borderId="10" xfId="0" applyFont="1" applyFill="1" applyBorder="1" applyAlignment="1">
      <alignment horizontal="left" vertical="center"/>
    </xf>
    <xf numFmtId="165" fontId="10" fillId="26" borderId="10" xfId="0" applyNumberFormat="1" applyFont="1" applyFill="1" applyBorder="1" applyAlignment="1">
      <alignment vertical="center"/>
    </xf>
    <xf numFmtId="0" fontId="0" fillId="0" borderId="10" xfId="0" applyBorder="1" applyAlignment="1">
      <alignment horizontal="center"/>
    </xf>
    <xf numFmtId="0" fontId="41" fillId="0" borderId="10" xfId="0" applyFont="1" applyBorder="1" applyAlignment="1">
      <alignment/>
    </xf>
    <xf numFmtId="0" fontId="43" fillId="0" borderId="10" xfId="0" applyFont="1" applyBorder="1" applyAlignment="1">
      <alignment wrapText="1"/>
    </xf>
    <xf numFmtId="0" fontId="43" fillId="0" borderId="12" xfId="0" applyFont="1" applyBorder="1" applyAlignment="1">
      <alignment horizontal="center" wrapText="1"/>
    </xf>
    <xf numFmtId="0" fontId="39" fillId="0" borderId="10" xfId="0" applyFont="1" applyBorder="1" applyAlignment="1">
      <alignment wrapText="1"/>
    </xf>
    <xf numFmtId="0" fontId="37" fillId="0" borderId="10" xfId="0" applyFont="1" applyBorder="1" applyAlignment="1">
      <alignment/>
    </xf>
    <xf numFmtId="173" fontId="37" fillId="0" borderId="10" xfId="0" applyNumberFormat="1" applyFont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/>
    </xf>
    <xf numFmtId="173" fontId="0" fillId="0" borderId="10" xfId="0" applyNumberFormat="1" applyBorder="1" applyAlignment="1">
      <alignment/>
    </xf>
    <xf numFmtId="0" fontId="37" fillId="0" borderId="10" xfId="0" applyFont="1" applyBorder="1" applyAlignment="1">
      <alignment wrapText="1"/>
    </xf>
    <xf numFmtId="173" fontId="38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0" borderId="10" xfId="0" applyNumberFormat="1" applyFont="1" applyBorder="1" applyAlignment="1">
      <alignment/>
    </xf>
    <xf numFmtId="173" fontId="10" fillId="11" borderId="10" xfId="0" applyNumberFormat="1" applyFont="1" applyFill="1" applyBorder="1" applyAlignment="1">
      <alignment/>
    </xf>
    <xf numFmtId="173" fontId="15" fillId="0" borderId="0" xfId="0" applyNumberFormat="1" applyFont="1" applyAlignment="1">
      <alignment/>
    </xf>
    <xf numFmtId="173" fontId="15" fillId="0" borderId="10" xfId="0" applyNumberFormat="1" applyFont="1" applyBorder="1" applyAlignment="1">
      <alignment/>
    </xf>
    <xf numFmtId="173" fontId="15" fillId="0" borderId="10" xfId="0" applyNumberFormat="1" applyFont="1" applyBorder="1" applyAlignment="1">
      <alignment/>
    </xf>
    <xf numFmtId="173" fontId="7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6" fillId="0" borderId="10" xfId="0" applyNumberFormat="1" applyFont="1" applyFill="1" applyBorder="1" applyAlignment="1">
      <alignment horizontal="left" vertical="center" wrapText="1"/>
    </xf>
    <xf numFmtId="173" fontId="7" fillId="0" borderId="10" xfId="0" applyNumberFormat="1" applyFont="1" applyFill="1" applyBorder="1" applyAlignment="1">
      <alignment horizontal="left" vertical="center"/>
    </xf>
    <xf numFmtId="173" fontId="7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3" fontId="6" fillId="0" borderId="10" xfId="0" applyNumberFormat="1" applyFont="1" applyFill="1" applyBorder="1" applyAlignment="1">
      <alignment horizontal="left" vertical="center"/>
    </xf>
    <xf numFmtId="174" fontId="15" fillId="0" borderId="10" xfId="0" applyNumberFormat="1" applyFont="1" applyBorder="1" applyAlignment="1">
      <alignment/>
    </xf>
    <xf numFmtId="174" fontId="15" fillId="0" borderId="10" xfId="0" applyNumberFormat="1" applyFont="1" applyBorder="1" applyAlignment="1">
      <alignment/>
    </xf>
    <xf numFmtId="174" fontId="10" fillId="0" borderId="10" xfId="0" applyNumberFormat="1" applyFont="1" applyBorder="1" applyAlignment="1">
      <alignment/>
    </xf>
    <xf numFmtId="174" fontId="7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6" fillId="0" borderId="10" xfId="0" applyNumberFormat="1" applyFont="1" applyFill="1" applyBorder="1" applyAlignment="1">
      <alignment horizontal="left" vertical="center" wrapText="1"/>
    </xf>
    <xf numFmtId="174" fontId="7" fillId="0" borderId="10" xfId="0" applyNumberFormat="1" applyFont="1" applyFill="1" applyBorder="1" applyAlignment="1">
      <alignment horizontal="left" vertical="center"/>
    </xf>
    <xf numFmtId="174" fontId="7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4" fontId="6" fillId="0" borderId="10" xfId="0" applyNumberFormat="1" applyFont="1" applyFill="1" applyBorder="1" applyAlignment="1">
      <alignment horizontal="left" vertical="center"/>
    </xf>
    <xf numFmtId="173" fontId="0" fillId="0" borderId="10" xfId="0" applyNumberFormat="1" applyBorder="1" applyAlignment="1">
      <alignment/>
    </xf>
    <xf numFmtId="173" fontId="31" fillId="0" borderId="10" xfId="0" applyNumberFormat="1" applyFont="1" applyBorder="1" applyAlignment="1">
      <alignment/>
    </xf>
    <xf numFmtId="173" fontId="0" fillId="0" borderId="10" xfId="0" applyNumberFormat="1" applyFont="1" applyBorder="1" applyAlignment="1">
      <alignment/>
    </xf>
    <xf numFmtId="173" fontId="31" fillId="0" borderId="10" xfId="0" applyNumberFormat="1" applyFont="1" applyBorder="1" applyAlignment="1">
      <alignment/>
    </xf>
    <xf numFmtId="173" fontId="3" fillId="0" borderId="10" xfId="0" applyNumberFormat="1" applyFont="1" applyBorder="1" applyAlignment="1">
      <alignment/>
    </xf>
    <xf numFmtId="174" fontId="14" fillId="0" borderId="10" xfId="0" applyNumberFormat="1" applyFont="1" applyFill="1" applyBorder="1" applyAlignment="1">
      <alignment horizontal="right" vertical="center" wrapText="1"/>
    </xf>
    <xf numFmtId="174" fontId="9" fillId="0" borderId="10" xfId="0" applyNumberFormat="1" applyFont="1" applyFill="1" applyBorder="1" applyAlignment="1">
      <alignment horizontal="right" vertical="center" wrapText="1"/>
    </xf>
    <xf numFmtId="174" fontId="14" fillId="0" borderId="10" xfId="0" applyNumberFormat="1" applyFont="1" applyFill="1" applyBorder="1" applyAlignment="1">
      <alignment horizontal="right" vertical="center"/>
    </xf>
    <xf numFmtId="174" fontId="9" fillId="0" borderId="10" xfId="0" applyNumberFormat="1" applyFont="1" applyFill="1" applyBorder="1" applyAlignment="1">
      <alignment horizontal="right" vertical="center"/>
    </xf>
    <xf numFmtId="174" fontId="10" fillId="0" borderId="10" xfId="0" applyNumberFormat="1" applyFont="1" applyBorder="1" applyAlignment="1">
      <alignment horizontal="right"/>
    </xf>
    <xf numFmtId="173" fontId="14" fillId="0" borderId="10" xfId="0" applyNumberFormat="1" applyFont="1" applyFill="1" applyBorder="1" applyAlignment="1">
      <alignment horizontal="right" vertical="center" wrapText="1"/>
    </xf>
    <xf numFmtId="173" fontId="9" fillId="0" borderId="10" xfId="0" applyNumberFormat="1" applyFont="1" applyFill="1" applyBorder="1" applyAlignment="1">
      <alignment horizontal="right" vertical="center" wrapText="1"/>
    </xf>
    <xf numFmtId="173" fontId="14" fillId="0" borderId="10" xfId="0" applyNumberFormat="1" applyFont="1" applyFill="1" applyBorder="1" applyAlignment="1">
      <alignment horizontal="right" vertical="center"/>
    </xf>
    <xf numFmtId="173" fontId="9" fillId="0" borderId="10" xfId="0" applyNumberFormat="1" applyFont="1" applyFill="1" applyBorder="1" applyAlignment="1">
      <alignment horizontal="right" vertical="center"/>
    </xf>
    <xf numFmtId="173" fontId="10" fillId="0" borderId="10" xfId="0" applyNumberFormat="1" applyFont="1" applyBorder="1" applyAlignment="1">
      <alignment horizontal="right"/>
    </xf>
    <xf numFmtId="0" fontId="15" fillId="0" borderId="10" xfId="0" applyFont="1" applyBorder="1" applyAlignment="1" quotePrefix="1">
      <alignment/>
    </xf>
    <xf numFmtId="0" fontId="15" fillId="0" borderId="10" xfId="0" applyFont="1" applyBorder="1" applyAlignment="1" quotePrefix="1">
      <alignment/>
    </xf>
    <xf numFmtId="0" fontId="7" fillId="0" borderId="10" xfId="0" applyFont="1" applyFill="1" applyBorder="1" applyAlignment="1">
      <alignment horizontal="left" wrapText="1"/>
    </xf>
    <xf numFmtId="0" fontId="35" fillId="0" borderId="0" xfId="0" applyFont="1" applyAlignment="1">
      <alignment horizontal="center"/>
    </xf>
    <xf numFmtId="0" fontId="0" fillId="0" borderId="0" xfId="0" applyAlignment="1">
      <alignment/>
    </xf>
    <xf numFmtId="0" fontId="12" fillId="0" borderId="0" xfId="0" applyFont="1" applyAlignment="1">
      <alignment horizontal="center" wrapText="1"/>
    </xf>
    <xf numFmtId="0" fontId="35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1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16" fillId="0" borderId="0" xfId="0" applyFont="1" applyFill="1" applyBorder="1" applyAlignment="1">
      <alignment horizontal="center" vertical="center" wrapText="1"/>
    </xf>
    <xf numFmtId="0" fontId="40" fillId="0" borderId="0" xfId="0" applyFont="1" applyAlignment="1">
      <alignment wrapText="1"/>
    </xf>
    <xf numFmtId="0" fontId="42" fillId="0" borderId="0" xfId="0" applyFont="1" applyAlignment="1">
      <alignment wrapText="1"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yperlink" xfId="43"/>
    <cellStyle name="Hivatkozott cella" xfId="44"/>
    <cellStyle name="Jegyzet" xfId="45"/>
    <cellStyle name="Jelölőszín (1)" xfId="46"/>
    <cellStyle name="Jelölőszín (2)" xfId="47"/>
    <cellStyle name="Jelölőszín (3)" xfId="48"/>
    <cellStyle name="Jelölőszín (4)" xfId="49"/>
    <cellStyle name="Jelölőszín (5)" xfId="50"/>
    <cellStyle name="Jelölőszín (6)" xfId="51"/>
    <cellStyle name="Jó" xfId="52"/>
    <cellStyle name="Kimenet" xfId="53"/>
    <cellStyle name="Magyarázó szöveg" xfId="54"/>
    <cellStyle name="Followed Hyperlink" xfId="55"/>
    <cellStyle name="Normal_KTRSZJ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Users\mariann\Documents\rendeletm&#243;dos&#237;t&#225;s%202015\m&#225;jusi%20rendeletm&#243;d\k&#246;lts&#233;gvet&#233;s%20t&#225;bl&#225;k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kiemelt ei"/>
      <sheetName val="bevételek műk.bölcsőde"/>
      <sheetName val="kiadások működés Bölcsőde"/>
      <sheetName val="bevételek műk.könyvtár"/>
      <sheetName val="kiadások működés Könyvtár"/>
      <sheetName val="bevételek zengő óvoda"/>
      <sheetName val="kiadások működés Zengő Óvoda"/>
      <sheetName val="bevételek polg.hiv"/>
      <sheetName val="kiadások működés Polg.Hiv"/>
      <sheetName val="bevételek önkorm."/>
      <sheetName val="kiadások működés önkormányzat"/>
      <sheetName val="bevételek önk+költs.szerv"/>
      <sheetName val="kiadások működés önk+költs.szer"/>
      <sheetName val="átadott"/>
      <sheetName val="átvett"/>
      <sheetName val="finanszírozás"/>
      <sheetName val="beruházások felújítások"/>
      <sheetName val="tartalékok"/>
      <sheetName val="létszám"/>
    </sheetNames>
    <sheetDataSet>
      <sheetData sheetId="6">
        <row r="74">
          <cell r="C74">
            <v>329075</v>
          </cell>
        </row>
        <row r="97">
          <cell r="C97">
            <v>230</v>
          </cell>
        </row>
      </sheetData>
      <sheetData sheetId="8">
        <row r="74">
          <cell r="C74">
            <v>151875</v>
          </cell>
          <cell r="E74">
            <v>48247</v>
          </cell>
        </row>
        <row r="97">
          <cell r="C97">
            <v>2907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41"/>
  <sheetViews>
    <sheetView zoomScalePageLayoutView="0" workbookViewId="0" topLeftCell="A1">
      <selection activeCell="F17" sqref="F17"/>
    </sheetView>
  </sheetViews>
  <sheetFormatPr defaultColWidth="9.140625" defaultRowHeight="15"/>
  <cols>
    <col min="1" max="1" width="76.57421875" style="0" customWidth="1"/>
    <col min="2" max="2" width="14.421875" style="0" customWidth="1"/>
    <col min="3" max="4" width="15.421875" style="0" customWidth="1"/>
    <col min="5" max="5" width="15.8515625" style="0" customWidth="1"/>
    <col min="6" max="6" width="17.00390625" style="0" customWidth="1"/>
    <col min="7" max="7" width="13.28125" style="0" customWidth="1"/>
  </cols>
  <sheetData>
    <row r="1" spans="1:7" ht="36" customHeight="1">
      <c r="A1" s="149" t="s">
        <v>475</v>
      </c>
      <c r="B1" s="150"/>
      <c r="C1" s="150"/>
      <c r="D1" s="150"/>
      <c r="E1" s="150"/>
      <c r="F1" s="150"/>
      <c r="G1" s="150"/>
    </row>
    <row r="2" spans="1:7" ht="24" customHeight="1">
      <c r="A2" s="151" t="s">
        <v>367</v>
      </c>
      <c r="B2" s="150"/>
      <c r="C2" s="150"/>
      <c r="D2" s="150"/>
      <c r="E2" s="150"/>
      <c r="F2" s="150"/>
      <c r="G2" s="150"/>
    </row>
    <row r="3" ht="15">
      <c r="G3" s="63" t="s">
        <v>293</v>
      </c>
    </row>
    <row r="4" spans="1:12" ht="60">
      <c r="A4" s="23"/>
      <c r="B4" s="56" t="s">
        <v>476</v>
      </c>
      <c r="C4" s="56" t="s">
        <v>41</v>
      </c>
      <c r="D4" s="56" t="s">
        <v>42</v>
      </c>
      <c r="E4" s="56" t="s">
        <v>36</v>
      </c>
      <c r="F4" s="56" t="s">
        <v>37</v>
      </c>
      <c r="G4" s="38" t="s">
        <v>51</v>
      </c>
      <c r="H4" s="3"/>
      <c r="I4" s="3"/>
      <c r="J4" s="3"/>
      <c r="K4" s="3"/>
      <c r="L4" s="3"/>
    </row>
    <row r="5" spans="1:12" ht="15">
      <c r="A5" s="60" t="s">
        <v>54</v>
      </c>
      <c r="B5" s="105">
        <v>13911</v>
      </c>
      <c r="C5" s="105">
        <v>13970</v>
      </c>
      <c r="D5" s="105">
        <v>170301</v>
      </c>
      <c r="E5" s="105">
        <v>115875</v>
      </c>
      <c r="F5" s="105">
        <v>217161</v>
      </c>
      <c r="G5" s="105">
        <f aca="true" t="shared" si="0" ref="G5:G11">SUM(B5:F5)</f>
        <v>531218</v>
      </c>
      <c r="H5" s="3"/>
      <c r="I5" s="3"/>
      <c r="J5" s="3"/>
      <c r="K5" s="3"/>
      <c r="L5" s="3"/>
    </row>
    <row r="6" spans="1:12" ht="15">
      <c r="A6" s="38" t="s">
        <v>55</v>
      </c>
      <c r="B6" s="105">
        <v>3700</v>
      </c>
      <c r="C6" s="105">
        <v>3795</v>
      </c>
      <c r="D6" s="105">
        <v>48945</v>
      </c>
      <c r="E6" s="105">
        <v>33343</v>
      </c>
      <c r="F6" s="105">
        <v>36155</v>
      </c>
      <c r="G6" s="105">
        <f t="shared" si="0"/>
        <v>125938</v>
      </c>
      <c r="H6" s="3"/>
      <c r="I6" s="3"/>
      <c r="J6" s="3"/>
      <c r="K6" s="3"/>
      <c r="L6" s="3"/>
    </row>
    <row r="7" spans="1:12" ht="15">
      <c r="A7" s="38" t="s">
        <v>56</v>
      </c>
      <c r="B7" s="105">
        <v>5903</v>
      </c>
      <c r="C7" s="105">
        <v>14140</v>
      </c>
      <c r="D7" s="105">
        <v>109677</v>
      </c>
      <c r="E7" s="105">
        <v>50804</v>
      </c>
      <c r="F7" s="105">
        <v>328326</v>
      </c>
      <c r="G7" s="105">
        <f t="shared" si="0"/>
        <v>508850</v>
      </c>
      <c r="H7" s="3"/>
      <c r="I7" s="3"/>
      <c r="J7" s="3"/>
      <c r="K7" s="3"/>
      <c r="L7" s="3"/>
    </row>
    <row r="8" spans="1:12" ht="15">
      <c r="A8" s="38" t="s">
        <v>57</v>
      </c>
      <c r="B8" s="105"/>
      <c r="C8" s="105"/>
      <c r="D8" s="105"/>
      <c r="E8" s="105"/>
      <c r="F8" s="105">
        <v>88210</v>
      </c>
      <c r="G8" s="105">
        <f t="shared" si="0"/>
        <v>88210</v>
      </c>
      <c r="H8" s="3"/>
      <c r="I8" s="3"/>
      <c r="J8" s="3"/>
      <c r="K8" s="3"/>
      <c r="L8" s="3"/>
    </row>
    <row r="9" spans="1:12" ht="15">
      <c r="A9" s="38" t="s">
        <v>58</v>
      </c>
      <c r="B9" s="105">
        <v>15</v>
      </c>
      <c r="C9" s="105">
        <v>58</v>
      </c>
      <c r="D9" s="105">
        <v>152</v>
      </c>
      <c r="E9" s="105">
        <v>100</v>
      </c>
      <c r="F9" s="105">
        <v>340649</v>
      </c>
      <c r="G9" s="105">
        <f>SUM(B9:F9)</f>
        <v>340974</v>
      </c>
      <c r="H9" s="3"/>
      <c r="I9" s="3"/>
      <c r="J9" s="3"/>
      <c r="K9" s="3"/>
      <c r="L9" s="3"/>
    </row>
    <row r="10" spans="1:12" ht="15">
      <c r="A10" s="38" t="s">
        <v>59</v>
      </c>
      <c r="B10" s="105">
        <v>64</v>
      </c>
      <c r="C10" s="105">
        <v>900</v>
      </c>
      <c r="D10" s="105">
        <v>230</v>
      </c>
      <c r="E10" s="105">
        <v>2907</v>
      </c>
      <c r="F10" s="105">
        <v>45233</v>
      </c>
      <c r="G10" s="105">
        <f t="shared" si="0"/>
        <v>49334</v>
      </c>
      <c r="H10" s="3"/>
      <c r="I10" s="3"/>
      <c r="J10" s="3"/>
      <c r="K10" s="3"/>
      <c r="L10" s="3"/>
    </row>
    <row r="11" spans="1:12" ht="15">
      <c r="A11" s="38" t="s">
        <v>60</v>
      </c>
      <c r="B11" s="105"/>
      <c r="C11" s="105"/>
      <c r="D11" s="105"/>
      <c r="E11" s="105"/>
      <c r="F11" s="105">
        <v>20360</v>
      </c>
      <c r="G11" s="105">
        <f t="shared" si="0"/>
        <v>20360</v>
      </c>
      <c r="H11" s="3"/>
      <c r="I11" s="3"/>
      <c r="J11" s="3"/>
      <c r="K11" s="3"/>
      <c r="L11" s="3"/>
    </row>
    <row r="12" spans="1:12" ht="15">
      <c r="A12" s="38" t="s">
        <v>61</v>
      </c>
      <c r="B12" s="105"/>
      <c r="C12" s="105"/>
      <c r="D12" s="105"/>
      <c r="E12" s="105"/>
      <c r="F12" s="105">
        <v>3380</v>
      </c>
      <c r="G12" s="105">
        <f>F12-C17-E17</f>
        <v>3380</v>
      </c>
      <c r="H12" s="3"/>
      <c r="I12" s="3"/>
      <c r="J12" s="3"/>
      <c r="K12" s="3"/>
      <c r="L12" s="3"/>
    </row>
    <row r="13" spans="1:12" ht="15">
      <c r="A13" s="39" t="s">
        <v>53</v>
      </c>
      <c r="B13" s="106">
        <f aca="true" t="shared" si="1" ref="B13:G13">SUM(B5:B12)</f>
        <v>23593</v>
      </c>
      <c r="C13" s="106">
        <f t="shared" si="1"/>
        <v>32863</v>
      </c>
      <c r="D13" s="106">
        <f t="shared" si="1"/>
        <v>329305</v>
      </c>
      <c r="E13" s="106">
        <f t="shared" si="1"/>
        <v>203029</v>
      </c>
      <c r="F13" s="106">
        <f t="shared" si="1"/>
        <v>1079474</v>
      </c>
      <c r="G13" s="107">
        <f t="shared" si="1"/>
        <v>1668264</v>
      </c>
      <c r="H13" s="3"/>
      <c r="I13" s="3"/>
      <c r="J13" s="3"/>
      <c r="K13" s="3"/>
      <c r="L13" s="3"/>
    </row>
    <row r="14" spans="1:12" ht="15">
      <c r="A14" s="39" t="s">
        <v>62</v>
      </c>
      <c r="B14" s="105"/>
      <c r="C14" s="105"/>
      <c r="D14" s="105"/>
      <c r="E14" s="105"/>
      <c r="F14" s="105">
        <f>SUM(B26+C26+D26+E26)</f>
        <v>536006</v>
      </c>
      <c r="G14" s="105"/>
      <c r="H14" s="3"/>
      <c r="I14" s="3"/>
      <c r="J14" s="3"/>
      <c r="K14" s="3"/>
      <c r="L14" s="3"/>
    </row>
    <row r="15" spans="1:12" ht="15">
      <c r="A15" s="55" t="s">
        <v>451</v>
      </c>
      <c r="B15" s="108">
        <f>SUM(B13)</f>
        <v>23593</v>
      </c>
      <c r="C15" s="108">
        <f>SUM(C13)</f>
        <v>32863</v>
      </c>
      <c r="D15" s="108">
        <f>SUM(D13:D14)</f>
        <v>329305</v>
      </c>
      <c r="E15" s="108">
        <f>SUM(E13:E14)</f>
        <v>203029</v>
      </c>
      <c r="F15" s="108">
        <f>SUM(F13:F14)</f>
        <v>1615480</v>
      </c>
      <c r="G15" s="108">
        <f>SUM(G13,G14)</f>
        <v>1668264</v>
      </c>
      <c r="H15" s="3"/>
      <c r="I15" s="3"/>
      <c r="J15" s="3"/>
      <c r="K15" s="3"/>
      <c r="L15" s="3"/>
    </row>
    <row r="16" spans="1:12" ht="15">
      <c r="A16" s="38" t="s">
        <v>64</v>
      </c>
      <c r="B16" s="105"/>
      <c r="C16" s="105"/>
      <c r="D16" s="105"/>
      <c r="E16" s="105"/>
      <c r="F16" s="105">
        <v>1076916</v>
      </c>
      <c r="G16" s="105">
        <f>SUM(F16)</f>
        <v>1076916</v>
      </c>
      <c r="H16" s="3"/>
      <c r="I16" s="3"/>
      <c r="J16" s="3"/>
      <c r="K16" s="3"/>
      <c r="L16" s="3"/>
    </row>
    <row r="17" spans="1:12" ht="15">
      <c r="A17" s="38" t="s">
        <v>65</v>
      </c>
      <c r="B17" s="105"/>
      <c r="C17" s="105"/>
      <c r="D17" s="105"/>
      <c r="E17" s="105"/>
      <c r="F17" s="105">
        <v>15486</v>
      </c>
      <c r="G17" s="105">
        <f>F17</f>
        <v>15486</v>
      </c>
      <c r="H17" s="3"/>
      <c r="I17" s="3"/>
      <c r="J17" s="3"/>
      <c r="K17" s="3"/>
      <c r="L17" s="3"/>
    </row>
    <row r="18" spans="1:12" ht="15">
      <c r="A18" s="38" t="s">
        <v>66</v>
      </c>
      <c r="B18" s="105"/>
      <c r="C18" s="105"/>
      <c r="D18" s="105"/>
      <c r="E18" s="105">
        <v>150</v>
      </c>
      <c r="F18" s="105">
        <v>282905</v>
      </c>
      <c r="G18" s="105">
        <f>SUM(E18:F18)</f>
        <v>283055</v>
      </c>
      <c r="H18" s="3"/>
      <c r="I18" s="3"/>
      <c r="J18" s="3"/>
      <c r="K18" s="3"/>
      <c r="L18" s="3"/>
    </row>
    <row r="19" spans="1:12" ht="15">
      <c r="A19" s="38" t="s">
        <v>67</v>
      </c>
      <c r="B19" s="105">
        <v>1892</v>
      </c>
      <c r="C19" s="105">
        <v>2615</v>
      </c>
      <c r="D19" s="105">
        <v>22818</v>
      </c>
      <c r="E19" s="105">
        <v>12027</v>
      </c>
      <c r="F19" s="105">
        <v>94412</v>
      </c>
      <c r="G19" s="105">
        <f>SUM(B19:F19)</f>
        <v>133764</v>
      </c>
      <c r="H19" s="3"/>
      <c r="I19" s="3"/>
      <c r="J19" s="3"/>
      <c r="K19" s="3"/>
      <c r="L19" s="3"/>
    </row>
    <row r="20" spans="1:12" ht="15">
      <c r="A20" s="38" t="s">
        <v>68</v>
      </c>
      <c r="B20" s="105"/>
      <c r="C20" s="105"/>
      <c r="D20" s="105"/>
      <c r="E20" s="105"/>
      <c r="F20" s="105">
        <v>10808</v>
      </c>
      <c r="G20" s="105">
        <f>SUM(B20:F20)</f>
        <v>10808</v>
      </c>
      <c r="H20" s="3"/>
      <c r="I20" s="3"/>
      <c r="J20" s="3"/>
      <c r="K20" s="3"/>
      <c r="L20" s="3"/>
    </row>
    <row r="21" spans="1:12" ht="15">
      <c r="A21" s="38" t="s">
        <v>69</v>
      </c>
      <c r="B21" s="105"/>
      <c r="C21" s="105"/>
      <c r="D21" s="105"/>
      <c r="E21" s="105"/>
      <c r="F21" s="105"/>
      <c r="G21" s="105">
        <f>SUM(B21:F21)</f>
        <v>0</v>
      </c>
      <c r="H21" s="3"/>
      <c r="I21" s="3"/>
      <c r="J21" s="3"/>
      <c r="K21" s="3"/>
      <c r="L21" s="3"/>
    </row>
    <row r="22" spans="1:12" ht="15">
      <c r="A22" s="38" t="s">
        <v>70</v>
      </c>
      <c r="B22" s="105"/>
      <c r="C22" s="105"/>
      <c r="D22" s="105"/>
      <c r="E22" s="105"/>
      <c r="F22" s="105">
        <v>4000</v>
      </c>
      <c r="G22" s="105">
        <f>SUM(B22:F22)</f>
        <v>4000</v>
      </c>
      <c r="H22" s="3"/>
      <c r="I22" s="3"/>
      <c r="J22" s="3"/>
      <c r="K22" s="3"/>
      <c r="L22" s="3"/>
    </row>
    <row r="23" spans="1:12" ht="15">
      <c r="A23" s="39" t="s">
        <v>63</v>
      </c>
      <c r="B23" s="106">
        <f aca="true" t="shared" si="2" ref="B23:G23">SUM(B16:B22)</f>
        <v>1892</v>
      </c>
      <c r="C23" s="106">
        <f t="shared" si="2"/>
        <v>2615</v>
      </c>
      <c r="D23" s="106">
        <f t="shared" si="2"/>
        <v>22818</v>
      </c>
      <c r="E23" s="106">
        <f t="shared" si="2"/>
        <v>12177</v>
      </c>
      <c r="F23" s="106">
        <f t="shared" si="2"/>
        <v>1484527</v>
      </c>
      <c r="G23" s="106">
        <f t="shared" si="2"/>
        <v>1524029</v>
      </c>
      <c r="H23" s="3"/>
      <c r="I23" s="3"/>
      <c r="J23" s="3"/>
      <c r="K23" s="3"/>
      <c r="L23" s="3"/>
    </row>
    <row r="24" spans="1:12" ht="15">
      <c r="A24" s="39" t="s">
        <v>71</v>
      </c>
      <c r="B24" s="107">
        <f>B25+B26</f>
        <v>21701</v>
      </c>
      <c r="C24" s="107">
        <f>SUM(C25:C27)</f>
        <v>30248</v>
      </c>
      <c r="D24" s="107">
        <f>SUM(D25:D27)</f>
        <v>306487</v>
      </c>
      <c r="E24" s="107">
        <f>SUM(E25:E27)</f>
        <v>190852</v>
      </c>
      <c r="F24" s="107">
        <f>SUM(F25:F27)</f>
        <v>130953</v>
      </c>
      <c r="G24" s="107">
        <f>SUM(G25:G27)</f>
        <v>144235</v>
      </c>
      <c r="H24" s="3"/>
      <c r="I24" s="3"/>
      <c r="J24" s="3"/>
      <c r="K24" s="3"/>
      <c r="L24" s="3"/>
    </row>
    <row r="25" spans="1:12" s="78" customFormat="1" ht="15">
      <c r="A25" s="146" t="s">
        <v>513</v>
      </c>
      <c r="B25" s="110">
        <v>736</v>
      </c>
      <c r="C25" s="110">
        <v>821</v>
      </c>
      <c r="D25" s="110">
        <v>5194</v>
      </c>
      <c r="E25" s="110">
        <v>6531</v>
      </c>
      <c r="F25" s="110">
        <v>115953</v>
      </c>
      <c r="G25" s="111">
        <f>SUM(B25:F25)</f>
        <v>129235</v>
      </c>
      <c r="H25" s="67"/>
      <c r="I25" s="67"/>
      <c r="J25" s="67"/>
      <c r="K25" s="67"/>
      <c r="L25" s="67"/>
    </row>
    <row r="26" spans="1:12" s="78" customFormat="1" ht="15">
      <c r="A26" s="147" t="s">
        <v>499</v>
      </c>
      <c r="B26" s="105">
        <v>20965</v>
      </c>
      <c r="C26" s="105">
        <v>29427</v>
      </c>
      <c r="D26" s="105">
        <v>301293</v>
      </c>
      <c r="E26" s="105">
        <v>184321</v>
      </c>
      <c r="F26" s="105"/>
      <c r="G26" s="111"/>
      <c r="H26" s="67"/>
      <c r="I26" s="67"/>
      <c r="J26" s="67"/>
      <c r="K26" s="67"/>
      <c r="L26" s="67"/>
    </row>
    <row r="27" spans="1:12" s="78" customFormat="1" ht="15">
      <c r="A27" s="147" t="s">
        <v>500</v>
      </c>
      <c r="B27" s="105"/>
      <c r="C27" s="105"/>
      <c r="D27" s="105"/>
      <c r="E27" s="105"/>
      <c r="F27" s="105">
        <v>15000</v>
      </c>
      <c r="G27" s="111">
        <f>SUM(F27)</f>
        <v>15000</v>
      </c>
      <c r="H27" s="67"/>
      <c r="I27" s="67"/>
      <c r="J27" s="67"/>
      <c r="K27" s="67"/>
      <c r="L27" s="67"/>
    </row>
    <row r="28" spans="1:12" ht="15">
      <c r="A28" s="55" t="s">
        <v>452</v>
      </c>
      <c r="B28" s="108">
        <f>SUM(B23:B24)</f>
        <v>23593</v>
      </c>
      <c r="C28" s="108">
        <f>SUM(C23:C24)</f>
        <v>32863</v>
      </c>
      <c r="D28" s="108">
        <f>SUM(D23:D24)</f>
        <v>329305</v>
      </c>
      <c r="E28" s="108">
        <f>SUM(E23:E24)</f>
        <v>203029</v>
      </c>
      <c r="F28" s="108">
        <f>SUM(F23:F24)</f>
        <v>1615480</v>
      </c>
      <c r="G28" s="108">
        <f>SUM(G23,G24)</f>
        <v>1668264</v>
      </c>
      <c r="H28" s="3"/>
      <c r="I28" s="3"/>
      <c r="J28" s="3"/>
      <c r="K28" s="3"/>
      <c r="L28" s="3"/>
    </row>
    <row r="29" spans="1:12" ht="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</row>
    <row r="30" spans="1:12" ht="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</row>
    <row r="31" spans="1:12" ht="1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</row>
    <row r="32" spans="1:12" ht="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</row>
    <row r="33" spans="1:12" ht="15">
      <c r="A33" s="3"/>
      <c r="B33" s="3"/>
      <c r="C33" s="109"/>
      <c r="D33" s="3"/>
      <c r="E33" s="3"/>
      <c r="F33" s="3"/>
      <c r="G33" s="3"/>
      <c r="H33" s="3"/>
      <c r="I33" s="3"/>
      <c r="J33" s="3"/>
      <c r="K33" s="3"/>
      <c r="L33" s="3"/>
    </row>
    <row r="34" spans="1:12" ht="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</row>
    <row r="35" spans="1:12" ht="15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</row>
    <row r="36" spans="3:4" ht="15">
      <c r="C36" s="3"/>
      <c r="D36" s="3"/>
    </row>
    <row r="37" spans="3:4" ht="15">
      <c r="C37" s="3"/>
      <c r="D37" s="3"/>
    </row>
    <row r="38" spans="3:4" ht="15">
      <c r="C38" s="3"/>
      <c r="D38" s="3"/>
    </row>
    <row r="39" ht="15">
      <c r="D39" s="3"/>
    </row>
    <row r="40" ht="15">
      <c r="D40" s="3"/>
    </row>
    <row r="41" ht="15">
      <c r="D41" s="3"/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7" r:id="rId1"/>
  <headerFooter alignWithMargins="0">
    <oddHeader>&amp;R1.melléklet 24/2015.(VI. 24.) önkormányzati rendelethez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zoomScalePageLayoutView="0" workbookViewId="0" topLeftCell="A1">
      <selection activeCell="C100" sqref="C100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1" t="s">
        <v>15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50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35">
        <f>SUM(C25:C29)</f>
        <v>249308</v>
      </c>
      <c r="D30" s="135">
        <f>SUM(D25:D29)</f>
        <v>27224</v>
      </c>
      <c r="E30" s="135">
        <f>SUM(E25:E29)</f>
        <v>948</v>
      </c>
      <c r="F30" s="135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5425</v>
      </c>
      <c r="D31" s="111"/>
      <c r="E31" s="111"/>
      <c r="F31" s="111">
        <f>SUM(C31:E31)</f>
        <v>5425</v>
      </c>
    </row>
    <row r="32" spans="1:6" ht="15" customHeight="1">
      <c r="A32" s="35" t="s">
        <v>3</v>
      </c>
      <c r="B32" s="45" t="s">
        <v>287</v>
      </c>
      <c r="C32" s="107">
        <f>SUM(C30:C31)</f>
        <v>254733</v>
      </c>
      <c r="D32" s="107">
        <f>SUM(D30:D31)</f>
        <v>27224</v>
      </c>
      <c r="E32" s="107">
        <f>SUM(E30:E31)</f>
        <v>948</v>
      </c>
      <c r="F32" s="107">
        <f>SUM(F30:F31)</f>
        <v>282905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89916</v>
      </c>
      <c r="D43" s="107">
        <v>4496</v>
      </c>
      <c r="E43" s="107"/>
      <c r="F43" s="107">
        <f>SUM(C43:E43)</f>
        <v>94412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1421565</v>
      </c>
      <c r="D48" s="107">
        <f>D43+D32+D18</f>
        <v>31720</v>
      </c>
      <c r="E48" s="107">
        <f>E43+E32+E18</f>
        <v>948</v>
      </c>
      <c r="F48" s="107">
        <f>F47+F43+F32+F18</f>
        <v>1454233</v>
      </c>
    </row>
    <row r="49" spans="1:6" ht="15" customHeight="1">
      <c r="A49" s="4" t="s">
        <v>265</v>
      </c>
      <c r="B49" s="5" t="s">
        <v>266</v>
      </c>
      <c r="C49" s="111"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v>4000</v>
      </c>
    </row>
    <row r="64" spans="1:6" ht="15" customHeight="1">
      <c r="A64" s="35" t="s">
        <v>8</v>
      </c>
      <c r="B64" s="45" t="s">
        <v>321</v>
      </c>
      <c r="C64" s="107">
        <f>SUM(C61:C63)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1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1451859</v>
      </c>
      <c r="D66" s="107">
        <f>D64+D47+D60+D43+D32</f>
        <v>31720</v>
      </c>
      <c r="E66" s="107">
        <f>E64+E47+E60+E43+E32</f>
        <v>948</v>
      </c>
      <c r="F66" s="107">
        <f>F64+F47+F60+F43+F32+F18+F54</f>
        <v>1484527</v>
      </c>
    </row>
    <row r="67" spans="1:6" ht="15.75">
      <c r="A67" s="52" t="s">
        <v>29</v>
      </c>
      <c r="B67" s="51"/>
      <c r="C67" s="111">
        <f>C48-'kiadások működés önkormányzat'!C74</f>
        <v>451733</v>
      </c>
      <c r="D67" s="111">
        <f>D48-'kiadások működés önkormányzat'!D74</f>
        <v>-2639</v>
      </c>
      <c r="E67" s="111">
        <f>E48-'kiadások működés önkormányzat'!E74</f>
        <v>78</v>
      </c>
      <c r="F67" s="111">
        <f>SUM(C67:E67)</f>
        <v>449172</v>
      </c>
    </row>
    <row r="68" spans="1:6" ht="15.75">
      <c r="A68" s="52" t="s">
        <v>30</v>
      </c>
      <c r="B68" s="51"/>
      <c r="C68" s="111">
        <f>C65-'kiadások működés önkormányzat'!C97</f>
        <v>-38679</v>
      </c>
      <c r="D68" s="111">
        <f>D65-'kiadások működés önkormányzat'!D97</f>
        <v>0</v>
      </c>
      <c r="E68" s="111">
        <f>E65-'kiadások működés önkormányzat'!E97</f>
        <v>0</v>
      </c>
      <c r="F68" s="111">
        <f>SUM(C68:E68)</f>
        <v>-38679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115953</v>
      </c>
      <c r="D82" s="111"/>
      <c r="E82" s="111"/>
      <c r="F82" s="111">
        <f>SUM(C82:E82)</f>
        <v>115953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/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130953</v>
      </c>
      <c r="D88" s="107"/>
      <c r="E88" s="107"/>
      <c r="F88" s="107">
        <f>SUM(C88:E88)</f>
        <v>130953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130953</v>
      </c>
      <c r="D95" s="107"/>
      <c r="E95" s="107"/>
      <c r="F95" s="107">
        <f>SUM(C95:E95)</f>
        <v>130953</v>
      </c>
    </row>
    <row r="96" spans="1:6" ht="15.75">
      <c r="A96" s="40" t="s">
        <v>452</v>
      </c>
      <c r="B96" s="41"/>
      <c r="C96" s="107">
        <f>C66+C95</f>
        <v>1582812</v>
      </c>
      <c r="D96" s="107">
        <f>D95+D66</f>
        <v>31720</v>
      </c>
      <c r="E96" s="107">
        <f>E95+E66</f>
        <v>948</v>
      </c>
      <c r="F96" s="107">
        <f>F95+F66</f>
        <v>1615480</v>
      </c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&amp;R1/3.melléklet a 24/2015.(VI. 24.) önkormányzati 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zoomScalePageLayoutView="0" workbookViewId="0" topLeftCell="A1">
      <selection activeCell="C111" sqref="C111"/>
    </sheetView>
  </sheetViews>
  <sheetFormatPr defaultColWidth="9.140625" defaultRowHeight="15"/>
  <cols>
    <col min="1" max="1" width="92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3"/>
      <c r="C1" s="153"/>
      <c r="D1" s="153"/>
      <c r="E1" s="153"/>
      <c r="F1" s="154"/>
    </row>
    <row r="2" spans="1:6" ht="18.7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t="s">
        <v>23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187745</v>
      </c>
      <c r="D19" s="120"/>
      <c r="E19" s="120"/>
      <c r="F19" s="121">
        <f>SUM(C19:E19)</f>
        <v>187745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15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14838</v>
      </c>
      <c r="D23" s="120">
        <v>14578</v>
      </c>
      <c r="E23" s="120"/>
      <c r="F23" s="121">
        <f>SUM(C23:E23)</f>
        <v>29416</v>
      </c>
    </row>
    <row r="24" spans="1:6" ht="15">
      <c r="A24" s="46" t="s">
        <v>412</v>
      </c>
      <c r="B24" s="47" t="s">
        <v>107</v>
      </c>
      <c r="C24" s="122">
        <f>SUM(C19:C23)</f>
        <v>202583</v>
      </c>
      <c r="D24" s="122">
        <f>SUM(D23)</f>
        <v>14578</v>
      </c>
      <c r="E24" s="120"/>
      <c r="F24" s="122">
        <f>SUM(C24:E24)</f>
        <v>217161</v>
      </c>
    </row>
    <row r="25" spans="1:6" ht="15">
      <c r="A25" s="35" t="s">
        <v>383</v>
      </c>
      <c r="B25" s="47" t="s">
        <v>108</v>
      </c>
      <c r="C25" s="122">
        <v>32219</v>
      </c>
      <c r="D25" s="122">
        <v>3936</v>
      </c>
      <c r="E25" s="120"/>
      <c r="F25" s="122">
        <f>SUM(C25:E25)</f>
        <v>36155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22413</v>
      </c>
      <c r="D29" s="120">
        <v>5300</v>
      </c>
      <c r="E29" s="120">
        <v>380</v>
      </c>
      <c r="F29" s="121">
        <f>SUM(C29:E29)</f>
        <v>28093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/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/>
    </row>
    <row r="32" spans="1:6" ht="15" customHeight="1">
      <c r="A32" s="6" t="s">
        <v>413</v>
      </c>
      <c r="B32" s="29" t="s">
        <v>120</v>
      </c>
      <c r="C32" s="120">
        <v>2342</v>
      </c>
      <c r="D32" s="120"/>
      <c r="E32" s="120">
        <v>130</v>
      </c>
      <c r="F32" s="121">
        <f>SUM(C32:E32)</f>
        <v>2472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/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/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/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/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/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/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/>
    </row>
    <row r="40" spans="1:6" ht="15">
      <c r="A40" s="6" t="s">
        <v>362</v>
      </c>
      <c r="B40" s="29" t="s">
        <v>132</v>
      </c>
      <c r="C40" s="120">
        <v>226311</v>
      </c>
      <c r="D40" s="120"/>
      <c r="E40" s="120">
        <v>160</v>
      </c>
      <c r="F40" s="121">
        <f>SUM(C40:E40)</f>
        <v>226471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/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/>
    </row>
    <row r="43" spans="1:6" ht="15">
      <c r="A43" s="6" t="s">
        <v>363</v>
      </c>
      <c r="B43" s="29" t="s">
        <v>137</v>
      </c>
      <c r="C43" s="120">
        <v>1245</v>
      </c>
      <c r="D43" s="120"/>
      <c r="E43" s="120"/>
      <c r="F43" s="121">
        <f>SUM(C43:E43)</f>
        <v>1245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/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/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/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/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/>
    </row>
    <row r="49" spans="1:6" ht="15">
      <c r="A49" s="6" t="s">
        <v>364</v>
      </c>
      <c r="B49" s="29" t="s">
        <v>146</v>
      </c>
      <c r="C49" s="120">
        <v>69845</v>
      </c>
      <c r="D49" s="120"/>
      <c r="E49" s="120">
        <v>200</v>
      </c>
      <c r="F49" s="121">
        <f>SUM(C49:E49)</f>
        <v>70045</v>
      </c>
    </row>
    <row r="50" spans="1:6" ht="15">
      <c r="A50" s="35" t="s">
        <v>365</v>
      </c>
      <c r="B50" s="47" t="s">
        <v>147</v>
      </c>
      <c r="C50" s="122">
        <v>316716</v>
      </c>
      <c r="D50" s="122">
        <f>SUM(D29:D49)</f>
        <v>5300</v>
      </c>
      <c r="E50" s="122">
        <f>SUM(E29:E49)</f>
        <v>870</v>
      </c>
      <c r="F50" s="122">
        <f>SUM(F29:F49)</f>
        <v>328326</v>
      </c>
    </row>
    <row r="51" spans="1:6" ht="15" hidden="1">
      <c r="A51" s="11" t="s">
        <v>148</v>
      </c>
      <c r="B51" s="26" t="s">
        <v>149</v>
      </c>
      <c r="C51" s="120"/>
      <c r="D51" s="120"/>
      <c r="E51" s="120"/>
      <c r="F51" s="121"/>
    </row>
    <row r="52" spans="1:6" ht="15" hidden="1">
      <c r="A52" s="11" t="s">
        <v>366</v>
      </c>
      <c r="B52" s="26" t="s">
        <v>150</v>
      </c>
      <c r="C52" s="120"/>
      <c r="D52" s="120"/>
      <c r="E52" s="120"/>
      <c r="F52" s="121"/>
    </row>
    <row r="53" spans="1:6" ht="15" hidden="1">
      <c r="A53" s="14" t="s">
        <v>389</v>
      </c>
      <c r="B53" s="26" t="s">
        <v>151</v>
      </c>
      <c r="C53" s="120"/>
      <c r="D53" s="120"/>
      <c r="E53" s="120"/>
      <c r="F53" s="121"/>
    </row>
    <row r="54" spans="1:6" ht="15" hidden="1">
      <c r="A54" s="14" t="s">
        <v>390</v>
      </c>
      <c r="B54" s="26" t="s">
        <v>152</v>
      </c>
      <c r="C54" s="120"/>
      <c r="D54" s="120"/>
      <c r="E54" s="120"/>
      <c r="F54" s="121"/>
    </row>
    <row r="55" spans="1:6" ht="15" hidden="1">
      <c r="A55" s="14" t="s">
        <v>391</v>
      </c>
      <c r="B55" s="26" t="s">
        <v>153</v>
      </c>
      <c r="C55" s="120"/>
      <c r="D55" s="120"/>
      <c r="E55" s="120"/>
      <c r="F55" s="121"/>
    </row>
    <row r="56" spans="1:6" ht="15" hidden="1">
      <c r="A56" s="11" t="s">
        <v>392</v>
      </c>
      <c r="B56" s="26" t="s">
        <v>154</v>
      </c>
      <c r="C56" s="120"/>
      <c r="D56" s="120"/>
      <c r="E56" s="120"/>
      <c r="F56" s="121"/>
    </row>
    <row r="57" spans="1:6" ht="15" hidden="1">
      <c r="A57" s="11" t="s">
        <v>393</v>
      </c>
      <c r="B57" s="26" t="s">
        <v>155</v>
      </c>
      <c r="C57" s="120"/>
      <c r="D57" s="120"/>
      <c r="E57" s="120"/>
      <c r="F57" s="121"/>
    </row>
    <row r="58" spans="1:6" ht="15" hidden="1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>
        <v>88210</v>
      </c>
      <c r="D59" s="122"/>
      <c r="E59" s="122"/>
      <c r="F59" s="122">
        <f>SUM(C59:E59)</f>
        <v>88210</v>
      </c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109050</v>
      </c>
      <c r="D61" s="120"/>
      <c r="E61" s="120"/>
      <c r="F61" s="121">
        <f>SUM(C61:E61)</f>
        <v>109050</v>
      </c>
    </row>
    <row r="62" spans="1:6" ht="15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15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>
        <v>179936</v>
      </c>
      <c r="D65" s="120">
        <v>100</v>
      </c>
      <c r="E65" s="120"/>
      <c r="F65" s="121">
        <f>SUM(C65:E65)</f>
        <v>180036</v>
      </c>
    </row>
    <row r="66" spans="1:6" ht="15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399</v>
      </c>
      <c r="B70" s="26" t="s">
        <v>173</v>
      </c>
      <c r="C70" s="120">
        <v>38398</v>
      </c>
      <c r="D70" s="120">
        <v>10445</v>
      </c>
      <c r="E70" s="120"/>
      <c r="F70" s="121">
        <f>SUM(C70:E70)</f>
        <v>48843</v>
      </c>
    </row>
    <row r="71" spans="1:6" ht="15">
      <c r="A71" s="16" t="s">
        <v>31</v>
      </c>
      <c r="B71" s="26" t="s">
        <v>503</v>
      </c>
      <c r="C71" s="120">
        <v>2720</v>
      </c>
      <c r="D71" s="120"/>
      <c r="E71" s="120"/>
      <c r="F71" s="121">
        <f>SUM(C71:E71)</f>
        <v>2720</v>
      </c>
    </row>
    <row r="72" spans="1:6" ht="15">
      <c r="A72" s="16" t="s">
        <v>32</v>
      </c>
      <c r="B72" s="26" t="s">
        <v>503</v>
      </c>
      <c r="C72" s="120"/>
      <c r="D72" s="120"/>
      <c r="E72" s="120"/>
      <c r="F72" s="121"/>
    </row>
    <row r="73" spans="1:6" ht="15">
      <c r="A73" s="44" t="s">
        <v>371</v>
      </c>
      <c r="B73" s="47" t="s">
        <v>174</v>
      </c>
      <c r="C73" s="122">
        <f>SUM(C60:C72)</f>
        <v>330104</v>
      </c>
      <c r="D73" s="122">
        <f>SUM(D60:D72)</f>
        <v>10545</v>
      </c>
      <c r="E73" s="122"/>
      <c r="F73" s="122">
        <f>SUM(F60:F72)</f>
        <v>340649</v>
      </c>
    </row>
    <row r="74" spans="1:6" ht="15.75">
      <c r="A74" s="48" t="s">
        <v>18</v>
      </c>
      <c r="B74" s="47"/>
      <c r="C74" s="122">
        <f>C73+C59+C50+C25+C24</f>
        <v>969832</v>
      </c>
      <c r="D74" s="122">
        <f>D73+D59+D50+D25+D24</f>
        <v>34359</v>
      </c>
      <c r="E74" s="122">
        <f>E73+E59+E50+E25+E24</f>
        <v>870</v>
      </c>
      <c r="F74" s="122">
        <f>F73+F59+F50+F25+F24</f>
        <v>1010501</v>
      </c>
    </row>
    <row r="75" spans="1:6" ht="15">
      <c r="A75" s="30" t="s">
        <v>175</v>
      </c>
      <c r="B75" s="26" t="s">
        <v>176</v>
      </c>
      <c r="C75" s="120"/>
      <c r="D75" s="120"/>
      <c r="E75" s="120"/>
      <c r="F75" s="121"/>
    </row>
    <row r="76" spans="1:6" ht="15">
      <c r="A76" s="30" t="s">
        <v>400</v>
      </c>
      <c r="B76" s="26" t="s">
        <v>177</v>
      </c>
      <c r="C76" s="120">
        <v>23247</v>
      </c>
      <c r="D76" s="120"/>
      <c r="E76" s="120"/>
      <c r="F76" s="121">
        <f>SUM(C76:E76)</f>
        <v>23247</v>
      </c>
    </row>
    <row r="77" spans="1:6" ht="15">
      <c r="A77" s="30" t="s">
        <v>178</v>
      </c>
      <c r="B77" s="26" t="s">
        <v>179</v>
      </c>
      <c r="C77" s="120">
        <v>440</v>
      </c>
      <c r="D77" s="120"/>
      <c r="E77" s="120"/>
      <c r="F77" s="121">
        <f>SUM(C77:E77)</f>
        <v>440</v>
      </c>
    </row>
    <row r="78" spans="1:6" ht="15">
      <c r="A78" s="30" t="s">
        <v>180</v>
      </c>
      <c r="B78" s="26" t="s">
        <v>181</v>
      </c>
      <c r="C78" s="120">
        <v>11929</v>
      </c>
      <c r="D78" s="120"/>
      <c r="E78" s="120"/>
      <c r="F78" s="121">
        <f>SUM(C78:E78)</f>
        <v>11929</v>
      </c>
    </row>
    <row r="79" spans="1:6" ht="15">
      <c r="A79" s="5" t="s">
        <v>182</v>
      </c>
      <c r="B79" s="26" t="s">
        <v>183</v>
      </c>
      <c r="C79" s="120"/>
      <c r="D79" s="120"/>
      <c r="E79" s="120"/>
      <c r="F79" s="121">
        <f>SUM(C79:E79)</f>
        <v>0</v>
      </c>
    </row>
    <row r="80" spans="1:6" ht="15">
      <c r="A80" s="5" t="s">
        <v>184</v>
      </c>
      <c r="B80" s="26" t="s">
        <v>185</v>
      </c>
      <c r="C80" s="120"/>
      <c r="D80" s="120"/>
      <c r="E80" s="120"/>
      <c r="F80" s="121"/>
    </row>
    <row r="81" spans="1:6" ht="15">
      <c r="A81" s="5" t="s">
        <v>186</v>
      </c>
      <c r="B81" s="26" t="s">
        <v>187</v>
      </c>
      <c r="C81" s="120">
        <v>9617</v>
      </c>
      <c r="D81" s="120"/>
      <c r="E81" s="120"/>
      <c r="F81" s="121">
        <f>SUM(C81:E81)</f>
        <v>9617</v>
      </c>
    </row>
    <row r="82" spans="1:6" ht="15">
      <c r="A82" s="45" t="s">
        <v>373</v>
      </c>
      <c r="B82" s="47" t="s">
        <v>188</v>
      </c>
      <c r="C82" s="122">
        <f>SUM(C75:C81)</f>
        <v>45233</v>
      </c>
      <c r="D82" s="122"/>
      <c r="E82" s="122"/>
      <c r="F82" s="122">
        <f>SUM(F75:F81)</f>
        <v>45233</v>
      </c>
    </row>
    <row r="83" spans="1:6" ht="15">
      <c r="A83" s="11" t="s">
        <v>189</v>
      </c>
      <c r="B83" s="26" t="s">
        <v>190</v>
      </c>
      <c r="C83" s="120">
        <v>16032</v>
      </c>
      <c r="D83" s="120"/>
      <c r="E83" s="120"/>
      <c r="F83" s="121">
        <f>SUM(C83:E83)</f>
        <v>16032</v>
      </c>
    </row>
    <row r="84" spans="1:6" ht="15">
      <c r="A84" s="11" t="s">
        <v>191</v>
      </c>
      <c r="B84" s="26" t="s">
        <v>192</v>
      </c>
      <c r="C84" s="120"/>
      <c r="D84" s="120"/>
      <c r="E84" s="120"/>
      <c r="F84" s="121"/>
    </row>
    <row r="85" spans="1:6" ht="15">
      <c r="A85" s="11" t="s">
        <v>193</v>
      </c>
      <c r="B85" s="26" t="s">
        <v>194</v>
      </c>
      <c r="C85" s="120"/>
      <c r="D85" s="120"/>
      <c r="E85" s="120"/>
      <c r="F85" s="121"/>
    </row>
    <row r="86" spans="1:6" ht="15">
      <c r="A86" s="11" t="s">
        <v>195</v>
      </c>
      <c r="B86" s="26" t="s">
        <v>196</v>
      </c>
      <c r="C86" s="120">
        <v>4328</v>
      </c>
      <c r="D86" s="120"/>
      <c r="E86" s="120"/>
      <c r="F86" s="121">
        <f>SUM(C86:E86)</f>
        <v>4328</v>
      </c>
    </row>
    <row r="87" spans="1:6" ht="15">
      <c r="A87" s="44" t="s">
        <v>374</v>
      </c>
      <c r="B87" s="47" t="s">
        <v>197</v>
      </c>
      <c r="C87" s="122">
        <f>SUM(C83:C86)</f>
        <v>20360</v>
      </c>
      <c r="D87" s="122"/>
      <c r="E87" s="122"/>
      <c r="F87" s="122">
        <f>SUM(F83:F86)</f>
        <v>20360</v>
      </c>
    </row>
    <row r="88" spans="1:6" ht="30">
      <c r="A88" s="11" t="s">
        <v>198</v>
      </c>
      <c r="B88" s="26" t="s">
        <v>199</v>
      </c>
      <c r="C88" s="120"/>
      <c r="D88" s="120"/>
      <c r="E88" s="120"/>
      <c r="F88" s="121"/>
    </row>
    <row r="89" spans="1:6" ht="15">
      <c r="A89" s="11" t="s">
        <v>401</v>
      </c>
      <c r="B89" s="26" t="s">
        <v>200</v>
      </c>
      <c r="C89" s="120"/>
      <c r="D89" s="120"/>
      <c r="E89" s="120"/>
      <c r="F89" s="121"/>
    </row>
    <row r="90" spans="1:6" ht="30">
      <c r="A90" s="11" t="s">
        <v>402</v>
      </c>
      <c r="B90" s="26" t="s">
        <v>201</v>
      </c>
      <c r="C90" s="120"/>
      <c r="D90" s="120"/>
      <c r="E90" s="120"/>
      <c r="F90" s="121"/>
    </row>
    <row r="91" spans="1:6" ht="15">
      <c r="A91" s="11" t="s">
        <v>403</v>
      </c>
      <c r="B91" s="26" t="s">
        <v>202</v>
      </c>
      <c r="C91" s="120">
        <v>3380</v>
      </c>
      <c r="D91" s="120"/>
      <c r="E91" s="120"/>
      <c r="F91" s="121">
        <f>SUM(C91:E91)</f>
        <v>3380</v>
      </c>
    </row>
    <row r="92" spans="1:6" ht="30">
      <c r="A92" s="11" t="s">
        <v>404</v>
      </c>
      <c r="B92" s="26" t="s">
        <v>203</v>
      </c>
      <c r="C92" s="120"/>
      <c r="D92" s="120"/>
      <c r="E92" s="120"/>
      <c r="F92" s="121"/>
    </row>
    <row r="93" spans="1:6" ht="15">
      <c r="A93" s="11" t="s">
        <v>405</v>
      </c>
      <c r="B93" s="26" t="s">
        <v>204</v>
      </c>
      <c r="C93" s="120"/>
      <c r="D93" s="120"/>
      <c r="E93" s="120"/>
      <c r="F93" s="121"/>
    </row>
    <row r="94" spans="1:6" ht="15">
      <c r="A94" s="11" t="s">
        <v>205</v>
      </c>
      <c r="B94" s="26" t="s">
        <v>206</v>
      </c>
      <c r="C94" s="120"/>
      <c r="D94" s="120"/>
      <c r="E94" s="120"/>
      <c r="F94" s="121"/>
    </row>
    <row r="95" spans="1:6" ht="15">
      <c r="A95" s="11" t="s">
        <v>406</v>
      </c>
      <c r="B95" s="26" t="s">
        <v>207</v>
      </c>
      <c r="C95" s="120"/>
      <c r="D95" s="120"/>
      <c r="E95" s="120"/>
      <c r="F95" s="121"/>
    </row>
    <row r="96" spans="1:6" ht="15">
      <c r="A96" s="44" t="s">
        <v>375</v>
      </c>
      <c r="B96" s="47" t="s">
        <v>208</v>
      </c>
      <c r="C96" s="122">
        <f>SUM(C88:C95)</f>
        <v>3380</v>
      </c>
      <c r="D96" s="122"/>
      <c r="E96" s="122"/>
      <c r="F96" s="122">
        <f>SUM(F88:F95)</f>
        <v>3380</v>
      </c>
    </row>
    <row r="97" spans="1:6" ht="15.75">
      <c r="A97" s="48" t="s">
        <v>17</v>
      </c>
      <c r="B97" s="47"/>
      <c r="C97" s="120">
        <f>C96+C87+C82</f>
        <v>68973</v>
      </c>
      <c r="D97" s="120">
        <f>D96+D87+D82</f>
        <v>0</v>
      </c>
      <c r="E97" s="120">
        <f>E96+E87+E82</f>
        <v>0</v>
      </c>
      <c r="F97" s="121">
        <f>F96+F87+F82</f>
        <v>68973</v>
      </c>
    </row>
    <row r="98" spans="1:6" ht="15.75">
      <c r="A98" s="31" t="s">
        <v>414</v>
      </c>
      <c r="B98" s="32" t="s">
        <v>209</v>
      </c>
      <c r="C98" s="122">
        <f>C96+C87+C82+C73+C59+C50+C25+C24</f>
        <v>1038805</v>
      </c>
      <c r="D98" s="122">
        <f>D73+D50+D25+D24</f>
        <v>34359</v>
      </c>
      <c r="E98" s="122">
        <f>E50</f>
        <v>870</v>
      </c>
      <c r="F98" s="122">
        <f>F96+F87+F82+F73+F59+F50+F25+F24</f>
        <v>1079474</v>
      </c>
    </row>
    <row r="99" spans="1:25" ht="15">
      <c r="A99" s="11" t="s">
        <v>407</v>
      </c>
      <c r="B99" s="4" t="s">
        <v>210</v>
      </c>
      <c r="C99" s="136"/>
      <c r="D99" s="136"/>
      <c r="E99" s="136"/>
      <c r="F99" s="136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36"/>
      <c r="D100" s="136"/>
      <c r="E100" s="136"/>
      <c r="F100" s="136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36"/>
      <c r="D101" s="136"/>
      <c r="E101" s="136"/>
      <c r="F101" s="136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37">
        <f>SUM(C99:C101)</f>
        <v>0</v>
      </c>
      <c r="D102" s="137"/>
      <c r="E102" s="137"/>
      <c r="F102" s="137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38"/>
      <c r="D103" s="138"/>
      <c r="E103" s="138"/>
      <c r="F103" s="138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38"/>
      <c r="D104" s="138"/>
      <c r="E104" s="138"/>
      <c r="F104" s="13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36"/>
      <c r="D105" s="136"/>
      <c r="E105" s="136"/>
      <c r="F105" s="136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36"/>
      <c r="D106" s="136"/>
      <c r="E106" s="136"/>
      <c r="F106" s="136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39"/>
      <c r="D107" s="139"/>
      <c r="E107" s="139"/>
      <c r="F107" s="13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38"/>
      <c r="D108" s="138"/>
      <c r="E108" s="138"/>
      <c r="F108" s="138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38"/>
      <c r="D109" s="138"/>
      <c r="E109" s="138"/>
      <c r="F109" s="13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39">
        <v>536006</v>
      </c>
      <c r="D110" s="139"/>
      <c r="E110" s="139"/>
      <c r="F110" s="139">
        <f>SUM(C110:E110)</f>
        <v>536006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38"/>
      <c r="D111" s="138"/>
      <c r="E111" s="138"/>
      <c r="F111" s="13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38"/>
      <c r="D112" s="138"/>
      <c r="E112" s="138"/>
      <c r="F112" s="13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38"/>
      <c r="D113" s="138"/>
      <c r="E113" s="138"/>
      <c r="F113" s="13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39"/>
      <c r="D114" s="139"/>
      <c r="E114" s="139"/>
      <c r="F114" s="13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38"/>
      <c r="D115" s="138"/>
      <c r="E115" s="138"/>
      <c r="F115" s="138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36"/>
      <c r="D116" s="136"/>
      <c r="E116" s="136"/>
      <c r="F116" s="136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38"/>
      <c r="D117" s="138"/>
      <c r="E117" s="138"/>
      <c r="F117" s="138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38"/>
      <c r="D118" s="138"/>
      <c r="E118" s="138"/>
      <c r="F118" s="13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39"/>
      <c r="D119" s="139"/>
      <c r="E119" s="139"/>
      <c r="F119" s="13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36"/>
      <c r="D120" s="136"/>
      <c r="E120" s="136"/>
      <c r="F120" s="136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39">
        <f>C110+C102</f>
        <v>536006</v>
      </c>
      <c r="D121" s="139"/>
      <c r="E121" s="139"/>
      <c r="F121" s="139">
        <f>F110+F102</f>
        <v>536006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40" t="s">
        <v>451</v>
      </c>
      <c r="B122" s="41"/>
      <c r="C122" s="140">
        <f>C98+C121</f>
        <v>1574811</v>
      </c>
      <c r="D122" s="140">
        <f>D98</f>
        <v>34359</v>
      </c>
      <c r="E122" s="140">
        <f>E98</f>
        <v>870</v>
      </c>
      <c r="F122" s="140">
        <f>F121+F98</f>
        <v>1615480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&amp;R1/3. melléklet a 24/2015(VI. 24.)önkormányzati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tabSelected="1"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474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497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>
        <f>'bevételek önkorm.'!C12</f>
        <v>844853</v>
      </c>
      <c r="D12" s="107"/>
      <c r="E12" s="107"/>
      <c r="F12" s="107">
        <f>SUM(C12:E12)</f>
        <v>844853</v>
      </c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>
        <f>'bevételek önkorm.'!C17</f>
        <v>232063</v>
      </c>
      <c r="D17" s="111"/>
      <c r="E17" s="111"/>
      <c r="F17" s="111">
        <f>SUM(C17:E17)</f>
        <v>232063</v>
      </c>
    </row>
    <row r="18" spans="1:6" ht="15" customHeight="1">
      <c r="A18" s="35" t="s">
        <v>454</v>
      </c>
      <c r="B18" s="45" t="s">
        <v>264</v>
      </c>
      <c r="C18" s="107">
        <f>SUM(C12:C17)</f>
        <v>1076916</v>
      </c>
      <c r="D18" s="107"/>
      <c r="E18" s="107"/>
      <c r="F18" s="107">
        <f>SUM(F12:F17)</f>
        <v>1076916</v>
      </c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>
        <v>208828</v>
      </c>
      <c r="D25" s="111">
        <v>27224</v>
      </c>
      <c r="E25" s="111">
        <v>948</v>
      </c>
      <c r="F25" s="111">
        <f>SUM(C25:E25)</f>
        <v>237000</v>
      </c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>
        <v>37400</v>
      </c>
      <c r="D28" s="111"/>
      <c r="E28" s="111"/>
      <c r="F28" s="111">
        <f>SUM(C28:E28)</f>
        <v>37400</v>
      </c>
    </row>
    <row r="29" spans="1:6" ht="15" customHeight="1">
      <c r="A29" s="4" t="s">
        <v>430</v>
      </c>
      <c r="B29" s="5" t="s">
        <v>284</v>
      </c>
      <c r="C29" s="111">
        <v>3080</v>
      </c>
      <c r="D29" s="111"/>
      <c r="E29" s="111"/>
      <c r="F29" s="111">
        <f>SUM(C29:E29)</f>
        <v>3080</v>
      </c>
    </row>
    <row r="30" spans="1:6" ht="15" customHeight="1">
      <c r="A30" s="6" t="s">
        <v>2</v>
      </c>
      <c r="B30" s="7" t="s">
        <v>285</v>
      </c>
      <c r="C30" s="106">
        <f>SUM(C25:C29)</f>
        <v>249308</v>
      </c>
      <c r="D30" s="106">
        <f>SUM(D25:D29)</f>
        <v>27224</v>
      </c>
      <c r="E30" s="106">
        <f>SUM(E25:E29)</f>
        <v>948</v>
      </c>
      <c r="F30" s="106">
        <f>SUM(F25:F29)</f>
        <v>277480</v>
      </c>
    </row>
    <row r="31" spans="1:6" ht="15" customHeight="1">
      <c r="A31" s="4" t="s">
        <v>431</v>
      </c>
      <c r="B31" s="5" t="s">
        <v>286</v>
      </c>
      <c r="C31" s="111">
        <v>5538</v>
      </c>
      <c r="D31" s="111"/>
      <c r="E31" s="111">
        <v>37</v>
      </c>
      <c r="F31" s="111">
        <f>SUM(C31:E31)</f>
        <v>5575</v>
      </c>
    </row>
    <row r="32" spans="1:6" ht="15" customHeight="1">
      <c r="A32" s="35" t="s">
        <v>3</v>
      </c>
      <c r="B32" s="45" t="s">
        <v>287</v>
      </c>
      <c r="C32" s="107">
        <f>SUM(C30:C31)</f>
        <v>254846</v>
      </c>
      <c r="D32" s="107">
        <f>SUM(D30:D31)</f>
        <v>27224</v>
      </c>
      <c r="E32" s="107">
        <f>SUM(E30:E31)</f>
        <v>985</v>
      </c>
      <c r="F32" s="107">
        <f>SUM(F30:F31)</f>
        <v>283055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129268</v>
      </c>
      <c r="D43" s="107">
        <v>4496</v>
      </c>
      <c r="E43" s="107"/>
      <c r="F43" s="107">
        <f>SUM(C43:E43)</f>
        <v>133764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>
        <f>SUM(C46:E46)</f>
        <v>0</v>
      </c>
    </row>
    <row r="47" spans="1:6" ht="15" customHeight="1">
      <c r="A47" s="35" t="s">
        <v>6</v>
      </c>
      <c r="B47" s="45" t="s">
        <v>316</v>
      </c>
      <c r="C47" s="107">
        <f>SUM(C44:C46)</f>
        <v>0</v>
      </c>
      <c r="D47" s="107"/>
      <c r="E47" s="107"/>
      <c r="F47" s="107">
        <f>SUM(F44:F46)</f>
        <v>0</v>
      </c>
    </row>
    <row r="48" spans="1:6" ht="15" customHeight="1">
      <c r="A48" s="48" t="s">
        <v>18</v>
      </c>
      <c r="B48" s="90"/>
      <c r="C48" s="107">
        <f>C47+C43+C32+C18</f>
        <v>1461030</v>
      </c>
      <c r="D48" s="107">
        <f>D47+D43+D32+D18</f>
        <v>31720</v>
      </c>
      <c r="E48" s="107">
        <f>E43+E32+E18</f>
        <v>985</v>
      </c>
      <c r="F48" s="107">
        <f>F47+F43+F32+F18</f>
        <v>1493735</v>
      </c>
    </row>
    <row r="49" spans="1:6" ht="15" customHeight="1">
      <c r="A49" s="4" t="s">
        <v>265</v>
      </c>
      <c r="B49" s="5" t="s">
        <v>266</v>
      </c>
      <c r="C49" s="111">
        <f>'bevételek önkorm.'!C49</f>
        <v>486</v>
      </c>
      <c r="D49" s="111"/>
      <c r="E49" s="111"/>
      <c r="F49" s="111">
        <f>SUM(C49:E49)</f>
        <v>486</v>
      </c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>
        <v>15000</v>
      </c>
      <c r="D53" s="111"/>
      <c r="E53" s="111"/>
      <c r="F53" s="111">
        <f>SUM(C53:E53)</f>
        <v>15000</v>
      </c>
    </row>
    <row r="54" spans="1:6" ht="15" customHeight="1">
      <c r="A54" s="35" t="s">
        <v>0</v>
      </c>
      <c r="B54" s="45" t="s">
        <v>272</v>
      </c>
      <c r="C54" s="107">
        <f>SUM(C49:C53)</f>
        <v>15486</v>
      </c>
      <c r="D54" s="107"/>
      <c r="E54" s="107"/>
      <c r="F54" s="107">
        <f>SUM(F49:F53)</f>
        <v>15486</v>
      </c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>
        <v>10808</v>
      </c>
      <c r="D56" s="111"/>
      <c r="E56" s="111"/>
      <c r="F56" s="111">
        <f>SUM(C56:E56)</f>
        <v>10808</v>
      </c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>
        <f>SUM(C55:C59)</f>
        <v>10808</v>
      </c>
      <c r="D60" s="107"/>
      <c r="E60" s="107"/>
      <c r="F60" s="107">
        <f>SUM(F55:F59)</f>
        <v>10808</v>
      </c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>
        <v>4000</v>
      </c>
      <c r="D63" s="111"/>
      <c r="E63" s="111"/>
      <c r="F63" s="111">
        <f>SUM(C63:E63)</f>
        <v>4000</v>
      </c>
    </row>
    <row r="64" spans="1:6" ht="15" customHeight="1">
      <c r="A64" s="35" t="s">
        <v>8</v>
      </c>
      <c r="B64" s="45" t="s">
        <v>321</v>
      </c>
      <c r="C64" s="107">
        <f>SUM(C63)</f>
        <v>4000</v>
      </c>
      <c r="D64" s="107"/>
      <c r="E64" s="107"/>
      <c r="F64" s="107">
        <f>SUM(C64:E64)</f>
        <v>4000</v>
      </c>
    </row>
    <row r="65" spans="1:6" ht="15" customHeight="1">
      <c r="A65" s="48" t="s">
        <v>17</v>
      </c>
      <c r="B65" s="90"/>
      <c r="C65" s="107">
        <f>C64+C60+C54</f>
        <v>30294</v>
      </c>
      <c r="D65" s="107">
        <f>D64+D60+D54</f>
        <v>0</v>
      </c>
      <c r="E65" s="107">
        <f>E64+E60+E54</f>
        <v>0</v>
      </c>
      <c r="F65" s="107">
        <f>F64+F60+F54</f>
        <v>30294</v>
      </c>
    </row>
    <row r="66" spans="1:6" ht="15.75">
      <c r="A66" s="42" t="s">
        <v>7</v>
      </c>
      <c r="B66" s="31" t="s">
        <v>322</v>
      </c>
      <c r="C66" s="107">
        <f>C64+C47+C60+C43+C32+C18+C54</f>
        <v>1491324</v>
      </c>
      <c r="D66" s="107">
        <f>D64+D47+D60+D43+D32</f>
        <v>31720</v>
      </c>
      <c r="E66" s="107">
        <f>E64+E47+E60+E43+E32</f>
        <v>985</v>
      </c>
      <c r="F66" s="107">
        <f>F64+F47+F60+F43+F32+F18+F54</f>
        <v>1524029</v>
      </c>
    </row>
    <row r="67" spans="1:6" ht="15.75">
      <c r="A67" s="73" t="s">
        <v>29</v>
      </c>
      <c r="B67" s="51"/>
      <c r="C67" s="111">
        <f>C48-'kiadások működés önk+költs.szer'!C74</f>
        <v>-45244</v>
      </c>
      <c r="D67" s="111">
        <f>D48-'kiadások működés önk+költs.szer'!D74</f>
        <v>-2639</v>
      </c>
      <c r="E67" s="111">
        <f>E48-'kiadások működés önk+költs.szer'!E74</f>
        <v>-48132</v>
      </c>
      <c r="F67" s="111">
        <f>F48-'kiadások működés önk+költs.szer'!F74</f>
        <v>-101455</v>
      </c>
    </row>
    <row r="68" spans="1:6" ht="15.75">
      <c r="A68" s="73" t="s">
        <v>30</v>
      </c>
      <c r="B68" s="51"/>
      <c r="C68" s="111">
        <f>C65-'kiadások működés önk+költs.szer'!C97</f>
        <v>-42780</v>
      </c>
      <c r="D68" s="111">
        <f>D65-'kiadások működés önk+költs.szer'!D97</f>
        <v>0</v>
      </c>
      <c r="E68" s="111">
        <f>E65-'kiadások működés önk+költs.szer'!E97</f>
        <v>0</v>
      </c>
      <c r="F68" s="111">
        <f>F65-'kiadások működés önk+költs.szer'!F97</f>
        <v>-42780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>
        <f>'bevételek önkorm.'!C72</f>
        <v>15000</v>
      </c>
      <c r="D72" s="111"/>
      <c r="E72" s="111"/>
      <c r="F72" s="111">
        <f>SUM(C72:E72)</f>
        <v>15000</v>
      </c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129235</v>
      </c>
      <c r="D82" s="111"/>
      <c r="E82" s="111"/>
      <c r="F82" s="111">
        <f>SUM(C82:E82)</f>
        <v>129235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/>
      <c r="D85" s="111"/>
      <c r="E85" s="111"/>
      <c r="F85" s="111">
        <f>SUM(C85:E85)</f>
        <v>0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144235</v>
      </c>
      <c r="D88" s="107">
        <f>SUM(D72:D87)</f>
        <v>0</v>
      </c>
      <c r="E88" s="107">
        <f>SUM(E72:E87)</f>
        <v>0</v>
      </c>
      <c r="F88" s="107">
        <f>SUM(C88:E88)</f>
        <v>144235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C88+C93+C94</f>
        <v>144235</v>
      </c>
      <c r="D95" s="107">
        <f>SUM(D72:D94)</f>
        <v>0</v>
      </c>
      <c r="E95" s="107">
        <f>SUM(E72:E94)</f>
        <v>0</v>
      </c>
      <c r="F95" s="107">
        <f>SUM(C95:E95)</f>
        <v>144235</v>
      </c>
    </row>
    <row r="96" spans="1:6" ht="15.75">
      <c r="A96" s="71" t="s">
        <v>452</v>
      </c>
      <c r="B96" s="72"/>
      <c r="C96" s="107">
        <f>C66+C95</f>
        <v>1635559</v>
      </c>
      <c r="D96" s="107">
        <f>D95+D66</f>
        <v>31720</v>
      </c>
      <c r="E96" s="107">
        <f>E95+E66</f>
        <v>985</v>
      </c>
      <c r="F96" s="107">
        <f>F95+F66</f>
        <v>1668264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&amp;R1/4.melléklet a 24/2015.(VI. 24.) önkormányzati 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80">
      <selection activeCell="C75" sqref="C75:C81"/>
    </sheetView>
  </sheetViews>
  <sheetFormatPr defaultColWidth="9.140625" defaultRowHeight="15"/>
  <cols>
    <col min="1" max="1" width="91.710937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57421875" style="0" customWidth="1"/>
  </cols>
  <sheetData>
    <row r="1" spans="1:6" ht="21" customHeight="1">
      <c r="A1" s="152" t="s">
        <v>474</v>
      </c>
      <c r="B1" s="156"/>
      <c r="C1" s="156"/>
      <c r="D1" s="156"/>
      <c r="E1" s="156"/>
      <c r="F1" s="154"/>
    </row>
    <row r="2" spans="1:6" ht="18.7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3" t="s">
        <v>40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f>'kiadások működés Bölcsőde'!C19+'kiadások működés Könyvtár'!C19+'kiadások működés önkormányzat'!C19+'kiadások működés Zengő Óvoda'!C19+'kiadások működés Polg.Hiv'!C19</f>
        <v>471884</v>
      </c>
      <c r="D19" s="110"/>
      <c r="E19" s="110">
        <v>28505</v>
      </c>
      <c r="F19" s="111">
        <f>SUM(C19:E19)</f>
        <v>500389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f>'kiadások működés Bölcsőde'!C23+'kiadások működés Könyvtár'!C23+'kiadások működés önkormányzat'!C23+'kiadások működés Zengő Óvoda'!C23+'kiadások működés Polg.Hiv'!C23</f>
        <v>15911</v>
      </c>
      <c r="D23" s="110">
        <f>'kiadások működés önkormányzat'!D23</f>
        <v>14578</v>
      </c>
      <c r="E23" s="110">
        <v>340</v>
      </c>
      <c r="F23" s="111">
        <f>SUM(C23:E23)</f>
        <v>30829</v>
      </c>
    </row>
    <row r="24" spans="1:6" ht="15">
      <c r="A24" s="46" t="s">
        <v>412</v>
      </c>
      <c r="B24" s="47" t="s">
        <v>107</v>
      </c>
      <c r="C24" s="107">
        <f>SUM(C19:C23)</f>
        <v>487795</v>
      </c>
      <c r="D24" s="107">
        <f>SUM(D23)</f>
        <v>14578</v>
      </c>
      <c r="E24" s="107">
        <f>SUM(E19:E23)</f>
        <v>28845</v>
      </c>
      <c r="F24" s="107">
        <f>SUM(C24:E24)</f>
        <v>531218</v>
      </c>
    </row>
    <row r="25" spans="1:6" ht="15">
      <c r="A25" s="35" t="s">
        <v>383</v>
      </c>
      <c r="B25" s="47" t="s">
        <v>108</v>
      </c>
      <c r="C25" s="107">
        <f>'kiadások működés Bölcsőde'!C25+'kiadások működés Könyvtár'!C25+'kiadások működés Zengő Óvoda'!C25+'kiadások működés Polg.Hiv'!C25+'kiadások működés önkormányzat'!C25</f>
        <v>113694</v>
      </c>
      <c r="D25" s="107">
        <f>'kiadások működés önkormányzat'!D25</f>
        <v>3936</v>
      </c>
      <c r="E25" s="107">
        <v>8308</v>
      </c>
      <c r="F25" s="107">
        <f>SUM(C25:E25)</f>
        <v>125938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f>'kiadások működés Bölcsőde'!C29+'kiadások működés Könyvtár'!C29+'kiadások működés Zengő Óvoda'!C29+'kiadások működés Polg.Hiv'!C29+'kiadások működés önkormányzat'!C29</f>
        <v>38478</v>
      </c>
      <c r="D29" s="110">
        <v>5300</v>
      </c>
      <c r="E29" s="110">
        <v>1680</v>
      </c>
      <c r="F29" s="111">
        <f>SUM(C29:E29)</f>
        <v>45458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/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/>
    </row>
    <row r="32" spans="1:6" ht="15" customHeight="1">
      <c r="A32" s="6" t="s">
        <v>413</v>
      </c>
      <c r="B32" s="29" t="s">
        <v>120</v>
      </c>
      <c r="C32" s="110">
        <f>'kiadások működés Bölcsőde'!C32+'kiadások működés Könyvtár'!C32+'kiadások működés Zengő Óvoda'!C32+'kiadások működés Polg.Hiv'!C32+'kiadások működés önkormányzat'!C32</f>
        <v>6664</v>
      </c>
      <c r="D32" s="110"/>
      <c r="E32" s="110">
        <v>440</v>
      </c>
      <c r="F32" s="111">
        <f>SUM(C32:E32)</f>
        <v>7104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/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/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/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/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/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/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/>
    </row>
    <row r="40" spans="1:6" ht="15">
      <c r="A40" s="6" t="s">
        <v>362</v>
      </c>
      <c r="B40" s="29" t="s">
        <v>132</v>
      </c>
      <c r="C40" s="110">
        <f>'kiadások működés Bölcsőde'!C40+'kiadások működés Könyvtár'!C40+'kiadások működés Zengő Óvoda'!C40+'kiadások működés Polg.Hiv'!C40+'kiadások működés önkormányzat'!C40</f>
        <v>340080</v>
      </c>
      <c r="D40" s="110"/>
      <c r="E40" s="110">
        <v>7630</v>
      </c>
      <c r="F40" s="111">
        <f>SUM(C40:E40)</f>
        <v>347710</v>
      </c>
    </row>
    <row r="41" spans="1:6" ht="15" hidden="1">
      <c r="A41" s="4" t="s">
        <v>133</v>
      </c>
      <c r="B41" s="26" t="s">
        <v>134</v>
      </c>
      <c r="C41" s="110">
        <f>'kiadások működés Bölcsőde'!C41+'kiadások működés Könyvtár'!C41+'kiadások működés Zengő Óvoda'!C41+'kiadások működés Polg.Hiv'!C41+'kiadások működés önkormányzat'!C41</f>
        <v>0</v>
      </c>
      <c r="D41" s="110"/>
      <c r="E41" s="110"/>
      <c r="F41" s="111"/>
    </row>
    <row r="42" spans="1:6" ht="15" hidden="1">
      <c r="A42" s="4" t="s">
        <v>135</v>
      </c>
      <c r="B42" s="26" t="s">
        <v>136</v>
      </c>
      <c r="C42" s="110">
        <f>'kiadások működés Bölcsőde'!C42+'kiadások működés Könyvtár'!C42+'kiadások működés Zengő Óvoda'!C42+'kiadások működés Polg.Hiv'!C42+'kiadások működés önkormányzat'!C42</f>
        <v>0</v>
      </c>
      <c r="D42" s="110"/>
      <c r="E42" s="110"/>
      <c r="F42" s="111"/>
    </row>
    <row r="43" spans="1:6" ht="15">
      <c r="A43" s="6" t="s">
        <v>363</v>
      </c>
      <c r="B43" s="29" t="s">
        <v>137</v>
      </c>
      <c r="C43" s="110">
        <f>'kiadások működés Bölcsőde'!C43+'kiadások működés Könyvtár'!C43+'kiadások működés Zengő Óvoda'!C43+'kiadások működés Polg.Hiv'!C43+'kiadások működés önkormányzat'!C43</f>
        <v>2470</v>
      </c>
      <c r="D43" s="110"/>
      <c r="E43" s="110">
        <v>125</v>
      </c>
      <c r="F43" s="111">
        <f>SUM(C43:E43)</f>
        <v>2595</v>
      </c>
    </row>
    <row r="44" spans="1:6" ht="15" hidden="1">
      <c r="A44" s="4" t="s">
        <v>138</v>
      </c>
      <c r="B44" s="26" t="s">
        <v>139</v>
      </c>
      <c r="C44" s="110">
        <f>'kiadások működés Bölcsőde'!C44+'kiadások működés Könyvtár'!C44+'kiadások működés Zengő Óvoda'!C44+'kiadások működés Polg.Hiv'!C44+'kiadások működés önkormányzat'!C44</f>
        <v>0</v>
      </c>
      <c r="D44" s="110"/>
      <c r="E44" s="110"/>
      <c r="F44" s="111"/>
    </row>
    <row r="45" spans="1:6" ht="15" hidden="1">
      <c r="A45" s="4" t="s">
        <v>140</v>
      </c>
      <c r="B45" s="26" t="s">
        <v>141</v>
      </c>
      <c r="C45" s="110">
        <f>'kiadások működés Bölcsőde'!C45+'kiadások működés Könyvtár'!C45+'kiadások működés Zengő Óvoda'!C45+'kiadások működés Polg.Hiv'!C45+'kiadások működés önkormányzat'!C45</f>
        <v>0</v>
      </c>
      <c r="D45" s="110"/>
      <c r="E45" s="110"/>
      <c r="F45" s="111"/>
    </row>
    <row r="46" spans="1:6" ht="15" hidden="1">
      <c r="A46" s="4" t="s">
        <v>387</v>
      </c>
      <c r="B46" s="26" t="s">
        <v>142</v>
      </c>
      <c r="C46" s="110">
        <f>'kiadások működés Bölcsőde'!C46+'kiadások működés Könyvtár'!C46+'kiadások működés Zengő Óvoda'!C46+'kiadások működés Polg.Hiv'!C46+'kiadások működés önkormányzat'!C46</f>
        <v>0</v>
      </c>
      <c r="D46" s="110"/>
      <c r="E46" s="110"/>
      <c r="F46" s="111"/>
    </row>
    <row r="47" spans="1:6" ht="15" hidden="1">
      <c r="A47" s="4" t="s">
        <v>388</v>
      </c>
      <c r="B47" s="26" t="s">
        <v>143</v>
      </c>
      <c r="C47" s="110">
        <f>'kiadások működés Bölcsőde'!C47+'kiadások működés Könyvtár'!C47+'kiadások működés Zengő Óvoda'!C47+'kiadások működés Polg.Hiv'!C47+'kiadások működés önkormányzat'!C47</f>
        <v>0</v>
      </c>
      <c r="D47" s="110"/>
      <c r="E47" s="110"/>
      <c r="F47" s="111"/>
    </row>
    <row r="48" spans="1:6" ht="15" hidden="1">
      <c r="A48" s="4" t="s">
        <v>144</v>
      </c>
      <c r="B48" s="26" t="s">
        <v>145</v>
      </c>
      <c r="C48" s="110">
        <f>'kiadások működés Bölcsőde'!C48+'kiadások működés Könyvtár'!C48+'kiadások működés Zengő Óvoda'!C48+'kiadások működés Polg.Hiv'!C48+'kiadások működés önkormányzat'!C48</f>
        <v>0</v>
      </c>
      <c r="D48" s="110"/>
      <c r="E48" s="110"/>
      <c r="F48" s="111"/>
    </row>
    <row r="49" spans="1:6" ht="15">
      <c r="A49" s="6" t="s">
        <v>364</v>
      </c>
      <c r="B49" s="29" t="s">
        <v>146</v>
      </c>
      <c r="C49" s="110">
        <f>'kiadások működés Bölcsőde'!C49+'kiadások működés Könyvtár'!C49+'kiadások működés Zengő Óvoda'!C49+'kiadások működés Polg.Hiv'!C49+'kiadások működés önkormányzat'!C49</f>
        <v>103894</v>
      </c>
      <c r="D49" s="110"/>
      <c r="E49" s="110">
        <v>2089</v>
      </c>
      <c r="F49" s="111">
        <f>SUM(C49:E49)</f>
        <v>105983</v>
      </c>
    </row>
    <row r="50" spans="1:6" ht="15">
      <c r="A50" s="35" t="s">
        <v>365</v>
      </c>
      <c r="B50" s="47" t="s">
        <v>147</v>
      </c>
      <c r="C50" s="110">
        <f>'kiadások működés Bölcsőde'!C50+'kiadások működés Könyvtár'!C50+'kiadások működés Zengő Óvoda'!C50+'kiadások működés Polg.Hiv'!C50+'kiadások működés önkormányzat'!C50</f>
        <v>486146</v>
      </c>
      <c r="D50" s="107">
        <f>SUM(D29:D49)</f>
        <v>5300</v>
      </c>
      <c r="E50" s="107">
        <f>SUM(E29:E49)</f>
        <v>11964</v>
      </c>
      <c r="F50" s="107">
        <f>SUM(F29:F49)</f>
        <v>508850</v>
      </c>
    </row>
    <row r="51" spans="1:6" ht="15" hidden="1">
      <c r="A51" s="11" t="s">
        <v>148</v>
      </c>
      <c r="B51" s="26" t="s">
        <v>149</v>
      </c>
      <c r="C51" s="110">
        <f>'kiadások működés Bölcsőde'!C51+'kiadások működés Könyvtár'!C51+'kiadások működés Zengő Óvoda'!C51+'kiadások működés Polg.Hiv'!C51+'kiadások működés önkormányzat'!C51</f>
        <v>0</v>
      </c>
      <c r="D51" s="110"/>
      <c r="E51" s="110"/>
      <c r="F51" s="111"/>
    </row>
    <row r="52" spans="1:6" ht="15" hidden="1">
      <c r="A52" s="11" t="s">
        <v>366</v>
      </c>
      <c r="B52" s="26" t="s">
        <v>150</v>
      </c>
      <c r="C52" s="110">
        <f>'kiadások működés Bölcsőde'!C52+'kiadások működés Könyvtár'!C52+'kiadások működés Zengő Óvoda'!C52+'kiadások működés Polg.Hiv'!C52+'kiadások működés önkormányzat'!C52</f>
        <v>0</v>
      </c>
      <c r="D52" s="110"/>
      <c r="E52" s="110"/>
      <c r="F52" s="111"/>
    </row>
    <row r="53" spans="1:6" ht="15" hidden="1">
      <c r="A53" s="14" t="s">
        <v>389</v>
      </c>
      <c r="B53" s="26" t="s">
        <v>151</v>
      </c>
      <c r="C53" s="110">
        <f>'kiadások működés Bölcsőde'!C53+'kiadások működés Könyvtár'!C53+'kiadások működés Zengő Óvoda'!C53+'kiadások működés Polg.Hiv'!C53+'kiadások működés önkormányzat'!C53</f>
        <v>0</v>
      </c>
      <c r="D53" s="110"/>
      <c r="E53" s="110"/>
      <c r="F53" s="111"/>
    </row>
    <row r="54" spans="1:6" ht="15" hidden="1">
      <c r="A54" s="14" t="s">
        <v>390</v>
      </c>
      <c r="B54" s="26" t="s">
        <v>152</v>
      </c>
      <c r="C54" s="110">
        <f>'kiadások működés Bölcsőde'!C54+'kiadások működés Könyvtár'!C54+'kiadások működés Zengő Óvoda'!C54+'kiadások működés Polg.Hiv'!C54+'kiadások működés önkormányzat'!C54</f>
        <v>0</v>
      </c>
      <c r="D54" s="110"/>
      <c r="E54" s="110"/>
      <c r="F54" s="111"/>
    </row>
    <row r="55" spans="1:6" ht="15" hidden="1">
      <c r="A55" s="14" t="s">
        <v>391</v>
      </c>
      <c r="B55" s="26" t="s">
        <v>153</v>
      </c>
      <c r="C55" s="110">
        <f>'kiadások működés Bölcsőde'!C55+'kiadások működés Könyvtár'!C55+'kiadások működés Zengő Óvoda'!C55+'kiadások működés Polg.Hiv'!C55+'kiadások működés önkormányzat'!C55</f>
        <v>0</v>
      </c>
      <c r="D55" s="110"/>
      <c r="E55" s="110"/>
      <c r="F55" s="111"/>
    </row>
    <row r="56" spans="1:6" ht="15" hidden="1">
      <c r="A56" s="11" t="s">
        <v>392</v>
      </c>
      <c r="B56" s="26" t="s">
        <v>154</v>
      </c>
      <c r="C56" s="110">
        <f>'kiadások működés Bölcsőde'!C56+'kiadások működés Könyvtár'!C56+'kiadások működés Zengő Óvoda'!C56+'kiadások működés Polg.Hiv'!C56+'kiadások működés önkormányzat'!C56</f>
        <v>0</v>
      </c>
      <c r="D56" s="110"/>
      <c r="E56" s="110"/>
      <c r="F56" s="111"/>
    </row>
    <row r="57" spans="1:6" ht="15" hidden="1">
      <c r="A57" s="11" t="s">
        <v>393</v>
      </c>
      <c r="B57" s="26" t="s">
        <v>155</v>
      </c>
      <c r="C57" s="110">
        <f>'kiadások működés Bölcsőde'!C57+'kiadások működés Könyvtár'!C57+'kiadások működés Zengő Óvoda'!C57+'kiadások működés Polg.Hiv'!C57+'kiadások működés önkormányzat'!C57</f>
        <v>0</v>
      </c>
      <c r="D57" s="110"/>
      <c r="E57" s="110"/>
      <c r="F57" s="111"/>
    </row>
    <row r="58" spans="1:6" ht="15" hidden="1">
      <c r="A58" s="11" t="s">
        <v>394</v>
      </c>
      <c r="B58" s="26" t="s">
        <v>156</v>
      </c>
      <c r="C58" s="110">
        <f>'kiadások működés Bölcsőde'!C58+'kiadások működés Könyvtár'!C58+'kiadások működés Zengő Óvoda'!C58+'kiadások működés Polg.Hiv'!C58+'kiadások működés önkormányzat'!C58</f>
        <v>0</v>
      </c>
      <c r="D58" s="110"/>
      <c r="E58" s="110"/>
      <c r="F58" s="111"/>
    </row>
    <row r="59" spans="1:6" ht="15">
      <c r="A59" s="44" t="s">
        <v>368</v>
      </c>
      <c r="B59" s="47" t="s">
        <v>157</v>
      </c>
      <c r="C59" s="107">
        <v>88210</v>
      </c>
      <c r="D59" s="107"/>
      <c r="E59" s="107"/>
      <c r="F59" s="107">
        <f>SUM(C59:E59)</f>
        <v>88210</v>
      </c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f>'kiadások működés Bölcsőde'!C61+'kiadások működés Könyvtár'!C61+'kiadások működés Zengő Óvoda'!C61+'kiadások működés Polg.Hiv'!C61+'kiadások működés önkormányzat'!C61</f>
        <v>109375</v>
      </c>
      <c r="D61" s="110"/>
      <c r="E61" s="110"/>
      <c r="F61" s="111">
        <f>SUM(C61:E61)</f>
        <v>109375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>
        <f>'kiadások működés önkormányzat'!C65</f>
        <v>179936</v>
      </c>
      <c r="D65" s="110">
        <v>100</v>
      </c>
      <c r="E65" s="110"/>
      <c r="F65" s="111">
        <f>SUM(C65:E65)</f>
        <v>180036</v>
      </c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>
        <f>'kiadások működés önkormányzat'!C70</f>
        <v>38398</v>
      </c>
      <c r="D70" s="110">
        <v>10445</v>
      </c>
      <c r="E70" s="110"/>
      <c r="F70" s="111">
        <f>SUM(C70:E70)</f>
        <v>48843</v>
      </c>
    </row>
    <row r="71" spans="1:6" ht="15">
      <c r="A71" s="16" t="s">
        <v>31</v>
      </c>
      <c r="B71" s="26" t="s">
        <v>503</v>
      </c>
      <c r="C71" s="110">
        <f>'kiadások működés önkormányzat'!C71</f>
        <v>2720</v>
      </c>
      <c r="D71" s="110"/>
      <c r="E71" s="110"/>
      <c r="F71" s="111">
        <f>SUM(C71:E71)</f>
        <v>2720</v>
      </c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SUM(C60:C72)</f>
        <v>330429</v>
      </c>
      <c r="D73" s="107">
        <f>SUM(D60:D72)</f>
        <v>10545</v>
      </c>
      <c r="E73" s="107"/>
      <c r="F73" s="107">
        <f>SUM(F60:F72)</f>
        <v>340974</v>
      </c>
    </row>
    <row r="74" spans="1:6" ht="15.75">
      <c r="A74" s="48" t="s">
        <v>18</v>
      </c>
      <c r="B74" s="92"/>
      <c r="C74" s="107">
        <f>C73+C59+C50+C25+C24</f>
        <v>1506274</v>
      </c>
      <c r="D74" s="107">
        <f>D73+D59+D50+D25+D24</f>
        <v>34359</v>
      </c>
      <c r="E74" s="107">
        <f>E73+E59+E50+E25+E24</f>
        <v>49117</v>
      </c>
      <c r="F74" s="107">
        <f>F73+F59+F50+F25+F24</f>
        <v>1595190</v>
      </c>
    </row>
    <row r="75" spans="1:6" ht="15">
      <c r="A75" s="30" t="s">
        <v>175</v>
      </c>
      <c r="B75" s="26" t="s">
        <v>176</v>
      </c>
      <c r="C75" s="110">
        <f>'kiadások működés Bölcsőde'!C76+'kiadások működés Könyvtár'!C75+'kiadások működés Zengő Óvoda'!C75+'kiadások működés Polg.Hiv'!C75+'kiadások működés önkormányzat'!C75</f>
        <v>550</v>
      </c>
      <c r="D75" s="110"/>
      <c r="E75" s="110"/>
      <c r="F75" s="111">
        <f>SUM(C75:E75)</f>
        <v>550</v>
      </c>
    </row>
    <row r="76" spans="1:6" ht="15">
      <c r="A76" s="30" t="s">
        <v>400</v>
      </c>
      <c r="B76" s="26" t="s">
        <v>177</v>
      </c>
      <c r="C76" s="110">
        <f>'kiadások működés Bölcsőde'!C77+'kiadások működés Könyvtár'!C76+'kiadások működés Zengő Óvoda'!C76+'kiadások működés Polg.Hiv'!C76+'kiadások működés önkormányzat'!C76</f>
        <v>23247</v>
      </c>
      <c r="D76" s="110"/>
      <c r="E76" s="110"/>
      <c r="F76" s="111">
        <f aca="true" t="shared" si="0" ref="F76:F81">SUM(C76:E76)</f>
        <v>23247</v>
      </c>
    </row>
    <row r="77" spans="1:6" ht="15">
      <c r="A77" s="30" t="s">
        <v>178</v>
      </c>
      <c r="B77" s="26" t="s">
        <v>179</v>
      </c>
      <c r="C77" s="110">
        <f>'kiadások működés Bölcsőde'!C78+'kiadások működés Könyvtár'!C77+'kiadások működés Zengő Óvoda'!C77+'kiadások működés Polg.Hiv'!C77+'kiadások működés önkormányzat'!C77</f>
        <v>2617</v>
      </c>
      <c r="D77" s="110"/>
      <c r="E77" s="110"/>
      <c r="F77" s="111">
        <f t="shared" si="0"/>
        <v>2617</v>
      </c>
    </row>
    <row r="78" spans="1:6" ht="15">
      <c r="A78" s="30" t="s">
        <v>180</v>
      </c>
      <c r="B78" s="26" t="s">
        <v>181</v>
      </c>
      <c r="C78" s="110">
        <f>'kiadások működés Bölcsőde'!C79+'kiadások működés Könyvtár'!C78+'kiadások működés Zengő Óvoda'!C78+'kiadások működés Polg.Hiv'!C78+'kiadások működés önkormányzat'!C78</f>
        <v>12429</v>
      </c>
      <c r="D78" s="110"/>
      <c r="E78" s="110"/>
      <c r="F78" s="111">
        <f t="shared" si="0"/>
        <v>12429</v>
      </c>
    </row>
    <row r="79" spans="1:6" ht="15">
      <c r="A79" s="5" t="s">
        <v>182</v>
      </c>
      <c r="B79" s="26" t="s">
        <v>183</v>
      </c>
      <c r="C79" s="110">
        <f>'kiadások működés Bölcsőde'!C80+'kiadások működés Könyvtár'!C79+'kiadások működés Zengő Óvoda'!C79+'kiadások működés Polg.Hiv'!C79+'kiadások működés önkormányzat'!C79</f>
        <v>0</v>
      </c>
      <c r="D79" s="110"/>
      <c r="E79" s="110"/>
      <c r="F79" s="111">
        <f t="shared" si="0"/>
        <v>0</v>
      </c>
    </row>
    <row r="80" spans="1:6" ht="15">
      <c r="A80" s="5" t="s">
        <v>184</v>
      </c>
      <c r="B80" s="26" t="s">
        <v>185</v>
      </c>
      <c r="C80" s="110">
        <f>'kiadások működés Bölcsőde'!C81+'kiadások működés Könyvtár'!C80+'kiadások működés Zengő Óvoda'!C80+'kiadások működés Polg.Hiv'!C80+'kiadások működés önkormányzat'!C80</f>
        <v>0</v>
      </c>
      <c r="D80" s="110"/>
      <c r="E80" s="110"/>
      <c r="F80" s="111">
        <f t="shared" si="0"/>
        <v>0</v>
      </c>
    </row>
    <row r="81" spans="1:6" ht="15">
      <c r="A81" s="5" t="s">
        <v>186</v>
      </c>
      <c r="B81" s="26" t="s">
        <v>187</v>
      </c>
      <c r="C81" s="110">
        <f>'kiadások működés Bölcsőde'!C82+'kiadások működés Könyvtár'!C81+'kiadások működés Zengő Óvoda'!C81+'kiadások működés Polg.Hiv'!C81+'kiadások működés önkormányzat'!C81</f>
        <v>10491</v>
      </c>
      <c r="D81" s="110"/>
      <c r="E81" s="110"/>
      <c r="F81" s="111">
        <f t="shared" si="0"/>
        <v>10491</v>
      </c>
    </row>
    <row r="82" spans="1:6" ht="15">
      <c r="A82" s="45" t="s">
        <v>373</v>
      </c>
      <c r="B82" s="47" t="s">
        <v>188</v>
      </c>
      <c r="C82" s="107">
        <f>SUM(C75:C81)</f>
        <v>49334</v>
      </c>
      <c r="D82" s="107"/>
      <c r="E82" s="107"/>
      <c r="F82" s="107">
        <f>SUM(F75:F81)</f>
        <v>49334</v>
      </c>
    </row>
    <row r="83" spans="1:6" ht="15">
      <c r="A83" s="11" t="s">
        <v>189</v>
      </c>
      <c r="B83" s="26" t="s">
        <v>190</v>
      </c>
      <c r="C83" s="110">
        <f>'kiadások működés önkormányzat'!C83</f>
        <v>16032</v>
      </c>
      <c r="D83" s="110"/>
      <c r="E83" s="110"/>
      <c r="F83" s="111">
        <f>SUM(C83:E83)</f>
        <v>16032</v>
      </c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>
        <f>'kiadások működés önkormányzat'!C86</f>
        <v>4328</v>
      </c>
      <c r="D86" s="110"/>
      <c r="E86" s="110"/>
      <c r="F86" s="111">
        <f>SUM(C86:E86)</f>
        <v>4328</v>
      </c>
    </row>
    <row r="87" spans="1:6" ht="15">
      <c r="A87" s="44" t="s">
        <v>374</v>
      </c>
      <c r="B87" s="47" t="s">
        <v>197</v>
      </c>
      <c r="C87" s="107">
        <f>SUM(C83:C86)</f>
        <v>20360</v>
      </c>
      <c r="D87" s="107"/>
      <c r="E87" s="107"/>
      <c r="F87" s="107">
        <f>SUM(F83:F86)</f>
        <v>20360</v>
      </c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>
        <f>'kiadások működés önkormányzat'!C91</f>
        <v>3380</v>
      </c>
      <c r="D91" s="110"/>
      <c r="E91" s="110"/>
      <c r="F91" s="111">
        <f>SUM(C91:E91)</f>
        <v>3380</v>
      </c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07">
        <f>SUM(C88:C95)</f>
        <v>3380</v>
      </c>
      <c r="D96" s="107"/>
      <c r="E96" s="107"/>
      <c r="F96" s="107">
        <f>SUM(F88:F95)</f>
        <v>3380</v>
      </c>
    </row>
    <row r="97" spans="1:6" ht="15.75">
      <c r="A97" s="48" t="s">
        <v>17</v>
      </c>
      <c r="B97" s="92"/>
      <c r="C97" s="107">
        <f>C96+C87+C82</f>
        <v>73074</v>
      </c>
      <c r="D97" s="110">
        <f>D96+D87+D82</f>
        <v>0</v>
      </c>
      <c r="E97" s="110">
        <f>E96+E87+E82</f>
        <v>0</v>
      </c>
      <c r="F97" s="107">
        <f>F96+F87+F82</f>
        <v>73074</v>
      </c>
    </row>
    <row r="98" spans="1:6" ht="15.75">
      <c r="A98" s="31" t="s">
        <v>414</v>
      </c>
      <c r="B98" s="32" t="s">
        <v>209</v>
      </c>
      <c r="C98" s="107">
        <f>C96+C87+C82+C73+C59+C50+C25+C24</f>
        <v>1579348</v>
      </c>
      <c r="D98" s="107">
        <f>D73+D50+D25+D24</f>
        <v>34359</v>
      </c>
      <c r="E98" s="107">
        <f>E50+E25+E24</f>
        <v>49117</v>
      </c>
      <c r="F98" s="107">
        <f>F96+F87+F82+F73+F59+F50+F25+F24</f>
        <v>1668264</v>
      </c>
    </row>
    <row r="99" spans="1:25" ht="15">
      <c r="A99" s="11" t="s">
        <v>407</v>
      </c>
      <c r="B99" s="4" t="s">
        <v>210</v>
      </c>
      <c r="C99" s="141"/>
      <c r="D99" s="141"/>
      <c r="E99" s="141"/>
      <c r="F99" s="141">
        <f>SUM(C99:E99)</f>
        <v>0</v>
      </c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41"/>
      <c r="D100" s="141"/>
      <c r="E100" s="141"/>
      <c r="F100" s="141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41"/>
      <c r="D101" s="141"/>
      <c r="E101" s="141"/>
      <c r="F101" s="141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42">
        <f>SUM(C99:C101)</f>
        <v>0</v>
      </c>
      <c r="D102" s="142"/>
      <c r="E102" s="142"/>
      <c r="F102" s="142">
        <f>SUM(F99:F101)</f>
        <v>0</v>
      </c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43"/>
      <c r="D103" s="143"/>
      <c r="E103" s="143"/>
      <c r="F103" s="143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43"/>
      <c r="D104" s="143"/>
      <c r="E104" s="143"/>
      <c r="F104" s="143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41"/>
      <c r="D105" s="141"/>
      <c r="E105" s="141"/>
      <c r="F105" s="141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41"/>
      <c r="D106" s="141"/>
      <c r="E106" s="141"/>
      <c r="F106" s="141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44"/>
      <c r="D107" s="144"/>
      <c r="E107" s="144"/>
      <c r="F107" s="144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43"/>
      <c r="D108" s="143"/>
      <c r="E108" s="143"/>
      <c r="F108" s="143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43"/>
      <c r="D109" s="143"/>
      <c r="E109" s="143"/>
      <c r="F109" s="143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44"/>
      <c r="D110" s="144"/>
      <c r="E110" s="144"/>
      <c r="F110" s="144">
        <f>SUM(C110:E110)</f>
        <v>0</v>
      </c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43"/>
      <c r="D111" s="143"/>
      <c r="E111" s="143"/>
      <c r="F111" s="143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43"/>
      <c r="D112" s="143"/>
      <c r="E112" s="143"/>
      <c r="F112" s="143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43"/>
      <c r="D113" s="143"/>
      <c r="E113" s="143"/>
      <c r="F113" s="143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44"/>
      <c r="D114" s="144"/>
      <c r="E114" s="144"/>
      <c r="F114" s="144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43"/>
      <c r="D115" s="143"/>
      <c r="E115" s="143"/>
      <c r="F115" s="143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41"/>
      <c r="D116" s="141"/>
      <c r="E116" s="141"/>
      <c r="F116" s="141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43"/>
      <c r="D117" s="143"/>
      <c r="E117" s="143"/>
      <c r="F117" s="143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43"/>
      <c r="D118" s="143"/>
      <c r="E118" s="143"/>
      <c r="F118" s="143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44"/>
      <c r="D119" s="144"/>
      <c r="E119" s="144"/>
      <c r="F119" s="144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41"/>
      <c r="D120" s="141"/>
      <c r="E120" s="141"/>
      <c r="F120" s="141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44">
        <f>C110+C102</f>
        <v>0</v>
      </c>
      <c r="D121" s="144"/>
      <c r="E121" s="144"/>
      <c r="F121" s="144">
        <f>F110+F102</f>
        <v>0</v>
      </c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45">
        <f>SUM(C98)</f>
        <v>1579348</v>
      </c>
      <c r="D122" s="145">
        <f>SUM(D98)</f>
        <v>34359</v>
      </c>
      <c r="E122" s="145">
        <f>SUM(E98)</f>
        <v>49117</v>
      </c>
      <c r="F122" s="145">
        <f>SUM(F98)</f>
        <v>1668264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24/2015(VI. 24.)önkormányzati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zoomScalePageLayoutView="0" workbookViewId="0" topLeftCell="B1">
      <selection activeCell="G6" sqref="G6"/>
    </sheetView>
  </sheetViews>
  <sheetFormatPr defaultColWidth="9.140625" defaultRowHeight="15"/>
  <cols>
    <col min="1" max="1" width="73.7109375" style="0" customWidth="1"/>
    <col min="2" max="2" width="12.8515625" style="0" customWidth="1"/>
    <col min="3" max="3" width="18.28125" style="0" customWidth="1"/>
    <col min="4" max="4" width="20.140625" style="0" customWidth="1"/>
    <col min="5" max="5" width="18.140625" style="0" customWidth="1"/>
    <col min="6" max="6" width="20.140625" style="0" customWidth="1"/>
    <col min="7" max="7" width="19.57421875" style="0" customWidth="1"/>
  </cols>
  <sheetData>
    <row r="1" spans="1:7" ht="23.25" customHeight="1">
      <c r="A1" s="152" t="s">
        <v>474</v>
      </c>
      <c r="B1" s="156"/>
      <c r="C1" s="156"/>
      <c r="D1" s="156"/>
      <c r="E1" s="156"/>
      <c r="F1" s="156"/>
      <c r="G1" s="156"/>
    </row>
    <row r="2" spans="1:7" ht="25.5" customHeight="1">
      <c r="A2" s="157" t="s">
        <v>48</v>
      </c>
      <c r="B2" s="156"/>
      <c r="C2" s="156"/>
      <c r="D2" s="156"/>
      <c r="E2" s="156"/>
      <c r="F2" s="156"/>
      <c r="G2" s="156"/>
    </row>
    <row r="3" spans="1:7" ht="21.75" customHeight="1">
      <c r="A3" s="58"/>
      <c r="B3" s="53"/>
      <c r="C3" s="53"/>
      <c r="D3" s="53"/>
      <c r="E3" s="53"/>
      <c r="F3" s="53"/>
      <c r="G3" s="53"/>
    </row>
    <row r="4" ht="20.25" customHeight="1">
      <c r="A4" s="3" t="s">
        <v>38</v>
      </c>
    </row>
    <row r="5" spans="1:7" ht="39">
      <c r="A5" s="39" t="s">
        <v>35</v>
      </c>
      <c r="B5" s="2" t="s">
        <v>73</v>
      </c>
      <c r="C5" s="54" t="s">
        <v>494</v>
      </c>
      <c r="D5" s="54" t="s">
        <v>41</v>
      </c>
      <c r="E5" s="54" t="s">
        <v>42</v>
      </c>
      <c r="F5" s="54" t="s">
        <v>36</v>
      </c>
      <c r="G5" s="39" t="s">
        <v>47</v>
      </c>
    </row>
    <row r="6" spans="1:7" ht="26.25" customHeight="1">
      <c r="A6" s="57" t="s">
        <v>45</v>
      </c>
      <c r="B6" s="4" t="s">
        <v>226</v>
      </c>
      <c r="C6" s="131">
        <v>20901</v>
      </c>
      <c r="D6" s="131">
        <v>28527</v>
      </c>
      <c r="E6" s="131">
        <v>301063</v>
      </c>
      <c r="F6" s="131">
        <v>181414</v>
      </c>
      <c r="G6" s="131">
        <f>SUM(C6:F6)</f>
        <v>531905</v>
      </c>
    </row>
    <row r="7" spans="1:7" ht="26.25" customHeight="1">
      <c r="A7" s="57" t="s">
        <v>46</v>
      </c>
      <c r="B7" s="4" t="s">
        <v>226</v>
      </c>
      <c r="C7" s="131">
        <v>64</v>
      </c>
      <c r="D7" s="131">
        <v>900</v>
      </c>
      <c r="E7" s="131">
        <v>230</v>
      </c>
      <c r="F7" s="131">
        <v>2907</v>
      </c>
      <c r="G7" s="131">
        <f>SUM(C7:F7)</f>
        <v>4101</v>
      </c>
    </row>
    <row r="8" spans="1:7" ht="22.5" customHeight="1">
      <c r="A8" s="39" t="s">
        <v>49</v>
      </c>
      <c r="B8" s="61"/>
      <c r="C8" s="132">
        <f>SUM(C6:C7)</f>
        <v>20965</v>
      </c>
      <c r="D8" s="132">
        <f>SUM(D6:D7)</f>
        <v>29427</v>
      </c>
      <c r="E8" s="132">
        <f>SUM(E6:E7)</f>
        <v>301293</v>
      </c>
      <c r="F8" s="132">
        <f>SUM(F6:F7)</f>
        <v>184321</v>
      </c>
      <c r="G8" s="132">
        <f>SUM(G6:G7)</f>
        <v>536006</v>
      </c>
    </row>
  </sheetData>
  <sheetProtection/>
  <mergeCells count="2">
    <mergeCell ref="A1:G1"/>
    <mergeCell ref="A2:G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71" r:id="rId1"/>
  <headerFooter alignWithMargins="0">
    <oddHeader>&amp;R1/5. melléklet a 24/2015. (VI. 24.)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5"/>
  <sheetViews>
    <sheetView view="pageBreakPreview" zoomScaleSheetLayoutView="100" zoomScalePageLayoutView="0" workbookViewId="0" topLeftCell="A22">
      <selection activeCell="A10" sqref="A10"/>
    </sheetView>
  </sheetViews>
  <sheetFormatPr defaultColWidth="9.140625" defaultRowHeight="15"/>
  <cols>
    <col min="1" max="1" width="64.7109375" style="0" customWidth="1"/>
    <col min="2" max="2" width="9.421875" style="0" customWidth="1"/>
    <col min="3" max="3" width="22.421875" style="0" customWidth="1"/>
    <col min="4" max="4" width="18.8515625" style="0" customWidth="1"/>
    <col min="5" max="5" width="18.7109375" style="0" customWidth="1"/>
    <col min="6" max="6" width="18.28125" style="0" customWidth="1"/>
    <col min="7" max="7" width="18.00390625" style="0" customWidth="1"/>
    <col min="8" max="8" width="18.7109375" style="0" customWidth="1"/>
  </cols>
  <sheetData>
    <row r="1" spans="1:8" ht="21.75" customHeight="1">
      <c r="A1" s="152" t="s">
        <v>474</v>
      </c>
      <c r="B1" s="153"/>
      <c r="C1" s="153"/>
      <c r="D1" s="153"/>
      <c r="E1" s="153"/>
      <c r="F1" s="153"/>
      <c r="G1" s="153"/>
      <c r="H1" s="153"/>
    </row>
    <row r="2" spans="1:8" ht="26.25" customHeight="1">
      <c r="A2" s="151" t="s">
        <v>43</v>
      </c>
      <c r="B2" s="156"/>
      <c r="C2" s="156"/>
      <c r="D2" s="156"/>
      <c r="E2" s="156"/>
      <c r="F2" s="156"/>
      <c r="G2" s="156"/>
      <c r="H2" s="156"/>
    </row>
    <row r="4" spans="1:8" ht="45">
      <c r="A4" s="1" t="s">
        <v>72</v>
      </c>
      <c r="B4" s="2" t="s">
        <v>73</v>
      </c>
      <c r="C4" s="49" t="s">
        <v>52</v>
      </c>
      <c r="D4" s="49" t="s">
        <v>41</v>
      </c>
      <c r="E4" s="49" t="s">
        <v>42</v>
      </c>
      <c r="F4" s="49" t="s">
        <v>36</v>
      </c>
      <c r="G4" s="49" t="s">
        <v>37</v>
      </c>
      <c r="H4" s="54" t="s">
        <v>47</v>
      </c>
    </row>
    <row r="5" spans="1:8" ht="15" hidden="1">
      <c r="A5" s="23"/>
      <c r="B5" s="23"/>
      <c r="C5" s="23"/>
      <c r="D5" s="23"/>
      <c r="E5" s="23"/>
      <c r="F5" s="23"/>
      <c r="G5" s="23"/>
      <c r="H5" s="23"/>
    </row>
    <row r="6" spans="1:8" ht="15" hidden="1">
      <c r="A6" s="23"/>
      <c r="B6" s="23"/>
      <c r="C6" s="23"/>
      <c r="D6" s="23"/>
      <c r="E6" s="23"/>
      <c r="F6" s="23"/>
      <c r="G6" s="23"/>
      <c r="H6" s="23"/>
    </row>
    <row r="7" spans="1:8" ht="15" hidden="1">
      <c r="A7" s="23"/>
      <c r="B7" s="23"/>
      <c r="C7" s="23"/>
      <c r="D7" s="23"/>
      <c r="E7" s="23"/>
      <c r="F7" s="23"/>
      <c r="G7" s="23"/>
      <c r="H7" s="23"/>
    </row>
    <row r="8" spans="1:8" ht="15" hidden="1">
      <c r="A8" s="23"/>
      <c r="B8" s="23"/>
      <c r="C8" s="23"/>
      <c r="D8" s="23"/>
      <c r="E8" s="23"/>
      <c r="F8" s="23"/>
      <c r="G8" s="23"/>
      <c r="H8" s="23"/>
    </row>
    <row r="9" spans="1:8" ht="15.75">
      <c r="A9" s="88" t="s">
        <v>480</v>
      </c>
      <c r="B9" s="23"/>
      <c r="C9" s="131"/>
      <c r="D9" s="131"/>
      <c r="E9" s="131"/>
      <c r="F9" s="131">
        <v>500</v>
      </c>
      <c r="G9" s="131"/>
      <c r="H9" s="131">
        <f>SUM(C9:G9)</f>
        <v>500</v>
      </c>
    </row>
    <row r="10" spans="1:8" ht="15.75">
      <c r="A10" s="88" t="s">
        <v>522</v>
      </c>
      <c r="B10" s="23"/>
      <c r="C10" s="131">
        <v>50</v>
      </c>
      <c r="D10" s="131"/>
      <c r="E10" s="131"/>
      <c r="F10" s="131"/>
      <c r="G10" s="131"/>
      <c r="H10" s="131"/>
    </row>
    <row r="11" spans="1:8" s="75" customFormat="1" ht="15">
      <c r="A11" s="13" t="s">
        <v>175</v>
      </c>
      <c r="B11" s="74" t="s">
        <v>176</v>
      </c>
      <c r="C11" s="132">
        <f>SUM(C10)</f>
        <v>50</v>
      </c>
      <c r="D11" s="132"/>
      <c r="E11" s="132"/>
      <c r="F11" s="132">
        <f>SUM(F9)</f>
        <v>500</v>
      </c>
      <c r="G11" s="132"/>
      <c r="H11" s="132">
        <f aca="true" t="shared" si="0" ref="H11:H22">SUM(C11:G11)</f>
        <v>550</v>
      </c>
    </row>
    <row r="12" spans="1:8" ht="15" hidden="1">
      <c r="A12" s="11"/>
      <c r="B12" s="5"/>
      <c r="C12" s="131"/>
      <c r="D12" s="131"/>
      <c r="E12" s="131"/>
      <c r="F12" s="131"/>
      <c r="G12" s="131"/>
      <c r="H12" s="131">
        <f t="shared" si="0"/>
        <v>0</v>
      </c>
    </row>
    <row r="13" spans="1:8" ht="15" hidden="1">
      <c r="A13" s="11"/>
      <c r="B13" s="5"/>
      <c r="C13" s="131"/>
      <c r="D13" s="131"/>
      <c r="E13" s="131"/>
      <c r="F13" s="131"/>
      <c r="G13" s="131"/>
      <c r="H13" s="131">
        <f t="shared" si="0"/>
        <v>0</v>
      </c>
    </row>
    <row r="14" spans="1:8" ht="15" hidden="1">
      <c r="A14" s="11"/>
      <c r="B14" s="5"/>
      <c r="C14" s="131"/>
      <c r="D14" s="131"/>
      <c r="E14" s="131"/>
      <c r="F14" s="131"/>
      <c r="G14" s="131"/>
      <c r="H14" s="131">
        <f t="shared" si="0"/>
        <v>0</v>
      </c>
    </row>
    <row r="15" spans="1:8" ht="15" hidden="1">
      <c r="A15" s="11"/>
      <c r="B15" s="5"/>
      <c r="C15" s="131"/>
      <c r="D15" s="131"/>
      <c r="E15" s="131"/>
      <c r="F15" s="131"/>
      <c r="G15" s="131"/>
      <c r="H15" s="131">
        <f t="shared" si="0"/>
        <v>0</v>
      </c>
    </row>
    <row r="16" spans="1:8" ht="15">
      <c r="A16" s="11" t="s">
        <v>483</v>
      </c>
      <c r="B16" s="5"/>
      <c r="C16" s="131"/>
      <c r="D16" s="131"/>
      <c r="E16" s="131"/>
      <c r="F16" s="131"/>
      <c r="G16" s="131"/>
      <c r="H16" s="131">
        <f t="shared" si="0"/>
        <v>0</v>
      </c>
    </row>
    <row r="17" spans="1:8" ht="15">
      <c r="A17" s="11" t="s">
        <v>488</v>
      </c>
      <c r="B17" s="5"/>
      <c r="C17" s="131"/>
      <c r="D17" s="131"/>
      <c r="E17" s="131"/>
      <c r="F17" s="131"/>
      <c r="G17" s="131">
        <v>15748</v>
      </c>
      <c r="H17" s="131">
        <f t="shared" si="0"/>
        <v>15748</v>
      </c>
    </row>
    <row r="18" spans="1:8" ht="15">
      <c r="A18" s="11" t="s">
        <v>489</v>
      </c>
      <c r="B18" s="5"/>
      <c r="C18" s="131"/>
      <c r="D18" s="131"/>
      <c r="E18" s="131"/>
      <c r="F18" s="131"/>
      <c r="G18" s="131">
        <v>610</v>
      </c>
      <c r="H18" s="131">
        <f t="shared" si="0"/>
        <v>610</v>
      </c>
    </row>
    <row r="19" spans="1:8" ht="15">
      <c r="A19" s="4" t="s">
        <v>485</v>
      </c>
      <c r="B19" s="5"/>
      <c r="C19" s="131"/>
      <c r="D19" s="131"/>
      <c r="E19" s="131"/>
      <c r="F19" s="131"/>
      <c r="G19" s="131">
        <v>354</v>
      </c>
      <c r="H19" s="131">
        <f t="shared" si="0"/>
        <v>354</v>
      </c>
    </row>
    <row r="20" spans="1:8" ht="15">
      <c r="A20" s="4" t="s">
        <v>486</v>
      </c>
      <c r="B20" s="5"/>
      <c r="C20" s="131"/>
      <c r="D20" s="131"/>
      <c r="E20" s="131"/>
      <c r="F20" s="131"/>
      <c r="G20" s="131">
        <v>394</v>
      </c>
      <c r="H20" s="131">
        <f t="shared" si="0"/>
        <v>394</v>
      </c>
    </row>
    <row r="21" spans="1:8" ht="15">
      <c r="A21" s="4" t="s">
        <v>506</v>
      </c>
      <c r="B21" s="5"/>
      <c r="C21" s="131"/>
      <c r="D21" s="131"/>
      <c r="E21" s="131"/>
      <c r="F21" s="131"/>
      <c r="G21" s="131">
        <v>6141</v>
      </c>
      <c r="H21" s="131">
        <f t="shared" si="0"/>
        <v>6141</v>
      </c>
    </row>
    <row r="22" spans="1:8" s="75" customFormat="1" ht="15">
      <c r="A22" s="13" t="s">
        <v>372</v>
      </c>
      <c r="B22" s="74" t="s">
        <v>177</v>
      </c>
      <c r="C22" s="132"/>
      <c r="D22" s="132"/>
      <c r="E22" s="132"/>
      <c r="F22" s="132"/>
      <c r="G22" s="132">
        <f>SUM(G16:G21)</f>
        <v>23247</v>
      </c>
      <c r="H22" s="132">
        <f t="shared" si="0"/>
        <v>23247</v>
      </c>
    </row>
    <row r="23" spans="1:8" ht="15" hidden="1">
      <c r="A23" s="11"/>
      <c r="B23" s="5"/>
      <c r="C23" s="131"/>
      <c r="D23" s="131"/>
      <c r="E23" s="131"/>
      <c r="F23" s="131"/>
      <c r="G23" s="131"/>
      <c r="H23" s="131"/>
    </row>
    <row r="24" spans="1:8" ht="15" hidden="1">
      <c r="A24" s="11"/>
      <c r="B24" s="5"/>
      <c r="C24" s="131"/>
      <c r="D24" s="131"/>
      <c r="E24" s="131"/>
      <c r="F24" s="131"/>
      <c r="G24" s="131"/>
      <c r="H24" s="131"/>
    </row>
    <row r="25" spans="1:8" ht="15" hidden="1">
      <c r="A25" s="11"/>
      <c r="B25" s="5"/>
      <c r="C25" s="131"/>
      <c r="D25" s="131"/>
      <c r="E25" s="131"/>
      <c r="F25" s="131"/>
      <c r="G25" s="131"/>
      <c r="H25" s="131"/>
    </row>
    <row r="26" spans="1:8" ht="15">
      <c r="A26" s="77" t="s">
        <v>491</v>
      </c>
      <c r="B26" s="5"/>
      <c r="C26" s="131"/>
      <c r="D26" s="131"/>
      <c r="E26" s="131"/>
      <c r="F26" s="131"/>
      <c r="G26" s="131">
        <v>400</v>
      </c>
      <c r="H26" s="131">
        <f>SUM(G26)</f>
        <v>400</v>
      </c>
    </row>
    <row r="27" spans="1:8" ht="15">
      <c r="A27" s="11" t="s">
        <v>492</v>
      </c>
      <c r="B27" s="5"/>
      <c r="C27" s="131"/>
      <c r="D27" s="131"/>
      <c r="E27" s="131"/>
      <c r="F27" s="131"/>
      <c r="G27" s="131">
        <v>40</v>
      </c>
      <c r="H27" s="131">
        <f>SUM(G27)</f>
        <v>40</v>
      </c>
    </row>
    <row r="28" spans="1:8" ht="15">
      <c r="A28" s="11" t="s">
        <v>24</v>
      </c>
      <c r="B28" s="5"/>
      <c r="C28" s="131"/>
      <c r="D28" s="131">
        <v>551</v>
      </c>
      <c r="E28" s="131">
        <v>157</v>
      </c>
      <c r="F28" s="131">
        <v>1469</v>
      </c>
      <c r="G28" s="131"/>
      <c r="H28" s="131">
        <f>SUM(C28:G28)</f>
        <v>2177</v>
      </c>
    </row>
    <row r="29" spans="1:8" s="75" customFormat="1" ht="15">
      <c r="A29" s="6" t="s">
        <v>178</v>
      </c>
      <c r="B29" s="7" t="s">
        <v>179</v>
      </c>
      <c r="C29" s="132"/>
      <c r="D29" s="132">
        <f>SUM(D28)</f>
        <v>551</v>
      </c>
      <c r="E29" s="132">
        <f>SUM(E28)</f>
        <v>157</v>
      </c>
      <c r="F29" s="132">
        <f>SUM(F28)</f>
        <v>1469</v>
      </c>
      <c r="G29" s="132">
        <f>SUM(G26:G28)</f>
        <v>440</v>
      </c>
      <c r="H29" s="132">
        <f>SUM(H26:H28)</f>
        <v>2617</v>
      </c>
    </row>
    <row r="30" spans="1:8" s="78" customFormat="1" ht="15">
      <c r="A30" s="27" t="s">
        <v>478</v>
      </c>
      <c r="B30" s="5"/>
      <c r="C30" s="133"/>
      <c r="D30" s="133">
        <v>157</v>
      </c>
      <c r="E30" s="133"/>
      <c r="F30" s="133"/>
      <c r="G30" s="133"/>
      <c r="H30" s="133">
        <f aca="true" t="shared" si="1" ref="H30:H37">SUM(C30:G30)</f>
        <v>157</v>
      </c>
    </row>
    <row r="31" spans="1:8" s="78" customFormat="1" ht="15">
      <c r="A31" s="4" t="s">
        <v>479</v>
      </c>
      <c r="B31" s="5"/>
      <c r="C31" s="133"/>
      <c r="D31" s="133"/>
      <c r="E31" s="133">
        <v>23</v>
      </c>
      <c r="F31" s="133"/>
      <c r="G31" s="133"/>
      <c r="H31" s="133">
        <f t="shared" si="1"/>
        <v>23</v>
      </c>
    </row>
    <row r="32" spans="1:8" ht="15">
      <c r="A32" s="11" t="s">
        <v>481</v>
      </c>
      <c r="B32" s="5"/>
      <c r="C32" s="131"/>
      <c r="D32" s="131"/>
      <c r="E32" s="131"/>
      <c r="F32" s="131">
        <v>320</v>
      </c>
      <c r="G32" s="131"/>
      <c r="H32" s="133">
        <f t="shared" si="1"/>
        <v>320</v>
      </c>
    </row>
    <row r="33" spans="1:8" ht="15">
      <c r="A33" s="11" t="s">
        <v>484</v>
      </c>
      <c r="B33" s="5"/>
      <c r="C33" s="131"/>
      <c r="D33" s="131"/>
      <c r="E33" s="131"/>
      <c r="F33" s="131"/>
      <c r="G33" s="131">
        <v>480</v>
      </c>
      <c r="H33" s="133">
        <f t="shared" si="1"/>
        <v>480</v>
      </c>
    </row>
    <row r="34" spans="1:8" ht="15">
      <c r="A34" s="4" t="s">
        <v>487</v>
      </c>
      <c r="B34" s="5"/>
      <c r="C34" s="131"/>
      <c r="D34" s="131"/>
      <c r="E34" s="131"/>
      <c r="F34" s="131"/>
      <c r="G34" s="131">
        <v>7874</v>
      </c>
      <c r="H34" s="133">
        <f t="shared" si="1"/>
        <v>7874</v>
      </c>
    </row>
    <row r="35" spans="1:8" ht="15">
      <c r="A35" s="4" t="s">
        <v>490</v>
      </c>
      <c r="B35" s="5"/>
      <c r="C35" s="131"/>
      <c r="D35" s="131"/>
      <c r="E35" s="131"/>
      <c r="F35" s="131"/>
      <c r="G35" s="131">
        <v>1945</v>
      </c>
      <c r="H35" s="133">
        <f t="shared" si="1"/>
        <v>1945</v>
      </c>
    </row>
    <row r="36" spans="1:8" ht="15">
      <c r="A36" s="4" t="s">
        <v>507</v>
      </c>
      <c r="B36" s="5"/>
      <c r="C36" s="131"/>
      <c r="D36" s="131"/>
      <c r="E36" s="131"/>
      <c r="F36" s="131"/>
      <c r="G36" s="131">
        <v>630</v>
      </c>
      <c r="H36" s="133">
        <f t="shared" si="1"/>
        <v>630</v>
      </c>
    </row>
    <row r="37" spans="1:8" ht="15">
      <c r="A37" s="4" t="s">
        <v>508</v>
      </c>
      <c r="B37" s="5"/>
      <c r="C37" s="131"/>
      <c r="D37" s="131"/>
      <c r="E37" s="131"/>
      <c r="F37" s="131"/>
      <c r="G37" s="131">
        <v>1000</v>
      </c>
      <c r="H37" s="133">
        <f t="shared" si="1"/>
        <v>1000</v>
      </c>
    </row>
    <row r="38" spans="1:8" s="75" customFormat="1" ht="15">
      <c r="A38" s="13" t="s">
        <v>180</v>
      </c>
      <c r="B38" s="74" t="s">
        <v>181</v>
      </c>
      <c r="C38" s="132"/>
      <c r="D38" s="132">
        <f>SUM(D30:D33)</f>
        <v>157</v>
      </c>
      <c r="E38" s="132">
        <f>SUM(E30:E33)</f>
        <v>23</v>
      </c>
      <c r="F38" s="132">
        <f>SUM(F30:F33)</f>
        <v>320</v>
      </c>
      <c r="G38" s="132">
        <f>SUM(G30:G37)</f>
        <v>11929</v>
      </c>
      <c r="H38" s="132">
        <f>SUM(C38:G38)</f>
        <v>12429</v>
      </c>
    </row>
    <row r="39" spans="1:8" s="75" customFormat="1" ht="15">
      <c r="A39" s="13" t="s">
        <v>182</v>
      </c>
      <c r="B39" s="74" t="s">
        <v>183</v>
      </c>
      <c r="C39" s="132"/>
      <c r="D39" s="132"/>
      <c r="E39" s="132"/>
      <c r="F39" s="132"/>
      <c r="G39" s="132"/>
      <c r="H39" s="132"/>
    </row>
    <row r="40" spans="1:8" ht="15" hidden="1">
      <c r="A40" s="11"/>
      <c r="B40" s="5"/>
      <c r="C40" s="131"/>
      <c r="D40" s="131"/>
      <c r="E40" s="131"/>
      <c r="F40" s="131"/>
      <c r="G40" s="131"/>
      <c r="H40" s="131"/>
    </row>
    <row r="41" spans="1:8" ht="15" hidden="1">
      <c r="A41" s="11"/>
      <c r="B41" s="5"/>
      <c r="C41" s="131"/>
      <c r="D41" s="131"/>
      <c r="E41" s="131"/>
      <c r="F41" s="131"/>
      <c r="G41" s="131"/>
      <c r="H41" s="131"/>
    </row>
    <row r="42" spans="1:8" s="75" customFormat="1" ht="25.5">
      <c r="A42" s="6" t="s">
        <v>186</v>
      </c>
      <c r="B42" s="7" t="s">
        <v>187</v>
      </c>
      <c r="C42" s="132">
        <v>14</v>
      </c>
      <c r="D42" s="132">
        <v>192</v>
      </c>
      <c r="E42" s="132">
        <v>50</v>
      </c>
      <c r="F42" s="132">
        <v>618</v>
      </c>
      <c r="G42" s="134">
        <v>9617</v>
      </c>
      <c r="H42" s="132">
        <f>SUM(C42:G42)</f>
        <v>10491</v>
      </c>
    </row>
    <row r="43" spans="1:8" ht="15.75">
      <c r="A43" s="15" t="s">
        <v>373</v>
      </c>
      <c r="B43" s="8" t="s">
        <v>188</v>
      </c>
      <c r="C43" s="134">
        <f>SUM(C42)</f>
        <v>14</v>
      </c>
      <c r="D43" s="134">
        <f>SUM(D29+D42+D38)</f>
        <v>900</v>
      </c>
      <c r="E43" s="134">
        <f>SUM(E29+E42+E38)</f>
        <v>230</v>
      </c>
      <c r="F43" s="134">
        <f>SUM(F29+F38+F42+F11)</f>
        <v>2907</v>
      </c>
      <c r="G43" s="134">
        <f>G42+G38+G39+G29+G22</f>
        <v>45233</v>
      </c>
      <c r="H43" s="134">
        <f>H42+H38+H29+H39+H22+H11</f>
        <v>49334</v>
      </c>
    </row>
    <row r="44" spans="1:8" ht="15.75" hidden="1">
      <c r="A44" s="17"/>
      <c r="B44" s="7"/>
      <c r="C44" s="131"/>
      <c r="D44" s="131"/>
      <c r="E44" s="131"/>
      <c r="F44" s="131"/>
      <c r="G44" s="131"/>
      <c r="H44" s="131"/>
    </row>
    <row r="45" spans="1:8" ht="15.75" hidden="1">
      <c r="A45" s="17"/>
      <c r="B45" s="7"/>
      <c r="C45" s="131"/>
      <c r="D45" s="131"/>
      <c r="E45" s="131"/>
      <c r="F45" s="131"/>
      <c r="G45" s="131"/>
      <c r="H45" s="131"/>
    </row>
    <row r="46" spans="1:8" ht="15.75" hidden="1">
      <c r="A46" s="17"/>
      <c r="B46" s="7"/>
      <c r="C46" s="131"/>
      <c r="D46" s="131"/>
      <c r="E46" s="131"/>
      <c r="F46" s="131"/>
      <c r="G46" s="131"/>
      <c r="H46" s="131"/>
    </row>
    <row r="47" spans="1:8" s="78" customFormat="1" ht="15">
      <c r="A47" s="65" t="s">
        <v>514</v>
      </c>
      <c r="B47" s="5"/>
      <c r="C47" s="133"/>
      <c r="D47" s="133"/>
      <c r="E47" s="133"/>
      <c r="F47" s="133"/>
      <c r="G47" s="133"/>
      <c r="H47" s="133">
        <f>SUM(C47:G47)</f>
        <v>0</v>
      </c>
    </row>
    <row r="48" spans="1:8" s="78" customFormat="1" ht="15">
      <c r="A48" s="65" t="s">
        <v>482</v>
      </c>
      <c r="B48" s="5"/>
      <c r="C48" s="133"/>
      <c r="D48" s="133"/>
      <c r="E48" s="133"/>
      <c r="F48" s="133"/>
      <c r="G48" s="133">
        <v>283</v>
      </c>
      <c r="H48" s="133">
        <f>SUM(C48:G48)</f>
        <v>283</v>
      </c>
    </row>
    <row r="49" spans="1:8" s="78" customFormat="1" ht="15">
      <c r="A49" s="65" t="s">
        <v>493</v>
      </c>
      <c r="B49" s="5"/>
      <c r="C49" s="133"/>
      <c r="D49" s="133"/>
      <c r="E49" s="133"/>
      <c r="F49" s="133"/>
      <c r="G49" s="133">
        <v>15749</v>
      </c>
      <c r="H49" s="133">
        <f>SUM(C49:G49)</f>
        <v>15749</v>
      </c>
    </row>
    <row r="50" spans="1:8" s="75" customFormat="1" ht="15">
      <c r="A50" s="13" t="s">
        <v>189</v>
      </c>
      <c r="B50" s="74" t="s">
        <v>190</v>
      </c>
      <c r="C50" s="132"/>
      <c r="D50" s="132"/>
      <c r="E50" s="132"/>
      <c r="F50" s="132"/>
      <c r="G50" s="132">
        <f>SUM(G47:G49)</f>
        <v>16032</v>
      </c>
      <c r="H50" s="132">
        <f>SUM(H47:H49)</f>
        <v>16032</v>
      </c>
    </row>
    <row r="51" spans="1:8" ht="15" hidden="1">
      <c r="A51" s="11"/>
      <c r="B51" s="5"/>
      <c r="C51" s="131"/>
      <c r="D51" s="131"/>
      <c r="E51" s="131"/>
      <c r="F51" s="131"/>
      <c r="G51" s="132">
        <f>SUM(G48:G50)</f>
        <v>32064</v>
      </c>
      <c r="H51" s="131"/>
    </row>
    <row r="52" spans="1:8" ht="15" hidden="1">
      <c r="A52" s="11"/>
      <c r="B52" s="5"/>
      <c r="C52" s="131"/>
      <c r="D52" s="131"/>
      <c r="E52" s="131"/>
      <c r="F52" s="131"/>
      <c r="G52" s="132">
        <f>SUM(G49:G51)</f>
        <v>63845</v>
      </c>
      <c r="H52" s="131"/>
    </row>
    <row r="53" spans="1:8" ht="15" hidden="1">
      <c r="A53" s="11"/>
      <c r="B53" s="5"/>
      <c r="C53" s="131"/>
      <c r="D53" s="131"/>
      <c r="E53" s="131"/>
      <c r="F53" s="131"/>
      <c r="G53" s="132">
        <f>SUM(G50:G52)</f>
        <v>111941</v>
      </c>
      <c r="H53" s="131"/>
    </row>
    <row r="54" spans="1:8" ht="15">
      <c r="A54" s="13" t="s">
        <v>191</v>
      </c>
      <c r="B54" s="74" t="s">
        <v>192</v>
      </c>
      <c r="C54" s="131"/>
      <c r="D54" s="131"/>
      <c r="E54" s="131"/>
      <c r="F54" s="131"/>
      <c r="G54" s="131"/>
      <c r="H54" s="131"/>
    </row>
    <row r="55" spans="1:8" ht="15" hidden="1">
      <c r="A55" s="13"/>
      <c r="B55" s="74"/>
      <c r="C55" s="131"/>
      <c r="D55" s="131"/>
      <c r="E55" s="131"/>
      <c r="F55" s="131"/>
      <c r="G55" s="131"/>
      <c r="H55" s="131"/>
    </row>
    <row r="56" spans="1:8" ht="15" hidden="1">
      <c r="A56" s="13"/>
      <c r="B56" s="74"/>
      <c r="C56" s="131"/>
      <c r="D56" s="131"/>
      <c r="E56" s="131"/>
      <c r="F56" s="131"/>
      <c r="G56" s="131"/>
      <c r="H56" s="131"/>
    </row>
    <row r="57" spans="1:8" ht="15" hidden="1">
      <c r="A57" s="13"/>
      <c r="B57" s="74"/>
      <c r="C57" s="131"/>
      <c r="D57" s="131"/>
      <c r="E57" s="131"/>
      <c r="F57" s="131"/>
      <c r="G57" s="131"/>
      <c r="H57" s="131"/>
    </row>
    <row r="58" spans="1:8" ht="15">
      <c r="A58" s="13" t="s">
        <v>193</v>
      </c>
      <c r="B58" s="74" t="s">
        <v>194</v>
      </c>
      <c r="C58" s="131"/>
      <c r="D58" s="131"/>
      <c r="E58" s="131"/>
      <c r="F58" s="131"/>
      <c r="G58" s="131"/>
      <c r="H58" s="131"/>
    </row>
    <row r="59" spans="1:8" ht="15">
      <c r="A59" s="13" t="s">
        <v>195</v>
      </c>
      <c r="B59" s="74" t="s">
        <v>196</v>
      </c>
      <c r="C59" s="131"/>
      <c r="D59" s="131"/>
      <c r="E59" s="131"/>
      <c r="F59" s="131"/>
      <c r="G59" s="134">
        <v>4328</v>
      </c>
      <c r="H59" s="134">
        <f>SUM(C59:G59)</f>
        <v>4328</v>
      </c>
    </row>
    <row r="60" spans="1:8" s="75" customFormat="1" ht="15.75">
      <c r="A60" s="15" t="s">
        <v>374</v>
      </c>
      <c r="B60" s="79" t="s">
        <v>197</v>
      </c>
      <c r="C60" s="132"/>
      <c r="D60" s="132"/>
      <c r="E60" s="132"/>
      <c r="F60" s="132"/>
      <c r="G60" s="134">
        <f>SUM(G50+G59)</f>
        <v>20360</v>
      </c>
      <c r="H60" s="132">
        <f>SUM(H59+H50)</f>
        <v>20360</v>
      </c>
    </row>
    <row r="63" spans="1:9" ht="46.5" customHeight="1">
      <c r="A63" s="158" t="s">
        <v>498</v>
      </c>
      <c r="B63" s="159"/>
      <c r="C63" s="159"/>
      <c r="D63" s="159"/>
      <c r="E63" s="159"/>
      <c r="F63" s="159"/>
      <c r="G63" s="159"/>
      <c r="H63" s="159"/>
      <c r="I63" s="159"/>
    </row>
    <row r="64" spans="1:9" ht="15">
      <c r="A64" s="93" t="s">
        <v>455</v>
      </c>
      <c r="B64" s="93" t="s">
        <v>456</v>
      </c>
      <c r="C64" s="93" t="s">
        <v>457</v>
      </c>
      <c r="D64" s="93" t="s">
        <v>458</v>
      </c>
      <c r="E64" s="93" t="s">
        <v>459</v>
      </c>
      <c r="F64" s="93" t="s">
        <v>460</v>
      </c>
      <c r="G64" s="93" t="s">
        <v>461</v>
      </c>
      <c r="H64" s="93" t="s">
        <v>462</v>
      </c>
      <c r="I64" s="93" t="s">
        <v>463</v>
      </c>
    </row>
    <row r="65" spans="1:9" ht="98.25">
      <c r="A65" s="94" t="s">
        <v>464</v>
      </c>
      <c r="B65" s="95" t="s">
        <v>466</v>
      </c>
      <c r="C65" s="95" t="s">
        <v>467</v>
      </c>
      <c r="D65" s="95" t="s">
        <v>468</v>
      </c>
      <c r="E65" s="95" t="s">
        <v>469</v>
      </c>
      <c r="F65" s="95" t="s">
        <v>470</v>
      </c>
      <c r="G65" s="95" t="s">
        <v>471</v>
      </c>
      <c r="H65" s="96" t="s">
        <v>472</v>
      </c>
      <c r="I65" s="97" t="s">
        <v>51</v>
      </c>
    </row>
    <row r="66" spans="1:9" ht="15">
      <c r="A66" s="98" t="s">
        <v>493</v>
      </c>
      <c r="B66" s="99">
        <v>15000</v>
      </c>
      <c r="C66" s="100"/>
      <c r="D66" s="100"/>
      <c r="E66" s="100"/>
      <c r="F66" s="100"/>
      <c r="G66" s="100"/>
      <c r="H66" s="101"/>
      <c r="I66" s="102">
        <f aca="true" t="shared" si="2" ref="I66:I71">SUM(B66:H66)</f>
        <v>15000</v>
      </c>
    </row>
    <row r="67" spans="1:9" ht="15">
      <c r="A67" s="98"/>
      <c r="B67" s="99"/>
      <c r="C67" s="100"/>
      <c r="D67" s="100"/>
      <c r="E67" s="100"/>
      <c r="F67" s="100"/>
      <c r="G67" s="100"/>
      <c r="H67" s="101"/>
      <c r="I67" s="102">
        <f t="shared" si="2"/>
        <v>0</v>
      </c>
    </row>
    <row r="68" spans="1:9" ht="15">
      <c r="A68" s="103"/>
      <c r="B68" s="99"/>
      <c r="C68" s="100"/>
      <c r="D68" s="100"/>
      <c r="E68" s="100"/>
      <c r="F68" s="100"/>
      <c r="G68" s="100"/>
      <c r="H68" s="101"/>
      <c r="I68" s="102">
        <f t="shared" si="2"/>
        <v>0</v>
      </c>
    </row>
    <row r="69" spans="1:9" ht="15">
      <c r="A69" s="98"/>
      <c r="B69" s="99"/>
      <c r="C69" s="100"/>
      <c r="D69" s="100"/>
      <c r="E69" s="100"/>
      <c r="F69" s="100"/>
      <c r="G69" s="100"/>
      <c r="H69" s="101"/>
      <c r="I69" s="102">
        <f t="shared" si="2"/>
        <v>0</v>
      </c>
    </row>
    <row r="70" spans="1:9" ht="15">
      <c r="A70" s="98"/>
      <c r="B70" s="99"/>
      <c r="C70" s="100"/>
      <c r="D70" s="100"/>
      <c r="E70" s="100"/>
      <c r="F70" s="100"/>
      <c r="G70" s="100"/>
      <c r="H70" s="101"/>
      <c r="I70" s="102">
        <f t="shared" si="2"/>
        <v>0</v>
      </c>
    </row>
    <row r="71" spans="1:9" ht="15.75">
      <c r="A71" s="97" t="s">
        <v>51</v>
      </c>
      <c r="B71" s="104">
        <f>SUM(B66:B70)</f>
        <v>15000</v>
      </c>
      <c r="C71" s="100"/>
      <c r="D71" s="100"/>
      <c r="E71" s="100"/>
      <c r="F71" s="100"/>
      <c r="G71" s="100"/>
      <c r="H71" s="101"/>
      <c r="I71" s="102">
        <f t="shared" si="2"/>
        <v>15000</v>
      </c>
    </row>
    <row r="72" spans="1:7" ht="15">
      <c r="A72" s="81"/>
      <c r="B72" s="82"/>
      <c r="C72" s="80"/>
      <c r="D72" s="80"/>
      <c r="E72" s="3"/>
      <c r="F72" s="3"/>
      <c r="G72" s="3"/>
    </row>
    <row r="73" spans="1:7" ht="15">
      <c r="A73" s="81"/>
      <c r="B73" s="82"/>
      <c r="C73" s="80"/>
      <c r="D73" s="80"/>
      <c r="E73" s="3"/>
      <c r="F73" s="3"/>
      <c r="G73" s="3"/>
    </row>
    <row r="74" spans="1:7" ht="15">
      <c r="A74" s="81"/>
      <c r="B74" s="82"/>
      <c r="C74" s="80"/>
      <c r="D74" s="80"/>
      <c r="E74" s="3"/>
      <c r="F74" s="3"/>
      <c r="G74" s="3"/>
    </row>
    <row r="75" spans="1:7" ht="15">
      <c r="A75" s="81"/>
      <c r="B75" s="82"/>
      <c r="C75" s="80"/>
      <c r="D75" s="80"/>
      <c r="E75" s="3"/>
      <c r="F75" s="3"/>
      <c r="G75" s="3"/>
    </row>
    <row r="76" spans="1:7" ht="15">
      <c r="A76" s="81"/>
      <c r="B76" s="82"/>
      <c r="C76" s="80"/>
      <c r="D76" s="80"/>
      <c r="E76" s="3"/>
      <c r="F76" s="3"/>
      <c r="G76" s="3"/>
    </row>
    <row r="77" spans="1:7" ht="15">
      <c r="A77" s="81"/>
      <c r="B77" s="82"/>
      <c r="C77" s="80"/>
      <c r="D77" s="80"/>
      <c r="E77" s="3"/>
      <c r="F77" s="3"/>
      <c r="G77" s="3"/>
    </row>
    <row r="78" spans="1:7" ht="15">
      <c r="A78" s="81"/>
      <c r="B78" s="82"/>
      <c r="C78" s="80"/>
      <c r="D78" s="80"/>
      <c r="E78" s="3"/>
      <c r="F78" s="3"/>
      <c r="G78" s="3"/>
    </row>
    <row r="79" spans="1:7" ht="15">
      <c r="A79" s="83"/>
      <c r="B79" s="82"/>
      <c r="C79" s="80"/>
      <c r="D79" s="80"/>
      <c r="E79" s="3"/>
      <c r="F79" s="3"/>
      <c r="G79" s="3"/>
    </row>
    <row r="80" spans="1:7" ht="15">
      <c r="A80" s="83"/>
      <c r="B80" s="82"/>
      <c r="C80" s="80"/>
      <c r="D80" s="80"/>
      <c r="E80" s="3"/>
      <c r="F80" s="3"/>
      <c r="G80" s="3"/>
    </row>
    <row r="81" spans="1:7" ht="15">
      <c r="A81" s="83"/>
      <c r="B81" s="82"/>
      <c r="C81" s="80"/>
      <c r="D81" s="80"/>
      <c r="E81" s="3"/>
      <c r="F81" s="3"/>
      <c r="G81" s="3"/>
    </row>
    <row r="82" spans="1:7" ht="15">
      <c r="A82" s="81"/>
      <c r="B82" s="82"/>
      <c r="C82" s="80"/>
      <c r="D82" s="80"/>
      <c r="E82" s="3"/>
      <c r="F82" s="3"/>
      <c r="G82" s="3"/>
    </row>
    <row r="83" spans="1:7" ht="15.75">
      <c r="A83" s="86"/>
      <c r="B83" s="87"/>
      <c r="C83" s="80"/>
      <c r="D83" s="80"/>
      <c r="E83" s="3"/>
      <c r="F83" s="3"/>
      <c r="G83" s="3"/>
    </row>
    <row r="84" spans="1:7" ht="15.75">
      <c r="A84" s="84"/>
      <c r="B84" s="85"/>
      <c r="C84" s="80"/>
      <c r="D84" s="80"/>
      <c r="E84" s="3"/>
      <c r="F84" s="3"/>
      <c r="G84" s="3"/>
    </row>
    <row r="85" spans="1:7" ht="15.75">
      <c r="A85" s="84"/>
      <c r="B85" s="85"/>
      <c r="C85" s="80"/>
      <c r="D85" s="80"/>
      <c r="E85" s="3"/>
      <c r="F85" s="3"/>
      <c r="G85" s="3"/>
    </row>
    <row r="86" spans="1:7" ht="15.75">
      <c r="A86" s="84"/>
      <c r="B86" s="85"/>
      <c r="C86" s="80"/>
      <c r="D86" s="80"/>
      <c r="E86" s="3"/>
      <c r="F86" s="3"/>
      <c r="G86" s="3"/>
    </row>
    <row r="87" spans="1:7" ht="15.75">
      <c r="A87" s="84"/>
      <c r="B87" s="85"/>
      <c r="C87" s="80"/>
      <c r="D87" s="80"/>
      <c r="E87" s="3"/>
      <c r="F87" s="3"/>
      <c r="G87" s="3"/>
    </row>
    <row r="88" spans="1:7" ht="15">
      <c r="A88" s="81"/>
      <c r="B88" s="82"/>
      <c r="C88" s="80"/>
      <c r="D88" s="80"/>
      <c r="E88" s="3"/>
      <c r="F88" s="3"/>
      <c r="G88" s="3"/>
    </row>
    <row r="89" spans="1:7" ht="15">
      <c r="A89" s="81"/>
      <c r="B89" s="82"/>
      <c r="C89" s="80"/>
      <c r="D89" s="80"/>
      <c r="E89" s="3"/>
      <c r="F89" s="3"/>
      <c r="G89" s="3"/>
    </row>
    <row r="90" spans="1:7" ht="15">
      <c r="A90" s="81"/>
      <c r="B90" s="82"/>
      <c r="C90" s="80"/>
      <c r="D90" s="80"/>
      <c r="E90" s="3"/>
      <c r="F90" s="3"/>
      <c r="G90" s="3"/>
    </row>
    <row r="91" spans="1:7" ht="15">
      <c r="A91" s="81"/>
      <c r="B91" s="82"/>
      <c r="C91" s="80"/>
      <c r="D91" s="80"/>
      <c r="E91" s="3"/>
      <c r="F91" s="3"/>
      <c r="G91" s="3"/>
    </row>
    <row r="92" spans="1:7" ht="15">
      <c r="A92" s="81"/>
      <c r="B92" s="82"/>
      <c r="C92" s="80"/>
      <c r="D92" s="80"/>
      <c r="E92" s="3"/>
      <c r="F92" s="3"/>
      <c r="G92" s="3"/>
    </row>
    <row r="93" spans="1:7" ht="15">
      <c r="A93" s="81"/>
      <c r="B93" s="82"/>
      <c r="C93" s="80"/>
      <c r="D93" s="80"/>
      <c r="E93" s="3"/>
      <c r="F93" s="3"/>
      <c r="G93" s="3"/>
    </row>
    <row r="94" spans="1:7" ht="15">
      <c r="A94" s="81"/>
      <c r="B94" s="82"/>
      <c r="C94" s="80"/>
      <c r="D94" s="80"/>
      <c r="E94" s="3"/>
      <c r="F94" s="3"/>
      <c r="G94" s="3"/>
    </row>
    <row r="95" spans="1:7" ht="15">
      <c r="A95" s="81"/>
      <c r="B95" s="82"/>
      <c r="C95" s="80"/>
      <c r="D95" s="80"/>
      <c r="E95" s="3"/>
      <c r="F95" s="3"/>
      <c r="G95" s="3"/>
    </row>
    <row r="96" spans="1:7" ht="15">
      <c r="A96" s="81"/>
      <c r="B96" s="82"/>
      <c r="C96" s="80"/>
      <c r="D96" s="80"/>
      <c r="E96" s="3"/>
      <c r="F96" s="3"/>
      <c r="G96" s="3"/>
    </row>
    <row r="97" spans="1:7" ht="15">
      <c r="A97" s="81"/>
      <c r="B97" s="82"/>
      <c r="C97" s="80"/>
      <c r="D97" s="80"/>
      <c r="E97" s="3"/>
      <c r="F97" s="3"/>
      <c r="G97" s="3"/>
    </row>
    <row r="98" spans="1:7" ht="15">
      <c r="A98" s="81"/>
      <c r="B98" s="82"/>
      <c r="C98" s="80"/>
      <c r="D98" s="80"/>
      <c r="E98" s="3"/>
      <c r="F98" s="3"/>
      <c r="G98" s="3"/>
    </row>
    <row r="99" spans="1:7" ht="15.75">
      <c r="A99" s="86"/>
      <c r="B99" s="87"/>
      <c r="C99" s="80"/>
      <c r="D99" s="80"/>
      <c r="E99" s="3"/>
      <c r="F99" s="3"/>
      <c r="G99" s="3"/>
    </row>
    <row r="100" spans="1:7" ht="15">
      <c r="A100" s="3"/>
      <c r="B100" s="3"/>
      <c r="C100" s="3"/>
      <c r="D100" s="3"/>
      <c r="E100" s="3"/>
      <c r="F100" s="3"/>
      <c r="G100" s="3"/>
    </row>
    <row r="101" spans="1:7" ht="15">
      <c r="A101" s="3"/>
      <c r="B101" s="3"/>
      <c r="C101" s="3"/>
      <c r="D101" s="3"/>
      <c r="E101" s="3"/>
      <c r="F101" s="3"/>
      <c r="G101" s="3"/>
    </row>
    <row r="102" spans="1:7" ht="15">
      <c r="A102" s="3"/>
      <c r="B102" s="3"/>
      <c r="C102" s="3"/>
      <c r="D102" s="3"/>
      <c r="E102" s="3"/>
      <c r="F102" s="3"/>
      <c r="G102" s="3"/>
    </row>
    <row r="103" spans="1:7" ht="15">
      <c r="A103" s="3"/>
      <c r="B103" s="3"/>
      <c r="C103" s="3"/>
      <c r="D103" s="3"/>
      <c r="E103" s="3"/>
      <c r="F103" s="3"/>
      <c r="G103" s="3"/>
    </row>
    <row r="104" spans="1:7" ht="15">
      <c r="A104" s="3"/>
      <c r="B104" s="3"/>
      <c r="C104" s="3"/>
      <c r="D104" s="3"/>
      <c r="E104" s="3"/>
      <c r="F104" s="3"/>
      <c r="G104" s="3"/>
    </row>
    <row r="105" spans="1:7" ht="15">
      <c r="A105" s="3"/>
      <c r="B105" s="3"/>
      <c r="C105" s="3"/>
      <c r="D105" s="3"/>
      <c r="E105" s="3"/>
      <c r="F105" s="3"/>
      <c r="G105" s="3"/>
    </row>
  </sheetData>
  <sheetProtection/>
  <mergeCells count="3">
    <mergeCell ref="A1:H1"/>
    <mergeCell ref="A2:H2"/>
    <mergeCell ref="A63:I63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scale="54" r:id="rId1"/>
  <headerFooter alignWithMargins="0">
    <oddHeader>&amp;R1/6. melléklet a 24/2015.(VI. 24.)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9"/>
  <sheetViews>
    <sheetView zoomScalePageLayoutView="0" workbookViewId="0" topLeftCell="A1">
      <selection activeCell="C17" sqref="C17:D17"/>
    </sheetView>
  </sheetViews>
  <sheetFormatPr defaultColWidth="9.140625" defaultRowHeight="15"/>
  <cols>
    <col min="1" max="1" width="36.421875" style="0" customWidth="1"/>
    <col min="2" max="2" width="10.140625" style="0" customWidth="1"/>
    <col min="3" max="3" width="18.8515625" style="0" customWidth="1"/>
    <col min="4" max="4" width="17.7109375" style="0" customWidth="1"/>
  </cols>
  <sheetData>
    <row r="1" spans="1:4" ht="24" customHeight="1">
      <c r="A1" s="152" t="s">
        <v>474</v>
      </c>
      <c r="B1" s="153"/>
      <c r="C1" s="153"/>
      <c r="D1" s="153"/>
    </row>
    <row r="2" spans="1:4" ht="23.25" customHeight="1">
      <c r="A2" s="151" t="s">
        <v>44</v>
      </c>
      <c r="B2" s="156"/>
      <c r="C2" s="156"/>
      <c r="D2" s="156"/>
    </row>
    <row r="3" ht="18">
      <c r="A3" s="43"/>
    </row>
    <row r="5" spans="1:4" ht="30">
      <c r="A5" s="1" t="s">
        <v>72</v>
      </c>
      <c r="B5" s="2" t="s">
        <v>73</v>
      </c>
      <c r="C5" s="49" t="s">
        <v>38</v>
      </c>
      <c r="D5" s="54" t="s">
        <v>39</v>
      </c>
    </row>
    <row r="6" spans="1:4" ht="15">
      <c r="A6" s="13" t="s">
        <v>34</v>
      </c>
      <c r="B6" s="7" t="s">
        <v>503</v>
      </c>
      <c r="C6" s="76">
        <v>5500</v>
      </c>
      <c r="D6" s="76">
        <f aca="true" t="shared" si="0" ref="D6:D11">SUM(C6)</f>
        <v>5500</v>
      </c>
    </row>
    <row r="7" spans="1:4" ht="15">
      <c r="A7" s="23" t="s">
        <v>509</v>
      </c>
      <c r="B7" s="23"/>
      <c r="C7" s="23">
        <v>486</v>
      </c>
      <c r="D7" s="23">
        <f t="shared" si="0"/>
        <v>486</v>
      </c>
    </row>
    <row r="8" spans="1:4" ht="15">
      <c r="A8" s="23" t="s">
        <v>510</v>
      </c>
      <c r="B8" s="23"/>
      <c r="C8" s="23">
        <v>-1357</v>
      </c>
      <c r="D8" s="23">
        <f t="shared" si="0"/>
        <v>-1357</v>
      </c>
    </row>
    <row r="9" spans="1:4" ht="15">
      <c r="A9" s="23" t="s">
        <v>511</v>
      </c>
      <c r="B9" s="23"/>
      <c r="C9" s="23">
        <v>7885</v>
      </c>
      <c r="D9" s="23">
        <f t="shared" si="0"/>
        <v>7885</v>
      </c>
    </row>
    <row r="10" spans="1:4" ht="15">
      <c r="A10" s="23" t="s">
        <v>512</v>
      </c>
      <c r="B10" s="23"/>
      <c r="C10" s="23">
        <v>-4339</v>
      </c>
      <c r="D10" s="23">
        <f t="shared" si="0"/>
        <v>-4339</v>
      </c>
    </row>
    <row r="11" spans="1:4" ht="15">
      <c r="A11" s="13" t="s">
        <v>520</v>
      </c>
      <c r="B11" s="7"/>
      <c r="C11" s="76">
        <f>SUM(C6:C10)</f>
        <v>8175</v>
      </c>
      <c r="D11" s="76">
        <f t="shared" si="0"/>
        <v>8175</v>
      </c>
    </row>
    <row r="12" spans="1:4" ht="15">
      <c r="A12" s="65" t="s">
        <v>515</v>
      </c>
      <c r="B12" s="7"/>
      <c r="C12" s="23">
        <v>-2639</v>
      </c>
      <c r="D12" s="23">
        <f>SUM(C12)</f>
        <v>-2639</v>
      </c>
    </row>
    <row r="13" spans="1:4" ht="16.5" customHeight="1">
      <c r="A13" s="148" t="s">
        <v>516</v>
      </c>
      <c r="B13" s="7"/>
      <c r="C13" s="23">
        <v>-912</v>
      </c>
      <c r="D13" s="23">
        <f>SUM(C13)</f>
        <v>-912</v>
      </c>
    </row>
    <row r="14" spans="1:4" ht="16.5" customHeight="1">
      <c r="A14" s="148" t="s">
        <v>517</v>
      </c>
      <c r="B14" s="7"/>
      <c r="C14" s="23">
        <v>-64</v>
      </c>
      <c r="D14" s="23">
        <f>SUM(C14)</f>
        <v>-64</v>
      </c>
    </row>
    <row r="15" spans="1:4" ht="16.5" customHeight="1">
      <c r="A15" s="148" t="s">
        <v>518</v>
      </c>
      <c r="B15" s="7"/>
      <c r="C15" s="23">
        <v>-316</v>
      </c>
      <c r="D15" s="23">
        <f>SUM(C15)</f>
        <v>-316</v>
      </c>
    </row>
    <row r="16" spans="1:4" ht="15">
      <c r="A16" s="65" t="s">
        <v>519</v>
      </c>
      <c r="B16" s="7"/>
      <c r="C16" s="23">
        <v>-1524</v>
      </c>
      <c r="D16" s="23">
        <f>SUM(C16)</f>
        <v>-1524</v>
      </c>
    </row>
    <row r="17" spans="1:4" ht="15">
      <c r="A17" s="13" t="s">
        <v>521</v>
      </c>
      <c r="B17" s="7"/>
      <c r="C17" s="76">
        <f>SUM(C11:C16)</f>
        <v>2720</v>
      </c>
      <c r="D17" s="76">
        <f>SUM(D11:D16)</f>
        <v>2720</v>
      </c>
    </row>
    <row r="18" spans="1:4" ht="15">
      <c r="A18" s="65"/>
      <c r="B18" s="7"/>
      <c r="C18" s="23"/>
      <c r="D18" s="23"/>
    </row>
    <row r="19" spans="1:4" ht="15">
      <c r="A19" s="13" t="s">
        <v>33</v>
      </c>
      <c r="B19" s="7" t="s">
        <v>503</v>
      </c>
      <c r="C19" s="23"/>
      <c r="D19" s="23"/>
    </row>
  </sheetData>
  <sheetProtection/>
  <mergeCells count="2">
    <mergeCell ref="A1:D1"/>
    <mergeCell ref="A2:D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landscape" paperSize="9" r:id="rId1"/>
  <headerFooter alignWithMargins="0">
    <oddHeader>&amp;R1/7.melléklet a 24/2015.(VI. 24.) önkormányzati rendelethez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67" sqref="C67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496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495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1892</v>
      </c>
      <c r="D43" s="107"/>
      <c r="E43" s="107"/>
      <c r="F43" s="107">
        <f>SUM(C43:E43)</f>
        <v>1892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501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502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1892</v>
      </c>
      <c r="D48" s="107"/>
      <c r="E48" s="107"/>
      <c r="F48" s="107">
        <f>SUM(C48:E48)</f>
        <v>1892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35" t="s">
        <v>5</v>
      </c>
      <c r="B55" s="45" t="s">
        <v>311</v>
      </c>
      <c r="C55" s="107"/>
      <c r="D55" s="107"/>
      <c r="E55" s="107"/>
      <c r="F55" s="107"/>
    </row>
    <row r="56" spans="1:6" ht="15" customHeight="1">
      <c r="A56" s="11" t="s">
        <v>317</v>
      </c>
      <c r="B56" s="5" t="s">
        <v>318</v>
      </c>
      <c r="C56" s="111"/>
      <c r="D56" s="111"/>
      <c r="E56" s="111"/>
      <c r="F56" s="111"/>
    </row>
    <row r="57" spans="1:6" ht="15" customHeight="1">
      <c r="A57" s="4" t="s">
        <v>443</v>
      </c>
      <c r="B57" s="5" t="s">
        <v>319</v>
      </c>
      <c r="C57" s="111"/>
      <c r="D57" s="111"/>
      <c r="E57" s="111"/>
      <c r="F57" s="111"/>
    </row>
    <row r="58" spans="1:6" ht="15" customHeight="1">
      <c r="A58" s="11" t="s">
        <v>444</v>
      </c>
      <c r="B58" s="5" t="s">
        <v>320</v>
      </c>
      <c r="C58" s="111"/>
      <c r="D58" s="111"/>
      <c r="E58" s="111"/>
      <c r="F58" s="111"/>
    </row>
    <row r="59" spans="1:6" ht="15" customHeight="1">
      <c r="A59" s="35" t="s">
        <v>8</v>
      </c>
      <c r="B59" s="45" t="s">
        <v>321</v>
      </c>
      <c r="C59" s="107"/>
      <c r="D59" s="107"/>
      <c r="E59" s="107"/>
      <c r="F59" s="107"/>
    </row>
    <row r="60" spans="1:6" ht="15" customHeight="1">
      <c r="A60" s="48" t="s">
        <v>17</v>
      </c>
      <c r="B60" s="90"/>
      <c r="C60" s="107">
        <f>C55+C54+C59</f>
        <v>0</v>
      </c>
      <c r="D60" s="107"/>
      <c r="E60" s="107"/>
      <c r="F60" s="107">
        <f>SUM(C60:E60)</f>
        <v>0</v>
      </c>
    </row>
    <row r="61" spans="1:6" ht="15" customHeight="1">
      <c r="A61" s="42" t="s">
        <v>7</v>
      </c>
      <c r="B61" s="31" t="s">
        <v>322</v>
      </c>
      <c r="C61" s="107">
        <f>C60+C48</f>
        <v>1892</v>
      </c>
      <c r="D61" s="107"/>
      <c r="E61" s="107"/>
      <c r="F61" s="107">
        <f>SUM(C61:E61)</f>
        <v>1892</v>
      </c>
    </row>
    <row r="62" spans="1:6" ht="15" customHeight="1">
      <c r="A62" s="73" t="s">
        <v>465</v>
      </c>
      <c r="B62" s="89"/>
      <c r="C62" s="111">
        <f>C61-'kiadások működés Bölcsőde'!C75</f>
        <v>-21637</v>
      </c>
      <c r="D62" s="107"/>
      <c r="E62" s="107"/>
      <c r="F62" s="111">
        <f>SUM(C62:E62)</f>
        <v>-21637</v>
      </c>
    </row>
    <row r="63" spans="1:6" ht="15.75">
      <c r="A63" s="73" t="s">
        <v>30</v>
      </c>
      <c r="B63" s="51"/>
      <c r="C63" s="111">
        <f>C60-'kiadások működés Bölcsőde'!C98</f>
        <v>-64</v>
      </c>
      <c r="D63" s="111"/>
      <c r="E63" s="111"/>
      <c r="F63" s="111">
        <f>SUM(C63:E63)</f>
        <v>-64</v>
      </c>
    </row>
    <row r="64" spans="1:6" ht="15" hidden="1">
      <c r="A64" s="33" t="s">
        <v>445</v>
      </c>
      <c r="B64" s="4" t="s">
        <v>323</v>
      </c>
      <c r="C64" s="111"/>
      <c r="D64" s="111"/>
      <c r="E64" s="111"/>
      <c r="F64" s="111"/>
    </row>
    <row r="65" spans="1:6" ht="15" hidden="1">
      <c r="A65" s="11" t="s">
        <v>324</v>
      </c>
      <c r="B65" s="4" t="s">
        <v>325</v>
      </c>
      <c r="C65" s="111"/>
      <c r="D65" s="111"/>
      <c r="E65" s="111"/>
      <c r="F65" s="111"/>
    </row>
    <row r="66" spans="1:6" ht="15" hidden="1">
      <c r="A66" s="33" t="s">
        <v>446</v>
      </c>
      <c r="B66" s="4" t="s">
        <v>326</v>
      </c>
      <c r="C66" s="111"/>
      <c r="D66" s="111"/>
      <c r="E66" s="111"/>
      <c r="F66" s="111"/>
    </row>
    <row r="67" spans="1:6" ht="15">
      <c r="A67" s="13" t="s">
        <v>9</v>
      </c>
      <c r="B67" s="6" t="s">
        <v>327</v>
      </c>
      <c r="C67" s="111"/>
      <c r="D67" s="111"/>
      <c r="E67" s="111"/>
      <c r="F67" s="111"/>
    </row>
    <row r="68" spans="1:6" ht="15" hidden="1">
      <c r="A68" s="11" t="s">
        <v>447</v>
      </c>
      <c r="B68" s="4" t="s">
        <v>328</v>
      </c>
      <c r="C68" s="111"/>
      <c r="D68" s="111"/>
      <c r="E68" s="111"/>
      <c r="F68" s="111"/>
    </row>
    <row r="69" spans="1:6" ht="15" hidden="1">
      <c r="A69" s="33" t="s">
        <v>329</v>
      </c>
      <c r="B69" s="4" t="s">
        <v>330</v>
      </c>
      <c r="C69" s="111"/>
      <c r="D69" s="111"/>
      <c r="E69" s="111"/>
      <c r="F69" s="111"/>
    </row>
    <row r="70" spans="1:6" ht="15" hidden="1">
      <c r="A70" s="11" t="s">
        <v>448</v>
      </c>
      <c r="B70" s="4" t="s">
        <v>331</v>
      </c>
      <c r="C70" s="111"/>
      <c r="D70" s="111"/>
      <c r="E70" s="111"/>
      <c r="F70" s="111"/>
    </row>
    <row r="71" spans="1:6" ht="15" hidden="1">
      <c r="A71" s="33" t="s">
        <v>332</v>
      </c>
      <c r="B71" s="4" t="s">
        <v>333</v>
      </c>
      <c r="C71" s="111"/>
      <c r="D71" s="111"/>
      <c r="E71" s="111"/>
      <c r="F71" s="111"/>
    </row>
    <row r="72" spans="1:6" ht="15">
      <c r="A72" s="12" t="s">
        <v>10</v>
      </c>
      <c r="B72" s="6" t="s">
        <v>334</v>
      </c>
      <c r="C72" s="111"/>
      <c r="D72" s="111"/>
      <c r="E72" s="111"/>
      <c r="F72" s="111"/>
    </row>
    <row r="73" spans="1:6" ht="15" hidden="1">
      <c r="A73" s="4" t="s">
        <v>27</v>
      </c>
      <c r="B73" s="4" t="s">
        <v>335</v>
      </c>
      <c r="C73" s="111"/>
      <c r="D73" s="111"/>
      <c r="E73" s="111"/>
      <c r="F73" s="111"/>
    </row>
    <row r="74" spans="1:6" ht="15" hidden="1">
      <c r="A74" s="4" t="s">
        <v>28</v>
      </c>
      <c r="B74" s="4" t="s">
        <v>335</v>
      </c>
      <c r="C74" s="111"/>
      <c r="D74" s="111"/>
      <c r="E74" s="111"/>
      <c r="F74" s="111"/>
    </row>
    <row r="75" spans="1:6" ht="15" hidden="1">
      <c r="A75" s="4" t="s">
        <v>25</v>
      </c>
      <c r="B75" s="4" t="s">
        <v>336</v>
      </c>
      <c r="C75" s="111"/>
      <c r="D75" s="111"/>
      <c r="E75" s="111"/>
      <c r="F75" s="111"/>
    </row>
    <row r="76" spans="1:6" ht="15" hidden="1">
      <c r="A76" s="4" t="s">
        <v>26</v>
      </c>
      <c r="B76" s="4" t="s">
        <v>336</v>
      </c>
      <c r="C76" s="111"/>
      <c r="D76" s="111"/>
      <c r="E76" s="111"/>
      <c r="F76" s="111"/>
    </row>
    <row r="77" spans="1:6" ht="15">
      <c r="A77" s="6" t="s">
        <v>11</v>
      </c>
      <c r="B77" s="6" t="s">
        <v>337</v>
      </c>
      <c r="C77" s="111">
        <v>736</v>
      </c>
      <c r="D77" s="111"/>
      <c r="E77" s="111"/>
      <c r="F77" s="111">
        <f>SUM(C77:E77)</f>
        <v>736</v>
      </c>
    </row>
    <row r="78" spans="1:6" ht="15">
      <c r="A78" s="33" t="s">
        <v>338</v>
      </c>
      <c r="B78" s="4" t="s">
        <v>339</v>
      </c>
      <c r="C78" s="111"/>
      <c r="D78" s="111"/>
      <c r="E78" s="111"/>
      <c r="F78" s="111"/>
    </row>
    <row r="79" spans="1:6" ht="15">
      <c r="A79" s="33" t="s">
        <v>340</v>
      </c>
      <c r="B79" s="4" t="s">
        <v>341</v>
      </c>
      <c r="C79" s="111"/>
      <c r="D79" s="111"/>
      <c r="E79" s="111"/>
      <c r="F79" s="111"/>
    </row>
    <row r="80" spans="1:6" ht="15">
      <c r="A80" s="33" t="s">
        <v>342</v>
      </c>
      <c r="B80" s="4" t="s">
        <v>343</v>
      </c>
      <c r="C80" s="111">
        <v>20965</v>
      </c>
      <c r="D80" s="111"/>
      <c r="E80" s="111"/>
      <c r="F80" s="111">
        <f>SUM(C80:E80)</f>
        <v>20965</v>
      </c>
    </row>
    <row r="81" spans="1:6" ht="15">
      <c r="A81" s="33" t="s">
        <v>344</v>
      </c>
      <c r="B81" s="4" t="s">
        <v>345</v>
      </c>
      <c r="C81" s="111"/>
      <c r="D81" s="111"/>
      <c r="E81" s="111"/>
      <c r="F81" s="111"/>
    </row>
    <row r="82" spans="1:6" ht="15">
      <c r="A82" s="11" t="s">
        <v>449</v>
      </c>
      <c r="B82" s="4" t="s">
        <v>346</v>
      </c>
      <c r="C82" s="111"/>
      <c r="D82" s="111"/>
      <c r="E82" s="111"/>
      <c r="F82" s="111"/>
    </row>
    <row r="83" spans="1:6" ht="15">
      <c r="A83" s="13" t="s">
        <v>12</v>
      </c>
      <c r="B83" s="6" t="s">
        <v>347</v>
      </c>
      <c r="C83" s="107">
        <f>SUM(C77:C82)</f>
        <v>21701</v>
      </c>
      <c r="D83" s="107"/>
      <c r="E83" s="107"/>
      <c r="F83" s="107">
        <f>SUM(F77:F82)</f>
        <v>21701</v>
      </c>
    </row>
    <row r="84" spans="1:6" ht="15">
      <c r="A84" s="11" t="s">
        <v>348</v>
      </c>
      <c r="B84" s="4" t="s">
        <v>349</v>
      </c>
      <c r="C84" s="111"/>
      <c r="D84" s="111"/>
      <c r="E84" s="111"/>
      <c r="F84" s="111"/>
    </row>
    <row r="85" spans="1:6" ht="15">
      <c r="A85" s="11" t="s">
        <v>350</v>
      </c>
      <c r="B85" s="4" t="s">
        <v>351</v>
      </c>
      <c r="C85" s="111"/>
      <c r="D85" s="111"/>
      <c r="E85" s="111"/>
      <c r="F85" s="111"/>
    </row>
    <row r="86" spans="1:6" ht="15">
      <c r="A86" s="33" t="s">
        <v>352</v>
      </c>
      <c r="B86" s="4" t="s">
        <v>353</v>
      </c>
      <c r="C86" s="111"/>
      <c r="D86" s="111"/>
      <c r="E86" s="111"/>
      <c r="F86" s="111"/>
    </row>
    <row r="87" spans="1:6" ht="15">
      <c r="A87" s="33" t="s">
        <v>450</v>
      </c>
      <c r="B87" s="4" t="s">
        <v>354</v>
      </c>
      <c r="C87" s="111"/>
      <c r="D87" s="111"/>
      <c r="E87" s="111"/>
      <c r="F87" s="111"/>
    </row>
    <row r="88" spans="1:6" ht="15">
      <c r="A88" s="12" t="s">
        <v>13</v>
      </c>
      <c r="B88" s="6" t="s">
        <v>355</v>
      </c>
      <c r="C88" s="111"/>
      <c r="D88" s="111"/>
      <c r="E88" s="111"/>
      <c r="F88" s="111"/>
    </row>
    <row r="89" spans="1:6" ht="15">
      <c r="A89" s="13" t="s">
        <v>356</v>
      </c>
      <c r="B89" s="6" t="s">
        <v>357</v>
      </c>
      <c r="C89" s="111"/>
      <c r="D89" s="111"/>
      <c r="E89" s="111"/>
      <c r="F89" s="111"/>
    </row>
    <row r="90" spans="1:6" ht="15.75">
      <c r="A90" s="36" t="s">
        <v>14</v>
      </c>
      <c r="B90" s="37" t="s">
        <v>358</v>
      </c>
      <c r="C90" s="107">
        <f>SUM(C83:C89)</f>
        <v>21701</v>
      </c>
      <c r="D90" s="107"/>
      <c r="E90" s="107"/>
      <c r="F90" s="107">
        <f>SUM(F83:F89)</f>
        <v>21701</v>
      </c>
    </row>
    <row r="91" spans="1:6" ht="15.75">
      <c r="A91" s="71" t="s">
        <v>452</v>
      </c>
      <c r="B91" s="72"/>
      <c r="C91" s="107">
        <f>C61+C90</f>
        <v>23593</v>
      </c>
      <c r="D91" s="107"/>
      <c r="E91" s="107"/>
      <c r="F91" s="107">
        <f>F90+F61</f>
        <v>23593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&amp;R1/1. melléklet a 24/2015.(VI.24.) önkormányzati rendelethez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2"/>
  <sheetViews>
    <sheetView zoomScalePageLayoutView="0" workbookViewId="0" topLeftCell="A1">
      <selection activeCell="A1" sqref="A1:F123"/>
    </sheetView>
  </sheetViews>
  <sheetFormatPr defaultColWidth="9.140625" defaultRowHeight="15"/>
  <cols>
    <col min="1" max="1" width="90.0039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496</v>
      </c>
      <c r="B1" s="156"/>
      <c r="C1" s="156"/>
      <c r="D1" s="156"/>
      <c r="E1" s="156"/>
      <c r="F1" s="154"/>
    </row>
    <row r="2" spans="1:6" ht="19.5" customHeight="1">
      <c r="A2" s="151" t="s">
        <v>16</v>
      </c>
      <c r="B2" s="156"/>
      <c r="C2" s="156"/>
      <c r="D2" s="156"/>
      <c r="E2" s="156"/>
      <c r="F2" s="154"/>
    </row>
    <row r="3" ht="18">
      <c r="A3" s="43"/>
    </row>
    <row r="4" ht="15">
      <c r="A4" s="3" t="s">
        <v>495</v>
      </c>
    </row>
    <row r="5" spans="1:6" ht="45">
      <c r="A5" s="1" t="s">
        <v>72</v>
      </c>
      <c r="B5" s="2" t="s">
        <v>73</v>
      </c>
      <c r="C5" s="50" t="s">
        <v>19</v>
      </c>
      <c r="D5" s="50" t="s">
        <v>20</v>
      </c>
      <c r="E5" s="50" t="s">
        <v>21</v>
      </c>
      <c r="F5" s="59" t="s">
        <v>47</v>
      </c>
    </row>
    <row r="6" spans="1:6" ht="15" hidden="1">
      <c r="A6" s="24" t="s">
        <v>74</v>
      </c>
      <c r="B6" s="25" t="s">
        <v>75</v>
      </c>
      <c r="C6" s="38"/>
      <c r="D6" s="38"/>
      <c r="E6" s="38"/>
      <c r="F6" s="23"/>
    </row>
    <row r="7" spans="1:6" ht="15" hidden="1">
      <c r="A7" s="24" t="s">
        <v>76</v>
      </c>
      <c r="B7" s="26" t="s">
        <v>77</v>
      </c>
      <c r="C7" s="38"/>
      <c r="D7" s="38"/>
      <c r="E7" s="38"/>
      <c r="F7" s="23"/>
    </row>
    <row r="8" spans="1:6" ht="15" hidden="1">
      <c r="A8" s="24" t="s">
        <v>78</v>
      </c>
      <c r="B8" s="26" t="s">
        <v>79</v>
      </c>
      <c r="C8" s="38"/>
      <c r="D8" s="38"/>
      <c r="E8" s="38"/>
      <c r="F8" s="23"/>
    </row>
    <row r="9" spans="1:6" ht="15" hidden="1">
      <c r="A9" s="27" t="s">
        <v>80</v>
      </c>
      <c r="B9" s="26" t="s">
        <v>81</v>
      </c>
      <c r="C9" s="38"/>
      <c r="D9" s="38"/>
      <c r="E9" s="38"/>
      <c r="F9" s="23"/>
    </row>
    <row r="10" spans="1:6" ht="15" hidden="1">
      <c r="A10" s="27" t="s">
        <v>82</v>
      </c>
      <c r="B10" s="26" t="s">
        <v>83</v>
      </c>
      <c r="C10" s="38"/>
      <c r="D10" s="38"/>
      <c r="E10" s="38"/>
      <c r="F10" s="23"/>
    </row>
    <row r="11" spans="1:6" ht="15" hidden="1">
      <c r="A11" s="27" t="s">
        <v>84</v>
      </c>
      <c r="B11" s="26" t="s">
        <v>85</v>
      </c>
      <c r="C11" s="38"/>
      <c r="D11" s="38"/>
      <c r="E11" s="38"/>
      <c r="F11" s="23"/>
    </row>
    <row r="12" spans="1:6" ht="15" hidden="1">
      <c r="A12" s="27" t="s">
        <v>86</v>
      </c>
      <c r="B12" s="26" t="s">
        <v>87</v>
      </c>
      <c r="C12" s="38"/>
      <c r="D12" s="38"/>
      <c r="E12" s="38"/>
      <c r="F12" s="23"/>
    </row>
    <row r="13" spans="1:6" ht="15" hidden="1">
      <c r="A13" s="27" t="s">
        <v>88</v>
      </c>
      <c r="B13" s="26" t="s">
        <v>89</v>
      </c>
      <c r="C13" s="38"/>
      <c r="D13" s="38"/>
      <c r="E13" s="38"/>
      <c r="F13" s="23"/>
    </row>
    <row r="14" spans="1:6" ht="15" hidden="1">
      <c r="A14" s="4" t="s">
        <v>90</v>
      </c>
      <c r="B14" s="26" t="s">
        <v>91</v>
      </c>
      <c r="C14" s="38"/>
      <c r="D14" s="38"/>
      <c r="E14" s="38"/>
      <c r="F14" s="23"/>
    </row>
    <row r="15" spans="1:6" ht="15" hidden="1">
      <c r="A15" s="4" t="s">
        <v>92</v>
      </c>
      <c r="B15" s="26" t="s">
        <v>93</v>
      </c>
      <c r="C15" s="38"/>
      <c r="D15" s="38"/>
      <c r="E15" s="38"/>
      <c r="F15" s="23"/>
    </row>
    <row r="16" spans="1:6" ht="15" hidden="1">
      <c r="A16" s="4" t="s">
        <v>94</v>
      </c>
      <c r="B16" s="26" t="s">
        <v>95</v>
      </c>
      <c r="C16" s="38"/>
      <c r="D16" s="38"/>
      <c r="E16" s="38"/>
      <c r="F16" s="23"/>
    </row>
    <row r="17" spans="1:6" ht="15" hidden="1">
      <c r="A17" s="4" t="s">
        <v>96</v>
      </c>
      <c r="B17" s="26" t="s">
        <v>97</v>
      </c>
      <c r="C17" s="38"/>
      <c r="D17" s="38"/>
      <c r="E17" s="38"/>
      <c r="F17" s="23"/>
    </row>
    <row r="18" spans="1:6" ht="15" hidden="1">
      <c r="A18" s="4" t="s">
        <v>382</v>
      </c>
      <c r="B18" s="26" t="s">
        <v>98</v>
      </c>
      <c r="C18" s="38"/>
      <c r="D18" s="38"/>
      <c r="E18" s="38"/>
      <c r="F18" s="23"/>
    </row>
    <row r="19" spans="1:6" ht="15">
      <c r="A19" s="28" t="s">
        <v>359</v>
      </c>
      <c r="B19" s="29" t="s">
        <v>99</v>
      </c>
      <c r="C19" s="120">
        <v>13861</v>
      </c>
      <c r="D19" s="120"/>
      <c r="E19" s="120"/>
      <c r="F19" s="121">
        <f>SUM(C19:E19)</f>
        <v>13861</v>
      </c>
    </row>
    <row r="20" spans="1:6" ht="15" hidden="1">
      <c r="A20" s="4" t="s">
        <v>100</v>
      </c>
      <c r="B20" s="26" t="s">
        <v>101</v>
      </c>
      <c r="C20" s="120"/>
      <c r="D20" s="120"/>
      <c r="E20" s="120"/>
      <c r="F20" s="121"/>
    </row>
    <row r="21" spans="1:6" ht="30" hidden="1">
      <c r="A21" s="4" t="s">
        <v>102</v>
      </c>
      <c r="B21" s="26" t="s">
        <v>103</v>
      </c>
      <c r="C21" s="120"/>
      <c r="D21" s="120"/>
      <c r="E21" s="120"/>
      <c r="F21" s="121"/>
    </row>
    <row r="22" spans="1:6" ht="15" hidden="1">
      <c r="A22" s="5" t="s">
        <v>104</v>
      </c>
      <c r="B22" s="26" t="s">
        <v>105</v>
      </c>
      <c r="C22" s="120"/>
      <c r="D22" s="120"/>
      <c r="E22" s="120"/>
      <c r="F22" s="121"/>
    </row>
    <row r="23" spans="1:6" ht="15">
      <c r="A23" s="6" t="s">
        <v>360</v>
      </c>
      <c r="B23" s="29" t="s">
        <v>106</v>
      </c>
      <c r="C23" s="120">
        <v>50</v>
      </c>
      <c r="D23" s="120"/>
      <c r="E23" s="120"/>
      <c r="F23" s="121">
        <f>SUM(C23:E23)</f>
        <v>50</v>
      </c>
    </row>
    <row r="24" spans="1:6" ht="15">
      <c r="A24" s="46" t="s">
        <v>412</v>
      </c>
      <c r="B24" s="47" t="s">
        <v>107</v>
      </c>
      <c r="C24" s="122">
        <f>SUM(C19:C23)</f>
        <v>13911</v>
      </c>
      <c r="D24" s="122"/>
      <c r="E24" s="122"/>
      <c r="F24" s="122">
        <f>SUM(F19:F23)</f>
        <v>13911</v>
      </c>
    </row>
    <row r="25" spans="1:6" ht="15">
      <c r="A25" s="35" t="s">
        <v>383</v>
      </c>
      <c r="B25" s="47" t="s">
        <v>108</v>
      </c>
      <c r="C25" s="122">
        <v>3700</v>
      </c>
      <c r="D25" s="122"/>
      <c r="E25" s="122"/>
      <c r="F25" s="122">
        <f>SUM(C25:E25)</f>
        <v>3700</v>
      </c>
    </row>
    <row r="26" spans="1:6" ht="15" hidden="1">
      <c r="A26" s="4" t="s">
        <v>109</v>
      </c>
      <c r="B26" s="26" t="s">
        <v>110</v>
      </c>
      <c r="C26" s="120"/>
      <c r="D26" s="120"/>
      <c r="E26" s="120"/>
      <c r="F26" s="121"/>
    </row>
    <row r="27" spans="1:6" ht="15" hidden="1">
      <c r="A27" s="4" t="s">
        <v>111</v>
      </c>
      <c r="B27" s="26" t="s">
        <v>112</v>
      </c>
      <c r="C27" s="120"/>
      <c r="D27" s="120"/>
      <c r="E27" s="120"/>
      <c r="F27" s="121"/>
    </row>
    <row r="28" spans="1:6" ht="15" hidden="1">
      <c r="A28" s="4" t="s">
        <v>113</v>
      </c>
      <c r="B28" s="26" t="s">
        <v>114</v>
      </c>
      <c r="C28" s="120"/>
      <c r="D28" s="120"/>
      <c r="E28" s="120"/>
      <c r="F28" s="121"/>
    </row>
    <row r="29" spans="1:6" ht="15">
      <c r="A29" s="6" t="s">
        <v>361</v>
      </c>
      <c r="B29" s="29" t="s">
        <v>115</v>
      </c>
      <c r="C29" s="120">
        <v>2044</v>
      </c>
      <c r="D29" s="120"/>
      <c r="E29" s="120"/>
      <c r="F29" s="121">
        <f>SUM(C29:E29)</f>
        <v>2044</v>
      </c>
    </row>
    <row r="30" spans="1:6" ht="15" hidden="1">
      <c r="A30" s="4" t="s">
        <v>116</v>
      </c>
      <c r="B30" s="26" t="s">
        <v>117</v>
      </c>
      <c r="C30" s="120"/>
      <c r="D30" s="120"/>
      <c r="E30" s="120"/>
      <c r="F30" s="121">
        <f aca="true" t="shared" si="0" ref="F30:F49">SUM(C30:E30)</f>
        <v>0</v>
      </c>
    </row>
    <row r="31" spans="1:6" ht="15" hidden="1">
      <c r="A31" s="4" t="s">
        <v>118</v>
      </c>
      <c r="B31" s="26" t="s">
        <v>119</v>
      </c>
      <c r="C31" s="120"/>
      <c r="D31" s="120"/>
      <c r="E31" s="120"/>
      <c r="F31" s="121">
        <f t="shared" si="0"/>
        <v>0</v>
      </c>
    </row>
    <row r="32" spans="1:6" ht="15" customHeight="1">
      <c r="A32" s="6" t="s">
        <v>413</v>
      </c>
      <c r="B32" s="29" t="s">
        <v>120</v>
      </c>
      <c r="C32" s="120">
        <v>60</v>
      </c>
      <c r="D32" s="120"/>
      <c r="E32" s="120"/>
      <c r="F32" s="121">
        <f t="shared" si="0"/>
        <v>60</v>
      </c>
    </row>
    <row r="33" spans="1:6" ht="15" hidden="1">
      <c r="A33" s="4" t="s">
        <v>121</v>
      </c>
      <c r="B33" s="26" t="s">
        <v>122</v>
      </c>
      <c r="C33" s="120"/>
      <c r="D33" s="120"/>
      <c r="E33" s="120"/>
      <c r="F33" s="121">
        <f t="shared" si="0"/>
        <v>0</v>
      </c>
    </row>
    <row r="34" spans="1:6" ht="15" hidden="1">
      <c r="A34" s="4" t="s">
        <v>123</v>
      </c>
      <c r="B34" s="26" t="s">
        <v>124</v>
      </c>
      <c r="C34" s="120"/>
      <c r="D34" s="120"/>
      <c r="E34" s="120"/>
      <c r="F34" s="121">
        <f t="shared" si="0"/>
        <v>0</v>
      </c>
    </row>
    <row r="35" spans="1:6" ht="15" hidden="1">
      <c r="A35" s="4" t="s">
        <v>384</v>
      </c>
      <c r="B35" s="26" t="s">
        <v>125</v>
      </c>
      <c r="C35" s="120"/>
      <c r="D35" s="120"/>
      <c r="E35" s="120"/>
      <c r="F35" s="121">
        <f t="shared" si="0"/>
        <v>0</v>
      </c>
    </row>
    <row r="36" spans="1:6" ht="15" hidden="1">
      <c r="A36" s="4" t="s">
        <v>126</v>
      </c>
      <c r="B36" s="26" t="s">
        <v>127</v>
      </c>
      <c r="C36" s="120"/>
      <c r="D36" s="120"/>
      <c r="E36" s="120"/>
      <c r="F36" s="121">
        <f t="shared" si="0"/>
        <v>0</v>
      </c>
    </row>
    <row r="37" spans="1:6" ht="15" hidden="1">
      <c r="A37" s="9" t="s">
        <v>385</v>
      </c>
      <c r="B37" s="26" t="s">
        <v>128</v>
      </c>
      <c r="C37" s="120"/>
      <c r="D37" s="120"/>
      <c r="E37" s="120"/>
      <c r="F37" s="121">
        <f t="shared" si="0"/>
        <v>0</v>
      </c>
    </row>
    <row r="38" spans="1:6" ht="15" hidden="1">
      <c r="A38" s="5" t="s">
        <v>129</v>
      </c>
      <c r="B38" s="26" t="s">
        <v>130</v>
      </c>
      <c r="C38" s="120"/>
      <c r="D38" s="120"/>
      <c r="E38" s="120"/>
      <c r="F38" s="121">
        <f t="shared" si="0"/>
        <v>0</v>
      </c>
    </row>
    <row r="39" spans="1:6" ht="15" hidden="1">
      <c r="A39" s="4" t="s">
        <v>386</v>
      </c>
      <c r="B39" s="26" t="s">
        <v>131</v>
      </c>
      <c r="C39" s="120"/>
      <c r="D39" s="120"/>
      <c r="E39" s="120"/>
      <c r="F39" s="121">
        <f t="shared" si="0"/>
        <v>0</v>
      </c>
    </row>
    <row r="40" spans="1:6" ht="15">
      <c r="A40" s="6" t="s">
        <v>362</v>
      </c>
      <c r="B40" s="29" t="s">
        <v>132</v>
      </c>
      <c r="C40" s="120">
        <v>2058</v>
      </c>
      <c r="D40" s="120"/>
      <c r="E40" s="120"/>
      <c r="F40" s="121">
        <f t="shared" si="0"/>
        <v>2058</v>
      </c>
    </row>
    <row r="41" spans="1:6" ht="15" hidden="1">
      <c r="A41" s="4" t="s">
        <v>133</v>
      </c>
      <c r="B41" s="26" t="s">
        <v>134</v>
      </c>
      <c r="C41" s="120"/>
      <c r="D41" s="120"/>
      <c r="E41" s="120"/>
      <c r="F41" s="121">
        <f t="shared" si="0"/>
        <v>0</v>
      </c>
    </row>
    <row r="42" spans="1:6" ht="15" hidden="1">
      <c r="A42" s="4" t="s">
        <v>135</v>
      </c>
      <c r="B42" s="26" t="s">
        <v>136</v>
      </c>
      <c r="C42" s="120"/>
      <c r="D42" s="120"/>
      <c r="E42" s="120"/>
      <c r="F42" s="121">
        <f t="shared" si="0"/>
        <v>0</v>
      </c>
    </row>
    <row r="43" spans="1:6" ht="15">
      <c r="A43" s="6" t="s">
        <v>363</v>
      </c>
      <c r="B43" s="29" t="s">
        <v>137</v>
      </c>
      <c r="C43" s="120">
        <v>50</v>
      </c>
      <c r="D43" s="120"/>
      <c r="E43" s="120"/>
      <c r="F43" s="121">
        <f t="shared" si="0"/>
        <v>50</v>
      </c>
    </row>
    <row r="44" spans="1:6" ht="15" hidden="1">
      <c r="A44" s="4" t="s">
        <v>138</v>
      </c>
      <c r="B44" s="26" t="s">
        <v>139</v>
      </c>
      <c r="C44" s="120"/>
      <c r="D44" s="120"/>
      <c r="E44" s="120"/>
      <c r="F44" s="121">
        <f t="shared" si="0"/>
        <v>0</v>
      </c>
    </row>
    <row r="45" spans="1:6" ht="15" hidden="1">
      <c r="A45" s="4" t="s">
        <v>140</v>
      </c>
      <c r="B45" s="26" t="s">
        <v>141</v>
      </c>
      <c r="C45" s="120"/>
      <c r="D45" s="120"/>
      <c r="E45" s="120"/>
      <c r="F45" s="121">
        <f t="shared" si="0"/>
        <v>0</v>
      </c>
    </row>
    <row r="46" spans="1:6" ht="15" hidden="1">
      <c r="A46" s="4" t="s">
        <v>387</v>
      </c>
      <c r="B46" s="26" t="s">
        <v>142</v>
      </c>
      <c r="C46" s="120"/>
      <c r="D46" s="120"/>
      <c r="E46" s="120"/>
      <c r="F46" s="121">
        <f t="shared" si="0"/>
        <v>0</v>
      </c>
    </row>
    <row r="47" spans="1:6" ht="15" hidden="1">
      <c r="A47" s="4" t="s">
        <v>388</v>
      </c>
      <c r="B47" s="26" t="s">
        <v>143</v>
      </c>
      <c r="C47" s="120"/>
      <c r="D47" s="120"/>
      <c r="E47" s="120"/>
      <c r="F47" s="121">
        <f t="shared" si="0"/>
        <v>0</v>
      </c>
    </row>
    <row r="48" spans="1:6" ht="15" hidden="1">
      <c r="A48" s="4" t="s">
        <v>144</v>
      </c>
      <c r="B48" s="26" t="s">
        <v>145</v>
      </c>
      <c r="C48" s="120"/>
      <c r="D48" s="120"/>
      <c r="E48" s="120"/>
      <c r="F48" s="121">
        <f t="shared" si="0"/>
        <v>0</v>
      </c>
    </row>
    <row r="49" spans="1:6" ht="15">
      <c r="A49" s="6" t="s">
        <v>364</v>
      </c>
      <c r="B49" s="29" t="s">
        <v>146</v>
      </c>
      <c r="C49" s="120">
        <v>1691</v>
      </c>
      <c r="D49" s="120"/>
      <c r="E49" s="120"/>
      <c r="F49" s="121">
        <f t="shared" si="0"/>
        <v>1691</v>
      </c>
    </row>
    <row r="50" spans="1:6" ht="15">
      <c r="A50" s="35" t="s">
        <v>365</v>
      </c>
      <c r="B50" s="47" t="s">
        <v>147</v>
      </c>
      <c r="C50" s="122">
        <f>SUM(C29:C49)</f>
        <v>5903</v>
      </c>
      <c r="D50" s="122"/>
      <c r="E50" s="122"/>
      <c r="F50" s="122">
        <f>SUM(F29:F49)</f>
        <v>5903</v>
      </c>
    </row>
    <row r="51" spans="1:6" ht="15">
      <c r="A51" s="11" t="s">
        <v>148</v>
      </c>
      <c r="B51" s="26" t="s">
        <v>149</v>
      </c>
      <c r="C51" s="120"/>
      <c r="D51" s="120"/>
      <c r="E51" s="120"/>
      <c r="F51" s="121"/>
    </row>
    <row r="52" spans="1:6" ht="15">
      <c r="A52" s="11" t="s">
        <v>366</v>
      </c>
      <c r="B52" s="26" t="s">
        <v>150</v>
      </c>
      <c r="C52" s="120"/>
      <c r="D52" s="120"/>
      <c r="E52" s="120"/>
      <c r="F52" s="121"/>
    </row>
    <row r="53" spans="1:6" ht="15">
      <c r="A53" s="14" t="s">
        <v>389</v>
      </c>
      <c r="B53" s="26" t="s">
        <v>151</v>
      </c>
      <c r="C53" s="120"/>
      <c r="D53" s="120"/>
      <c r="E53" s="120"/>
      <c r="F53" s="121"/>
    </row>
    <row r="54" spans="1:6" ht="15">
      <c r="A54" s="14" t="s">
        <v>390</v>
      </c>
      <c r="B54" s="26" t="s">
        <v>152</v>
      </c>
      <c r="C54" s="120"/>
      <c r="D54" s="120"/>
      <c r="E54" s="120"/>
      <c r="F54" s="121"/>
    </row>
    <row r="55" spans="1:6" ht="15">
      <c r="A55" s="14" t="s">
        <v>391</v>
      </c>
      <c r="B55" s="26" t="s">
        <v>153</v>
      </c>
      <c r="C55" s="120"/>
      <c r="D55" s="120"/>
      <c r="E55" s="120"/>
      <c r="F55" s="121"/>
    </row>
    <row r="56" spans="1:6" ht="15">
      <c r="A56" s="11" t="s">
        <v>392</v>
      </c>
      <c r="B56" s="26" t="s">
        <v>154</v>
      </c>
      <c r="C56" s="120"/>
      <c r="D56" s="120"/>
      <c r="E56" s="120"/>
      <c r="F56" s="121"/>
    </row>
    <row r="57" spans="1:6" ht="15">
      <c r="A57" s="11" t="s">
        <v>393</v>
      </c>
      <c r="B57" s="26" t="s">
        <v>155</v>
      </c>
      <c r="C57" s="120"/>
      <c r="D57" s="120"/>
      <c r="E57" s="120"/>
      <c r="F57" s="121"/>
    </row>
    <row r="58" spans="1:6" ht="15">
      <c r="A58" s="11" t="s">
        <v>394</v>
      </c>
      <c r="B58" s="26" t="s">
        <v>156</v>
      </c>
      <c r="C58" s="120"/>
      <c r="D58" s="120"/>
      <c r="E58" s="120"/>
      <c r="F58" s="121"/>
    </row>
    <row r="59" spans="1:6" ht="15">
      <c r="A59" s="44" t="s">
        <v>368</v>
      </c>
      <c r="B59" s="47" t="s">
        <v>157</v>
      </c>
      <c r="C59" s="122"/>
      <c r="D59" s="122"/>
      <c r="E59" s="122"/>
      <c r="F59" s="122"/>
    </row>
    <row r="60" spans="1:6" ht="15">
      <c r="A60" s="10" t="s">
        <v>395</v>
      </c>
      <c r="B60" s="26" t="s">
        <v>158</v>
      </c>
      <c r="C60" s="120"/>
      <c r="D60" s="120"/>
      <c r="E60" s="120"/>
      <c r="F60" s="121"/>
    </row>
    <row r="61" spans="1:6" ht="15">
      <c r="A61" s="10" t="s">
        <v>159</v>
      </c>
      <c r="B61" s="26" t="s">
        <v>160</v>
      </c>
      <c r="C61" s="120">
        <v>15</v>
      </c>
      <c r="D61" s="120"/>
      <c r="E61" s="120"/>
      <c r="F61" s="121">
        <f>SUM(C61:E61)</f>
        <v>15</v>
      </c>
    </row>
    <row r="62" spans="1:6" ht="30">
      <c r="A62" s="10" t="s">
        <v>161</v>
      </c>
      <c r="B62" s="26" t="s">
        <v>162</v>
      </c>
      <c r="C62" s="120"/>
      <c r="D62" s="120"/>
      <c r="E62" s="120"/>
      <c r="F62" s="121"/>
    </row>
    <row r="63" spans="1:6" ht="15">
      <c r="A63" s="10" t="s">
        <v>369</v>
      </c>
      <c r="B63" s="26" t="s">
        <v>163</v>
      </c>
      <c r="C63" s="120"/>
      <c r="D63" s="120"/>
      <c r="E63" s="120"/>
      <c r="F63" s="121"/>
    </row>
    <row r="64" spans="1:6" ht="30">
      <c r="A64" s="10" t="s">
        <v>396</v>
      </c>
      <c r="B64" s="26" t="s">
        <v>164</v>
      </c>
      <c r="C64" s="120"/>
      <c r="D64" s="120"/>
      <c r="E64" s="120"/>
      <c r="F64" s="121"/>
    </row>
    <row r="65" spans="1:6" ht="15">
      <c r="A65" s="10" t="s">
        <v>370</v>
      </c>
      <c r="B65" s="26" t="s">
        <v>165</v>
      </c>
      <c r="C65" s="120"/>
      <c r="D65" s="120"/>
      <c r="E65" s="120"/>
      <c r="F65" s="121"/>
    </row>
    <row r="66" spans="1:6" ht="30">
      <c r="A66" s="10" t="s">
        <v>397</v>
      </c>
      <c r="B66" s="26" t="s">
        <v>166</v>
      </c>
      <c r="C66" s="120"/>
      <c r="D66" s="120"/>
      <c r="E66" s="120"/>
      <c r="F66" s="121"/>
    </row>
    <row r="67" spans="1:6" ht="15">
      <c r="A67" s="10" t="s">
        <v>398</v>
      </c>
      <c r="B67" s="26" t="s">
        <v>167</v>
      </c>
      <c r="C67" s="120"/>
      <c r="D67" s="120"/>
      <c r="E67" s="120"/>
      <c r="F67" s="121"/>
    </row>
    <row r="68" spans="1:6" ht="15">
      <c r="A68" s="10" t="s">
        <v>168</v>
      </c>
      <c r="B68" s="26" t="s">
        <v>169</v>
      </c>
      <c r="C68" s="120"/>
      <c r="D68" s="120"/>
      <c r="E68" s="120"/>
      <c r="F68" s="121"/>
    </row>
    <row r="69" spans="1:6" ht="15">
      <c r="A69" s="16" t="s">
        <v>170</v>
      </c>
      <c r="B69" s="26" t="s">
        <v>171</v>
      </c>
      <c r="C69" s="120"/>
      <c r="D69" s="120"/>
      <c r="E69" s="120"/>
      <c r="F69" s="121"/>
    </row>
    <row r="70" spans="1:6" ht="15">
      <c r="A70" s="10" t="s">
        <v>504</v>
      </c>
      <c r="B70" s="26" t="s">
        <v>172</v>
      </c>
      <c r="C70" s="120"/>
      <c r="D70" s="120"/>
      <c r="E70" s="120"/>
      <c r="F70" s="121"/>
    </row>
    <row r="71" spans="1:6" ht="15">
      <c r="A71" s="10" t="s">
        <v>399</v>
      </c>
      <c r="B71" s="26" t="s">
        <v>173</v>
      </c>
      <c r="C71" s="120"/>
      <c r="D71" s="120"/>
      <c r="E71" s="120"/>
      <c r="F71" s="121"/>
    </row>
    <row r="72" spans="1:6" ht="15">
      <c r="A72" s="16" t="s">
        <v>31</v>
      </c>
      <c r="B72" s="26" t="s">
        <v>503</v>
      </c>
      <c r="C72" s="120"/>
      <c r="D72" s="120"/>
      <c r="E72" s="120"/>
      <c r="F72" s="121"/>
    </row>
    <row r="73" spans="1:6" ht="15">
      <c r="A73" s="16" t="s">
        <v>32</v>
      </c>
      <c r="B73" s="26" t="s">
        <v>503</v>
      </c>
      <c r="C73" s="120"/>
      <c r="D73" s="120"/>
      <c r="E73" s="120"/>
      <c r="F73" s="121"/>
    </row>
    <row r="74" spans="1:6" ht="15">
      <c r="A74" s="44" t="s">
        <v>371</v>
      </c>
      <c r="B74" s="47" t="s">
        <v>174</v>
      </c>
      <c r="C74" s="122">
        <f>SUM(C61:C73)</f>
        <v>15</v>
      </c>
      <c r="D74" s="122"/>
      <c r="E74" s="122"/>
      <c r="F74" s="122">
        <f>SUM(F61:F73)</f>
        <v>15</v>
      </c>
    </row>
    <row r="75" spans="1:6" ht="15.75">
      <c r="A75" s="48" t="s">
        <v>18</v>
      </c>
      <c r="B75" s="47"/>
      <c r="C75" s="122">
        <f>C24+C25+C50+C59+C74</f>
        <v>23529</v>
      </c>
      <c r="D75" s="120"/>
      <c r="E75" s="120"/>
      <c r="F75" s="121">
        <f>SUM(C75:E75)</f>
        <v>23529</v>
      </c>
    </row>
    <row r="76" spans="1:6" ht="15">
      <c r="A76" s="30" t="s">
        <v>175</v>
      </c>
      <c r="B76" s="26" t="s">
        <v>176</v>
      </c>
      <c r="C76" s="120">
        <v>50</v>
      </c>
      <c r="D76" s="120"/>
      <c r="E76" s="120"/>
      <c r="F76" s="121">
        <f>SUM(C76:E76)</f>
        <v>50</v>
      </c>
    </row>
    <row r="77" spans="1:6" ht="15">
      <c r="A77" s="30" t="s">
        <v>400</v>
      </c>
      <c r="B77" s="26" t="s">
        <v>177</v>
      </c>
      <c r="C77" s="120"/>
      <c r="D77" s="120"/>
      <c r="E77" s="120"/>
      <c r="F77" s="121"/>
    </row>
    <row r="78" spans="1:6" ht="15">
      <c r="A78" s="30" t="s">
        <v>178</v>
      </c>
      <c r="B78" s="26" t="s">
        <v>179</v>
      </c>
      <c r="C78" s="120"/>
      <c r="D78" s="120"/>
      <c r="E78" s="120"/>
      <c r="F78" s="121"/>
    </row>
    <row r="79" spans="1:6" ht="15">
      <c r="A79" s="30" t="s">
        <v>180</v>
      </c>
      <c r="B79" s="26" t="s">
        <v>181</v>
      </c>
      <c r="C79" s="120"/>
      <c r="D79" s="120"/>
      <c r="E79" s="120"/>
      <c r="F79" s="121">
        <f>SUM(C79:E79)</f>
        <v>0</v>
      </c>
    </row>
    <row r="80" spans="1:6" ht="15">
      <c r="A80" s="5" t="s">
        <v>182</v>
      </c>
      <c r="B80" s="26" t="s">
        <v>183</v>
      </c>
      <c r="C80" s="120"/>
      <c r="D80" s="120"/>
      <c r="E80" s="120"/>
      <c r="F80" s="121"/>
    </row>
    <row r="81" spans="1:6" ht="15">
      <c r="A81" s="5" t="s">
        <v>184</v>
      </c>
      <c r="B81" s="26" t="s">
        <v>185</v>
      </c>
      <c r="C81" s="120"/>
      <c r="D81" s="120"/>
      <c r="E81" s="120"/>
      <c r="F81" s="121"/>
    </row>
    <row r="82" spans="1:6" ht="15">
      <c r="A82" s="5" t="s">
        <v>186</v>
      </c>
      <c r="B82" s="26" t="s">
        <v>187</v>
      </c>
      <c r="C82" s="120">
        <v>14</v>
      </c>
      <c r="D82" s="120"/>
      <c r="E82" s="120"/>
      <c r="F82" s="121">
        <f>SUM(C82:E82)</f>
        <v>14</v>
      </c>
    </row>
    <row r="83" spans="1:6" ht="15">
      <c r="A83" s="45" t="s">
        <v>373</v>
      </c>
      <c r="B83" s="47" t="s">
        <v>188</v>
      </c>
      <c r="C83" s="122">
        <f>SUM(C76:C82)</f>
        <v>64</v>
      </c>
      <c r="D83" s="122"/>
      <c r="E83" s="122"/>
      <c r="F83" s="122">
        <f>SUM(F76:F82)</f>
        <v>64</v>
      </c>
    </row>
    <row r="84" spans="1:6" ht="15">
      <c r="A84" s="11" t="s">
        <v>189</v>
      </c>
      <c r="B84" s="26" t="s">
        <v>190</v>
      </c>
      <c r="C84" s="120"/>
      <c r="D84" s="120"/>
      <c r="E84" s="120"/>
      <c r="F84" s="121"/>
    </row>
    <row r="85" spans="1:6" ht="15">
      <c r="A85" s="11" t="s">
        <v>191</v>
      </c>
      <c r="B85" s="26" t="s">
        <v>192</v>
      </c>
      <c r="C85" s="120"/>
      <c r="D85" s="120"/>
      <c r="E85" s="120"/>
      <c r="F85" s="121"/>
    </row>
    <row r="86" spans="1:6" ht="15">
      <c r="A86" s="11" t="s">
        <v>193</v>
      </c>
      <c r="B86" s="26" t="s">
        <v>194</v>
      </c>
      <c r="C86" s="120"/>
      <c r="D86" s="120"/>
      <c r="E86" s="120"/>
      <c r="F86" s="121"/>
    </row>
    <row r="87" spans="1:6" ht="15">
      <c r="A87" s="11" t="s">
        <v>195</v>
      </c>
      <c r="B87" s="26" t="s">
        <v>196</v>
      </c>
      <c r="C87" s="120"/>
      <c r="D87" s="120"/>
      <c r="E87" s="120"/>
      <c r="F87" s="121"/>
    </row>
    <row r="88" spans="1:6" ht="15">
      <c r="A88" s="44" t="s">
        <v>374</v>
      </c>
      <c r="B88" s="47" t="s">
        <v>197</v>
      </c>
      <c r="C88" s="122"/>
      <c r="D88" s="122"/>
      <c r="E88" s="122"/>
      <c r="F88" s="122"/>
    </row>
    <row r="89" spans="1:6" ht="30">
      <c r="A89" s="11" t="s">
        <v>198</v>
      </c>
      <c r="B89" s="26" t="s">
        <v>199</v>
      </c>
      <c r="C89" s="120"/>
      <c r="D89" s="120"/>
      <c r="E89" s="120"/>
      <c r="F89" s="121"/>
    </row>
    <row r="90" spans="1:6" ht="30">
      <c r="A90" s="11" t="s">
        <v>401</v>
      </c>
      <c r="B90" s="26" t="s">
        <v>200</v>
      </c>
      <c r="C90" s="120"/>
      <c r="D90" s="120"/>
      <c r="E90" s="120"/>
      <c r="F90" s="121"/>
    </row>
    <row r="91" spans="1:6" ht="30">
      <c r="A91" s="11" t="s">
        <v>402</v>
      </c>
      <c r="B91" s="26" t="s">
        <v>201</v>
      </c>
      <c r="C91" s="120"/>
      <c r="D91" s="120"/>
      <c r="E91" s="120"/>
      <c r="F91" s="121"/>
    </row>
    <row r="92" spans="1:6" ht="15">
      <c r="A92" s="11" t="s">
        <v>403</v>
      </c>
      <c r="B92" s="26" t="s">
        <v>202</v>
      </c>
      <c r="C92" s="120"/>
      <c r="D92" s="120"/>
      <c r="E92" s="120"/>
      <c r="F92" s="121"/>
    </row>
    <row r="93" spans="1:6" ht="30">
      <c r="A93" s="11" t="s">
        <v>404</v>
      </c>
      <c r="B93" s="26" t="s">
        <v>203</v>
      </c>
      <c r="C93" s="120"/>
      <c r="D93" s="120"/>
      <c r="E93" s="120"/>
      <c r="F93" s="121"/>
    </row>
    <row r="94" spans="1:6" ht="30">
      <c r="A94" s="11" t="s">
        <v>405</v>
      </c>
      <c r="B94" s="26" t="s">
        <v>204</v>
      </c>
      <c r="C94" s="120"/>
      <c r="D94" s="120"/>
      <c r="E94" s="120"/>
      <c r="F94" s="121"/>
    </row>
    <row r="95" spans="1:6" ht="15">
      <c r="A95" s="11" t="s">
        <v>205</v>
      </c>
      <c r="B95" s="26" t="s">
        <v>206</v>
      </c>
      <c r="C95" s="120"/>
      <c r="D95" s="120"/>
      <c r="E95" s="120"/>
      <c r="F95" s="121"/>
    </row>
    <row r="96" spans="1:6" ht="15">
      <c r="A96" s="11" t="s">
        <v>406</v>
      </c>
      <c r="B96" s="26" t="s">
        <v>505</v>
      </c>
      <c r="C96" s="120"/>
      <c r="D96" s="120"/>
      <c r="E96" s="120"/>
      <c r="F96" s="121"/>
    </row>
    <row r="97" spans="1:6" ht="15">
      <c r="A97" s="44" t="s">
        <v>375</v>
      </c>
      <c r="B97" s="47" t="s">
        <v>208</v>
      </c>
      <c r="C97" s="120"/>
      <c r="D97" s="120"/>
      <c r="E97" s="120"/>
      <c r="F97" s="121"/>
    </row>
    <row r="98" spans="1:6" ht="15.75">
      <c r="A98" s="48" t="s">
        <v>17</v>
      </c>
      <c r="B98" s="47"/>
      <c r="C98" s="122">
        <f>C97+C88+C83</f>
        <v>64</v>
      </c>
      <c r="D98" s="120"/>
      <c r="E98" s="120"/>
      <c r="F98" s="121">
        <f>SUM(C98:E98)</f>
        <v>64</v>
      </c>
    </row>
    <row r="99" spans="1:6" ht="15.75">
      <c r="A99" s="31" t="s">
        <v>414</v>
      </c>
      <c r="B99" s="32" t="s">
        <v>209</v>
      </c>
      <c r="C99" s="122">
        <f>C97+C88+C83+C74+C59+C50+C25+C24</f>
        <v>23593</v>
      </c>
      <c r="D99" s="122"/>
      <c r="E99" s="122"/>
      <c r="F99" s="122">
        <f>F97+F88+F83+F74+F59+F50+F25+F24</f>
        <v>23593</v>
      </c>
    </row>
    <row r="100" spans="1:25" ht="15">
      <c r="A100" s="11" t="s">
        <v>407</v>
      </c>
      <c r="B100" s="4" t="s">
        <v>210</v>
      </c>
      <c r="C100" s="123"/>
      <c r="D100" s="123"/>
      <c r="E100" s="123"/>
      <c r="F100" s="124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211</v>
      </c>
      <c r="B101" s="4" t="s">
        <v>212</v>
      </c>
      <c r="C101" s="123"/>
      <c r="D101" s="123"/>
      <c r="E101" s="123"/>
      <c r="F101" s="124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1" t="s">
        <v>408</v>
      </c>
      <c r="B102" s="4" t="s">
        <v>213</v>
      </c>
      <c r="C102" s="123"/>
      <c r="D102" s="123"/>
      <c r="E102" s="123"/>
      <c r="F102" s="124"/>
      <c r="G102" s="18"/>
      <c r="H102" s="18"/>
      <c r="I102" s="18"/>
      <c r="J102" s="18"/>
      <c r="K102" s="18"/>
      <c r="L102" s="18"/>
      <c r="M102" s="18"/>
      <c r="N102" s="18"/>
      <c r="O102" s="18"/>
      <c r="P102" s="18"/>
      <c r="Q102" s="18"/>
      <c r="R102" s="18"/>
      <c r="S102" s="18"/>
      <c r="T102" s="18"/>
      <c r="U102" s="18"/>
      <c r="V102" s="18"/>
      <c r="W102" s="18"/>
      <c r="X102" s="19"/>
      <c r="Y102" s="19"/>
    </row>
    <row r="103" spans="1:25" ht="15">
      <c r="A103" s="13" t="s">
        <v>376</v>
      </c>
      <c r="B103" s="6" t="s">
        <v>214</v>
      </c>
      <c r="C103" s="125"/>
      <c r="D103" s="125"/>
      <c r="E103" s="125"/>
      <c r="F103" s="126"/>
      <c r="G103" s="20"/>
      <c r="H103" s="20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19"/>
      <c r="Y103" s="19"/>
    </row>
    <row r="104" spans="1:25" ht="15">
      <c r="A104" s="33" t="s">
        <v>409</v>
      </c>
      <c r="B104" s="4" t="s">
        <v>215</v>
      </c>
      <c r="C104" s="127"/>
      <c r="D104" s="127"/>
      <c r="E104" s="127"/>
      <c r="F104" s="128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33" t="s">
        <v>379</v>
      </c>
      <c r="B105" s="4" t="s">
        <v>216</v>
      </c>
      <c r="C105" s="127"/>
      <c r="D105" s="127"/>
      <c r="E105" s="127"/>
      <c r="F105" s="128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19"/>
      <c r="Y105" s="19"/>
    </row>
    <row r="106" spans="1:25" ht="15">
      <c r="A106" s="11" t="s">
        <v>217</v>
      </c>
      <c r="B106" s="4" t="s">
        <v>218</v>
      </c>
      <c r="C106" s="123"/>
      <c r="D106" s="123"/>
      <c r="E106" s="123"/>
      <c r="F106" s="124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1" t="s">
        <v>410</v>
      </c>
      <c r="B107" s="4" t="s">
        <v>219</v>
      </c>
      <c r="C107" s="123"/>
      <c r="D107" s="123"/>
      <c r="E107" s="123"/>
      <c r="F107" s="124"/>
      <c r="G107" s="18"/>
      <c r="H107" s="18"/>
      <c r="I107" s="18"/>
      <c r="J107" s="18"/>
      <c r="K107" s="18"/>
      <c r="L107" s="18"/>
      <c r="M107" s="18"/>
      <c r="N107" s="18"/>
      <c r="O107" s="18"/>
      <c r="P107" s="18"/>
      <c r="Q107" s="18"/>
      <c r="R107" s="18"/>
      <c r="S107" s="18"/>
      <c r="T107" s="18"/>
      <c r="U107" s="18"/>
      <c r="V107" s="18"/>
      <c r="W107" s="18"/>
      <c r="X107" s="19"/>
      <c r="Y107" s="19"/>
    </row>
    <row r="108" spans="1:25" ht="15">
      <c r="A108" s="12" t="s">
        <v>377</v>
      </c>
      <c r="B108" s="6" t="s">
        <v>220</v>
      </c>
      <c r="C108" s="129"/>
      <c r="D108" s="129"/>
      <c r="E108" s="129"/>
      <c r="F108" s="130"/>
      <c r="G108" s="22"/>
      <c r="H108" s="22"/>
      <c r="I108" s="22"/>
      <c r="J108" s="22"/>
      <c r="K108" s="22"/>
      <c r="L108" s="22"/>
      <c r="M108" s="22"/>
      <c r="N108" s="22"/>
      <c r="O108" s="22"/>
      <c r="P108" s="22"/>
      <c r="Q108" s="22"/>
      <c r="R108" s="22"/>
      <c r="S108" s="22"/>
      <c r="T108" s="22"/>
      <c r="U108" s="22"/>
      <c r="V108" s="22"/>
      <c r="W108" s="22"/>
      <c r="X108" s="19"/>
      <c r="Y108" s="19"/>
    </row>
    <row r="109" spans="1:25" ht="15">
      <c r="A109" s="33" t="s">
        <v>221</v>
      </c>
      <c r="B109" s="4" t="s">
        <v>222</v>
      </c>
      <c r="C109" s="127"/>
      <c r="D109" s="127"/>
      <c r="E109" s="127"/>
      <c r="F109" s="128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33" t="s">
        <v>223</v>
      </c>
      <c r="B110" s="4" t="s">
        <v>224</v>
      </c>
      <c r="C110" s="127"/>
      <c r="D110" s="127"/>
      <c r="E110" s="127"/>
      <c r="F110" s="128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12" t="s">
        <v>225</v>
      </c>
      <c r="B111" s="6" t="s">
        <v>226</v>
      </c>
      <c r="C111" s="127"/>
      <c r="D111" s="127"/>
      <c r="E111" s="127"/>
      <c r="F111" s="128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227</v>
      </c>
      <c r="B112" s="4" t="s">
        <v>228</v>
      </c>
      <c r="C112" s="127"/>
      <c r="D112" s="127"/>
      <c r="E112" s="127"/>
      <c r="F112" s="128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229</v>
      </c>
      <c r="B113" s="4" t="s">
        <v>230</v>
      </c>
      <c r="C113" s="127"/>
      <c r="D113" s="127"/>
      <c r="E113" s="127"/>
      <c r="F113" s="128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3" t="s">
        <v>231</v>
      </c>
      <c r="B114" s="4" t="s">
        <v>232</v>
      </c>
      <c r="C114" s="127"/>
      <c r="D114" s="127"/>
      <c r="E114" s="127"/>
      <c r="F114" s="128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19"/>
      <c r="Y114" s="19"/>
    </row>
    <row r="115" spans="1:25" ht="15">
      <c r="A115" s="34" t="s">
        <v>378</v>
      </c>
      <c r="B115" s="35" t="s">
        <v>233</v>
      </c>
      <c r="C115" s="129"/>
      <c r="D115" s="129"/>
      <c r="E115" s="129"/>
      <c r="F115" s="130"/>
      <c r="G115" s="22"/>
      <c r="H115" s="22"/>
      <c r="I115" s="22"/>
      <c r="J115" s="22"/>
      <c r="K115" s="22"/>
      <c r="L115" s="22"/>
      <c r="M115" s="22"/>
      <c r="N115" s="22"/>
      <c r="O115" s="22"/>
      <c r="P115" s="22"/>
      <c r="Q115" s="22"/>
      <c r="R115" s="22"/>
      <c r="S115" s="22"/>
      <c r="T115" s="22"/>
      <c r="U115" s="22"/>
      <c r="V115" s="22"/>
      <c r="W115" s="22"/>
      <c r="X115" s="19"/>
      <c r="Y115" s="19"/>
    </row>
    <row r="116" spans="1:25" ht="15">
      <c r="A116" s="33" t="s">
        <v>234</v>
      </c>
      <c r="B116" s="4" t="s">
        <v>235</v>
      </c>
      <c r="C116" s="127"/>
      <c r="D116" s="127"/>
      <c r="E116" s="127"/>
      <c r="F116" s="128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19"/>
      <c r="Y116" s="19"/>
    </row>
    <row r="117" spans="1:25" ht="15">
      <c r="A117" s="11" t="s">
        <v>236</v>
      </c>
      <c r="B117" s="4" t="s">
        <v>237</v>
      </c>
      <c r="C117" s="123"/>
      <c r="D117" s="123"/>
      <c r="E117" s="123"/>
      <c r="F117" s="124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9"/>
      <c r="Y117" s="19"/>
    </row>
    <row r="118" spans="1:25" ht="15">
      <c r="A118" s="33" t="s">
        <v>411</v>
      </c>
      <c r="B118" s="4" t="s">
        <v>238</v>
      </c>
      <c r="C118" s="127"/>
      <c r="D118" s="127"/>
      <c r="E118" s="127"/>
      <c r="F118" s="128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3" t="s">
        <v>380</v>
      </c>
      <c r="B119" s="4" t="s">
        <v>239</v>
      </c>
      <c r="C119" s="127"/>
      <c r="D119" s="127"/>
      <c r="E119" s="127"/>
      <c r="F119" s="128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19"/>
      <c r="Y119" s="19"/>
    </row>
    <row r="120" spans="1:25" ht="15">
      <c r="A120" s="34" t="s">
        <v>381</v>
      </c>
      <c r="B120" s="35" t="s">
        <v>240</v>
      </c>
      <c r="C120" s="129"/>
      <c r="D120" s="129"/>
      <c r="E120" s="129"/>
      <c r="F120" s="130"/>
      <c r="G120" s="22"/>
      <c r="H120" s="22"/>
      <c r="I120" s="22"/>
      <c r="J120" s="22"/>
      <c r="K120" s="22"/>
      <c r="L120" s="22"/>
      <c r="M120" s="22"/>
      <c r="N120" s="22"/>
      <c r="O120" s="22"/>
      <c r="P120" s="22"/>
      <c r="Q120" s="22"/>
      <c r="R120" s="22"/>
      <c r="S120" s="22"/>
      <c r="T120" s="22"/>
      <c r="U120" s="22"/>
      <c r="V120" s="22"/>
      <c r="W120" s="22"/>
      <c r="X120" s="19"/>
      <c r="Y120" s="19"/>
    </row>
    <row r="121" spans="1:25" ht="15">
      <c r="A121" s="11" t="s">
        <v>241</v>
      </c>
      <c r="B121" s="4" t="s">
        <v>242</v>
      </c>
      <c r="C121" s="123"/>
      <c r="D121" s="123"/>
      <c r="E121" s="123"/>
      <c r="F121" s="124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9"/>
      <c r="Y121" s="19"/>
    </row>
    <row r="122" spans="1:25" ht="15.75">
      <c r="A122" s="36" t="s">
        <v>415</v>
      </c>
      <c r="B122" s="37" t="s">
        <v>243</v>
      </c>
      <c r="C122" s="129"/>
      <c r="D122" s="129"/>
      <c r="E122" s="129"/>
      <c r="F122" s="130"/>
      <c r="G122" s="22"/>
      <c r="H122" s="22"/>
      <c r="I122" s="22"/>
      <c r="J122" s="22"/>
      <c r="K122" s="22"/>
      <c r="L122" s="22"/>
      <c r="M122" s="22"/>
      <c r="N122" s="22"/>
      <c r="O122" s="22"/>
      <c r="P122" s="22"/>
      <c r="Q122" s="22"/>
      <c r="R122" s="22"/>
      <c r="S122" s="22"/>
      <c r="T122" s="22"/>
      <c r="U122" s="22"/>
      <c r="V122" s="22"/>
      <c r="W122" s="22"/>
      <c r="X122" s="19"/>
      <c r="Y122" s="19"/>
    </row>
    <row r="123" spans="1:25" ht="15.75">
      <c r="A123" s="40" t="s">
        <v>451</v>
      </c>
      <c r="B123" s="41"/>
      <c r="C123" s="122">
        <f>C122+C99</f>
        <v>23593</v>
      </c>
      <c r="D123" s="122"/>
      <c r="E123" s="122"/>
      <c r="F123" s="122">
        <f>F122+F99</f>
        <v>23593</v>
      </c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  <row r="172" spans="2:25" ht="15">
      <c r="B172" s="19"/>
      <c r="C172" s="19"/>
      <c r="D172" s="19"/>
      <c r="E172" s="19"/>
      <c r="F172" s="19"/>
      <c r="G172" s="19"/>
      <c r="H172" s="19"/>
      <c r="I172" s="19"/>
      <c r="J172" s="19"/>
      <c r="K172" s="19"/>
      <c r="L172" s="19"/>
      <c r="M172" s="19"/>
      <c r="N172" s="19"/>
      <c r="O172" s="19"/>
      <c r="P172" s="19"/>
      <c r="Q172" s="19"/>
      <c r="R172" s="19"/>
      <c r="S172" s="19"/>
      <c r="T172" s="19"/>
      <c r="U172" s="19"/>
      <c r="V172" s="19"/>
      <c r="W172" s="19"/>
      <c r="X172" s="19"/>
      <c r="Y172" s="19"/>
    </row>
  </sheetData>
  <sheetProtection/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&amp;R1/1. melléklet a 24/2015(VI. 24) önkormányzati rendelethez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1"/>
  <sheetViews>
    <sheetView workbookViewId="0" topLeftCell="A1">
      <selection activeCell="C81" sqref="C81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473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22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62"/>
      <c r="D12" s="62"/>
      <c r="E12" s="62"/>
      <c r="F12" s="62"/>
    </row>
    <row r="13" spans="1:6" ht="15" customHeight="1">
      <c r="A13" s="4" t="s">
        <v>257</v>
      </c>
      <c r="B13" s="5" t="s">
        <v>258</v>
      </c>
      <c r="C13" s="64"/>
      <c r="D13" s="64"/>
      <c r="E13" s="64"/>
      <c r="F13" s="64"/>
    </row>
    <row r="14" spans="1:6" ht="15" customHeight="1">
      <c r="A14" s="4" t="s">
        <v>259</v>
      </c>
      <c r="B14" s="5" t="s">
        <v>260</v>
      </c>
      <c r="C14" s="64"/>
      <c r="D14" s="64"/>
      <c r="E14" s="64"/>
      <c r="F14" s="64"/>
    </row>
    <row r="15" spans="1:6" ht="15" customHeight="1">
      <c r="A15" s="4" t="s">
        <v>416</v>
      </c>
      <c r="B15" s="5" t="s">
        <v>261</v>
      </c>
      <c r="C15" s="64"/>
      <c r="D15" s="64"/>
      <c r="E15" s="64"/>
      <c r="F15" s="64"/>
    </row>
    <row r="16" spans="1:6" ht="15" customHeight="1">
      <c r="A16" s="4" t="s">
        <v>417</v>
      </c>
      <c r="B16" s="5" t="s">
        <v>262</v>
      </c>
      <c r="C16" s="64"/>
      <c r="D16" s="64"/>
      <c r="E16" s="64"/>
      <c r="F16" s="64"/>
    </row>
    <row r="17" spans="1:6" ht="15" customHeight="1">
      <c r="A17" s="4" t="s">
        <v>418</v>
      </c>
      <c r="B17" s="5" t="s">
        <v>263</v>
      </c>
      <c r="C17" s="64"/>
      <c r="D17" s="64"/>
      <c r="E17" s="64"/>
      <c r="F17" s="64"/>
    </row>
    <row r="18" spans="1:6" ht="15" customHeight="1">
      <c r="A18" s="35" t="s">
        <v>454</v>
      </c>
      <c r="B18" s="45" t="s">
        <v>264</v>
      </c>
      <c r="C18" s="62"/>
      <c r="D18" s="62"/>
      <c r="E18" s="62"/>
      <c r="F18" s="62"/>
    </row>
    <row r="19" spans="1:6" ht="15" customHeight="1">
      <c r="A19" s="4" t="s">
        <v>422</v>
      </c>
      <c r="B19" s="5" t="s">
        <v>273</v>
      </c>
      <c r="C19" s="64"/>
      <c r="D19" s="64"/>
      <c r="E19" s="64"/>
      <c r="F19" s="64"/>
    </row>
    <row r="20" spans="1:6" ht="15" customHeight="1">
      <c r="A20" s="4" t="s">
        <v>423</v>
      </c>
      <c r="B20" s="5" t="s">
        <v>274</v>
      </c>
      <c r="C20" s="64"/>
      <c r="D20" s="64"/>
      <c r="E20" s="64"/>
      <c r="F20" s="64"/>
    </row>
    <row r="21" spans="1:6" ht="15" customHeight="1">
      <c r="A21" s="6" t="s">
        <v>1</v>
      </c>
      <c r="B21" s="7" t="s">
        <v>275</v>
      </c>
      <c r="C21" s="64"/>
      <c r="D21" s="64"/>
      <c r="E21" s="64"/>
      <c r="F21" s="64"/>
    </row>
    <row r="22" spans="1:6" ht="15" customHeight="1">
      <c r="A22" s="4" t="s">
        <v>424</v>
      </c>
      <c r="B22" s="5" t="s">
        <v>276</v>
      </c>
      <c r="C22" s="64"/>
      <c r="D22" s="64"/>
      <c r="E22" s="64"/>
      <c r="F22" s="64"/>
    </row>
    <row r="23" spans="1:6" ht="15" customHeight="1">
      <c r="A23" s="4" t="s">
        <v>425</v>
      </c>
      <c r="B23" s="5" t="s">
        <v>277</v>
      </c>
      <c r="C23" s="64"/>
      <c r="D23" s="64"/>
      <c r="E23" s="64"/>
      <c r="F23" s="64"/>
    </row>
    <row r="24" spans="1:6" ht="15" customHeight="1">
      <c r="A24" s="4" t="s">
        <v>426</v>
      </c>
      <c r="B24" s="5" t="s">
        <v>278</v>
      </c>
      <c r="C24" s="64"/>
      <c r="D24" s="64"/>
      <c r="E24" s="64"/>
      <c r="F24" s="64"/>
    </row>
    <row r="25" spans="1:6" ht="15" customHeight="1">
      <c r="A25" s="4" t="s">
        <v>427</v>
      </c>
      <c r="B25" s="5" t="s">
        <v>279</v>
      </c>
      <c r="C25" s="64"/>
      <c r="D25" s="64"/>
      <c r="E25" s="64"/>
      <c r="F25" s="64"/>
    </row>
    <row r="26" spans="1:6" ht="15" customHeight="1">
      <c r="A26" s="4" t="s">
        <v>428</v>
      </c>
      <c r="B26" s="5" t="s">
        <v>280</v>
      </c>
      <c r="C26" s="64"/>
      <c r="D26" s="64"/>
      <c r="E26" s="64"/>
      <c r="F26" s="64"/>
    </row>
    <row r="27" spans="1:6" ht="15" customHeight="1">
      <c r="A27" s="4" t="s">
        <v>281</v>
      </c>
      <c r="B27" s="5" t="s">
        <v>282</v>
      </c>
      <c r="C27" s="64"/>
      <c r="D27" s="64"/>
      <c r="E27" s="64"/>
      <c r="F27" s="64"/>
    </row>
    <row r="28" spans="1:6" ht="15" customHeight="1">
      <c r="A28" s="4" t="s">
        <v>429</v>
      </c>
      <c r="B28" s="5" t="s">
        <v>283</v>
      </c>
      <c r="C28" s="64"/>
      <c r="D28" s="64"/>
      <c r="E28" s="64"/>
      <c r="F28" s="64"/>
    </row>
    <row r="29" spans="1:6" ht="15" customHeight="1">
      <c r="A29" s="4" t="s">
        <v>430</v>
      </c>
      <c r="B29" s="5" t="s">
        <v>284</v>
      </c>
      <c r="C29" s="64"/>
      <c r="D29" s="64"/>
      <c r="E29" s="64"/>
      <c r="F29" s="64"/>
    </row>
    <row r="30" spans="1:6" ht="15" customHeight="1">
      <c r="A30" s="6" t="s">
        <v>2</v>
      </c>
      <c r="B30" s="7" t="s">
        <v>285</v>
      </c>
      <c r="C30" s="64"/>
      <c r="D30" s="64"/>
      <c r="E30" s="64"/>
      <c r="F30" s="64"/>
    </row>
    <row r="31" spans="1:6" ht="15" customHeight="1">
      <c r="A31" s="4" t="s">
        <v>431</v>
      </c>
      <c r="B31" s="5" t="s">
        <v>286</v>
      </c>
      <c r="C31" s="64"/>
      <c r="D31" s="64"/>
      <c r="E31" s="64"/>
      <c r="F31" s="64"/>
    </row>
    <row r="32" spans="1:6" ht="15" customHeight="1">
      <c r="A32" s="35" t="s">
        <v>3</v>
      </c>
      <c r="B32" s="45" t="s">
        <v>287</v>
      </c>
      <c r="C32" s="62"/>
      <c r="D32" s="62"/>
      <c r="E32" s="62"/>
      <c r="F32" s="62"/>
    </row>
    <row r="33" spans="1:6" ht="15" customHeight="1" hidden="1">
      <c r="A33" s="11" t="s">
        <v>288</v>
      </c>
      <c r="B33" s="5" t="s">
        <v>289</v>
      </c>
      <c r="C33" s="64"/>
      <c r="D33" s="64"/>
      <c r="E33" s="64"/>
      <c r="F33" s="64"/>
    </row>
    <row r="34" spans="1:6" ht="15" customHeight="1" hidden="1">
      <c r="A34" s="11" t="s">
        <v>432</v>
      </c>
      <c r="B34" s="5" t="s">
        <v>290</v>
      </c>
      <c r="C34" s="64"/>
      <c r="D34" s="64"/>
      <c r="E34" s="64"/>
      <c r="F34" s="64"/>
    </row>
    <row r="35" spans="1:6" ht="15" customHeight="1" hidden="1">
      <c r="A35" s="11" t="s">
        <v>433</v>
      </c>
      <c r="B35" s="5" t="s">
        <v>291</v>
      </c>
      <c r="C35" s="64"/>
      <c r="D35" s="64"/>
      <c r="E35" s="64"/>
      <c r="F35" s="64"/>
    </row>
    <row r="36" spans="1:6" ht="15" customHeight="1" hidden="1">
      <c r="A36" s="11" t="s">
        <v>434</v>
      </c>
      <c r="B36" s="5" t="s">
        <v>292</v>
      </c>
      <c r="C36" s="64"/>
      <c r="D36" s="64"/>
      <c r="E36" s="64"/>
      <c r="F36" s="64"/>
    </row>
    <row r="37" spans="1:6" ht="15" customHeight="1" hidden="1">
      <c r="A37" s="11" t="s">
        <v>294</v>
      </c>
      <c r="B37" s="5" t="s">
        <v>295</v>
      </c>
      <c r="C37" s="64"/>
      <c r="D37" s="64"/>
      <c r="E37" s="64"/>
      <c r="F37" s="64"/>
    </row>
    <row r="38" spans="1:6" ht="15" customHeight="1" hidden="1">
      <c r="A38" s="11" t="s">
        <v>296</v>
      </c>
      <c r="B38" s="5" t="s">
        <v>297</v>
      </c>
      <c r="C38" s="64"/>
      <c r="D38" s="64"/>
      <c r="E38" s="64"/>
      <c r="F38" s="64"/>
    </row>
    <row r="39" spans="1:6" ht="15" customHeight="1" hidden="1">
      <c r="A39" s="11" t="s">
        <v>298</v>
      </c>
      <c r="B39" s="5" t="s">
        <v>299</v>
      </c>
      <c r="C39" s="64"/>
      <c r="D39" s="64"/>
      <c r="E39" s="64"/>
      <c r="F39" s="64"/>
    </row>
    <row r="40" spans="1:6" ht="15" customHeight="1" hidden="1">
      <c r="A40" s="11" t="s">
        <v>435</v>
      </c>
      <c r="B40" s="5" t="s">
        <v>300</v>
      </c>
      <c r="C40" s="64"/>
      <c r="D40" s="64"/>
      <c r="E40" s="64"/>
      <c r="F40" s="64"/>
    </row>
    <row r="41" spans="1:6" ht="15" customHeight="1" hidden="1">
      <c r="A41" s="11" t="s">
        <v>436</v>
      </c>
      <c r="B41" s="5" t="s">
        <v>301</v>
      </c>
      <c r="C41" s="64"/>
      <c r="D41" s="64"/>
      <c r="E41" s="64"/>
      <c r="F41" s="64"/>
    </row>
    <row r="42" spans="1:6" ht="15" customHeight="1" hidden="1">
      <c r="A42" s="11" t="s">
        <v>437</v>
      </c>
      <c r="B42" s="5" t="s">
        <v>302</v>
      </c>
      <c r="C42" s="64"/>
      <c r="D42" s="64"/>
      <c r="E42" s="64"/>
      <c r="F42" s="64"/>
    </row>
    <row r="43" spans="1:6" ht="15" customHeight="1">
      <c r="A43" s="44" t="s">
        <v>4</v>
      </c>
      <c r="B43" s="45" t="s">
        <v>303</v>
      </c>
      <c r="C43" s="62">
        <v>2615</v>
      </c>
      <c r="D43" s="62"/>
      <c r="E43" s="62"/>
      <c r="F43" s="62">
        <f>SUM(C43:E43)</f>
        <v>2615</v>
      </c>
    </row>
    <row r="44" spans="1:6" ht="15" customHeight="1">
      <c r="A44" s="11" t="s">
        <v>312</v>
      </c>
      <c r="B44" s="5" t="s">
        <v>313</v>
      </c>
      <c r="C44" s="64"/>
      <c r="D44" s="64"/>
      <c r="E44" s="64"/>
      <c r="F44" s="64"/>
    </row>
    <row r="45" spans="1:6" ht="15" customHeight="1">
      <c r="A45" s="4" t="s">
        <v>441</v>
      </c>
      <c r="B45" s="5" t="s">
        <v>314</v>
      </c>
      <c r="C45" s="64"/>
      <c r="D45" s="64"/>
      <c r="E45" s="64"/>
      <c r="F45" s="64"/>
    </row>
    <row r="46" spans="1:6" ht="15" customHeight="1">
      <c r="A46" s="11" t="s">
        <v>442</v>
      </c>
      <c r="B46" s="5" t="s">
        <v>315</v>
      </c>
      <c r="C46" s="64"/>
      <c r="D46" s="64"/>
      <c r="E46" s="64"/>
      <c r="F46" s="64"/>
    </row>
    <row r="47" spans="1:6" ht="15" customHeight="1">
      <c r="A47" s="35" t="s">
        <v>6</v>
      </c>
      <c r="B47" s="45" t="s">
        <v>316</v>
      </c>
      <c r="C47" s="62"/>
      <c r="D47" s="62"/>
      <c r="E47" s="62"/>
      <c r="F47" s="62"/>
    </row>
    <row r="48" spans="1:6" ht="15" customHeight="1">
      <c r="A48" s="48" t="s">
        <v>18</v>
      </c>
      <c r="B48" s="90"/>
      <c r="C48" s="62">
        <f>C47+C43+C32+C18</f>
        <v>2615</v>
      </c>
      <c r="D48" s="62"/>
      <c r="E48" s="62"/>
      <c r="F48" s="62">
        <f>SUM(C48:E48)</f>
        <v>2615</v>
      </c>
    </row>
    <row r="49" spans="1:6" ht="15" customHeight="1">
      <c r="A49" s="4" t="s">
        <v>265</v>
      </c>
      <c r="B49" s="5" t="s">
        <v>266</v>
      </c>
      <c r="C49" s="64"/>
      <c r="D49" s="64"/>
      <c r="E49" s="64"/>
      <c r="F49" s="64"/>
    </row>
    <row r="50" spans="1:6" ht="15" customHeight="1">
      <c r="A50" s="4" t="s">
        <v>267</v>
      </c>
      <c r="B50" s="5" t="s">
        <v>268</v>
      </c>
      <c r="C50" s="64"/>
      <c r="D50" s="64"/>
      <c r="E50" s="64"/>
      <c r="F50" s="64"/>
    </row>
    <row r="51" spans="1:6" ht="15" customHeight="1">
      <c r="A51" s="4" t="s">
        <v>419</v>
      </c>
      <c r="B51" s="5" t="s">
        <v>269</v>
      </c>
      <c r="C51" s="64"/>
      <c r="D51" s="64"/>
      <c r="E51" s="64"/>
      <c r="F51" s="64"/>
    </row>
    <row r="52" spans="1:6" ht="15" customHeight="1">
      <c r="A52" s="4" t="s">
        <v>420</v>
      </c>
      <c r="B52" s="5" t="s">
        <v>270</v>
      </c>
      <c r="C52" s="64"/>
      <c r="D52" s="64"/>
      <c r="E52" s="64"/>
      <c r="F52" s="64"/>
    </row>
    <row r="53" spans="1:6" ht="15" customHeight="1">
      <c r="A53" s="4" t="s">
        <v>421</v>
      </c>
      <c r="B53" s="5" t="s">
        <v>271</v>
      </c>
      <c r="C53" s="64"/>
      <c r="D53" s="64"/>
      <c r="E53" s="64"/>
      <c r="F53" s="64"/>
    </row>
    <row r="54" spans="1:6" ht="15" customHeight="1">
      <c r="A54" s="35" t="s">
        <v>0</v>
      </c>
      <c r="B54" s="45" t="s">
        <v>272</v>
      </c>
      <c r="C54" s="64"/>
      <c r="D54" s="64"/>
      <c r="E54" s="64"/>
      <c r="F54" s="64"/>
    </row>
    <row r="55" spans="1:6" ht="15" customHeight="1">
      <c r="A55" s="35" t="s">
        <v>5</v>
      </c>
      <c r="B55" s="45" t="s">
        <v>311</v>
      </c>
      <c r="C55" s="62"/>
      <c r="D55" s="62"/>
      <c r="E55" s="62"/>
      <c r="F55" s="62"/>
    </row>
    <row r="56" spans="1:6" ht="15" customHeight="1">
      <c r="A56" s="11" t="s">
        <v>317</v>
      </c>
      <c r="B56" s="5" t="s">
        <v>318</v>
      </c>
      <c r="C56" s="64"/>
      <c r="D56" s="64"/>
      <c r="E56" s="64"/>
      <c r="F56" s="64"/>
    </row>
    <row r="57" spans="1:6" ht="15" customHeight="1">
      <c r="A57" s="4" t="s">
        <v>443</v>
      </c>
      <c r="B57" s="5" t="s">
        <v>319</v>
      </c>
      <c r="C57" s="64"/>
      <c r="D57" s="64"/>
      <c r="E57" s="64"/>
      <c r="F57" s="64"/>
    </row>
    <row r="58" spans="1:6" ht="15" customHeight="1">
      <c r="A58" s="11" t="s">
        <v>444</v>
      </c>
      <c r="B58" s="5" t="s">
        <v>320</v>
      </c>
      <c r="C58" s="64"/>
      <c r="D58" s="64"/>
      <c r="E58" s="64"/>
      <c r="F58" s="64"/>
    </row>
    <row r="59" spans="1:6" ht="15" customHeight="1">
      <c r="A59" s="35" t="s">
        <v>8</v>
      </c>
      <c r="B59" s="45" t="s">
        <v>321</v>
      </c>
      <c r="C59" s="62"/>
      <c r="D59" s="62"/>
      <c r="E59" s="62"/>
      <c r="F59" s="62"/>
    </row>
    <row r="60" spans="1:6" ht="15" customHeight="1">
      <c r="A60" s="48" t="s">
        <v>17</v>
      </c>
      <c r="B60" s="90"/>
      <c r="C60" s="62">
        <f>C55+C54+C59</f>
        <v>0</v>
      </c>
      <c r="D60" s="62"/>
      <c r="E60" s="62"/>
      <c r="F60" s="62">
        <f>SUM(C60:E60)</f>
        <v>0</v>
      </c>
    </row>
    <row r="61" spans="1:6" ht="15.75">
      <c r="A61" s="42" t="s">
        <v>7</v>
      </c>
      <c r="B61" s="31" t="s">
        <v>322</v>
      </c>
      <c r="C61" s="62">
        <f>C60+C48</f>
        <v>2615</v>
      </c>
      <c r="D61" s="62"/>
      <c r="E61" s="62"/>
      <c r="F61" s="62">
        <f>SUM(C61:E61)</f>
        <v>2615</v>
      </c>
    </row>
    <row r="62" spans="1:6" ht="15.75">
      <c r="A62" s="73" t="s">
        <v>465</v>
      </c>
      <c r="B62" s="89"/>
      <c r="C62" s="64">
        <f>C48-'kiadások működés Könyvtár'!C74</f>
        <v>-29348</v>
      </c>
      <c r="D62" s="64"/>
      <c r="E62" s="64"/>
      <c r="F62" s="64">
        <f>SUM(C62:E62)</f>
        <v>-29348</v>
      </c>
    </row>
    <row r="63" spans="1:6" ht="15.75">
      <c r="A63" s="73" t="s">
        <v>30</v>
      </c>
      <c r="B63" s="51"/>
      <c r="C63" s="64">
        <f>C60-'kiadások működés Könyvtár'!C97</f>
        <v>-900</v>
      </c>
      <c r="D63" s="64"/>
      <c r="E63" s="64"/>
      <c r="F63" s="64">
        <f>SUM(C63:E63)</f>
        <v>-900</v>
      </c>
    </row>
    <row r="64" spans="1:6" ht="15" hidden="1">
      <c r="A64" s="33" t="s">
        <v>445</v>
      </c>
      <c r="B64" s="4" t="s">
        <v>323</v>
      </c>
      <c r="C64" s="64"/>
      <c r="D64" s="64"/>
      <c r="E64" s="64"/>
      <c r="F64" s="64"/>
    </row>
    <row r="65" spans="1:6" ht="15" hidden="1">
      <c r="A65" s="11" t="s">
        <v>324</v>
      </c>
      <c r="B65" s="4" t="s">
        <v>325</v>
      </c>
      <c r="C65" s="64"/>
      <c r="D65" s="64"/>
      <c r="E65" s="64"/>
      <c r="F65" s="64"/>
    </row>
    <row r="66" spans="1:6" ht="15" hidden="1">
      <c r="A66" s="33" t="s">
        <v>446</v>
      </c>
      <c r="B66" s="4" t="s">
        <v>326</v>
      </c>
      <c r="C66" s="64"/>
      <c r="D66" s="64"/>
      <c r="E66" s="64"/>
      <c r="F66" s="64"/>
    </row>
    <row r="67" spans="1:6" ht="15">
      <c r="A67" s="13" t="s">
        <v>9</v>
      </c>
      <c r="B67" s="6" t="s">
        <v>327</v>
      </c>
      <c r="C67" s="64"/>
      <c r="D67" s="64"/>
      <c r="E67" s="64"/>
      <c r="F67" s="64"/>
    </row>
    <row r="68" spans="1:6" ht="15" hidden="1">
      <c r="A68" s="11" t="s">
        <v>447</v>
      </c>
      <c r="B68" s="4" t="s">
        <v>328</v>
      </c>
      <c r="C68" s="64"/>
      <c r="D68" s="64"/>
      <c r="E68" s="64"/>
      <c r="F68" s="64"/>
    </row>
    <row r="69" spans="1:6" ht="15" hidden="1">
      <c r="A69" s="33" t="s">
        <v>329</v>
      </c>
      <c r="B69" s="4" t="s">
        <v>330</v>
      </c>
      <c r="C69" s="64"/>
      <c r="D69" s="64"/>
      <c r="E69" s="64"/>
      <c r="F69" s="64"/>
    </row>
    <row r="70" spans="1:6" ht="15" hidden="1">
      <c r="A70" s="11" t="s">
        <v>448</v>
      </c>
      <c r="B70" s="4" t="s">
        <v>331</v>
      </c>
      <c r="C70" s="64"/>
      <c r="D70" s="64"/>
      <c r="E70" s="64"/>
      <c r="F70" s="64"/>
    </row>
    <row r="71" spans="1:6" ht="15" hidden="1">
      <c r="A71" s="33" t="s">
        <v>332</v>
      </c>
      <c r="B71" s="4" t="s">
        <v>333</v>
      </c>
      <c r="C71" s="64"/>
      <c r="D71" s="64"/>
      <c r="E71" s="64"/>
      <c r="F71" s="64"/>
    </row>
    <row r="72" spans="1:6" ht="15">
      <c r="A72" s="12" t="s">
        <v>10</v>
      </c>
      <c r="B72" s="6" t="s">
        <v>334</v>
      </c>
      <c r="C72" s="64"/>
      <c r="D72" s="64"/>
      <c r="E72" s="64"/>
      <c r="F72" s="64"/>
    </row>
    <row r="73" spans="1:6" ht="15" hidden="1">
      <c r="A73" s="4" t="s">
        <v>27</v>
      </c>
      <c r="B73" s="4" t="s">
        <v>335</v>
      </c>
      <c r="C73" s="64"/>
      <c r="D73" s="64"/>
      <c r="E73" s="64"/>
      <c r="F73" s="64"/>
    </row>
    <row r="74" spans="1:6" ht="15" hidden="1">
      <c r="A74" s="4" t="s">
        <v>28</v>
      </c>
      <c r="B74" s="4" t="s">
        <v>335</v>
      </c>
      <c r="C74" s="64"/>
      <c r="D74" s="64"/>
      <c r="E74" s="64"/>
      <c r="F74" s="64"/>
    </row>
    <row r="75" spans="1:6" ht="15" hidden="1">
      <c r="A75" s="4" t="s">
        <v>25</v>
      </c>
      <c r="B75" s="4" t="s">
        <v>336</v>
      </c>
      <c r="C75" s="64"/>
      <c r="D75" s="64"/>
      <c r="E75" s="64"/>
      <c r="F75" s="64"/>
    </row>
    <row r="76" spans="1:6" ht="15" hidden="1">
      <c r="A76" s="4" t="s">
        <v>26</v>
      </c>
      <c r="B76" s="4" t="s">
        <v>336</v>
      </c>
      <c r="C76" s="64"/>
      <c r="D76" s="64"/>
      <c r="E76" s="64"/>
      <c r="F76" s="64"/>
    </row>
    <row r="77" spans="1:6" ht="15">
      <c r="A77" s="6" t="s">
        <v>11</v>
      </c>
      <c r="B77" s="6" t="s">
        <v>337</v>
      </c>
      <c r="C77" s="64">
        <v>821</v>
      </c>
      <c r="D77" s="64"/>
      <c r="E77" s="64"/>
      <c r="F77" s="64">
        <f>SUM(C77:E77)</f>
        <v>821</v>
      </c>
    </row>
    <row r="78" spans="1:6" ht="15">
      <c r="A78" s="33" t="s">
        <v>338</v>
      </c>
      <c r="B78" s="4" t="s">
        <v>339</v>
      </c>
      <c r="C78" s="64"/>
      <c r="D78" s="64"/>
      <c r="E78" s="64"/>
      <c r="F78" s="64"/>
    </row>
    <row r="79" spans="1:6" ht="15">
      <c r="A79" s="33" t="s">
        <v>340</v>
      </c>
      <c r="B79" s="4" t="s">
        <v>341</v>
      </c>
      <c r="C79" s="64"/>
      <c r="D79" s="64"/>
      <c r="E79" s="64"/>
      <c r="F79" s="64"/>
    </row>
    <row r="80" spans="1:6" ht="15">
      <c r="A80" s="33" t="s">
        <v>342</v>
      </c>
      <c r="B80" s="4" t="s">
        <v>343</v>
      </c>
      <c r="C80" s="64">
        <v>29427</v>
      </c>
      <c r="D80" s="64"/>
      <c r="E80" s="64"/>
      <c r="F80" s="64">
        <f>SUM(C80:E80)</f>
        <v>29427</v>
      </c>
    </row>
    <row r="81" spans="1:6" ht="15">
      <c r="A81" s="33" t="s">
        <v>344</v>
      </c>
      <c r="B81" s="4" t="s">
        <v>345</v>
      </c>
      <c r="C81" s="64"/>
      <c r="D81" s="64"/>
      <c r="E81" s="64"/>
      <c r="F81" s="64"/>
    </row>
    <row r="82" spans="1:6" ht="15">
      <c r="A82" s="11" t="s">
        <v>449</v>
      </c>
      <c r="B82" s="4" t="s">
        <v>346</v>
      </c>
      <c r="C82" s="64"/>
      <c r="D82" s="64"/>
      <c r="E82" s="64"/>
      <c r="F82" s="64"/>
    </row>
    <row r="83" spans="1:6" ht="15">
      <c r="A83" s="13" t="s">
        <v>12</v>
      </c>
      <c r="B83" s="6" t="s">
        <v>347</v>
      </c>
      <c r="C83" s="62">
        <f>SUM(C77:C82)</f>
        <v>30248</v>
      </c>
      <c r="D83" s="62"/>
      <c r="E83" s="62"/>
      <c r="F83" s="62">
        <f>SUM(F77:F82)</f>
        <v>30248</v>
      </c>
    </row>
    <row r="84" spans="1:6" ht="15">
      <c r="A84" s="11" t="s">
        <v>348</v>
      </c>
      <c r="B84" s="4" t="s">
        <v>349</v>
      </c>
      <c r="C84" s="64"/>
      <c r="D84" s="64"/>
      <c r="E84" s="64"/>
      <c r="F84" s="64"/>
    </row>
    <row r="85" spans="1:6" ht="15">
      <c r="A85" s="11" t="s">
        <v>350</v>
      </c>
      <c r="B85" s="4" t="s">
        <v>351</v>
      </c>
      <c r="C85" s="64"/>
      <c r="D85" s="64"/>
      <c r="E85" s="64"/>
      <c r="F85" s="64"/>
    </row>
    <row r="86" spans="1:6" ht="15">
      <c r="A86" s="33" t="s">
        <v>352</v>
      </c>
      <c r="B86" s="4" t="s">
        <v>353</v>
      </c>
      <c r="C86" s="64"/>
      <c r="D86" s="64"/>
      <c r="E86" s="64"/>
      <c r="F86" s="64"/>
    </row>
    <row r="87" spans="1:6" ht="15">
      <c r="A87" s="33" t="s">
        <v>450</v>
      </c>
      <c r="B87" s="4" t="s">
        <v>354</v>
      </c>
      <c r="C87" s="64"/>
      <c r="D87" s="64"/>
      <c r="E87" s="64"/>
      <c r="F87" s="64"/>
    </row>
    <row r="88" spans="1:6" ht="15">
      <c r="A88" s="12" t="s">
        <v>13</v>
      </c>
      <c r="B88" s="6" t="s">
        <v>355</v>
      </c>
      <c r="C88" s="64"/>
      <c r="D88" s="64"/>
      <c r="E88" s="64"/>
      <c r="F88" s="64"/>
    </row>
    <row r="89" spans="1:6" ht="15">
      <c r="A89" s="13" t="s">
        <v>356</v>
      </c>
      <c r="B89" s="6" t="s">
        <v>357</v>
      </c>
      <c r="C89" s="64"/>
      <c r="D89" s="64"/>
      <c r="E89" s="64"/>
      <c r="F89" s="64"/>
    </row>
    <row r="90" spans="1:6" ht="15.75">
      <c r="A90" s="36" t="s">
        <v>14</v>
      </c>
      <c r="B90" s="37" t="s">
        <v>358</v>
      </c>
      <c r="C90" s="62">
        <f>SUM(C83:C89)</f>
        <v>30248</v>
      </c>
      <c r="D90" s="62"/>
      <c r="E90" s="62"/>
      <c r="F90" s="62">
        <f>SUM(F83:F89)</f>
        <v>30248</v>
      </c>
    </row>
    <row r="91" spans="1:6" ht="15.75">
      <c r="A91" s="71" t="s">
        <v>452</v>
      </c>
      <c r="B91" s="72"/>
      <c r="C91" s="62">
        <f>C61+C90</f>
        <v>32863</v>
      </c>
      <c r="D91" s="62"/>
      <c r="E91" s="62"/>
      <c r="F91" s="62">
        <f>F90+F61</f>
        <v>32863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&amp;R1/2. melléklet a 24/2015.(VI. 24.) önkormányzati rendelethez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1">
      <selection activeCell="C50" sqref="C50"/>
    </sheetView>
  </sheetViews>
  <sheetFormatPr defaultColWidth="9.140625" defaultRowHeight="15"/>
  <cols>
    <col min="1" max="1" width="94.140625" style="0" customWidth="1"/>
    <col min="3" max="3" width="17.140625" style="0" customWidth="1"/>
    <col min="4" max="4" width="20.140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473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22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13970</v>
      </c>
      <c r="D19" s="110"/>
      <c r="E19" s="110"/>
      <c r="F19" s="111">
        <f>SUM(C19:E19)</f>
        <v>13970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15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13970</v>
      </c>
      <c r="D24" s="107"/>
      <c r="E24" s="107"/>
      <c r="F24" s="107">
        <f>SUM(F19:F23)</f>
        <v>13970</v>
      </c>
    </row>
    <row r="25" spans="1:6" ht="15">
      <c r="A25" s="35" t="s">
        <v>383</v>
      </c>
      <c r="B25" s="47" t="s">
        <v>108</v>
      </c>
      <c r="C25" s="107">
        <v>3795</v>
      </c>
      <c r="D25" s="107"/>
      <c r="E25" s="107"/>
      <c r="F25" s="107">
        <f>SUM(C25:E25)</f>
        <v>3795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6332</v>
      </c>
      <c r="D29" s="110"/>
      <c r="E29" s="110"/>
      <c r="F29" s="111">
        <f aca="true" t="shared" si="0" ref="F29:F49">SUM(C29:E29)</f>
        <v>6332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1980</v>
      </c>
      <c r="D32" s="110"/>
      <c r="E32" s="110"/>
      <c r="F32" s="111">
        <f t="shared" si="0"/>
        <v>1980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3070</v>
      </c>
      <c r="D40" s="110"/>
      <c r="E40" s="110"/>
      <c r="F40" s="111">
        <f t="shared" si="0"/>
        <v>3070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60</v>
      </c>
      <c r="D43" s="110"/>
      <c r="E43" s="110"/>
      <c r="F43" s="111">
        <f t="shared" si="0"/>
        <v>60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2698</v>
      </c>
      <c r="D49" s="110"/>
      <c r="E49" s="110"/>
      <c r="F49" s="111">
        <f t="shared" si="0"/>
        <v>2698</v>
      </c>
    </row>
    <row r="50" spans="1:6" ht="15">
      <c r="A50" s="35" t="s">
        <v>365</v>
      </c>
      <c r="B50" s="47" t="s">
        <v>147</v>
      </c>
      <c r="C50" s="107">
        <f>SUM(C29:C49)</f>
        <v>14140</v>
      </c>
      <c r="D50" s="107"/>
      <c r="E50" s="107"/>
      <c r="F50" s="107">
        <f>SUM(F29:F49)</f>
        <v>14140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58</v>
      </c>
      <c r="D61" s="110"/>
      <c r="E61" s="110"/>
      <c r="F61" s="111">
        <f>SUM(C61:E61)</f>
        <v>58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 t="s">
        <v>477</v>
      </c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15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58</v>
      </c>
      <c r="D73" s="107"/>
      <c r="E73" s="107"/>
      <c r="F73" s="107">
        <f>SUM(F61:F72)</f>
        <v>58</v>
      </c>
    </row>
    <row r="74" spans="1:6" ht="15.75">
      <c r="A74" s="48" t="s">
        <v>18</v>
      </c>
      <c r="B74" s="47"/>
      <c r="C74" s="107">
        <f>C73+C59+C50+C25+C24</f>
        <v>31963</v>
      </c>
      <c r="D74" s="110"/>
      <c r="E74" s="110"/>
      <c r="F74" s="107">
        <f>SUM(C74:E74)</f>
        <v>31963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>
        <f>SUM(C75:E75)</f>
        <v>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/>
    </row>
    <row r="77" spans="1:6" ht="15">
      <c r="A77" s="30" t="s">
        <v>178</v>
      </c>
      <c r="B77" s="26" t="s">
        <v>179</v>
      </c>
      <c r="C77" s="110">
        <v>551</v>
      </c>
      <c r="D77" s="110"/>
      <c r="E77" s="110"/>
      <c r="F77" s="111">
        <f>SUM(C77:E77)</f>
        <v>551</v>
      </c>
    </row>
    <row r="78" spans="1:6" ht="15">
      <c r="A78" s="30" t="s">
        <v>180</v>
      </c>
      <c r="B78" s="26" t="s">
        <v>181</v>
      </c>
      <c r="C78" s="110">
        <v>157</v>
      </c>
      <c r="D78" s="110"/>
      <c r="E78" s="110"/>
      <c r="F78" s="111">
        <f>SUM(C78:E78)</f>
        <v>157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192</v>
      </c>
      <c r="D81" s="110"/>
      <c r="E81" s="110"/>
      <c r="F81" s="111">
        <f>SUM(C81:E81)</f>
        <v>192</v>
      </c>
    </row>
    <row r="82" spans="1:6" ht="15">
      <c r="A82" s="45" t="s">
        <v>373</v>
      </c>
      <c r="B82" s="47" t="s">
        <v>188</v>
      </c>
      <c r="C82" s="107">
        <f>SUM(C75:C81)</f>
        <v>900</v>
      </c>
      <c r="D82" s="107"/>
      <c r="E82" s="107"/>
      <c r="F82" s="107">
        <f>SUM(F75:F81)</f>
        <v>900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15">
      <c r="A88" s="11" t="s">
        <v>198</v>
      </c>
      <c r="B88" s="26" t="s">
        <v>199</v>
      </c>
      <c r="C88" s="110"/>
      <c r="D88" s="110"/>
      <c r="E88" s="110"/>
      <c r="F88" s="111"/>
    </row>
    <row r="89" spans="1:6" ht="15">
      <c r="A89" s="11" t="s">
        <v>401</v>
      </c>
      <c r="B89" s="26" t="s">
        <v>200</v>
      </c>
      <c r="C89" s="110"/>
      <c r="D89" s="110"/>
      <c r="E89" s="110"/>
      <c r="F89" s="111"/>
    </row>
    <row r="90" spans="1:6" ht="15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15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C96+C87+C82</f>
        <v>900</v>
      </c>
      <c r="D97" s="110"/>
      <c r="E97" s="110"/>
      <c r="F97" s="107">
        <f>SUM(C97:E97)</f>
        <v>900</v>
      </c>
    </row>
    <row r="98" spans="1:6" ht="15.75">
      <c r="A98" s="31" t="s">
        <v>414</v>
      </c>
      <c r="B98" s="32" t="s">
        <v>209</v>
      </c>
      <c r="C98" s="107">
        <f>C96+C87+C82+C73+C59+C50+C25+C24</f>
        <v>32863</v>
      </c>
      <c r="D98" s="107"/>
      <c r="E98" s="107"/>
      <c r="F98" s="107">
        <f>F96+F87+F82+F73+F59+F50+F25+F24</f>
        <v>32863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32863</v>
      </c>
      <c r="D122" s="107"/>
      <c r="E122" s="107"/>
      <c r="F122" s="107">
        <f>F121+F98</f>
        <v>32863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49" r:id="rId1"/>
  <headerFooter alignWithMargins="0">
    <oddHeader>&amp;R1/2. melléklet a 24/2015. (VI.24.)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1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523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524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/>
      <c r="D31" s="111"/>
      <c r="E31" s="111"/>
      <c r="F31" s="111"/>
    </row>
    <row r="32" spans="1:6" ht="15" customHeight="1">
      <c r="A32" s="35" t="s">
        <v>3</v>
      </c>
      <c r="B32" s="45" t="s">
        <v>287</v>
      </c>
      <c r="C32" s="107"/>
      <c r="D32" s="107"/>
      <c r="E32" s="107"/>
      <c r="F32" s="107"/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22818</v>
      </c>
      <c r="D43" s="107"/>
      <c r="E43" s="107"/>
      <c r="F43" s="107">
        <f>SUM(C43:E43)</f>
        <v>22818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C47+C43+C32+C18</f>
        <v>22818</v>
      </c>
      <c r="D48" s="107"/>
      <c r="E48" s="107"/>
      <c r="F48" s="107">
        <f>SUM(C48:E48)</f>
        <v>22818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/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22818</v>
      </c>
      <c r="D66" s="107"/>
      <c r="E66" s="107"/>
      <c r="F66" s="107">
        <f>F64+F47+F60+F43+F32+F18</f>
        <v>22818</v>
      </c>
    </row>
    <row r="67" spans="1:6" ht="15.75">
      <c r="A67" s="73" t="s">
        <v>29</v>
      </c>
      <c r="B67" s="51"/>
      <c r="C67" s="111">
        <f>C48-'[1]kiadások működés Zengő Óvoda'!C74</f>
        <v>-306257</v>
      </c>
      <c r="D67" s="111"/>
      <c r="E67" s="111"/>
      <c r="F67" s="111">
        <f>SUM(C67:E67)</f>
        <v>-306257</v>
      </c>
    </row>
    <row r="68" spans="1:6" ht="15.75">
      <c r="A68" s="73" t="s">
        <v>30</v>
      </c>
      <c r="B68" s="51"/>
      <c r="C68" s="111">
        <f>C65-'[1]kiadások működés Zengő Óvoda'!C97</f>
        <v>-230</v>
      </c>
      <c r="D68" s="111"/>
      <c r="E68" s="111"/>
      <c r="F68" s="111">
        <f>SUM(C68:E68)</f>
        <v>-230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5194</v>
      </c>
      <c r="D82" s="111"/>
      <c r="E82" s="111"/>
      <c r="F82" s="111">
        <f>SUM(C82:E82)</f>
        <v>5194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301293</v>
      </c>
      <c r="D85" s="111"/>
      <c r="E85" s="111"/>
      <c r="F85" s="111">
        <f>SUM(C85:E85)</f>
        <v>301293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306487</v>
      </c>
      <c r="D88" s="107"/>
      <c r="E88" s="107"/>
      <c r="F88" s="107">
        <f>SUM(F72:F87)</f>
        <v>306487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306487</v>
      </c>
      <c r="D95" s="107"/>
      <c r="E95" s="107"/>
      <c r="F95" s="107">
        <f>SUM(F88:F94)</f>
        <v>306487</v>
      </c>
    </row>
    <row r="96" spans="1:6" ht="15.75">
      <c r="A96" s="71" t="s">
        <v>452</v>
      </c>
      <c r="B96" s="72"/>
      <c r="C96" s="107">
        <f>C66+C95</f>
        <v>329305</v>
      </c>
      <c r="D96" s="107"/>
      <c r="E96" s="107"/>
      <c r="F96" s="107">
        <f>F95+F66</f>
        <v>329305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&amp;R1/3. melléklet a 24/2015.(VI. 24.)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49">
      <selection activeCell="A146" sqref="A146"/>
    </sheetView>
  </sheetViews>
  <sheetFormatPr defaultColWidth="9.140625" defaultRowHeight="15"/>
  <cols>
    <col min="1" max="1" width="90.7109375" style="0" customWidth="1"/>
    <col min="3" max="3" width="17.140625" style="0" customWidth="1"/>
    <col min="4" max="4" width="17.7109375" style="0" customWidth="1"/>
    <col min="5" max="5" width="17.140625" style="0" customWidth="1"/>
    <col min="6" max="6" width="15.7109375" style="0" customWidth="1"/>
  </cols>
  <sheetData>
    <row r="1" spans="1:6" ht="20.25" customHeight="1">
      <c r="A1" s="152" t="s">
        <v>523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524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170301</v>
      </c>
      <c r="D19" s="110"/>
      <c r="E19" s="110"/>
      <c r="F19" s="111">
        <f>SUM(C19:E19)</f>
        <v>170301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/>
      <c r="D23" s="110"/>
      <c r="E23" s="110"/>
      <c r="F23" s="111">
        <f>SUM(C23:E23)</f>
        <v>0</v>
      </c>
    </row>
    <row r="24" spans="1:6" ht="15">
      <c r="A24" s="46" t="s">
        <v>412</v>
      </c>
      <c r="B24" s="47" t="s">
        <v>107</v>
      </c>
      <c r="C24" s="107">
        <f>SUM(C19:C23)</f>
        <v>170301</v>
      </c>
      <c r="D24" s="107"/>
      <c r="E24" s="107"/>
      <c r="F24" s="107">
        <f>SUM(F19:F23)</f>
        <v>170301</v>
      </c>
    </row>
    <row r="25" spans="1:6" ht="15">
      <c r="A25" s="35" t="s">
        <v>383</v>
      </c>
      <c r="B25" s="47" t="s">
        <v>108</v>
      </c>
      <c r="C25" s="107">
        <v>48945</v>
      </c>
      <c r="D25" s="107"/>
      <c r="E25" s="107"/>
      <c r="F25" s="107">
        <f>SUM(C25:E25)</f>
        <v>48945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3489</v>
      </c>
      <c r="D29" s="110"/>
      <c r="E29" s="110"/>
      <c r="F29" s="111">
        <f aca="true" t="shared" si="0" ref="F29:F49">SUM(C29:E29)</f>
        <v>3489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952</v>
      </c>
      <c r="D32" s="110"/>
      <c r="E32" s="110"/>
      <c r="F32" s="111">
        <f t="shared" si="0"/>
        <v>952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82233</v>
      </c>
      <c r="D40" s="110"/>
      <c r="E40" s="110"/>
      <c r="F40" s="111">
        <f t="shared" si="0"/>
        <v>82233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240</v>
      </c>
      <c r="D43" s="110"/>
      <c r="E43" s="110"/>
      <c r="F43" s="111">
        <f t="shared" si="0"/>
        <v>240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22763</v>
      </c>
      <c r="D49" s="110"/>
      <c r="E49" s="110"/>
      <c r="F49" s="111">
        <f t="shared" si="0"/>
        <v>22763</v>
      </c>
    </row>
    <row r="50" spans="1:6" ht="15">
      <c r="A50" s="35" t="s">
        <v>365</v>
      </c>
      <c r="B50" s="47" t="s">
        <v>147</v>
      </c>
      <c r="C50" s="107">
        <f>SUM(C29:C49)</f>
        <v>109677</v>
      </c>
      <c r="D50" s="107"/>
      <c r="E50" s="107"/>
      <c r="F50" s="107">
        <f>SUM(F29:F49)</f>
        <v>109677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152</v>
      </c>
      <c r="D61" s="110"/>
      <c r="E61" s="110"/>
      <c r="F61" s="111">
        <f>SUM(C61:E61)</f>
        <v>152</v>
      </c>
    </row>
    <row r="62" spans="1:6" ht="15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15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152</v>
      </c>
      <c r="D73" s="107"/>
      <c r="E73" s="107"/>
      <c r="F73" s="107">
        <f>SUM(F61:F72)</f>
        <v>152</v>
      </c>
    </row>
    <row r="74" spans="1:6" ht="15.75">
      <c r="A74" s="48" t="s">
        <v>18</v>
      </c>
      <c r="B74" s="47"/>
      <c r="C74" s="107">
        <f>C73+C59+C50+C25+C24</f>
        <v>329075</v>
      </c>
      <c r="D74" s="110"/>
      <c r="E74" s="110"/>
      <c r="F74" s="107">
        <f>SUM(C74:E74)</f>
        <v>329075</v>
      </c>
    </row>
    <row r="75" spans="1:6" ht="15">
      <c r="A75" s="30" t="s">
        <v>175</v>
      </c>
      <c r="B75" s="26" t="s">
        <v>176</v>
      </c>
      <c r="C75" s="110"/>
      <c r="D75" s="110"/>
      <c r="E75" s="110"/>
      <c r="F75" s="111"/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 aca="true" t="shared" si="1" ref="F76:F81">SUM(C76:E76)</f>
        <v>0</v>
      </c>
    </row>
    <row r="77" spans="1:6" ht="15">
      <c r="A77" s="30" t="s">
        <v>178</v>
      </c>
      <c r="B77" s="26" t="s">
        <v>179</v>
      </c>
      <c r="C77" s="110">
        <v>157</v>
      </c>
      <c r="D77" s="110"/>
      <c r="E77" s="110"/>
      <c r="F77" s="111">
        <f t="shared" si="1"/>
        <v>157</v>
      </c>
    </row>
    <row r="78" spans="1:6" ht="15">
      <c r="A78" s="30" t="s">
        <v>180</v>
      </c>
      <c r="B78" s="26" t="s">
        <v>181</v>
      </c>
      <c r="C78" s="110">
        <v>23</v>
      </c>
      <c r="D78" s="110"/>
      <c r="E78" s="110"/>
      <c r="F78" s="111">
        <f t="shared" si="1"/>
        <v>23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>
        <f t="shared" si="1"/>
        <v>0</v>
      </c>
    </row>
    <row r="80" spans="1:6" ht="15">
      <c r="A80" s="5" t="s">
        <v>184</v>
      </c>
      <c r="B80" s="26" t="s">
        <v>185</v>
      </c>
      <c r="C80" s="110"/>
      <c r="D80" s="110"/>
      <c r="E80" s="110"/>
      <c r="F80" s="111">
        <f t="shared" si="1"/>
        <v>0</v>
      </c>
    </row>
    <row r="81" spans="1:6" ht="15">
      <c r="A81" s="5" t="s">
        <v>186</v>
      </c>
      <c r="B81" s="26" t="s">
        <v>187</v>
      </c>
      <c r="C81" s="110">
        <v>50</v>
      </c>
      <c r="D81" s="110"/>
      <c r="E81" s="110"/>
      <c r="F81" s="111">
        <f t="shared" si="1"/>
        <v>50</v>
      </c>
    </row>
    <row r="82" spans="1:6" ht="15">
      <c r="A82" s="45" t="s">
        <v>373</v>
      </c>
      <c r="B82" s="47" t="s">
        <v>188</v>
      </c>
      <c r="C82" s="107">
        <f>SUM(C75:C81)</f>
        <v>230</v>
      </c>
      <c r="D82" s="107"/>
      <c r="E82" s="107"/>
      <c r="F82" s="107">
        <f>SUM(F75:F81)</f>
        <v>230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10">
        <f>C96+C87+C82</f>
        <v>230</v>
      </c>
      <c r="D97" s="110"/>
      <c r="E97" s="110"/>
      <c r="F97" s="111">
        <f>SUM(C97:E97)</f>
        <v>230</v>
      </c>
    </row>
    <row r="98" spans="1:6" ht="15.75">
      <c r="A98" s="31" t="s">
        <v>414</v>
      </c>
      <c r="B98" s="32" t="s">
        <v>209</v>
      </c>
      <c r="C98" s="107">
        <f>C96+C87+C82+C73+C59+C50+C25+C24</f>
        <v>329305</v>
      </c>
      <c r="D98" s="107"/>
      <c r="E98" s="107"/>
      <c r="F98" s="107">
        <f>F96+F87+F82+F73+F59+F50+F25+F24</f>
        <v>329305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329305</v>
      </c>
      <c r="D122" s="107"/>
      <c r="E122" s="107"/>
      <c r="F122" s="107">
        <f>F121+F98</f>
        <v>329305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1" r:id="rId1"/>
  <headerFooter alignWithMargins="0">
    <oddHeader>&amp;R1/3. melléklet a 24/2015. (VI. 24.)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6"/>
  <sheetViews>
    <sheetView workbookViewId="0" topLeftCell="A23">
      <selection activeCell="F89" sqref="F89"/>
    </sheetView>
  </sheetViews>
  <sheetFormatPr defaultColWidth="9.140625" defaultRowHeight="15"/>
  <cols>
    <col min="1" max="1" width="92.57421875" style="0" customWidth="1"/>
    <col min="3" max="3" width="16.421875" style="0" customWidth="1"/>
    <col min="4" max="4" width="16.00390625" style="0" customWidth="1"/>
    <col min="5" max="5" width="16.7109375" style="0" customWidth="1"/>
    <col min="6" max="6" width="14.7109375" style="0" customWidth="1"/>
  </cols>
  <sheetData>
    <row r="1" spans="1:6" ht="27" customHeight="1">
      <c r="A1" s="152" t="s">
        <v>525</v>
      </c>
      <c r="B1" s="153"/>
      <c r="C1" s="153"/>
      <c r="D1" s="153"/>
      <c r="E1" s="153"/>
      <c r="F1" s="154"/>
    </row>
    <row r="2" spans="1:6" ht="23.25" customHeight="1">
      <c r="A2" s="155" t="s">
        <v>15</v>
      </c>
      <c r="B2" s="156"/>
      <c r="C2" s="156"/>
      <c r="D2" s="156"/>
      <c r="E2" s="156"/>
      <c r="F2" s="154"/>
    </row>
    <row r="3" ht="18">
      <c r="A3" s="66"/>
    </row>
    <row r="4" ht="15">
      <c r="A4" t="s">
        <v>526</v>
      </c>
    </row>
    <row r="5" spans="1:6" ht="45">
      <c r="A5" s="1" t="s">
        <v>72</v>
      </c>
      <c r="B5" s="2" t="s">
        <v>50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customHeight="1" hidden="1">
      <c r="A6" s="27" t="s">
        <v>244</v>
      </c>
      <c r="B6" s="5" t="s">
        <v>245</v>
      </c>
      <c r="C6" s="23"/>
      <c r="D6" s="23"/>
      <c r="E6" s="23"/>
      <c r="F6" s="23"/>
    </row>
    <row r="7" spans="1:6" ht="15" customHeight="1" hidden="1">
      <c r="A7" s="4" t="s">
        <v>246</v>
      </c>
      <c r="B7" s="5" t="s">
        <v>247</v>
      </c>
      <c r="C7" s="23"/>
      <c r="D7" s="23"/>
      <c r="E7" s="23"/>
      <c r="F7" s="23"/>
    </row>
    <row r="8" spans="1:6" ht="15" customHeight="1" hidden="1">
      <c r="A8" s="4" t="s">
        <v>248</v>
      </c>
      <c r="B8" s="5" t="s">
        <v>249</v>
      </c>
      <c r="C8" s="23"/>
      <c r="D8" s="23"/>
      <c r="E8" s="23"/>
      <c r="F8" s="23"/>
    </row>
    <row r="9" spans="1:6" ht="15" customHeight="1" hidden="1">
      <c r="A9" s="4" t="s">
        <v>250</v>
      </c>
      <c r="B9" s="5" t="s">
        <v>251</v>
      </c>
      <c r="C9" s="23"/>
      <c r="D9" s="23"/>
      <c r="E9" s="23"/>
      <c r="F9" s="23"/>
    </row>
    <row r="10" spans="1:6" ht="15" customHeight="1" hidden="1">
      <c r="A10" s="4" t="s">
        <v>252</v>
      </c>
      <c r="B10" s="5" t="s">
        <v>253</v>
      </c>
      <c r="C10" s="23"/>
      <c r="D10" s="23"/>
      <c r="E10" s="23"/>
      <c r="F10" s="23"/>
    </row>
    <row r="11" spans="1:6" ht="15" customHeight="1" hidden="1">
      <c r="A11" s="4" t="s">
        <v>254</v>
      </c>
      <c r="B11" s="5" t="s">
        <v>255</v>
      </c>
      <c r="C11" s="23"/>
      <c r="D11" s="23"/>
      <c r="E11" s="23"/>
      <c r="F11" s="23"/>
    </row>
    <row r="12" spans="1:6" ht="15" customHeight="1">
      <c r="A12" s="6" t="s">
        <v>453</v>
      </c>
      <c r="B12" s="7" t="s">
        <v>256</v>
      </c>
      <c r="C12" s="107"/>
      <c r="D12" s="107"/>
      <c r="E12" s="107"/>
      <c r="F12" s="107"/>
    </row>
    <row r="13" spans="1:6" ht="15" customHeight="1">
      <c r="A13" s="4" t="s">
        <v>257</v>
      </c>
      <c r="B13" s="5" t="s">
        <v>258</v>
      </c>
      <c r="C13" s="111"/>
      <c r="D13" s="111"/>
      <c r="E13" s="111"/>
      <c r="F13" s="111"/>
    </row>
    <row r="14" spans="1:6" ht="15" customHeight="1">
      <c r="A14" s="4" t="s">
        <v>259</v>
      </c>
      <c r="B14" s="5" t="s">
        <v>260</v>
      </c>
      <c r="C14" s="111"/>
      <c r="D14" s="111"/>
      <c r="E14" s="111"/>
      <c r="F14" s="111"/>
    </row>
    <row r="15" spans="1:6" ht="15" customHeight="1">
      <c r="A15" s="4" t="s">
        <v>416</v>
      </c>
      <c r="B15" s="5" t="s">
        <v>261</v>
      </c>
      <c r="C15" s="111"/>
      <c r="D15" s="111"/>
      <c r="E15" s="111"/>
      <c r="F15" s="111"/>
    </row>
    <row r="16" spans="1:6" ht="15" customHeight="1">
      <c r="A16" s="4" t="s">
        <v>417</v>
      </c>
      <c r="B16" s="5" t="s">
        <v>262</v>
      </c>
      <c r="C16" s="111"/>
      <c r="D16" s="111"/>
      <c r="E16" s="111"/>
      <c r="F16" s="111"/>
    </row>
    <row r="17" spans="1:6" ht="15" customHeight="1">
      <c r="A17" s="4" t="s">
        <v>418</v>
      </c>
      <c r="B17" s="5" t="s">
        <v>263</v>
      </c>
      <c r="C17" s="111"/>
      <c r="D17" s="111"/>
      <c r="E17" s="111"/>
      <c r="F17" s="111"/>
    </row>
    <row r="18" spans="1:6" ht="15" customHeight="1">
      <c r="A18" s="35" t="s">
        <v>454</v>
      </c>
      <c r="B18" s="45" t="s">
        <v>264</v>
      </c>
      <c r="C18" s="107"/>
      <c r="D18" s="107"/>
      <c r="E18" s="107"/>
      <c r="F18" s="107"/>
    </row>
    <row r="19" spans="1:6" ht="15" customHeight="1">
      <c r="A19" s="4" t="s">
        <v>422</v>
      </c>
      <c r="B19" s="5" t="s">
        <v>273</v>
      </c>
      <c r="C19" s="111"/>
      <c r="D19" s="111"/>
      <c r="E19" s="111"/>
      <c r="F19" s="111"/>
    </row>
    <row r="20" spans="1:6" ht="15" customHeight="1">
      <c r="A20" s="4" t="s">
        <v>423</v>
      </c>
      <c r="B20" s="5" t="s">
        <v>274</v>
      </c>
      <c r="C20" s="111"/>
      <c r="D20" s="111"/>
      <c r="E20" s="111"/>
      <c r="F20" s="111"/>
    </row>
    <row r="21" spans="1:6" ht="15" customHeight="1">
      <c r="A21" s="6" t="s">
        <v>1</v>
      </c>
      <c r="B21" s="7" t="s">
        <v>275</v>
      </c>
      <c r="C21" s="111"/>
      <c r="D21" s="111"/>
      <c r="E21" s="111"/>
      <c r="F21" s="111"/>
    </row>
    <row r="22" spans="1:6" ht="15" customHeight="1">
      <c r="A22" s="4" t="s">
        <v>424</v>
      </c>
      <c r="B22" s="5" t="s">
        <v>276</v>
      </c>
      <c r="C22" s="111"/>
      <c r="D22" s="111"/>
      <c r="E22" s="111"/>
      <c r="F22" s="111"/>
    </row>
    <row r="23" spans="1:6" ht="15" customHeight="1">
      <c r="A23" s="4" t="s">
        <v>425</v>
      </c>
      <c r="B23" s="5" t="s">
        <v>277</v>
      </c>
      <c r="C23" s="111"/>
      <c r="D23" s="111"/>
      <c r="E23" s="111"/>
      <c r="F23" s="111"/>
    </row>
    <row r="24" spans="1:6" ht="15" customHeight="1">
      <c r="A24" s="4" t="s">
        <v>426</v>
      </c>
      <c r="B24" s="5" t="s">
        <v>278</v>
      </c>
      <c r="C24" s="111"/>
      <c r="D24" s="111"/>
      <c r="E24" s="111"/>
      <c r="F24" s="111"/>
    </row>
    <row r="25" spans="1:6" ht="15" customHeight="1">
      <c r="A25" s="4" t="s">
        <v>427</v>
      </c>
      <c r="B25" s="5" t="s">
        <v>279</v>
      </c>
      <c r="C25" s="111"/>
      <c r="D25" s="111"/>
      <c r="E25" s="111"/>
      <c r="F25" s="111"/>
    </row>
    <row r="26" spans="1:6" ht="15" customHeight="1">
      <c r="A26" s="4" t="s">
        <v>428</v>
      </c>
      <c r="B26" s="5" t="s">
        <v>280</v>
      </c>
      <c r="C26" s="111"/>
      <c r="D26" s="111"/>
      <c r="E26" s="111"/>
      <c r="F26" s="111"/>
    </row>
    <row r="27" spans="1:6" ht="15" customHeight="1">
      <c r="A27" s="4" t="s">
        <v>281</v>
      </c>
      <c r="B27" s="5" t="s">
        <v>282</v>
      </c>
      <c r="C27" s="111"/>
      <c r="D27" s="111"/>
      <c r="E27" s="111"/>
      <c r="F27" s="111"/>
    </row>
    <row r="28" spans="1:6" ht="15" customHeight="1">
      <c r="A28" s="4" t="s">
        <v>429</v>
      </c>
      <c r="B28" s="5" t="s">
        <v>283</v>
      </c>
      <c r="C28" s="111"/>
      <c r="D28" s="111"/>
      <c r="E28" s="111"/>
      <c r="F28" s="111"/>
    </row>
    <row r="29" spans="1:6" ht="15" customHeight="1">
      <c r="A29" s="4" t="s">
        <v>430</v>
      </c>
      <c r="B29" s="5" t="s">
        <v>284</v>
      </c>
      <c r="C29" s="111"/>
      <c r="D29" s="111"/>
      <c r="E29" s="111"/>
      <c r="F29" s="111"/>
    </row>
    <row r="30" spans="1:6" ht="15" customHeight="1">
      <c r="A30" s="6" t="s">
        <v>2</v>
      </c>
      <c r="B30" s="7" t="s">
        <v>285</v>
      </c>
      <c r="C30" s="111"/>
      <c r="D30" s="111"/>
      <c r="E30" s="111"/>
      <c r="F30" s="111"/>
    </row>
    <row r="31" spans="1:6" ht="15" customHeight="1">
      <c r="A31" s="4" t="s">
        <v>431</v>
      </c>
      <c r="B31" s="5" t="s">
        <v>286</v>
      </c>
      <c r="C31" s="111">
        <v>113</v>
      </c>
      <c r="D31" s="111"/>
      <c r="E31" s="111">
        <v>37</v>
      </c>
      <c r="F31" s="111">
        <f>SUM(C31:E31)</f>
        <v>150</v>
      </c>
    </row>
    <row r="32" spans="1:6" ht="15" customHeight="1">
      <c r="A32" s="35" t="s">
        <v>3</v>
      </c>
      <c r="B32" s="45" t="s">
        <v>287</v>
      </c>
      <c r="C32" s="107">
        <f>SUM(C30:C31)</f>
        <v>113</v>
      </c>
      <c r="D32" s="107"/>
      <c r="E32" s="107">
        <f>SUM(E30:E31)</f>
        <v>37</v>
      </c>
      <c r="F32" s="107">
        <f>SUM(F30:F31)</f>
        <v>150</v>
      </c>
    </row>
    <row r="33" spans="1:6" ht="15" customHeight="1" hidden="1">
      <c r="A33" s="11" t="s">
        <v>288</v>
      </c>
      <c r="B33" s="5" t="s">
        <v>289</v>
      </c>
      <c r="C33" s="111"/>
      <c r="D33" s="111"/>
      <c r="E33" s="111"/>
      <c r="F33" s="111"/>
    </row>
    <row r="34" spans="1:6" ht="15" customHeight="1" hidden="1">
      <c r="A34" s="11" t="s">
        <v>432</v>
      </c>
      <c r="B34" s="5" t="s">
        <v>290</v>
      </c>
      <c r="C34" s="111"/>
      <c r="D34" s="111"/>
      <c r="E34" s="111"/>
      <c r="F34" s="111"/>
    </row>
    <row r="35" spans="1:6" ht="15" customHeight="1" hidden="1">
      <c r="A35" s="11" t="s">
        <v>433</v>
      </c>
      <c r="B35" s="5" t="s">
        <v>291</v>
      </c>
      <c r="C35" s="111"/>
      <c r="D35" s="111"/>
      <c r="E35" s="111"/>
      <c r="F35" s="111"/>
    </row>
    <row r="36" spans="1:6" ht="15" customHeight="1" hidden="1">
      <c r="A36" s="11" t="s">
        <v>434</v>
      </c>
      <c r="B36" s="5" t="s">
        <v>292</v>
      </c>
      <c r="C36" s="111"/>
      <c r="D36" s="111"/>
      <c r="E36" s="111"/>
      <c r="F36" s="111"/>
    </row>
    <row r="37" spans="1:6" ht="15" customHeight="1" hidden="1">
      <c r="A37" s="11" t="s">
        <v>294</v>
      </c>
      <c r="B37" s="5" t="s">
        <v>295</v>
      </c>
      <c r="C37" s="111"/>
      <c r="D37" s="111"/>
      <c r="E37" s="111"/>
      <c r="F37" s="111"/>
    </row>
    <row r="38" spans="1:6" ht="15" customHeight="1" hidden="1">
      <c r="A38" s="11" t="s">
        <v>296</v>
      </c>
      <c r="B38" s="5" t="s">
        <v>297</v>
      </c>
      <c r="C38" s="111"/>
      <c r="D38" s="111"/>
      <c r="E38" s="111"/>
      <c r="F38" s="111"/>
    </row>
    <row r="39" spans="1:6" ht="15" customHeight="1" hidden="1">
      <c r="A39" s="11" t="s">
        <v>298</v>
      </c>
      <c r="B39" s="5" t="s">
        <v>299</v>
      </c>
      <c r="C39" s="111"/>
      <c r="D39" s="111"/>
      <c r="E39" s="111"/>
      <c r="F39" s="111"/>
    </row>
    <row r="40" spans="1:6" ht="15" customHeight="1" hidden="1">
      <c r="A40" s="11" t="s">
        <v>435</v>
      </c>
      <c r="B40" s="5" t="s">
        <v>300</v>
      </c>
      <c r="C40" s="111"/>
      <c r="D40" s="111"/>
      <c r="E40" s="111"/>
      <c r="F40" s="111"/>
    </row>
    <row r="41" spans="1:6" ht="15" customHeight="1" hidden="1">
      <c r="A41" s="11" t="s">
        <v>436</v>
      </c>
      <c r="B41" s="5" t="s">
        <v>301</v>
      </c>
      <c r="C41" s="111"/>
      <c r="D41" s="111"/>
      <c r="E41" s="111"/>
      <c r="F41" s="111"/>
    </row>
    <row r="42" spans="1:6" ht="15" customHeight="1" hidden="1">
      <c r="A42" s="11" t="s">
        <v>437</v>
      </c>
      <c r="B42" s="5" t="s">
        <v>302</v>
      </c>
      <c r="C42" s="111"/>
      <c r="D42" s="111"/>
      <c r="E42" s="111"/>
      <c r="F42" s="111"/>
    </row>
    <row r="43" spans="1:6" ht="15" customHeight="1">
      <c r="A43" s="44" t="s">
        <v>4</v>
      </c>
      <c r="B43" s="45" t="s">
        <v>303</v>
      </c>
      <c r="C43" s="107">
        <v>12027</v>
      </c>
      <c r="D43" s="107"/>
      <c r="E43" s="107"/>
      <c r="F43" s="107">
        <f>SUM(C43:E43)</f>
        <v>12027</v>
      </c>
    </row>
    <row r="44" spans="1:6" ht="15" customHeight="1">
      <c r="A44" s="11" t="s">
        <v>312</v>
      </c>
      <c r="B44" s="5" t="s">
        <v>313</v>
      </c>
      <c r="C44" s="111"/>
      <c r="D44" s="111"/>
      <c r="E44" s="111"/>
      <c r="F44" s="111"/>
    </row>
    <row r="45" spans="1:6" ht="15" customHeight="1">
      <c r="A45" s="4" t="s">
        <v>441</v>
      </c>
      <c r="B45" s="5" t="s">
        <v>314</v>
      </c>
      <c r="C45" s="111"/>
      <c r="D45" s="111"/>
      <c r="E45" s="111"/>
      <c r="F45" s="111"/>
    </row>
    <row r="46" spans="1:6" ht="15" customHeight="1">
      <c r="A46" s="11" t="s">
        <v>442</v>
      </c>
      <c r="B46" s="5" t="s">
        <v>315</v>
      </c>
      <c r="C46" s="111"/>
      <c r="D46" s="111"/>
      <c r="E46" s="111"/>
      <c r="F46" s="111"/>
    </row>
    <row r="47" spans="1:6" ht="15" customHeight="1">
      <c r="A47" s="35" t="s">
        <v>6</v>
      </c>
      <c r="B47" s="45" t="s">
        <v>316</v>
      </c>
      <c r="C47" s="107"/>
      <c r="D47" s="107"/>
      <c r="E47" s="107"/>
      <c r="F47" s="107"/>
    </row>
    <row r="48" spans="1:6" ht="15" customHeight="1">
      <c r="A48" s="48" t="s">
        <v>18</v>
      </c>
      <c r="B48" s="90"/>
      <c r="C48" s="107">
        <f>C47+C43+C32</f>
        <v>12140</v>
      </c>
      <c r="D48" s="107"/>
      <c r="E48" s="107">
        <f>E47+E43+E32+E18</f>
        <v>37</v>
      </c>
      <c r="F48" s="107">
        <f>SUM(C48:E48)</f>
        <v>12177</v>
      </c>
    </row>
    <row r="49" spans="1:6" ht="15" customHeight="1">
      <c r="A49" s="4" t="s">
        <v>265</v>
      </c>
      <c r="B49" s="5" t="s">
        <v>266</v>
      </c>
      <c r="C49" s="111"/>
      <c r="D49" s="111"/>
      <c r="E49" s="111"/>
      <c r="F49" s="111"/>
    </row>
    <row r="50" spans="1:6" ht="15" customHeight="1">
      <c r="A50" s="4" t="s">
        <v>267</v>
      </c>
      <c r="B50" s="5" t="s">
        <v>268</v>
      </c>
      <c r="C50" s="111"/>
      <c r="D50" s="111"/>
      <c r="E50" s="111"/>
      <c r="F50" s="111"/>
    </row>
    <row r="51" spans="1:6" ht="15" customHeight="1">
      <c r="A51" s="4" t="s">
        <v>419</v>
      </c>
      <c r="B51" s="5" t="s">
        <v>269</v>
      </c>
      <c r="C51" s="111"/>
      <c r="D51" s="111"/>
      <c r="E51" s="111"/>
      <c r="F51" s="111"/>
    </row>
    <row r="52" spans="1:6" ht="15" customHeight="1">
      <c r="A52" s="4" t="s">
        <v>420</v>
      </c>
      <c r="B52" s="5" t="s">
        <v>270</v>
      </c>
      <c r="C52" s="111"/>
      <c r="D52" s="111"/>
      <c r="E52" s="111"/>
      <c r="F52" s="111"/>
    </row>
    <row r="53" spans="1:6" ht="15" customHeight="1">
      <c r="A53" s="4" t="s">
        <v>421</v>
      </c>
      <c r="B53" s="5" t="s">
        <v>271</v>
      </c>
      <c r="C53" s="111"/>
      <c r="D53" s="111"/>
      <c r="E53" s="111"/>
      <c r="F53" s="111"/>
    </row>
    <row r="54" spans="1:6" ht="15" customHeight="1">
      <c r="A54" s="35" t="s">
        <v>0</v>
      </c>
      <c r="B54" s="45" t="s">
        <v>272</v>
      </c>
      <c r="C54" s="111"/>
      <c r="D54" s="111"/>
      <c r="E54" s="111"/>
      <c r="F54" s="111"/>
    </row>
    <row r="55" spans="1:6" ht="15" customHeight="1">
      <c r="A55" s="11" t="s">
        <v>438</v>
      </c>
      <c r="B55" s="5" t="s">
        <v>304</v>
      </c>
      <c r="C55" s="111"/>
      <c r="D55" s="111"/>
      <c r="E55" s="111"/>
      <c r="F55" s="111"/>
    </row>
    <row r="56" spans="1:6" ht="15" customHeight="1">
      <c r="A56" s="11" t="s">
        <v>439</v>
      </c>
      <c r="B56" s="5" t="s">
        <v>305</v>
      </c>
      <c r="C56" s="111"/>
      <c r="D56" s="111"/>
      <c r="E56" s="111"/>
      <c r="F56" s="111"/>
    </row>
    <row r="57" spans="1:6" ht="15" customHeight="1">
      <c r="A57" s="11" t="s">
        <v>306</v>
      </c>
      <c r="B57" s="5" t="s">
        <v>307</v>
      </c>
      <c r="C57" s="111"/>
      <c r="D57" s="111"/>
      <c r="E57" s="111"/>
      <c r="F57" s="111"/>
    </row>
    <row r="58" spans="1:6" ht="15" customHeight="1">
      <c r="A58" s="11" t="s">
        <v>440</v>
      </c>
      <c r="B58" s="5" t="s">
        <v>308</v>
      </c>
      <c r="C58" s="111"/>
      <c r="D58" s="111"/>
      <c r="E58" s="111"/>
      <c r="F58" s="111"/>
    </row>
    <row r="59" spans="1:6" ht="15" customHeight="1">
      <c r="A59" s="11" t="s">
        <v>309</v>
      </c>
      <c r="B59" s="5" t="s">
        <v>310</v>
      </c>
      <c r="C59" s="111"/>
      <c r="D59" s="111"/>
      <c r="E59" s="111"/>
      <c r="F59" s="111"/>
    </row>
    <row r="60" spans="1:6" ht="15" customHeight="1">
      <c r="A60" s="35" t="s">
        <v>5</v>
      </c>
      <c r="B60" s="45" t="s">
        <v>311</v>
      </c>
      <c r="C60" s="107"/>
      <c r="D60" s="107"/>
      <c r="E60" s="107"/>
      <c r="F60" s="107"/>
    </row>
    <row r="61" spans="1:6" ht="15" customHeight="1">
      <c r="A61" s="11" t="s">
        <v>317</v>
      </c>
      <c r="B61" s="5" t="s">
        <v>318</v>
      </c>
      <c r="C61" s="111"/>
      <c r="D61" s="111"/>
      <c r="E61" s="111"/>
      <c r="F61" s="111"/>
    </row>
    <row r="62" spans="1:6" ht="15" customHeight="1">
      <c r="A62" s="4" t="s">
        <v>443</v>
      </c>
      <c r="B62" s="5" t="s">
        <v>319</v>
      </c>
      <c r="C62" s="111"/>
      <c r="D62" s="111"/>
      <c r="E62" s="111"/>
      <c r="F62" s="111"/>
    </row>
    <row r="63" spans="1:6" ht="15" customHeight="1">
      <c r="A63" s="11" t="s">
        <v>444</v>
      </c>
      <c r="B63" s="5" t="s">
        <v>320</v>
      </c>
      <c r="C63" s="111"/>
      <c r="D63" s="111"/>
      <c r="E63" s="111"/>
      <c r="F63" s="111"/>
    </row>
    <row r="64" spans="1:6" ht="15" customHeight="1">
      <c r="A64" s="35" t="s">
        <v>8</v>
      </c>
      <c r="B64" s="45" t="s">
        <v>321</v>
      </c>
      <c r="C64" s="107"/>
      <c r="D64" s="107"/>
      <c r="E64" s="107"/>
      <c r="F64" s="107"/>
    </row>
    <row r="65" spans="1:6" ht="15" customHeight="1">
      <c r="A65" s="48" t="s">
        <v>17</v>
      </c>
      <c r="B65" s="91"/>
      <c r="C65" s="107">
        <f>C64+C60+C54</f>
        <v>0</v>
      </c>
      <c r="D65" s="107"/>
      <c r="E65" s="107">
        <f>E64+E60+E54</f>
        <v>0</v>
      </c>
      <c r="F65" s="107">
        <f>SUM(C65:E65)</f>
        <v>0</v>
      </c>
    </row>
    <row r="66" spans="1:6" ht="15.75">
      <c r="A66" s="42" t="s">
        <v>7</v>
      </c>
      <c r="B66" s="31" t="s">
        <v>322</v>
      </c>
      <c r="C66" s="107">
        <f>C64+C47+C60+C43+C32+C18</f>
        <v>12140</v>
      </c>
      <c r="D66" s="107">
        <f>D64+D47+D60+D43+D32</f>
        <v>0</v>
      </c>
      <c r="E66" s="107">
        <f>E64+E47+E60+E43+E32</f>
        <v>37</v>
      </c>
      <c r="F66" s="107">
        <f>F64+F47+F60+F43+F32+F18</f>
        <v>12177</v>
      </c>
    </row>
    <row r="67" spans="1:6" ht="15.75">
      <c r="A67" s="73" t="s">
        <v>29</v>
      </c>
      <c r="B67" s="51"/>
      <c r="C67" s="111">
        <f>C48-'[1]kiadások működés Polg.Hiv'!C74</f>
        <v>-139735</v>
      </c>
      <c r="D67" s="111"/>
      <c r="E67" s="111">
        <f>'bevételek polg.hiv'!E48-'[1]kiadások működés Polg.Hiv'!E74</f>
        <v>-48210</v>
      </c>
      <c r="F67" s="111">
        <f>SUM(C67:E67)</f>
        <v>-187945</v>
      </c>
    </row>
    <row r="68" spans="1:6" ht="15.75">
      <c r="A68" s="73" t="s">
        <v>30</v>
      </c>
      <c r="B68" s="51"/>
      <c r="C68" s="111">
        <f>C65-'[1]kiadások működés Polg.Hiv'!C97</f>
        <v>-2907</v>
      </c>
      <c r="D68" s="111"/>
      <c r="E68" s="111">
        <f>E65-'[1]kiadások működés Polg.Hiv'!E97</f>
        <v>0</v>
      </c>
      <c r="F68" s="111">
        <f>SUM(C68:E68)</f>
        <v>-2907</v>
      </c>
    </row>
    <row r="69" spans="1:6" ht="15" hidden="1">
      <c r="A69" s="33" t="s">
        <v>445</v>
      </c>
      <c r="B69" s="4" t="s">
        <v>323</v>
      </c>
      <c r="C69" s="111"/>
      <c r="D69" s="111"/>
      <c r="E69" s="111"/>
      <c r="F69" s="111"/>
    </row>
    <row r="70" spans="1:6" ht="15" hidden="1">
      <c r="A70" s="11" t="s">
        <v>324</v>
      </c>
      <c r="B70" s="4" t="s">
        <v>325</v>
      </c>
      <c r="C70" s="111"/>
      <c r="D70" s="111"/>
      <c r="E70" s="111"/>
      <c r="F70" s="111"/>
    </row>
    <row r="71" spans="1:6" ht="15" hidden="1">
      <c r="A71" s="33" t="s">
        <v>446</v>
      </c>
      <c r="B71" s="4" t="s">
        <v>326</v>
      </c>
      <c r="C71" s="111"/>
      <c r="D71" s="111"/>
      <c r="E71" s="111"/>
      <c r="F71" s="111"/>
    </row>
    <row r="72" spans="1:6" ht="15">
      <c r="A72" s="13" t="s">
        <v>9</v>
      </c>
      <c r="B72" s="6" t="s">
        <v>327</v>
      </c>
      <c r="C72" s="111"/>
      <c r="D72" s="111"/>
      <c r="E72" s="111"/>
      <c r="F72" s="111"/>
    </row>
    <row r="73" spans="1:6" ht="15" hidden="1">
      <c r="A73" s="11" t="s">
        <v>447</v>
      </c>
      <c r="B73" s="4" t="s">
        <v>328</v>
      </c>
      <c r="C73" s="111"/>
      <c r="D73" s="111"/>
      <c r="E73" s="111"/>
      <c r="F73" s="111"/>
    </row>
    <row r="74" spans="1:6" ht="15" hidden="1">
      <c r="A74" s="33" t="s">
        <v>329</v>
      </c>
      <c r="B74" s="4" t="s">
        <v>330</v>
      </c>
      <c r="C74" s="111"/>
      <c r="D74" s="111"/>
      <c r="E74" s="111"/>
      <c r="F74" s="111"/>
    </row>
    <row r="75" spans="1:6" ht="15" hidden="1">
      <c r="A75" s="11" t="s">
        <v>448</v>
      </c>
      <c r="B75" s="4" t="s">
        <v>331</v>
      </c>
      <c r="C75" s="111"/>
      <c r="D75" s="111"/>
      <c r="E75" s="111"/>
      <c r="F75" s="111"/>
    </row>
    <row r="76" spans="1:6" ht="15" hidden="1">
      <c r="A76" s="33" t="s">
        <v>332</v>
      </c>
      <c r="B76" s="4" t="s">
        <v>333</v>
      </c>
      <c r="C76" s="111"/>
      <c r="D76" s="111"/>
      <c r="E76" s="111"/>
      <c r="F76" s="111"/>
    </row>
    <row r="77" spans="1:6" ht="15">
      <c r="A77" s="12" t="s">
        <v>10</v>
      </c>
      <c r="B77" s="6" t="s">
        <v>334</v>
      </c>
      <c r="C77" s="111"/>
      <c r="D77" s="111"/>
      <c r="E77" s="111"/>
      <c r="F77" s="111"/>
    </row>
    <row r="78" spans="1:6" ht="15" hidden="1">
      <c r="A78" s="4" t="s">
        <v>27</v>
      </c>
      <c r="B78" s="4" t="s">
        <v>335</v>
      </c>
      <c r="C78" s="111"/>
      <c r="D78" s="111"/>
      <c r="E78" s="111"/>
      <c r="F78" s="111"/>
    </row>
    <row r="79" spans="1:6" ht="15" hidden="1">
      <c r="A79" s="4" t="s">
        <v>28</v>
      </c>
      <c r="B79" s="4" t="s">
        <v>335</v>
      </c>
      <c r="C79" s="111"/>
      <c r="D79" s="111"/>
      <c r="E79" s="111"/>
      <c r="F79" s="111"/>
    </row>
    <row r="80" spans="1:6" ht="15" hidden="1">
      <c r="A80" s="4" t="s">
        <v>25</v>
      </c>
      <c r="B80" s="4" t="s">
        <v>336</v>
      </c>
      <c r="C80" s="111"/>
      <c r="D80" s="111"/>
      <c r="E80" s="111"/>
      <c r="F80" s="111"/>
    </row>
    <row r="81" spans="1:6" ht="15" hidden="1">
      <c r="A81" s="4" t="s">
        <v>26</v>
      </c>
      <c r="B81" s="4" t="s">
        <v>336</v>
      </c>
      <c r="C81" s="111"/>
      <c r="D81" s="111"/>
      <c r="E81" s="111"/>
      <c r="F81" s="111"/>
    </row>
    <row r="82" spans="1:6" ht="15">
      <c r="A82" s="6" t="s">
        <v>11</v>
      </c>
      <c r="B82" s="6" t="s">
        <v>337</v>
      </c>
      <c r="C82" s="111">
        <v>6531</v>
      </c>
      <c r="D82" s="111"/>
      <c r="E82" s="111"/>
      <c r="F82" s="111">
        <f>SUM(C82:E82)</f>
        <v>6531</v>
      </c>
    </row>
    <row r="83" spans="1:6" ht="15">
      <c r="A83" s="33" t="s">
        <v>338</v>
      </c>
      <c r="B83" s="4" t="s">
        <v>339</v>
      </c>
      <c r="C83" s="111"/>
      <c r="D83" s="111"/>
      <c r="E83" s="111"/>
      <c r="F83" s="111"/>
    </row>
    <row r="84" spans="1:6" ht="15">
      <c r="A84" s="33" t="s">
        <v>340</v>
      </c>
      <c r="B84" s="4" t="s">
        <v>341</v>
      </c>
      <c r="C84" s="111"/>
      <c r="D84" s="111"/>
      <c r="E84" s="111"/>
      <c r="F84" s="111"/>
    </row>
    <row r="85" spans="1:6" ht="15">
      <c r="A85" s="33" t="s">
        <v>342</v>
      </c>
      <c r="B85" s="4" t="s">
        <v>343</v>
      </c>
      <c r="C85" s="111">
        <v>136111</v>
      </c>
      <c r="D85" s="111"/>
      <c r="E85" s="111">
        <v>48210</v>
      </c>
      <c r="F85" s="111">
        <f>SUM(C85:E85)</f>
        <v>184321</v>
      </c>
    </row>
    <row r="86" spans="1:6" ht="15">
      <c r="A86" s="33" t="s">
        <v>344</v>
      </c>
      <c r="B86" s="4" t="s">
        <v>345</v>
      </c>
      <c r="C86" s="111"/>
      <c r="D86" s="111"/>
      <c r="E86" s="111"/>
      <c r="F86" s="111"/>
    </row>
    <row r="87" spans="1:6" ht="15">
      <c r="A87" s="11" t="s">
        <v>449</v>
      </c>
      <c r="B87" s="4" t="s">
        <v>346</v>
      </c>
      <c r="C87" s="111"/>
      <c r="D87" s="111"/>
      <c r="E87" s="111"/>
      <c r="F87" s="111"/>
    </row>
    <row r="88" spans="1:6" ht="15">
      <c r="A88" s="13" t="s">
        <v>12</v>
      </c>
      <c r="B88" s="6" t="s">
        <v>347</v>
      </c>
      <c r="C88" s="107">
        <f>SUM(C72:C87)</f>
        <v>142642</v>
      </c>
      <c r="D88" s="107">
        <f>SUM(D85:D87)</f>
        <v>0</v>
      </c>
      <c r="E88" s="107">
        <f>SUM(E85:E87)</f>
        <v>48210</v>
      </c>
      <c r="F88" s="107">
        <f>SUM(F72:F87)</f>
        <v>190852</v>
      </c>
    </row>
    <row r="89" spans="1:6" ht="15">
      <c r="A89" s="11" t="s">
        <v>348</v>
      </c>
      <c r="B89" s="4" t="s">
        <v>349</v>
      </c>
      <c r="C89" s="111"/>
      <c r="D89" s="111"/>
      <c r="E89" s="111"/>
      <c r="F89" s="111"/>
    </row>
    <row r="90" spans="1:6" ht="15">
      <c r="A90" s="11" t="s">
        <v>350</v>
      </c>
      <c r="B90" s="4" t="s">
        <v>351</v>
      </c>
      <c r="C90" s="111"/>
      <c r="D90" s="111"/>
      <c r="E90" s="111"/>
      <c r="F90" s="111"/>
    </row>
    <row r="91" spans="1:6" ht="15">
      <c r="A91" s="33" t="s">
        <v>352</v>
      </c>
      <c r="B91" s="4" t="s">
        <v>353</v>
      </c>
      <c r="C91" s="111"/>
      <c r="D91" s="111"/>
      <c r="E91" s="111"/>
      <c r="F91" s="111"/>
    </row>
    <row r="92" spans="1:6" ht="15">
      <c r="A92" s="33" t="s">
        <v>450</v>
      </c>
      <c r="B92" s="4" t="s">
        <v>354</v>
      </c>
      <c r="C92" s="111"/>
      <c r="D92" s="111"/>
      <c r="E92" s="111"/>
      <c r="F92" s="111"/>
    </row>
    <row r="93" spans="1:6" ht="15">
      <c r="A93" s="12" t="s">
        <v>13</v>
      </c>
      <c r="B93" s="6" t="s">
        <v>355</v>
      </c>
      <c r="C93" s="111"/>
      <c r="D93" s="111"/>
      <c r="E93" s="111"/>
      <c r="F93" s="111"/>
    </row>
    <row r="94" spans="1:6" ht="15">
      <c r="A94" s="13" t="s">
        <v>356</v>
      </c>
      <c r="B94" s="6" t="s">
        <v>357</v>
      </c>
      <c r="C94" s="111"/>
      <c r="D94" s="111"/>
      <c r="E94" s="111"/>
      <c r="F94" s="111"/>
    </row>
    <row r="95" spans="1:6" ht="15.75">
      <c r="A95" s="36" t="s">
        <v>14</v>
      </c>
      <c r="B95" s="37" t="s">
        <v>358</v>
      </c>
      <c r="C95" s="107">
        <f>SUM(C88:C94)</f>
        <v>142642</v>
      </c>
      <c r="D95" s="107">
        <f>SUM(D88:D94)</f>
        <v>0</v>
      </c>
      <c r="E95" s="107">
        <f>SUM(E88:E94)</f>
        <v>48210</v>
      </c>
      <c r="F95" s="107">
        <f>SUM(F88:F94)</f>
        <v>190852</v>
      </c>
    </row>
    <row r="96" spans="1:6" ht="15.75">
      <c r="A96" s="71" t="s">
        <v>452</v>
      </c>
      <c r="B96" s="72"/>
      <c r="C96" s="107">
        <f>C66+C95</f>
        <v>154782</v>
      </c>
      <c r="D96" s="107">
        <f>D95+D66</f>
        <v>0</v>
      </c>
      <c r="E96" s="107">
        <f>E95+E66</f>
        <v>48247</v>
      </c>
      <c r="F96" s="107">
        <f>F95+F66</f>
        <v>203029</v>
      </c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2" r:id="rId1"/>
  <headerFooter alignWithMargins="0">
    <oddHeader>&amp;R1/4. melléklet a 24/2015.(VI. 24.) 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171"/>
  <sheetViews>
    <sheetView workbookViewId="0" topLeftCell="A58">
      <selection activeCell="B72" sqref="B72"/>
    </sheetView>
  </sheetViews>
  <sheetFormatPr defaultColWidth="9.140625" defaultRowHeight="15"/>
  <cols>
    <col min="1" max="1" width="88.57421875" style="0" customWidth="1"/>
    <col min="3" max="3" width="17.140625" style="0" customWidth="1"/>
    <col min="4" max="4" width="16.8515625" style="0" customWidth="1"/>
    <col min="5" max="5" width="18.8515625" style="0" customWidth="1"/>
    <col min="6" max="6" width="15.7109375" style="0" customWidth="1"/>
  </cols>
  <sheetData>
    <row r="1" spans="1:6" ht="20.25" customHeight="1">
      <c r="A1" s="152" t="s">
        <v>525</v>
      </c>
      <c r="B1" s="156"/>
      <c r="C1" s="156"/>
      <c r="D1" s="156"/>
      <c r="E1" s="156"/>
      <c r="F1" s="154"/>
    </row>
    <row r="2" spans="1:6" ht="19.5" customHeight="1">
      <c r="A2" s="155" t="s">
        <v>16</v>
      </c>
      <c r="B2" s="156"/>
      <c r="C2" s="156"/>
      <c r="D2" s="156"/>
      <c r="E2" s="156"/>
      <c r="F2" s="154"/>
    </row>
    <row r="3" ht="18">
      <c r="A3" s="66"/>
    </row>
    <row r="4" ht="15">
      <c r="A4" s="67" t="s">
        <v>526</v>
      </c>
    </row>
    <row r="5" spans="1:6" ht="45">
      <c r="A5" s="1" t="s">
        <v>72</v>
      </c>
      <c r="B5" s="2" t="s">
        <v>73</v>
      </c>
      <c r="C5" s="68" t="s">
        <v>19</v>
      </c>
      <c r="D5" s="68" t="s">
        <v>20</v>
      </c>
      <c r="E5" s="68" t="s">
        <v>21</v>
      </c>
      <c r="F5" s="69" t="s">
        <v>47</v>
      </c>
    </row>
    <row r="6" spans="1:6" ht="15" hidden="1">
      <c r="A6" s="24" t="s">
        <v>74</v>
      </c>
      <c r="B6" s="25" t="s">
        <v>75</v>
      </c>
      <c r="C6" s="70"/>
      <c r="D6" s="70"/>
      <c r="E6" s="70"/>
      <c r="F6" s="23"/>
    </row>
    <row r="7" spans="1:6" ht="15" hidden="1">
      <c r="A7" s="24" t="s">
        <v>76</v>
      </c>
      <c r="B7" s="26" t="s">
        <v>77</v>
      </c>
      <c r="C7" s="70"/>
      <c r="D7" s="70"/>
      <c r="E7" s="70"/>
      <c r="F7" s="23"/>
    </row>
    <row r="8" spans="1:6" ht="15" hidden="1">
      <c r="A8" s="24" t="s">
        <v>78</v>
      </c>
      <c r="B8" s="26" t="s">
        <v>79</v>
      </c>
      <c r="C8" s="70"/>
      <c r="D8" s="70"/>
      <c r="E8" s="70"/>
      <c r="F8" s="23"/>
    </row>
    <row r="9" spans="1:6" ht="15" hidden="1">
      <c r="A9" s="27" t="s">
        <v>80</v>
      </c>
      <c r="B9" s="26" t="s">
        <v>81</v>
      </c>
      <c r="C9" s="70"/>
      <c r="D9" s="70"/>
      <c r="E9" s="70"/>
      <c r="F9" s="23"/>
    </row>
    <row r="10" spans="1:6" ht="15" hidden="1">
      <c r="A10" s="27" t="s">
        <v>82</v>
      </c>
      <c r="B10" s="26" t="s">
        <v>83</v>
      </c>
      <c r="C10" s="70"/>
      <c r="D10" s="70"/>
      <c r="E10" s="70"/>
      <c r="F10" s="23"/>
    </row>
    <row r="11" spans="1:6" ht="15" hidden="1">
      <c r="A11" s="27" t="s">
        <v>84</v>
      </c>
      <c r="B11" s="26" t="s">
        <v>85</v>
      </c>
      <c r="C11" s="70"/>
      <c r="D11" s="70"/>
      <c r="E11" s="70"/>
      <c r="F11" s="23"/>
    </row>
    <row r="12" spans="1:6" ht="15" hidden="1">
      <c r="A12" s="27" t="s">
        <v>86</v>
      </c>
      <c r="B12" s="26" t="s">
        <v>87</v>
      </c>
      <c r="C12" s="70"/>
      <c r="D12" s="70"/>
      <c r="E12" s="70"/>
      <c r="F12" s="23"/>
    </row>
    <row r="13" spans="1:6" ht="15" hidden="1">
      <c r="A13" s="27" t="s">
        <v>88</v>
      </c>
      <c r="B13" s="26" t="s">
        <v>89</v>
      </c>
      <c r="C13" s="70"/>
      <c r="D13" s="70"/>
      <c r="E13" s="70"/>
      <c r="F13" s="23"/>
    </row>
    <row r="14" spans="1:6" ht="15" hidden="1">
      <c r="A14" s="4" t="s">
        <v>90</v>
      </c>
      <c r="B14" s="26" t="s">
        <v>91</v>
      </c>
      <c r="C14" s="70"/>
      <c r="D14" s="70"/>
      <c r="E14" s="70"/>
      <c r="F14" s="23"/>
    </row>
    <row r="15" spans="1:6" ht="15" hidden="1">
      <c r="A15" s="4" t="s">
        <v>92</v>
      </c>
      <c r="B15" s="26" t="s">
        <v>93</v>
      </c>
      <c r="C15" s="70"/>
      <c r="D15" s="70"/>
      <c r="E15" s="70"/>
      <c r="F15" s="23"/>
    </row>
    <row r="16" spans="1:6" ht="15" hidden="1">
      <c r="A16" s="4" t="s">
        <v>94</v>
      </c>
      <c r="B16" s="26" t="s">
        <v>95</v>
      </c>
      <c r="C16" s="70"/>
      <c r="D16" s="70"/>
      <c r="E16" s="70"/>
      <c r="F16" s="23"/>
    </row>
    <row r="17" spans="1:6" ht="15" hidden="1">
      <c r="A17" s="4" t="s">
        <v>96</v>
      </c>
      <c r="B17" s="26" t="s">
        <v>97</v>
      </c>
      <c r="C17" s="70"/>
      <c r="D17" s="70"/>
      <c r="E17" s="70"/>
      <c r="F17" s="23"/>
    </row>
    <row r="18" spans="1:6" ht="15" hidden="1">
      <c r="A18" s="4" t="s">
        <v>382</v>
      </c>
      <c r="B18" s="26" t="s">
        <v>98</v>
      </c>
      <c r="C18" s="70"/>
      <c r="D18" s="70"/>
      <c r="E18" s="70"/>
      <c r="F18" s="23"/>
    </row>
    <row r="19" spans="1:6" ht="15">
      <c r="A19" s="28" t="s">
        <v>359</v>
      </c>
      <c r="B19" s="29" t="s">
        <v>99</v>
      </c>
      <c r="C19" s="110">
        <v>86007</v>
      </c>
      <c r="D19" s="110"/>
      <c r="E19" s="110">
        <v>28505</v>
      </c>
      <c r="F19" s="111">
        <f>SUM(C19:E19)</f>
        <v>114512</v>
      </c>
    </row>
    <row r="20" spans="1:6" ht="15" hidden="1">
      <c r="A20" s="4" t="s">
        <v>100</v>
      </c>
      <c r="B20" s="26" t="s">
        <v>101</v>
      </c>
      <c r="C20" s="110"/>
      <c r="D20" s="110"/>
      <c r="E20" s="110"/>
      <c r="F20" s="111"/>
    </row>
    <row r="21" spans="1:6" ht="30" hidden="1">
      <c r="A21" s="4" t="s">
        <v>102</v>
      </c>
      <c r="B21" s="26" t="s">
        <v>103</v>
      </c>
      <c r="C21" s="110"/>
      <c r="D21" s="110"/>
      <c r="E21" s="110"/>
      <c r="F21" s="111"/>
    </row>
    <row r="22" spans="1:6" ht="15" hidden="1">
      <c r="A22" s="5" t="s">
        <v>104</v>
      </c>
      <c r="B22" s="26" t="s">
        <v>105</v>
      </c>
      <c r="C22" s="110"/>
      <c r="D22" s="110"/>
      <c r="E22" s="110"/>
      <c r="F22" s="111"/>
    </row>
    <row r="23" spans="1:6" ht="15">
      <c r="A23" s="6" t="s">
        <v>360</v>
      </c>
      <c r="B23" s="29" t="s">
        <v>106</v>
      </c>
      <c r="C23" s="110">
        <v>1023</v>
      </c>
      <c r="D23" s="110"/>
      <c r="E23" s="110">
        <v>340</v>
      </c>
      <c r="F23" s="111">
        <f>SUM(C23:E23)</f>
        <v>1363</v>
      </c>
    </row>
    <row r="24" spans="1:6" ht="15">
      <c r="A24" s="46" t="s">
        <v>412</v>
      </c>
      <c r="B24" s="47" t="s">
        <v>107</v>
      </c>
      <c r="C24" s="107">
        <f>SUM(C19:C23)</f>
        <v>87030</v>
      </c>
      <c r="D24" s="107"/>
      <c r="E24" s="107">
        <f>SUM(E19:E23)</f>
        <v>28845</v>
      </c>
      <c r="F24" s="107">
        <f>SUM(F19:F23)</f>
        <v>115875</v>
      </c>
    </row>
    <row r="25" spans="1:6" ht="15">
      <c r="A25" s="35" t="s">
        <v>383</v>
      </c>
      <c r="B25" s="47" t="s">
        <v>108</v>
      </c>
      <c r="C25" s="107">
        <v>25035</v>
      </c>
      <c r="D25" s="107"/>
      <c r="E25" s="107">
        <v>8308</v>
      </c>
      <c r="F25" s="107">
        <f>SUM(C25:E25)</f>
        <v>33343</v>
      </c>
    </row>
    <row r="26" spans="1:6" ht="15" hidden="1">
      <c r="A26" s="4" t="s">
        <v>109</v>
      </c>
      <c r="B26" s="26" t="s">
        <v>110</v>
      </c>
      <c r="C26" s="110"/>
      <c r="D26" s="110"/>
      <c r="E26" s="110"/>
      <c r="F26" s="111"/>
    </row>
    <row r="27" spans="1:6" ht="15" hidden="1">
      <c r="A27" s="4" t="s">
        <v>111</v>
      </c>
      <c r="B27" s="26" t="s">
        <v>112</v>
      </c>
      <c r="C27" s="110"/>
      <c r="D27" s="110"/>
      <c r="E27" s="110"/>
      <c r="F27" s="111"/>
    </row>
    <row r="28" spans="1:6" ht="15" hidden="1">
      <c r="A28" s="4" t="s">
        <v>113</v>
      </c>
      <c r="B28" s="26" t="s">
        <v>114</v>
      </c>
      <c r="C28" s="110"/>
      <c r="D28" s="110"/>
      <c r="E28" s="110"/>
      <c r="F28" s="111"/>
    </row>
    <row r="29" spans="1:6" ht="15">
      <c r="A29" s="6" t="s">
        <v>361</v>
      </c>
      <c r="B29" s="29" t="s">
        <v>115</v>
      </c>
      <c r="C29" s="110">
        <v>4200</v>
      </c>
      <c r="D29" s="110"/>
      <c r="E29" s="110">
        <v>1300</v>
      </c>
      <c r="F29" s="111">
        <f aca="true" t="shared" si="0" ref="F29:F49">SUM(C29:E29)</f>
        <v>5500</v>
      </c>
    </row>
    <row r="30" spans="1:6" ht="15" hidden="1">
      <c r="A30" s="4" t="s">
        <v>116</v>
      </c>
      <c r="B30" s="26" t="s">
        <v>117</v>
      </c>
      <c r="C30" s="110"/>
      <c r="D30" s="110"/>
      <c r="E30" s="110"/>
      <c r="F30" s="111">
        <f t="shared" si="0"/>
        <v>0</v>
      </c>
    </row>
    <row r="31" spans="1:6" ht="15" hidden="1">
      <c r="A31" s="4" t="s">
        <v>118</v>
      </c>
      <c r="B31" s="26" t="s">
        <v>119</v>
      </c>
      <c r="C31" s="110"/>
      <c r="D31" s="110"/>
      <c r="E31" s="110"/>
      <c r="F31" s="111">
        <f t="shared" si="0"/>
        <v>0</v>
      </c>
    </row>
    <row r="32" spans="1:6" ht="15" customHeight="1">
      <c r="A32" s="6" t="s">
        <v>413</v>
      </c>
      <c r="B32" s="29" t="s">
        <v>120</v>
      </c>
      <c r="C32" s="110">
        <v>1330</v>
      </c>
      <c r="D32" s="110"/>
      <c r="E32" s="110">
        <v>310</v>
      </c>
      <c r="F32" s="111">
        <f t="shared" si="0"/>
        <v>1640</v>
      </c>
    </row>
    <row r="33" spans="1:6" ht="15" hidden="1">
      <c r="A33" s="4" t="s">
        <v>121</v>
      </c>
      <c r="B33" s="26" t="s">
        <v>122</v>
      </c>
      <c r="C33" s="110"/>
      <c r="D33" s="110"/>
      <c r="E33" s="110"/>
      <c r="F33" s="111">
        <f t="shared" si="0"/>
        <v>0</v>
      </c>
    </row>
    <row r="34" spans="1:6" ht="15" hidden="1">
      <c r="A34" s="4" t="s">
        <v>123</v>
      </c>
      <c r="B34" s="26" t="s">
        <v>124</v>
      </c>
      <c r="C34" s="110"/>
      <c r="D34" s="110"/>
      <c r="E34" s="110"/>
      <c r="F34" s="111">
        <f t="shared" si="0"/>
        <v>0</v>
      </c>
    </row>
    <row r="35" spans="1:6" ht="15" hidden="1">
      <c r="A35" s="4" t="s">
        <v>384</v>
      </c>
      <c r="B35" s="26" t="s">
        <v>125</v>
      </c>
      <c r="C35" s="110"/>
      <c r="D35" s="110"/>
      <c r="E35" s="110"/>
      <c r="F35" s="111">
        <f t="shared" si="0"/>
        <v>0</v>
      </c>
    </row>
    <row r="36" spans="1:6" ht="15" hidden="1">
      <c r="A36" s="4" t="s">
        <v>126</v>
      </c>
      <c r="B36" s="26" t="s">
        <v>127</v>
      </c>
      <c r="C36" s="110"/>
      <c r="D36" s="110"/>
      <c r="E36" s="110"/>
      <c r="F36" s="111">
        <f t="shared" si="0"/>
        <v>0</v>
      </c>
    </row>
    <row r="37" spans="1:6" ht="15" hidden="1">
      <c r="A37" s="9" t="s">
        <v>385</v>
      </c>
      <c r="B37" s="26" t="s">
        <v>128</v>
      </c>
      <c r="C37" s="110"/>
      <c r="D37" s="110"/>
      <c r="E37" s="110"/>
      <c r="F37" s="111">
        <f t="shared" si="0"/>
        <v>0</v>
      </c>
    </row>
    <row r="38" spans="1:6" ht="15" hidden="1">
      <c r="A38" s="5" t="s">
        <v>129</v>
      </c>
      <c r="B38" s="26" t="s">
        <v>130</v>
      </c>
      <c r="C38" s="110"/>
      <c r="D38" s="110"/>
      <c r="E38" s="110"/>
      <c r="F38" s="111">
        <f t="shared" si="0"/>
        <v>0</v>
      </c>
    </row>
    <row r="39" spans="1:6" ht="15" hidden="1">
      <c r="A39" s="4" t="s">
        <v>386</v>
      </c>
      <c r="B39" s="26" t="s">
        <v>131</v>
      </c>
      <c r="C39" s="110"/>
      <c r="D39" s="110"/>
      <c r="E39" s="110"/>
      <c r="F39" s="111">
        <f t="shared" si="0"/>
        <v>0</v>
      </c>
    </row>
    <row r="40" spans="1:6" ht="15">
      <c r="A40" s="6" t="s">
        <v>362</v>
      </c>
      <c r="B40" s="29" t="s">
        <v>132</v>
      </c>
      <c r="C40" s="110">
        <v>26408</v>
      </c>
      <c r="D40" s="110"/>
      <c r="E40" s="110">
        <v>7470</v>
      </c>
      <c r="F40" s="111">
        <f t="shared" si="0"/>
        <v>33878</v>
      </c>
    </row>
    <row r="41" spans="1:6" ht="15" hidden="1">
      <c r="A41" s="4" t="s">
        <v>133</v>
      </c>
      <c r="B41" s="26" t="s">
        <v>134</v>
      </c>
      <c r="C41" s="110"/>
      <c r="D41" s="110"/>
      <c r="E41" s="110"/>
      <c r="F41" s="111">
        <f t="shared" si="0"/>
        <v>0</v>
      </c>
    </row>
    <row r="42" spans="1:6" ht="15" hidden="1">
      <c r="A42" s="4" t="s">
        <v>135</v>
      </c>
      <c r="B42" s="26" t="s">
        <v>136</v>
      </c>
      <c r="C42" s="110"/>
      <c r="D42" s="110"/>
      <c r="E42" s="110"/>
      <c r="F42" s="111">
        <f t="shared" si="0"/>
        <v>0</v>
      </c>
    </row>
    <row r="43" spans="1:6" ht="15">
      <c r="A43" s="6" t="s">
        <v>363</v>
      </c>
      <c r="B43" s="29" t="s">
        <v>137</v>
      </c>
      <c r="C43" s="110">
        <v>875</v>
      </c>
      <c r="D43" s="110"/>
      <c r="E43" s="110">
        <v>125</v>
      </c>
      <c r="F43" s="111">
        <f t="shared" si="0"/>
        <v>1000</v>
      </c>
    </row>
    <row r="44" spans="1:6" ht="15" hidden="1">
      <c r="A44" s="4" t="s">
        <v>138</v>
      </c>
      <c r="B44" s="26" t="s">
        <v>139</v>
      </c>
      <c r="C44" s="110"/>
      <c r="D44" s="110"/>
      <c r="E44" s="110"/>
      <c r="F44" s="111">
        <f t="shared" si="0"/>
        <v>0</v>
      </c>
    </row>
    <row r="45" spans="1:6" ht="15" hidden="1">
      <c r="A45" s="4" t="s">
        <v>140</v>
      </c>
      <c r="B45" s="26" t="s">
        <v>141</v>
      </c>
      <c r="C45" s="110"/>
      <c r="D45" s="110"/>
      <c r="E45" s="110"/>
      <c r="F45" s="111">
        <f t="shared" si="0"/>
        <v>0</v>
      </c>
    </row>
    <row r="46" spans="1:6" ht="15" hidden="1">
      <c r="A46" s="4" t="s">
        <v>387</v>
      </c>
      <c r="B46" s="26" t="s">
        <v>142</v>
      </c>
      <c r="C46" s="110"/>
      <c r="D46" s="110"/>
      <c r="E46" s="110"/>
      <c r="F46" s="111">
        <f t="shared" si="0"/>
        <v>0</v>
      </c>
    </row>
    <row r="47" spans="1:6" ht="15" hidden="1">
      <c r="A47" s="4" t="s">
        <v>388</v>
      </c>
      <c r="B47" s="26" t="s">
        <v>143</v>
      </c>
      <c r="C47" s="110"/>
      <c r="D47" s="110"/>
      <c r="E47" s="110"/>
      <c r="F47" s="111">
        <f t="shared" si="0"/>
        <v>0</v>
      </c>
    </row>
    <row r="48" spans="1:6" ht="15" hidden="1">
      <c r="A48" s="4" t="s">
        <v>144</v>
      </c>
      <c r="B48" s="26" t="s">
        <v>145</v>
      </c>
      <c r="C48" s="110"/>
      <c r="D48" s="110"/>
      <c r="E48" s="110"/>
      <c r="F48" s="111">
        <f t="shared" si="0"/>
        <v>0</v>
      </c>
    </row>
    <row r="49" spans="1:6" ht="15">
      <c r="A49" s="6" t="s">
        <v>364</v>
      </c>
      <c r="B49" s="29" t="s">
        <v>146</v>
      </c>
      <c r="C49" s="110">
        <v>6897</v>
      </c>
      <c r="D49" s="110"/>
      <c r="E49" s="110">
        <v>1889</v>
      </c>
      <c r="F49" s="111">
        <f t="shared" si="0"/>
        <v>8786</v>
      </c>
    </row>
    <row r="50" spans="1:6" ht="15">
      <c r="A50" s="35" t="s">
        <v>365</v>
      </c>
      <c r="B50" s="47" t="s">
        <v>147</v>
      </c>
      <c r="C50" s="107">
        <f>SUM(C29:C49)</f>
        <v>39710</v>
      </c>
      <c r="D50" s="107"/>
      <c r="E50" s="107">
        <f>SUM(E29:E49)</f>
        <v>11094</v>
      </c>
      <c r="F50" s="107">
        <f>SUM(F29:F49)</f>
        <v>50804</v>
      </c>
    </row>
    <row r="51" spans="1:6" ht="15">
      <c r="A51" s="11" t="s">
        <v>148</v>
      </c>
      <c r="B51" s="26" t="s">
        <v>149</v>
      </c>
      <c r="C51" s="110"/>
      <c r="D51" s="110"/>
      <c r="E51" s="110"/>
      <c r="F51" s="111"/>
    </row>
    <row r="52" spans="1:6" ht="15">
      <c r="A52" s="11" t="s">
        <v>366</v>
      </c>
      <c r="B52" s="26" t="s">
        <v>150</v>
      </c>
      <c r="C52" s="110"/>
      <c r="D52" s="110"/>
      <c r="E52" s="110"/>
      <c r="F52" s="111"/>
    </row>
    <row r="53" spans="1:6" ht="15">
      <c r="A53" s="14" t="s">
        <v>389</v>
      </c>
      <c r="B53" s="26" t="s">
        <v>151</v>
      </c>
      <c r="C53" s="110"/>
      <c r="D53" s="110"/>
      <c r="E53" s="110"/>
      <c r="F53" s="111"/>
    </row>
    <row r="54" spans="1:6" ht="15">
      <c r="A54" s="14" t="s">
        <v>390</v>
      </c>
      <c r="B54" s="26" t="s">
        <v>152</v>
      </c>
      <c r="C54" s="110"/>
      <c r="D54" s="110"/>
      <c r="E54" s="110"/>
      <c r="F54" s="111"/>
    </row>
    <row r="55" spans="1:6" ht="15">
      <c r="A55" s="14" t="s">
        <v>391</v>
      </c>
      <c r="B55" s="26" t="s">
        <v>153</v>
      </c>
      <c r="C55" s="110"/>
      <c r="D55" s="110"/>
      <c r="E55" s="110"/>
      <c r="F55" s="111"/>
    </row>
    <row r="56" spans="1:6" ht="15">
      <c r="A56" s="11" t="s">
        <v>392</v>
      </c>
      <c r="B56" s="26" t="s">
        <v>154</v>
      </c>
      <c r="C56" s="110"/>
      <c r="D56" s="110"/>
      <c r="E56" s="110"/>
      <c r="F56" s="111"/>
    </row>
    <row r="57" spans="1:6" ht="15">
      <c r="A57" s="11" t="s">
        <v>393</v>
      </c>
      <c r="B57" s="26" t="s">
        <v>155</v>
      </c>
      <c r="C57" s="110"/>
      <c r="D57" s="110"/>
      <c r="E57" s="110"/>
      <c r="F57" s="111"/>
    </row>
    <row r="58" spans="1:6" ht="15">
      <c r="A58" s="11" t="s">
        <v>394</v>
      </c>
      <c r="B58" s="26" t="s">
        <v>156</v>
      </c>
      <c r="C58" s="110"/>
      <c r="D58" s="110"/>
      <c r="E58" s="110"/>
      <c r="F58" s="111"/>
    </row>
    <row r="59" spans="1:6" ht="15">
      <c r="A59" s="44" t="s">
        <v>368</v>
      </c>
      <c r="B59" s="47" t="s">
        <v>157</v>
      </c>
      <c r="C59" s="107"/>
      <c r="D59" s="107"/>
      <c r="E59" s="107"/>
      <c r="F59" s="107"/>
    </row>
    <row r="60" spans="1:6" ht="15">
      <c r="A60" s="10" t="s">
        <v>395</v>
      </c>
      <c r="B60" s="26" t="s">
        <v>158</v>
      </c>
      <c r="C60" s="110"/>
      <c r="D60" s="110"/>
      <c r="E60" s="110"/>
      <c r="F60" s="111"/>
    </row>
    <row r="61" spans="1:6" ht="15">
      <c r="A61" s="10" t="s">
        <v>159</v>
      </c>
      <c r="B61" s="26" t="s">
        <v>160</v>
      </c>
      <c r="C61" s="110">
        <v>100</v>
      </c>
      <c r="D61" s="110"/>
      <c r="E61" s="110"/>
      <c r="F61" s="111">
        <f>SUM(C61:E61)</f>
        <v>100</v>
      </c>
    </row>
    <row r="62" spans="1:6" ht="30">
      <c r="A62" s="10" t="s">
        <v>161</v>
      </c>
      <c r="B62" s="26" t="s">
        <v>162</v>
      </c>
      <c r="C62" s="110"/>
      <c r="D62" s="110"/>
      <c r="E62" s="110"/>
      <c r="F62" s="111"/>
    </row>
    <row r="63" spans="1:6" ht="15">
      <c r="A63" s="10" t="s">
        <v>369</v>
      </c>
      <c r="B63" s="26" t="s">
        <v>163</v>
      </c>
      <c r="C63" s="110"/>
      <c r="D63" s="110"/>
      <c r="E63" s="110"/>
      <c r="F63" s="111"/>
    </row>
    <row r="64" spans="1:6" ht="30">
      <c r="A64" s="10" t="s">
        <v>396</v>
      </c>
      <c r="B64" s="26" t="s">
        <v>164</v>
      </c>
      <c r="C64" s="110"/>
      <c r="D64" s="110"/>
      <c r="E64" s="110"/>
      <c r="F64" s="111"/>
    </row>
    <row r="65" spans="1:6" ht="15">
      <c r="A65" s="10" t="s">
        <v>370</v>
      </c>
      <c r="B65" s="26" t="s">
        <v>165</v>
      </c>
      <c r="C65" s="110"/>
      <c r="D65" s="110"/>
      <c r="E65" s="110"/>
      <c r="F65" s="111"/>
    </row>
    <row r="66" spans="1:6" ht="30">
      <c r="A66" s="10" t="s">
        <v>397</v>
      </c>
      <c r="B66" s="26" t="s">
        <v>166</v>
      </c>
      <c r="C66" s="110"/>
      <c r="D66" s="110"/>
      <c r="E66" s="110"/>
      <c r="F66" s="111"/>
    </row>
    <row r="67" spans="1:6" ht="15">
      <c r="A67" s="10" t="s">
        <v>398</v>
      </c>
      <c r="B67" s="26" t="s">
        <v>167</v>
      </c>
      <c r="C67" s="110"/>
      <c r="D67" s="110"/>
      <c r="E67" s="110"/>
      <c r="F67" s="111"/>
    </row>
    <row r="68" spans="1:6" ht="15">
      <c r="A68" s="10" t="s">
        <v>168</v>
      </c>
      <c r="B68" s="26" t="s">
        <v>169</v>
      </c>
      <c r="C68" s="110"/>
      <c r="D68" s="110"/>
      <c r="E68" s="110"/>
      <c r="F68" s="111"/>
    </row>
    <row r="69" spans="1:6" ht="15">
      <c r="A69" s="16" t="s">
        <v>170</v>
      </c>
      <c r="B69" s="26" t="s">
        <v>171</v>
      </c>
      <c r="C69" s="110"/>
      <c r="D69" s="110"/>
      <c r="E69" s="110"/>
      <c r="F69" s="111"/>
    </row>
    <row r="70" spans="1:6" ht="15">
      <c r="A70" s="10" t="s">
        <v>399</v>
      </c>
      <c r="B70" s="26" t="s">
        <v>173</v>
      </c>
      <c r="C70" s="110"/>
      <c r="D70" s="110"/>
      <c r="E70" s="110"/>
      <c r="F70" s="111"/>
    </row>
    <row r="71" spans="1:6" ht="15">
      <c r="A71" s="16" t="s">
        <v>31</v>
      </c>
      <c r="B71" s="26" t="s">
        <v>503</v>
      </c>
      <c r="C71" s="110"/>
      <c r="D71" s="110"/>
      <c r="E71" s="110"/>
      <c r="F71" s="111"/>
    </row>
    <row r="72" spans="1:6" ht="15">
      <c r="A72" s="16" t="s">
        <v>32</v>
      </c>
      <c r="B72" s="26" t="s">
        <v>503</v>
      </c>
      <c r="C72" s="110"/>
      <c r="D72" s="110"/>
      <c r="E72" s="110"/>
      <c r="F72" s="111"/>
    </row>
    <row r="73" spans="1:6" ht="15">
      <c r="A73" s="44" t="s">
        <v>371</v>
      </c>
      <c r="B73" s="47" t="s">
        <v>174</v>
      </c>
      <c r="C73" s="107">
        <f>SUM(C61:C72)</f>
        <v>100</v>
      </c>
      <c r="D73" s="107"/>
      <c r="E73" s="107"/>
      <c r="F73" s="107">
        <f>SUM(F61:F72)</f>
        <v>100</v>
      </c>
    </row>
    <row r="74" spans="1:6" ht="15.75">
      <c r="A74" s="48" t="s">
        <v>18</v>
      </c>
      <c r="B74" s="47"/>
      <c r="C74" s="107">
        <f>C73+C59+C50+C25+C24</f>
        <v>151875</v>
      </c>
      <c r="D74" s="107"/>
      <c r="E74" s="107">
        <f>E73+E59+E50+E25+E24</f>
        <v>48247</v>
      </c>
      <c r="F74" s="107">
        <f>SUM(C74:E74)</f>
        <v>200122</v>
      </c>
    </row>
    <row r="75" spans="1:6" ht="15">
      <c r="A75" s="30" t="s">
        <v>175</v>
      </c>
      <c r="B75" s="26" t="s">
        <v>176</v>
      </c>
      <c r="C75" s="110">
        <v>500</v>
      </c>
      <c r="D75" s="110"/>
      <c r="E75" s="110"/>
      <c r="F75" s="111">
        <f>SUM(C75:E75)</f>
        <v>500</v>
      </c>
    </row>
    <row r="76" spans="1:6" ht="15">
      <c r="A76" s="30" t="s">
        <v>400</v>
      </c>
      <c r="B76" s="26" t="s">
        <v>177</v>
      </c>
      <c r="C76" s="110"/>
      <c r="D76" s="110"/>
      <c r="E76" s="110"/>
      <c r="F76" s="111">
        <f>SUM(C76:E76)</f>
        <v>0</v>
      </c>
    </row>
    <row r="77" spans="1:6" ht="15">
      <c r="A77" s="30" t="s">
        <v>178</v>
      </c>
      <c r="B77" s="26" t="s">
        <v>179</v>
      </c>
      <c r="C77" s="110">
        <v>1469</v>
      </c>
      <c r="D77" s="110"/>
      <c r="E77" s="110"/>
      <c r="F77" s="111">
        <f>SUM(C77:E77)</f>
        <v>1469</v>
      </c>
    </row>
    <row r="78" spans="1:6" ht="15">
      <c r="A78" s="30" t="s">
        <v>180</v>
      </c>
      <c r="B78" s="26" t="s">
        <v>181</v>
      </c>
      <c r="C78" s="110">
        <v>320</v>
      </c>
      <c r="D78" s="110"/>
      <c r="E78" s="110"/>
      <c r="F78" s="111">
        <f>SUM(C78:E78)</f>
        <v>320</v>
      </c>
    </row>
    <row r="79" spans="1:6" ht="15">
      <c r="A79" s="5" t="s">
        <v>182</v>
      </c>
      <c r="B79" s="26" t="s">
        <v>183</v>
      </c>
      <c r="C79" s="110"/>
      <c r="D79" s="110"/>
      <c r="E79" s="110"/>
      <c r="F79" s="111"/>
    </row>
    <row r="80" spans="1:6" ht="15">
      <c r="A80" s="5" t="s">
        <v>184</v>
      </c>
      <c r="B80" s="26" t="s">
        <v>185</v>
      </c>
      <c r="C80" s="110"/>
      <c r="D80" s="110"/>
      <c r="E80" s="110"/>
      <c r="F80" s="111"/>
    </row>
    <row r="81" spans="1:6" ht="15">
      <c r="A81" s="5" t="s">
        <v>186</v>
      </c>
      <c r="B81" s="26" t="s">
        <v>187</v>
      </c>
      <c r="C81" s="110">
        <v>618</v>
      </c>
      <c r="D81" s="110"/>
      <c r="E81" s="110"/>
      <c r="F81" s="111">
        <f>SUM(C81:E81)</f>
        <v>618</v>
      </c>
    </row>
    <row r="82" spans="1:6" ht="15">
      <c r="A82" s="45" t="s">
        <v>373</v>
      </c>
      <c r="B82" s="47" t="s">
        <v>188</v>
      </c>
      <c r="C82" s="107">
        <f>SUM(C75:C81)</f>
        <v>2907</v>
      </c>
      <c r="D82" s="107"/>
      <c r="E82" s="107"/>
      <c r="F82" s="107">
        <f>SUM(F75:F81)</f>
        <v>2907</v>
      </c>
    </row>
    <row r="83" spans="1:6" ht="15">
      <c r="A83" s="11" t="s">
        <v>189</v>
      </c>
      <c r="B83" s="26" t="s">
        <v>190</v>
      </c>
      <c r="C83" s="110"/>
      <c r="D83" s="110"/>
      <c r="E83" s="110"/>
      <c r="F83" s="111"/>
    </row>
    <row r="84" spans="1:6" ht="15">
      <c r="A84" s="11" t="s">
        <v>191</v>
      </c>
      <c r="B84" s="26" t="s">
        <v>192</v>
      </c>
      <c r="C84" s="110"/>
      <c r="D84" s="110"/>
      <c r="E84" s="110"/>
      <c r="F84" s="111"/>
    </row>
    <row r="85" spans="1:6" ht="15">
      <c r="A85" s="11" t="s">
        <v>193</v>
      </c>
      <c r="B85" s="26" t="s">
        <v>194</v>
      </c>
      <c r="C85" s="110"/>
      <c r="D85" s="110"/>
      <c r="E85" s="110"/>
      <c r="F85" s="111"/>
    </row>
    <row r="86" spans="1:6" ht="15">
      <c r="A86" s="11" t="s">
        <v>195</v>
      </c>
      <c r="B86" s="26" t="s">
        <v>196</v>
      </c>
      <c r="C86" s="110"/>
      <c r="D86" s="110"/>
      <c r="E86" s="110"/>
      <c r="F86" s="111"/>
    </row>
    <row r="87" spans="1:6" ht="15">
      <c r="A87" s="44" t="s">
        <v>374</v>
      </c>
      <c r="B87" s="47" t="s">
        <v>197</v>
      </c>
      <c r="C87" s="107"/>
      <c r="D87" s="107"/>
      <c r="E87" s="107"/>
      <c r="F87" s="107"/>
    </row>
    <row r="88" spans="1:6" ht="30">
      <c r="A88" s="11" t="s">
        <v>198</v>
      </c>
      <c r="B88" s="26" t="s">
        <v>199</v>
      </c>
      <c r="C88" s="110"/>
      <c r="D88" s="110"/>
      <c r="E88" s="110"/>
      <c r="F88" s="111"/>
    </row>
    <row r="89" spans="1:6" ht="30">
      <c r="A89" s="11" t="s">
        <v>401</v>
      </c>
      <c r="B89" s="26" t="s">
        <v>200</v>
      </c>
      <c r="C89" s="110"/>
      <c r="D89" s="110"/>
      <c r="E89" s="110"/>
      <c r="F89" s="111"/>
    </row>
    <row r="90" spans="1:6" ht="30">
      <c r="A90" s="11" t="s">
        <v>402</v>
      </c>
      <c r="B90" s="26" t="s">
        <v>201</v>
      </c>
      <c r="C90" s="110"/>
      <c r="D90" s="110"/>
      <c r="E90" s="110"/>
      <c r="F90" s="111"/>
    </row>
    <row r="91" spans="1:6" ht="15">
      <c r="A91" s="11" t="s">
        <v>403</v>
      </c>
      <c r="B91" s="26" t="s">
        <v>202</v>
      </c>
      <c r="C91" s="110"/>
      <c r="D91" s="110"/>
      <c r="E91" s="110"/>
      <c r="F91" s="111"/>
    </row>
    <row r="92" spans="1:6" ht="30">
      <c r="A92" s="11" t="s">
        <v>404</v>
      </c>
      <c r="B92" s="26" t="s">
        <v>203</v>
      </c>
      <c r="C92" s="110"/>
      <c r="D92" s="110"/>
      <c r="E92" s="110"/>
      <c r="F92" s="111"/>
    </row>
    <row r="93" spans="1:6" ht="30">
      <c r="A93" s="11" t="s">
        <v>405</v>
      </c>
      <c r="B93" s="26" t="s">
        <v>204</v>
      </c>
      <c r="C93" s="110"/>
      <c r="D93" s="110"/>
      <c r="E93" s="110"/>
      <c r="F93" s="111"/>
    </row>
    <row r="94" spans="1:6" ht="15">
      <c r="A94" s="11" t="s">
        <v>205</v>
      </c>
      <c r="B94" s="26" t="s">
        <v>206</v>
      </c>
      <c r="C94" s="110"/>
      <c r="D94" s="110"/>
      <c r="E94" s="110"/>
      <c r="F94" s="111"/>
    </row>
    <row r="95" spans="1:6" ht="15">
      <c r="A95" s="11" t="s">
        <v>406</v>
      </c>
      <c r="B95" s="26" t="s">
        <v>207</v>
      </c>
      <c r="C95" s="110"/>
      <c r="D95" s="110"/>
      <c r="E95" s="110"/>
      <c r="F95" s="111"/>
    </row>
    <row r="96" spans="1:6" ht="15">
      <c r="A96" s="44" t="s">
        <v>375</v>
      </c>
      <c r="B96" s="47" t="s">
        <v>208</v>
      </c>
      <c r="C96" s="110"/>
      <c r="D96" s="110"/>
      <c r="E96" s="110"/>
      <c r="F96" s="111"/>
    </row>
    <row r="97" spans="1:6" ht="15.75">
      <c r="A97" s="48" t="s">
        <v>17</v>
      </c>
      <c r="B97" s="47"/>
      <c r="C97" s="107">
        <f>C82+C87+C96</f>
        <v>2907</v>
      </c>
      <c r="D97" s="110"/>
      <c r="E97" s="110"/>
      <c r="F97" s="107">
        <f>SUM(C97:E97)</f>
        <v>2907</v>
      </c>
    </row>
    <row r="98" spans="1:6" ht="15.75">
      <c r="A98" s="31" t="s">
        <v>414</v>
      </c>
      <c r="B98" s="32" t="s">
        <v>209</v>
      </c>
      <c r="C98" s="107">
        <f>C96+C87+C82+C73+C59+C50+C25+C24</f>
        <v>154782</v>
      </c>
      <c r="D98" s="107"/>
      <c r="E98" s="107">
        <f>E82+E50+E25+E24</f>
        <v>48247</v>
      </c>
      <c r="F98" s="107">
        <f>F96+F87+F82+F73+F59+F50+F25+F24</f>
        <v>203029</v>
      </c>
    </row>
    <row r="99" spans="1:25" ht="15">
      <c r="A99" s="11" t="s">
        <v>407</v>
      </c>
      <c r="B99" s="4" t="s">
        <v>210</v>
      </c>
      <c r="C99" s="112"/>
      <c r="D99" s="112"/>
      <c r="E99" s="112"/>
      <c r="F99" s="113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9"/>
      <c r="Y99" s="19"/>
    </row>
    <row r="100" spans="1:25" ht="15">
      <c r="A100" s="11" t="s">
        <v>211</v>
      </c>
      <c r="B100" s="4" t="s">
        <v>212</v>
      </c>
      <c r="C100" s="112"/>
      <c r="D100" s="112"/>
      <c r="E100" s="112"/>
      <c r="F100" s="113"/>
      <c r="G100" s="18"/>
      <c r="H100" s="18"/>
      <c r="I100" s="18"/>
      <c r="J100" s="18"/>
      <c r="K100" s="18"/>
      <c r="L100" s="18"/>
      <c r="M100" s="18"/>
      <c r="N100" s="18"/>
      <c r="O100" s="18"/>
      <c r="P100" s="18"/>
      <c r="Q100" s="18"/>
      <c r="R100" s="18"/>
      <c r="S100" s="18"/>
      <c r="T100" s="18"/>
      <c r="U100" s="18"/>
      <c r="V100" s="18"/>
      <c r="W100" s="18"/>
      <c r="X100" s="19"/>
      <c r="Y100" s="19"/>
    </row>
    <row r="101" spans="1:25" ht="15">
      <c r="A101" s="11" t="s">
        <v>408</v>
      </c>
      <c r="B101" s="4" t="s">
        <v>213</v>
      </c>
      <c r="C101" s="112"/>
      <c r="D101" s="112"/>
      <c r="E101" s="112"/>
      <c r="F101" s="113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9"/>
      <c r="Y101" s="19"/>
    </row>
    <row r="102" spans="1:25" ht="15">
      <c r="A102" s="13" t="s">
        <v>376</v>
      </c>
      <c r="B102" s="6" t="s">
        <v>214</v>
      </c>
      <c r="C102" s="114"/>
      <c r="D102" s="114"/>
      <c r="E102" s="114"/>
      <c r="F102" s="115"/>
      <c r="G102" s="20"/>
      <c r="H102" s="20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19"/>
      <c r="Y102" s="19"/>
    </row>
    <row r="103" spans="1:25" ht="15">
      <c r="A103" s="33" t="s">
        <v>409</v>
      </c>
      <c r="B103" s="4" t="s">
        <v>215</v>
      </c>
      <c r="C103" s="116"/>
      <c r="D103" s="116"/>
      <c r="E103" s="116"/>
      <c r="F103" s="117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19"/>
      <c r="Y103" s="19"/>
    </row>
    <row r="104" spans="1:25" ht="15">
      <c r="A104" s="33" t="s">
        <v>379</v>
      </c>
      <c r="B104" s="4" t="s">
        <v>216</v>
      </c>
      <c r="C104" s="116"/>
      <c r="D104" s="116"/>
      <c r="E104" s="116"/>
      <c r="F104" s="117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19"/>
      <c r="Y104" s="19"/>
    </row>
    <row r="105" spans="1:25" ht="15">
      <c r="A105" s="11" t="s">
        <v>217</v>
      </c>
      <c r="B105" s="4" t="s">
        <v>218</v>
      </c>
      <c r="C105" s="112"/>
      <c r="D105" s="112"/>
      <c r="E105" s="112"/>
      <c r="F105" s="113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9"/>
      <c r="Y105" s="19"/>
    </row>
    <row r="106" spans="1:25" ht="15">
      <c r="A106" s="11" t="s">
        <v>410</v>
      </c>
      <c r="B106" s="4" t="s">
        <v>219</v>
      </c>
      <c r="C106" s="112"/>
      <c r="D106" s="112"/>
      <c r="E106" s="112"/>
      <c r="F106" s="113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9"/>
      <c r="Y106" s="19"/>
    </row>
    <row r="107" spans="1:25" ht="15">
      <c r="A107" s="12" t="s">
        <v>377</v>
      </c>
      <c r="B107" s="6" t="s">
        <v>220</v>
      </c>
      <c r="C107" s="118"/>
      <c r="D107" s="118"/>
      <c r="E107" s="118"/>
      <c r="F107" s="119"/>
      <c r="G107" s="22"/>
      <c r="H107" s="22"/>
      <c r="I107" s="22"/>
      <c r="J107" s="22"/>
      <c r="K107" s="22"/>
      <c r="L107" s="22"/>
      <c r="M107" s="22"/>
      <c r="N107" s="22"/>
      <c r="O107" s="22"/>
      <c r="P107" s="22"/>
      <c r="Q107" s="22"/>
      <c r="R107" s="22"/>
      <c r="S107" s="22"/>
      <c r="T107" s="22"/>
      <c r="U107" s="22"/>
      <c r="V107" s="22"/>
      <c r="W107" s="22"/>
      <c r="X107" s="19"/>
      <c r="Y107" s="19"/>
    </row>
    <row r="108" spans="1:25" ht="15">
      <c r="A108" s="33" t="s">
        <v>221</v>
      </c>
      <c r="B108" s="4" t="s">
        <v>222</v>
      </c>
      <c r="C108" s="116"/>
      <c r="D108" s="116"/>
      <c r="E108" s="116"/>
      <c r="F108" s="117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19"/>
      <c r="Y108" s="19"/>
    </row>
    <row r="109" spans="1:25" ht="15">
      <c r="A109" s="33" t="s">
        <v>223</v>
      </c>
      <c r="B109" s="4" t="s">
        <v>224</v>
      </c>
      <c r="C109" s="116"/>
      <c r="D109" s="116"/>
      <c r="E109" s="116"/>
      <c r="F109" s="117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19"/>
      <c r="Y109" s="19"/>
    </row>
    <row r="110" spans="1:25" ht="15">
      <c r="A110" s="12" t="s">
        <v>225</v>
      </c>
      <c r="B110" s="6" t="s">
        <v>226</v>
      </c>
      <c r="C110" s="116"/>
      <c r="D110" s="116"/>
      <c r="E110" s="116"/>
      <c r="F110" s="117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19"/>
      <c r="Y110" s="19"/>
    </row>
    <row r="111" spans="1:25" ht="15">
      <c r="A111" s="33" t="s">
        <v>227</v>
      </c>
      <c r="B111" s="4" t="s">
        <v>228</v>
      </c>
      <c r="C111" s="116"/>
      <c r="D111" s="116"/>
      <c r="E111" s="116"/>
      <c r="F111" s="117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19"/>
      <c r="Y111" s="19"/>
    </row>
    <row r="112" spans="1:25" ht="15">
      <c r="A112" s="33" t="s">
        <v>229</v>
      </c>
      <c r="B112" s="4" t="s">
        <v>230</v>
      </c>
      <c r="C112" s="116"/>
      <c r="D112" s="116"/>
      <c r="E112" s="116"/>
      <c r="F112" s="117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19"/>
      <c r="Y112" s="19"/>
    </row>
    <row r="113" spans="1:25" ht="15">
      <c r="A113" s="33" t="s">
        <v>231</v>
      </c>
      <c r="B113" s="4" t="s">
        <v>232</v>
      </c>
      <c r="C113" s="116"/>
      <c r="D113" s="116"/>
      <c r="E113" s="116"/>
      <c r="F113" s="117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19"/>
      <c r="Y113" s="19"/>
    </row>
    <row r="114" spans="1:25" ht="15">
      <c r="A114" s="34" t="s">
        <v>378</v>
      </c>
      <c r="B114" s="35" t="s">
        <v>233</v>
      </c>
      <c r="C114" s="118"/>
      <c r="D114" s="118"/>
      <c r="E114" s="118"/>
      <c r="F114" s="119"/>
      <c r="G114" s="22"/>
      <c r="H114" s="22"/>
      <c r="I114" s="22"/>
      <c r="J114" s="22"/>
      <c r="K114" s="22"/>
      <c r="L114" s="22"/>
      <c r="M114" s="22"/>
      <c r="N114" s="22"/>
      <c r="O114" s="22"/>
      <c r="P114" s="22"/>
      <c r="Q114" s="22"/>
      <c r="R114" s="22"/>
      <c r="S114" s="22"/>
      <c r="T114" s="22"/>
      <c r="U114" s="22"/>
      <c r="V114" s="22"/>
      <c r="W114" s="22"/>
      <c r="X114" s="19"/>
      <c r="Y114" s="19"/>
    </row>
    <row r="115" spans="1:25" ht="15">
      <c r="A115" s="33" t="s">
        <v>234</v>
      </c>
      <c r="B115" s="4" t="s">
        <v>235</v>
      </c>
      <c r="C115" s="116"/>
      <c r="D115" s="116"/>
      <c r="E115" s="116"/>
      <c r="F115" s="117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19"/>
      <c r="Y115" s="19"/>
    </row>
    <row r="116" spans="1:25" ht="15">
      <c r="A116" s="11" t="s">
        <v>236</v>
      </c>
      <c r="B116" s="4" t="s">
        <v>237</v>
      </c>
      <c r="C116" s="112"/>
      <c r="D116" s="112"/>
      <c r="E116" s="112"/>
      <c r="F116" s="113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9"/>
      <c r="Y116" s="19"/>
    </row>
    <row r="117" spans="1:25" ht="15">
      <c r="A117" s="33" t="s">
        <v>411</v>
      </c>
      <c r="B117" s="4" t="s">
        <v>238</v>
      </c>
      <c r="C117" s="116"/>
      <c r="D117" s="116"/>
      <c r="E117" s="116"/>
      <c r="F117" s="117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19"/>
      <c r="Y117" s="19"/>
    </row>
    <row r="118" spans="1:25" ht="15">
      <c r="A118" s="33" t="s">
        <v>380</v>
      </c>
      <c r="B118" s="4" t="s">
        <v>239</v>
      </c>
      <c r="C118" s="116"/>
      <c r="D118" s="116"/>
      <c r="E118" s="116"/>
      <c r="F118" s="117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19"/>
      <c r="Y118" s="19"/>
    </row>
    <row r="119" spans="1:25" ht="15">
      <c r="A119" s="34" t="s">
        <v>381</v>
      </c>
      <c r="B119" s="35" t="s">
        <v>240</v>
      </c>
      <c r="C119" s="118"/>
      <c r="D119" s="118"/>
      <c r="E119" s="118"/>
      <c r="F119" s="119"/>
      <c r="G119" s="22"/>
      <c r="H119" s="22"/>
      <c r="I119" s="22"/>
      <c r="J119" s="22"/>
      <c r="K119" s="22"/>
      <c r="L119" s="22"/>
      <c r="M119" s="22"/>
      <c r="N119" s="22"/>
      <c r="O119" s="22"/>
      <c r="P119" s="22"/>
      <c r="Q119" s="22"/>
      <c r="R119" s="22"/>
      <c r="S119" s="22"/>
      <c r="T119" s="22"/>
      <c r="U119" s="22"/>
      <c r="V119" s="22"/>
      <c r="W119" s="22"/>
      <c r="X119" s="19"/>
      <c r="Y119" s="19"/>
    </row>
    <row r="120" spans="1:25" ht="15">
      <c r="A120" s="11" t="s">
        <v>241</v>
      </c>
      <c r="B120" s="4" t="s">
        <v>242</v>
      </c>
      <c r="C120" s="112"/>
      <c r="D120" s="112"/>
      <c r="E120" s="112"/>
      <c r="F120" s="113"/>
      <c r="G120" s="18"/>
      <c r="H120" s="18"/>
      <c r="I120" s="18"/>
      <c r="J120" s="18"/>
      <c r="K120" s="18"/>
      <c r="L120" s="18"/>
      <c r="M120" s="18"/>
      <c r="N120" s="18"/>
      <c r="O120" s="18"/>
      <c r="P120" s="18"/>
      <c r="Q120" s="18"/>
      <c r="R120" s="18"/>
      <c r="S120" s="18"/>
      <c r="T120" s="18"/>
      <c r="U120" s="18"/>
      <c r="V120" s="18"/>
      <c r="W120" s="18"/>
      <c r="X120" s="19"/>
      <c r="Y120" s="19"/>
    </row>
    <row r="121" spans="1:25" ht="15.75">
      <c r="A121" s="36" t="s">
        <v>415</v>
      </c>
      <c r="B121" s="37" t="s">
        <v>243</v>
      </c>
      <c r="C121" s="118"/>
      <c r="D121" s="118"/>
      <c r="E121" s="118"/>
      <c r="F121" s="119"/>
      <c r="G121" s="22"/>
      <c r="H121" s="22"/>
      <c r="I121" s="22"/>
      <c r="J121" s="22"/>
      <c r="K121" s="22"/>
      <c r="L121" s="22"/>
      <c r="M121" s="22"/>
      <c r="N121" s="22"/>
      <c r="O121" s="22"/>
      <c r="P121" s="22"/>
      <c r="Q121" s="22"/>
      <c r="R121" s="22"/>
      <c r="S121" s="22"/>
      <c r="T121" s="22"/>
      <c r="U121" s="22"/>
      <c r="V121" s="22"/>
      <c r="W121" s="22"/>
      <c r="X121" s="19"/>
      <c r="Y121" s="19"/>
    </row>
    <row r="122" spans="1:25" ht="15.75">
      <c r="A122" s="71" t="s">
        <v>451</v>
      </c>
      <c r="B122" s="72"/>
      <c r="C122" s="107">
        <f>C121+C98</f>
        <v>154782</v>
      </c>
      <c r="D122" s="107"/>
      <c r="E122" s="107">
        <f>E98</f>
        <v>48247</v>
      </c>
      <c r="F122" s="107">
        <f>F121+F98</f>
        <v>203029</v>
      </c>
      <c r="G122" s="19"/>
      <c r="H122" s="19"/>
      <c r="I122" s="19"/>
      <c r="J122" s="19"/>
      <c r="K122" s="19"/>
      <c r="L122" s="19"/>
      <c r="M122" s="19"/>
      <c r="N122" s="19"/>
      <c r="O122" s="19"/>
      <c r="P122" s="19"/>
      <c r="Q122" s="19"/>
      <c r="R122" s="19"/>
      <c r="S122" s="19"/>
      <c r="T122" s="19"/>
      <c r="U122" s="19"/>
      <c r="V122" s="19"/>
      <c r="W122" s="19"/>
      <c r="X122" s="19"/>
      <c r="Y122" s="19"/>
    </row>
    <row r="123" spans="2:25" ht="15">
      <c r="B123" s="19"/>
      <c r="C123" s="19"/>
      <c r="D123" s="19"/>
      <c r="E123" s="19"/>
      <c r="F123" s="19"/>
      <c r="G123" s="19"/>
      <c r="H123" s="19"/>
      <c r="I123" s="19"/>
      <c r="J123" s="19"/>
      <c r="K123" s="19"/>
      <c r="L123" s="19"/>
      <c r="M123" s="19"/>
      <c r="N123" s="19"/>
      <c r="O123" s="19"/>
      <c r="P123" s="19"/>
      <c r="Q123" s="19"/>
      <c r="R123" s="19"/>
      <c r="S123" s="19"/>
      <c r="T123" s="19"/>
      <c r="U123" s="19"/>
      <c r="V123" s="19"/>
      <c r="W123" s="19"/>
      <c r="X123" s="19"/>
      <c r="Y123" s="19"/>
    </row>
    <row r="124" spans="2:25" ht="15">
      <c r="B124" s="19"/>
      <c r="C124" s="19"/>
      <c r="D124" s="19"/>
      <c r="E124" s="19"/>
      <c r="F124" s="19"/>
      <c r="G124" s="19"/>
      <c r="H124" s="19"/>
      <c r="I124" s="19"/>
      <c r="J124" s="19"/>
      <c r="K124" s="19"/>
      <c r="L124" s="19"/>
      <c r="M124" s="19"/>
      <c r="N124" s="19"/>
      <c r="O124" s="19"/>
      <c r="P124" s="19"/>
      <c r="Q124" s="19"/>
      <c r="R124" s="19"/>
      <c r="S124" s="19"/>
      <c r="T124" s="19"/>
      <c r="U124" s="19"/>
      <c r="V124" s="19"/>
      <c r="W124" s="19"/>
      <c r="X124" s="19"/>
      <c r="Y124" s="19"/>
    </row>
    <row r="125" spans="2:25" ht="15">
      <c r="B125" s="19"/>
      <c r="C125" s="19"/>
      <c r="D125" s="19"/>
      <c r="E125" s="19"/>
      <c r="F125" s="19"/>
      <c r="G125" s="19"/>
      <c r="H125" s="19"/>
      <c r="I125" s="19"/>
      <c r="J125" s="19"/>
      <c r="K125" s="19"/>
      <c r="L125" s="19"/>
      <c r="M125" s="19"/>
      <c r="N125" s="19"/>
      <c r="O125" s="19"/>
      <c r="P125" s="19"/>
      <c r="Q125" s="19"/>
      <c r="R125" s="19"/>
      <c r="S125" s="19"/>
      <c r="T125" s="19"/>
      <c r="U125" s="19"/>
      <c r="V125" s="19"/>
      <c r="W125" s="19"/>
      <c r="X125" s="19"/>
      <c r="Y125" s="19"/>
    </row>
    <row r="126" spans="2:25" ht="15">
      <c r="B126" s="19"/>
      <c r="C126" s="19"/>
      <c r="D126" s="19"/>
      <c r="E126" s="19"/>
      <c r="F126" s="19"/>
      <c r="G126" s="19"/>
      <c r="H126" s="19"/>
      <c r="I126" s="19"/>
      <c r="J126" s="19"/>
      <c r="K126" s="19"/>
      <c r="L126" s="19"/>
      <c r="M126" s="19"/>
      <c r="N126" s="19"/>
      <c r="O126" s="19"/>
      <c r="P126" s="19"/>
      <c r="Q126" s="19"/>
      <c r="R126" s="19"/>
      <c r="S126" s="19"/>
      <c r="T126" s="19"/>
      <c r="U126" s="19"/>
      <c r="V126" s="19"/>
      <c r="W126" s="19"/>
      <c r="X126" s="19"/>
      <c r="Y126" s="19"/>
    </row>
    <row r="127" spans="2:25" ht="15">
      <c r="B127" s="19"/>
      <c r="C127" s="19"/>
      <c r="D127" s="19"/>
      <c r="E127" s="19"/>
      <c r="F127" s="19"/>
      <c r="G127" s="19"/>
      <c r="H127" s="19"/>
      <c r="I127" s="19"/>
      <c r="J127" s="19"/>
      <c r="K127" s="19"/>
      <c r="L127" s="19"/>
      <c r="M127" s="19"/>
      <c r="N127" s="19"/>
      <c r="O127" s="19"/>
      <c r="P127" s="19"/>
      <c r="Q127" s="19"/>
      <c r="R127" s="19"/>
      <c r="S127" s="19"/>
      <c r="T127" s="19"/>
      <c r="U127" s="19"/>
      <c r="V127" s="19"/>
      <c r="W127" s="19"/>
      <c r="X127" s="19"/>
      <c r="Y127" s="19"/>
    </row>
    <row r="128" spans="2:25" ht="15">
      <c r="B128" s="19"/>
      <c r="C128" s="19"/>
      <c r="D128" s="19"/>
      <c r="E128" s="19"/>
      <c r="F128" s="19"/>
      <c r="G128" s="19"/>
      <c r="H128" s="19"/>
      <c r="I128" s="19"/>
      <c r="J128" s="19"/>
      <c r="K128" s="19"/>
      <c r="L128" s="19"/>
      <c r="M128" s="19"/>
      <c r="N128" s="19"/>
      <c r="O128" s="19"/>
      <c r="P128" s="19"/>
      <c r="Q128" s="19"/>
      <c r="R128" s="19"/>
      <c r="S128" s="19"/>
      <c r="T128" s="19"/>
      <c r="U128" s="19"/>
      <c r="V128" s="19"/>
      <c r="W128" s="19"/>
      <c r="X128" s="19"/>
      <c r="Y128" s="19"/>
    </row>
    <row r="129" spans="2:25" ht="15">
      <c r="B129" s="19"/>
      <c r="C129" s="19"/>
      <c r="D129" s="19"/>
      <c r="E129" s="19"/>
      <c r="F129" s="19"/>
      <c r="G129" s="19"/>
      <c r="H129" s="19"/>
      <c r="I129" s="19"/>
      <c r="J129" s="19"/>
      <c r="K129" s="19"/>
      <c r="L129" s="19"/>
      <c r="M129" s="19"/>
      <c r="N129" s="19"/>
      <c r="O129" s="19"/>
      <c r="P129" s="19"/>
      <c r="Q129" s="19"/>
      <c r="R129" s="19"/>
      <c r="S129" s="19"/>
      <c r="T129" s="19"/>
      <c r="U129" s="19"/>
      <c r="V129" s="19"/>
      <c r="W129" s="19"/>
      <c r="X129" s="19"/>
      <c r="Y129" s="19"/>
    </row>
    <row r="130" spans="2:25" ht="15">
      <c r="B130" s="19"/>
      <c r="C130" s="19"/>
      <c r="D130" s="19"/>
      <c r="E130" s="19"/>
      <c r="F130" s="19"/>
      <c r="G130" s="19"/>
      <c r="H130" s="19"/>
      <c r="I130" s="19"/>
      <c r="J130" s="19"/>
      <c r="K130" s="19"/>
      <c r="L130" s="19"/>
      <c r="M130" s="19"/>
      <c r="N130" s="19"/>
      <c r="O130" s="19"/>
      <c r="P130" s="19"/>
      <c r="Q130" s="19"/>
      <c r="R130" s="19"/>
      <c r="S130" s="19"/>
      <c r="T130" s="19"/>
      <c r="U130" s="19"/>
      <c r="V130" s="19"/>
      <c r="W130" s="19"/>
      <c r="X130" s="19"/>
      <c r="Y130" s="19"/>
    </row>
    <row r="131" spans="2:25" ht="15">
      <c r="B131" s="19"/>
      <c r="C131" s="19"/>
      <c r="D131" s="19"/>
      <c r="E131" s="19"/>
      <c r="F131" s="19"/>
      <c r="G131" s="19"/>
      <c r="H131" s="19"/>
      <c r="I131" s="19"/>
      <c r="J131" s="19"/>
      <c r="K131" s="19"/>
      <c r="L131" s="19"/>
      <c r="M131" s="19"/>
      <c r="N131" s="19"/>
      <c r="O131" s="19"/>
      <c r="P131" s="19"/>
      <c r="Q131" s="19"/>
      <c r="R131" s="19"/>
      <c r="S131" s="19"/>
      <c r="T131" s="19"/>
      <c r="U131" s="19"/>
      <c r="V131" s="19"/>
      <c r="W131" s="19"/>
      <c r="X131" s="19"/>
      <c r="Y131" s="19"/>
    </row>
    <row r="132" spans="2:25" ht="15">
      <c r="B132" s="19"/>
      <c r="C132" s="19"/>
      <c r="D132" s="19"/>
      <c r="E132" s="19"/>
      <c r="F132" s="19"/>
      <c r="G132" s="19"/>
      <c r="H132" s="19"/>
      <c r="I132" s="19"/>
      <c r="J132" s="19"/>
      <c r="K132" s="19"/>
      <c r="L132" s="19"/>
      <c r="M132" s="19"/>
      <c r="N132" s="19"/>
      <c r="O132" s="19"/>
      <c r="P132" s="19"/>
      <c r="Q132" s="19"/>
      <c r="R132" s="19"/>
      <c r="S132" s="19"/>
      <c r="T132" s="19"/>
      <c r="U132" s="19"/>
      <c r="V132" s="19"/>
      <c r="W132" s="19"/>
      <c r="X132" s="19"/>
      <c r="Y132" s="19"/>
    </row>
    <row r="133" spans="2:25" ht="15">
      <c r="B133" s="19"/>
      <c r="C133" s="19"/>
      <c r="D133" s="19"/>
      <c r="E133" s="19"/>
      <c r="F133" s="19"/>
      <c r="G133" s="19"/>
      <c r="H133" s="19"/>
      <c r="I133" s="19"/>
      <c r="J133" s="19"/>
      <c r="K133" s="19"/>
      <c r="L133" s="19"/>
      <c r="M133" s="19"/>
      <c r="N133" s="19"/>
      <c r="O133" s="19"/>
      <c r="P133" s="19"/>
      <c r="Q133" s="19"/>
      <c r="R133" s="19"/>
      <c r="S133" s="19"/>
      <c r="T133" s="19"/>
      <c r="U133" s="19"/>
      <c r="V133" s="19"/>
      <c r="W133" s="19"/>
      <c r="X133" s="19"/>
      <c r="Y133" s="19"/>
    </row>
    <row r="134" spans="2:25" ht="15">
      <c r="B134" s="19"/>
      <c r="C134" s="19"/>
      <c r="D134" s="19"/>
      <c r="E134" s="19"/>
      <c r="F134" s="19"/>
      <c r="G134" s="19"/>
      <c r="H134" s="19"/>
      <c r="I134" s="19"/>
      <c r="J134" s="19"/>
      <c r="K134" s="19"/>
      <c r="L134" s="19"/>
      <c r="M134" s="19"/>
      <c r="N134" s="19"/>
      <c r="O134" s="19"/>
      <c r="P134" s="19"/>
      <c r="Q134" s="19"/>
      <c r="R134" s="19"/>
      <c r="S134" s="19"/>
      <c r="T134" s="19"/>
      <c r="U134" s="19"/>
      <c r="V134" s="19"/>
      <c r="W134" s="19"/>
      <c r="X134" s="19"/>
      <c r="Y134" s="19"/>
    </row>
    <row r="135" spans="2:25" ht="15">
      <c r="B135" s="19"/>
      <c r="C135" s="19"/>
      <c r="D135" s="19"/>
      <c r="E135" s="19"/>
      <c r="F135" s="19"/>
      <c r="G135" s="19"/>
      <c r="H135" s="19"/>
      <c r="I135" s="19"/>
      <c r="J135" s="19"/>
      <c r="K135" s="19"/>
      <c r="L135" s="19"/>
      <c r="M135" s="19"/>
      <c r="N135" s="19"/>
      <c r="O135" s="19"/>
      <c r="P135" s="19"/>
      <c r="Q135" s="19"/>
      <c r="R135" s="19"/>
      <c r="S135" s="19"/>
      <c r="T135" s="19"/>
      <c r="U135" s="19"/>
      <c r="V135" s="19"/>
      <c r="W135" s="19"/>
      <c r="X135" s="19"/>
      <c r="Y135" s="19"/>
    </row>
    <row r="136" spans="2:25" ht="15">
      <c r="B136" s="19"/>
      <c r="C136" s="19"/>
      <c r="D136" s="19"/>
      <c r="E136" s="19"/>
      <c r="F136" s="19"/>
      <c r="G136" s="19"/>
      <c r="H136" s="19"/>
      <c r="I136" s="19"/>
      <c r="J136" s="19"/>
      <c r="K136" s="19"/>
      <c r="L136" s="19"/>
      <c r="M136" s="19"/>
      <c r="N136" s="19"/>
      <c r="O136" s="19"/>
      <c r="P136" s="19"/>
      <c r="Q136" s="19"/>
      <c r="R136" s="19"/>
      <c r="S136" s="19"/>
      <c r="T136" s="19"/>
      <c r="U136" s="19"/>
      <c r="V136" s="19"/>
      <c r="W136" s="19"/>
      <c r="X136" s="19"/>
      <c r="Y136" s="19"/>
    </row>
    <row r="137" spans="2:25" ht="15">
      <c r="B137" s="19"/>
      <c r="C137" s="19"/>
      <c r="D137" s="19"/>
      <c r="E137" s="19"/>
      <c r="F137" s="19"/>
      <c r="G137" s="19"/>
      <c r="H137" s="19"/>
      <c r="I137" s="19"/>
      <c r="J137" s="19"/>
      <c r="K137" s="19"/>
      <c r="L137" s="19"/>
      <c r="M137" s="19"/>
      <c r="N137" s="19"/>
      <c r="O137" s="19"/>
      <c r="P137" s="19"/>
      <c r="Q137" s="19"/>
      <c r="R137" s="19"/>
      <c r="S137" s="19"/>
      <c r="T137" s="19"/>
      <c r="U137" s="19"/>
      <c r="V137" s="19"/>
      <c r="W137" s="19"/>
      <c r="X137" s="19"/>
      <c r="Y137" s="19"/>
    </row>
    <row r="138" spans="2:25" ht="15">
      <c r="B138" s="19"/>
      <c r="C138" s="19"/>
      <c r="D138" s="19"/>
      <c r="E138" s="19"/>
      <c r="F138" s="19"/>
      <c r="G138" s="19"/>
      <c r="H138" s="19"/>
      <c r="I138" s="19"/>
      <c r="J138" s="19"/>
      <c r="K138" s="19"/>
      <c r="L138" s="19"/>
      <c r="M138" s="19"/>
      <c r="N138" s="19"/>
      <c r="O138" s="19"/>
      <c r="P138" s="19"/>
      <c r="Q138" s="19"/>
      <c r="R138" s="19"/>
      <c r="S138" s="19"/>
      <c r="T138" s="19"/>
      <c r="U138" s="19"/>
      <c r="V138" s="19"/>
      <c r="W138" s="19"/>
      <c r="X138" s="19"/>
      <c r="Y138" s="19"/>
    </row>
    <row r="139" spans="2:25" ht="15">
      <c r="B139" s="19"/>
      <c r="C139" s="19"/>
      <c r="D139" s="19"/>
      <c r="E139" s="19"/>
      <c r="F139" s="19"/>
      <c r="G139" s="19"/>
      <c r="H139" s="19"/>
      <c r="I139" s="19"/>
      <c r="J139" s="19"/>
      <c r="K139" s="19"/>
      <c r="L139" s="19"/>
      <c r="M139" s="19"/>
      <c r="N139" s="19"/>
      <c r="O139" s="19"/>
      <c r="P139" s="19"/>
      <c r="Q139" s="19"/>
      <c r="R139" s="19"/>
      <c r="S139" s="19"/>
      <c r="T139" s="19"/>
      <c r="U139" s="19"/>
      <c r="V139" s="19"/>
      <c r="W139" s="19"/>
      <c r="X139" s="19"/>
      <c r="Y139" s="19"/>
    </row>
    <row r="140" spans="2:25" ht="15">
      <c r="B140" s="19"/>
      <c r="C140" s="19"/>
      <c r="D140" s="19"/>
      <c r="E140" s="19"/>
      <c r="F140" s="19"/>
      <c r="G140" s="19"/>
      <c r="H140" s="19"/>
      <c r="I140" s="19"/>
      <c r="J140" s="19"/>
      <c r="K140" s="19"/>
      <c r="L140" s="19"/>
      <c r="M140" s="19"/>
      <c r="N140" s="19"/>
      <c r="O140" s="19"/>
      <c r="P140" s="19"/>
      <c r="Q140" s="19"/>
      <c r="R140" s="19"/>
      <c r="S140" s="19"/>
      <c r="T140" s="19"/>
      <c r="U140" s="19"/>
      <c r="V140" s="19"/>
      <c r="W140" s="19"/>
      <c r="X140" s="19"/>
      <c r="Y140" s="19"/>
    </row>
    <row r="141" spans="2:25" ht="15">
      <c r="B141" s="19"/>
      <c r="C141" s="19"/>
      <c r="D141" s="19"/>
      <c r="E141" s="19"/>
      <c r="F141" s="19"/>
      <c r="G141" s="19"/>
      <c r="H141" s="19"/>
      <c r="I141" s="19"/>
      <c r="J141" s="19"/>
      <c r="K141" s="19"/>
      <c r="L141" s="19"/>
      <c r="M141" s="19"/>
      <c r="N141" s="19"/>
      <c r="O141" s="19"/>
      <c r="P141" s="19"/>
      <c r="Q141" s="19"/>
      <c r="R141" s="19"/>
      <c r="S141" s="19"/>
      <c r="T141" s="19"/>
      <c r="U141" s="19"/>
      <c r="V141" s="19"/>
      <c r="W141" s="19"/>
      <c r="X141" s="19"/>
      <c r="Y141" s="19"/>
    </row>
    <row r="142" spans="2:25" ht="15">
      <c r="B142" s="19"/>
      <c r="C142" s="19"/>
      <c r="D142" s="19"/>
      <c r="E142" s="19"/>
      <c r="F142" s="19"/>
      <c r="G142" s="19"/>
      <c r="H142" s="19"/>
      <c r="I142" s="19"/>
      <c r="J142" s="19"/>
      <c r="K142" s="19"/>
      <c r="L142" s="19"/>
      <c r="M142" s="19"/>
      <c r="N142" s="19"/>
      <c r="O142" s="19"/>
      <c r="P142" s="19"/>
      <c r="Q142" s="19"/>
      <c r="R142" s="19"/>
      <c r="S142" s="19"/>
      <c r="T142" s="19"/>
      <c r="U142" s="19"/>
      <c r="V142" s="19"/>
      <c r="W142" s="19"/>
      <c r="X142" s="19"/>
      <c r="Y142" s="19"/>
    </row>
    <row r="143" spans="2:25" ht="15">
      <c r="B143" s="19"/>
      <c r="C143" s="19"/>
      <c r="D143" s="19"/>
      <c r="E143" s="19"/>
      <c r="F143" s="19"/>
      <c r="G143" s="19"/>
      <c r="H143" s="19"/>
      <c r="I143" s="19"/>
      <c r="J143" s="19"/>
      <c r="K143" s="19"/>
      <c r="L143" s="19"/>
      <c r="M143" s="19"/>
      <c r="N143" s="19"/>
      <c r="O143" s="19"/>
      <c r="P143" s="19"/>
      <c r="Q143" s="19"/>
      <c r="R143" s="19"/>
      <c r="S143" s="19"/>
      <c r="T143" s="19"/>
      <c r="U143" s="19"/>
      <c r="V143" s="19"/>
      <c r="W143" s="19"/>
      <c r="X143" s="19"/>
      <c r="Y143" s="19"/>
    </row>
    <row r="144" spans="2:25" ht="15">
      <c r="B144" s="19"/>
      <c r="C144" s="19"/>
      <c r="D144" s="19"/>
      <c r="E144" s="19"/>
      <c r="F144" s="19"/>
      <c r="G144" s="19"/>
      <c r="H144" s="19"/>
      <c r="I144" s="19"/>
      <c r="J144" s="19"/>
      <c r="K144" s="19"/>
      <c r="L144" s="19"/>
      <c r="M144" s="19"/>
      <c r="N144" s="19"/>
      <c r="O144" s="19"/>
      <c r="P144" s="19"/>
      <c r="Q144" s="19"/>
      <c r="R144" s="19"/>
      <c r="S144" s="19"/>
      <c r="T144" s="19"/>
      <c r="U144" s="19"/>
      <c r="V144" s="19"/>
      <c r="W144" s="19"/>
      <c r="X144" s="19"/>
      <c r="Y144" s="19"/>
    </row>
    <row r="145" spans="2:25" ht="15">
      <c r="B145" s="19"/>
      <c r="C145" s="19"/>
      <c r="D145" s="19"/>
      <c r="E145" s="19"/>
      <c r="F145" s="19"/>
      <c r="G145" s="19"/>
      <c r="H145" s="19"/>
      <c r="I145" s="19"/>
      <c r="J145" s="19"/>
      <c r="K145" s="19"/>
      <c r="L145" s="19"/>
      <c r="M145" s="19"/>
      <c r="N145" s="19"/>
      <c r="O145" s="19"/>
      <c r="P145" s="19"/>
      <c r="Q145" s="19"/>
      <c r="R145" s="19"/>
      <c r="S145" s="19"/>
      <c r="T145" s="19"/>
      <c r="U145" s="19"/>
      <c r="V145" s="19"/>
      <c r="W145" s="19"/>
      <c r="X145" s="19"/>
      <c r="Y145" s="19"/>
    </row>
    <row r="146" spans="2:25" ht="15">
      <c r="B146" s="19"/>
      <c r="C146" s="19"/>
      <c r="D146" s="19"/>
      <c r="E146" s="19"/>
      <c r="F146" s="19"/>
      <c r="G146" s="19"/>
      <c r="H146" s="19"/>
      <c r="I146" s="19"/>
      <c r="J146" s="19"/>
      <c r="K146" s="19"/>
      <c r="L146" s="19"/>
      <c r="M146" s="19"/>
      <c r="N146" s="19"/>
      <c r="O146" s="19"/>
      <c r="P146" s="19"/>
      <c r="Q146" s="19"/>
      <c r="R146" s="19"/>
      <c r="S146" s="19"/>
      <c r="T146" s="19"/>
      <c r="U146" s="19"/>
      <c r="V146" s="19"/>
      <c r="W146" s="19"/>
      <c r="X146" s="19"/>
      <c r="Y146" s="19"/>
    </row>
    <row r="147" spans="2:25" ht="15">
      <c r="B147" s="19"/>
      <c r="C147" s="19"/>
      <c r="D147" s="19"/>
      <c r="E147" s="19"/>
      <c r="F147" s="19"/>
      <c r="G147" s="19"/>
      <c r="H147" s="19"/>
      <c r="I147" s="19"/>
      <c r="J147" s="19"/>
      <c r="K147" s="19"/>
      <c r="L147" s="19"/>
      <c r="M147" s="19"/>
      <c r="N147" s="19"/>
      <c r="O147" s="19"/>
      <c r="P147" s="19"/>
      <c r="Q147" s="19"/>
      <c r="R147" s="19"/>
      <c r="S147" s="19"/>
      <c r="T147" s="19"/>
      <c r="U147" s="19"/>
      <c r="V147" s="19"/>
      <c r="W147" s="19"/>
      <c r="X147" s="19"/>
      <c r="Y147" s="19"/>
    </row>
    <row r="148" spans="2:25" ht="15">
      <c r="B148" s="19"/>
      <c r="C148" s="19"/>
      <c r="D148" s="19"/>
      <c r="E148" s="19"/>
      <c r="F148" s="19"/>
      <c r="G148" s="19"/>
      <c r="H148" s="19"/>
      <c r="I148" s="19"/>
      <c r="J148" s="19"/>
      <c r="K148" s="19"/>
      <c r="L148" s="19"/>
      <c r="M148" s="19"/>
      <c r="N148" s="19"/>
      <c r="O148" s="19"/>
      <c r="P148" s="19"/>
      <c r="Q148" s="19"/>
      <c r="R148" s="19"/>
      <c r="S148" s="19"/>
      <c r="T148" s="19"/>
      <c r="U148" s="19"/>
      <c r="V148" s="19"/>
      <c r="W148" s="19"/>
      <c r="X148" s="19"/>
      <c r="Y148" s="19"/>
    </row>
    <row r="149" spans="2:25" ht="15">
      <c r="B149" s="19"/>
      <c r="C149" s="19"/>
      <c r="D149" s="19"/>
      <c r="E149" s="19"/>
      <c r="F149" s="19"/>
      <c r="G149" s="19"/>
      <c r="H149" s="19"/>
      <c r="I149" s="19"/>
      <c r="J149" s="19"/>
      <c r="K149" s="19"/>
      <c r="L149" s="19"/>
      <c r="M149" s="19"/>
      <c r="N149" s="19"/>
      <c r="O149" s="19"/>
      <c r="P149" s="19"/>
      <c r="Q149" s="19"/>
      <c r="R149" s="19"/>
      <c r="S149" s="19"/>
      <c r="T149" s="19"/>
      <c r="U149" s="19"/>
      <c r="V149" s="19"/>
      <c r="W149" s="19"/>
      <c r="X149" s="19"/>
      <c r="Y149" s="19"/>
    </row>
    <row r="150" spans="2:25" ht="15">
      <c r="B150" s="19"/>
      <c r="C150" s="19"/>
      <c r="D150" s="19"/>
      <c r="E150" s="19"/>
      <c r="F150" s="19"/>
      <c r="G150" s="19"/>
      <c r="H150" s="19"/>
      <c r="I150" s="19"/>
      <c r="J150" s="19"/>
      <c r="K150" s="19"/>
      <c r="L150" s="19"/>
      <c r="M150" s="19"/>
      <c r="N150" s="19"/>
      <c r="O150" s="19"/>
      <c r="P150" s="19"/>
      <c r="Q150" s="19"/>
      <c r="R150" s="19"/>
      <c r="S150" s="19"/>
      <c r="T150" s="19"/>
      <c r="U150" s="19"/>
      <c r="V150" s="19"/>
      <c r="W150" s="19"/>
      <c r="X150" s="19"/>
      <c r="Y150" s="19"/>
    </row>
    <row r="151" spans="2:25" ht="15">
      <c r="B151" s="19"/>
      <c r="C151" s="19"/>
      <c r="D151" s="19"/>
      <c r="E151" s="19"/>
      <c r="F151" s="19"/>
      <c r="G151" s="19"/>
      <c r="H151" s="19"/>
      <c r="I151" s="19"/>
      <c r="J151" s="19"/>
      <c r="K151" s="19"/>
      <c r="L151" s="19"/>
      <c r="M151" s="19"/>
      <c r="N151" s="19"/>
      <c r="O151" s="19"/>
      <c r="P151" s="19"/>
      <c r="Q151" s="19"/>
      <c r="R151" s="19"/>
      <c r="S151" s="19"/>
      <c r="T151" s="19"/>
      <c r="U151" s="19"/>
      <c r="V151" s="19"/>
      <c r="W151" s="19"/>
      <c r="X151" s="19"/>
      <c r="Y151" s="19"/>
    </row>
    <row r="152" spans="2:25" ht="15">
      <c r="B152" s="19"/>
      <c r="C152" s="19"/>
      <c r="D152" s="19"/>
      <c r="E152" s="19"/>
      <c r="F152" s="19"/>
      <c r="G152" s="19"/>
      <c r="H152" s="19"/>
      <c r="I152" s="19"/>
      <c r="J152" s="19"/>
      <c r="K152" s="19"/>
      <c r="L152" s="19"/>
      <c r="M152" s="19"/>
      <c r="N152" s="19"/>
      <c r="O152" s="19"/>
      <c r="P152" s="19"/>
      <c r="Q152" s="19"/>
      <c r="R152" s="19"/>
      <c r="S152" s="19"/>
      <c r="T152" s="19"/>
      <c r="U152" s="19"/>
      <c r="V152" s="19"/>
      <c r="W152" s="19"/>
      <c r="X152" s="19"/>
      <c r="Y152" s="19"/>
    </row>
    <row r="153" spans="2:25" ht="15">
      <c r="B153" s="19"/>
      <c r="C153" s="19"/>
      <c r="D153" s="19"/>
      <c r="E153" s="19"/>
      <c r="F153" s="19"/>
      <c r="G153" s="19"/>
      <c r="H153" s="19"/>
      <c r="I153" s="19"/>
      <c r="J153" s="19"/>
      <c r="K153" s="19"/>
      <c r="L153" s="19"/>
      <c r="M153" s="19"/>
      <c r="N153" s="19"/>
      <c r="O153" s="19"/>
      <c r="P153" s="19"/>
      <c r="Q153" s="19"/>
      <c r="R153" s="19"/>
      <c r="S153" s="19"/>
      <c r="T153" s="19"/>
      <c r="U153" s="19"/>
      <c r="V153" s="19"/>
      <c r="W153" s="19"/>
      <c r="X153" s="19"/>
      <c r="Y153" s="19"/>
    </row>
    <row r="154" spans="2:25" ht="15">
      <c r="B154" s="19"/>
      <c r="C154" s="19"/>
      <c r="D154" s="19"/>
      <c r="E154" s="19"/>
      <c r="F154" s="19"/>
      <c r="G154" s="19"/>
      <c r="H154" s="19"/>
      <c r="I154" s="19"/>
      <c r="J154" s="19"/>
      <c r="K154" s="19"/>
      <c r="L154" s="19"/>
      <c r="M154" s="19"/>
      <c r="N154" s="19"/>
      <c r="O154" s="19"/>
      <c r="P154" s="19"/>
      <c r="Q154" s="19"/>
      <c r="R154" s="19"/>
      <c r="S154" s="19"/>
      <c r="T154" s="19"/>
      <c r="U154" s="19"/>
      <c r="V154" s="19"/>
      <c r="W154" s="19"/>
      <c r="X154" s="19"/>
      <c r="Y154" s="19"/>
    </row>
    <row r="155" spans="2:25" ht="15">
      <c r="B155" s="19"/>
      <c r="C155" s="19"/>
      <c r="D155" s="19"/>
      <c r="E155" s="19"/>
      <c r="F155" s="19"/>
      <c r="G155" s="19"/>
      <c r="H155" s="19"/>
      <c r="I155" s="19"/>
      <c r="J155" s="19"/>
      <c r="K155" s="19"/>
      <c r="L155" s="19"/>
      <c r="M155" s="19"/>
      <c r="N155" s="19"/>
      <c r="O155" s="19"/>
      <c r="P155" s="19"/>
      <c r="Q155" s="19"/>
      <c r="R155" s="19"/>
      <c r="S155" s="19"/>
      <c r="T155" s="19"/>
      <c r="U155" s="19"/>
      <c r="V155" s="19"/>
      <c r="W155" s="19"/>
      <c r="X155" s="19"/>
      <c r="Y155" s="19"/>
    </row>
    <row r="156" spans="2:25" ht="15">
      <c r="B156" s="19"/>
      <c r="C156" s="19"/>
      <c r="D156" s="19"/>
      <c r="E156" s="19"/>
      <c r="F156" s="19"/>
      <c r="G156" s="19"/>
      <c r="H156" s="19"/>
      <c r="I156" s="19"/>
      <c r="J156" s="19"/>
      <c r="K156" s="19"/>
      <c r="L156" s="19"/>
      <c r="M156" s="19"/>
      <c r="N156" s="19"/>
      <c r="O156" s="19"/>
      <c r="P156" s="19"/>
      <c r="Q156" s="19"/>
      <c r="R156" s="19"/>
      <c r="S156" s="19"/>
      <c r="T156" s="19"/>
      <c r="U156" s="19"/>
      <c r="V156" s="19"/>
      <c r="W156" s="19"/>
      <c r="X156" s="19"/>
      <c r="Y156" s="19"/>
    </row>
    <row r="157" spans="2:25" ht="15">
      <c r="B157" s="19"/>
      <c r="C157" s="19"/>
      <c r="D157" s="19"/>
      <c r="E157" s="19"/>
      <c r="F157" s="19"/>
      <c r="G157" s="19"/>
      <c r="H157" s="19"/>
      <c r="I157" s="19"/>
      <c r="J157" s="19"/>
      <c r="K157" s="19"/>
      <c r="L157" s="19"/>
      <c r="M157" s="19"/>
      <c r="N157" s="19"/>
      <c r="O157" s="19"/>
      <c r="P157" s="19"/>
      <c r="Q157" s="19"/>
      <c r="R157" s="19"/>
      <c r="S157" s="19"/>
      <c r="T157" s="19"/>
      <c r="U157" s="19"/>
      <c r="V157" s="19"/>
      <c r="W157" s="19"/>
      <c r="X157" s="19"/>
      <c r="Y157" s="19"/>
    </row>
    <row r="158" spans="2:25" ht="15">
      <c r="B158" s="19"/>
      <c r="C158" s="19"/>
      <c r="D158" s="19"/>
      <c r="E158" s="19"/>
      <c r="F158" s="19"/>
      <c r="G158" s="19"/>
      <c r="H158" s="19"/>
      <c r="I158" s="19"/>
      <c r="J158" s="19"/>
      <c r="K158" s="19"/>
      <c r="L158" s="19"/>
      <c r="M158" s="19"/>
      <c r="N158" s="19"/>
      <c r="O158" s="19"/>
      <c r="P158" s="19"/>
      <c r="Q158" s="19"/>
      <c r="R158" s="19"/>
      <c r="S158" s="19"/>
      <c r="T158" s="19"/>
      <c r="U158" s="19"/>
      <c r="V158" s="19"/>
      <c r="W158" s="19"/>
      <c r="X158" s="19"/>
      <c r="Y158" s="19"/>
    </row>
    <row r="159" spans="2:25" ht="15">
      <c r="B159" s="19"/>
      <c r="C159" s="19"/>
      <c r="D159" s="19"/>
      <c r="E159" s="19"/>
      <c r="F159" s="19"/>
      <c r="G159" s="19"/>
      <c r="H159" s="19"/>
      <c r="I159" s="19"/>
      <c r="J159" s="19"/>
      <c r="K159" s="19"/>
      <c r="L159" s="19"/>
      <c r="M159" s="19"/>
      <c r="N159" s="19"/>
      <c r="O159" s="19"/>
      <c r="P159" s="19"/>
      <c r="Q159" s="19"/>
      <c r="R159" s="19"/>
      <c r="S159" s="19"/>
      <c r="T159" s="19"/>
      <c r="U159" s="19"/>
      <c r="V159" s="19"/>
      <c r="W159" s="19"/>
      <c r="X159" s="19"/>
      <c r="Y159" s="19"/>
    </row>
    <row r="160" spans="2:25" ht="15">
      <c r="B160" s="19"/>
      <c r="C160" s="19"/>
      <c r="D160" s="19"/>
      <c r="E160" s="19"/>
      <c r="F160" s="19"/>
      <c r="G160" s="19"/>
      <c r="H160" s="19"/>
      <c r="I160" s="19"/>
      <c r="J160" s="19"/>
      <c r="K160" s="19"/>
      <c r="L160" s="19"/>
      <c r="M160" s="19"/>
      <c r="N160" s="19"/>
      <c r="O160" s="19"/>
      <c r="P160" s="19"/>
      <c r="Q160" s="19"/>
      <c r="R160" s="19"/>
      <c r="S160" s="19"/>
      <c r="T160" s="19"/>
      <c r="U160" s="19"/>
      <c r="V160" s="19"/>
      <c r="W160" s="19"/>
      <c r="X160" s="19"/>
      <c r="Y160" s="19"/>
    </row>
    <row r="161" spans="2:25" ht="15">
      <c r="B161" s="19"/>
      <c r="C161" s="19"/>
      <c r="D161" s="19"/>
      <c r="E161" s="19"/>
      <c r="F161" s="19"/>
      <c r="G161" s="19"/>
      <c r="H161" s="19"/>
      <c r="I161" s="19"/>
      <c r="J161" s="19"/>
      <c r="K161" s="19"/>
      <c r="L161" s="19"/>
      <c r="M161" s="19"/>
      <c r="N161" s="19"/>
      <c r="O161" s="19"/>
      <c r="P161" s="19"/>
      <c r="Q161" s="19"/>
      <c r="R161" s="19"/>
      <c r="S161" s="19"/>
      <c r="T161" s="19"/>
      <c r="U161" s="19"/>
      <c r="V161" s="19"/>
      <c r="W161" s="19"/>
      <c r="X161" s="19"/>
      <c r="Y161" s="19"/>
    </row>
    <row r="162" spans="2:25" ht="15">
      <c r="B162" s="19"/>
      <c r="C162" s="19"/>
      <c r="D162" s="19"/>
      <c r="E162" s="19"/>
      <c r="F162" s="19"/>
      <c r="G162" s="19"/>
      <c r="H162" s="19"/>
      <c r="I162" s="19"/>
      <c r="J162" s="19"/>
      <c r="K162" s="19"/>
      <c r="L162" s="19"/>
      <c r="M162" s="19"/>
      <c r="N162" s="19"/>
      <c r="O162" s="19"/>
      <c r="P162" s="19"/>
      <c r="Q162" s="19"/>
      <c r="R162" s="19"/>
      <c r="S162" s="19"/>
      <c r="T162" s="19"/>
      <c r="U162" s="19"/>
      <c r="V162" s="19"/>
      <c r="W162" s="19"/>
      <c r="X162" s="19"/>
      <c r="Y162" s="19"/>
    </row>
    <row r="163" spans="2:25" ht="15">
      <c r="B163" s="19"/>
      <c r="C163" s="19"/>
      <c r="D163" s="19"/>
      <c r="E163" s="19"/>
      <c r="F163" s="19"/>
      <c r="G163" s="19"/>
      <c r="H163" s="19"/>
      <c r="I163" s="19"/>
      <c r="J163" s="19"/>
      <c r="K163" s="19"/>
      <c r="L163" s="19"/>
      <c r="M163" s="19"/>
      <c r="N163" s="19"/>
      <c r="O163" s="19"/>
      <c r="P163" s="19"/>
      <c r="Q163" s="19"/>
      <c r="R163" s="19"/>
      <c r="S163" s="19"/>
      <c r="T163" s="19"/>
      <c r="U163" s="19"/>
      <c r="V163" s="19"/>
      <c r="W163" s="19"/>
      <c r="X163" s="19"/>
      <c r="Y163" s="19"/>
    </row>
    <row r="164" spans="2:25" ht="15">
      <c r="B164" s="19"/>
      <c r="C164" s="19"/>
      <c r="D164" s="19"/>
      <c r="E164" s="19"/>
      <c r="F164" s="19"/>
      <c r="G164" s="19"/>
      <c r="H164" s="19"/>
      <c r="I164" s="19"/>
      <c r="J164" s="19"/>
      <c r="K164" s="19"/>
      <c r="L164" s="19"/>
      <c r="M164" s="19"/>
      <c r="N164" s="19"/>
      <c r="O164" s="19"/>
      <c r="P164" s="19"/>
      <c r="Q164" s="19"/>
      <c r="R164" s="19"/>
      <c r="S164" s="19"/>
      <c r="T164" s="19"/>
      <c r="U164" s="19"/>
      <c r="V164" s="19"/>
      <c r="W164" s="19"/>
      <c r="X164" s="19"/>
      <c r="Y164" s="19"/>
    </row>
    <row r="165" spans="2:25" ht="15">
      <c r="B165" s="19"/>
      <c r="C165" s="19"/>
      <c r="D165" s="19"/>
      <c r="E165" s="19"/>
      <c r="F165" s="19"/>
      <c r="G165" s="19"/>
      <c r="H165" s="19"/>
      <c r="I165" s="19"/>
      <c r="J165" s="19"/>
      <c r="K165" s="19"/>
      <c r="L165" s="19"/>
      <c r="M165" s="19"/>
      <c r="N165" s="19"/>
      <c r="O165" s="19"/>
      <c r="P165" s="19"/>
      <c r="Q165" s="19"/>
      <c r="R165" s="19"/>
      <c r="S165" s="19"/>
      <c r="T165" s="19"/>
      <c r="U165" s="19"/>
      <c r="V165" s="19"/>
      <c r="W165" s="19"/>
      <c r="X165" s="19"/>
      <c r="Y165" s="19"/>
    </row>
    <row r="166" spans="2:25" ht="15">
      <c r="B166" s="19"/>
      <c r="C166" s="19"/>
      <c r="D166" s="19"/>
      <c r="E166" s="19"/>
      <c r="F166" s="19"/>
      <c r="G166" s="19"/>
      <c r="H166" s="19"/>
      <c r="I166" s="19"/>
      <c r="J166" s="19"/>
      <c r="K166" s="19"/>
      <c r="L166" s="19"/>
      <c r="M166" s="19"/>
      <c r="N166" s="19"/>
      <c r="O166" s="19"/>
      <c r="P166" s="19"/>
      <c r="Q166" s="19"/>
      <c r="R166" s="19"/>
      <c r="S166" s="19"/>
      <c r="T166" s="19"/>
      <c r="U166" s="19"/>
      <c r="V166" s="19"/>
      <c r="W166" s="19"/>
      <c r="X166" s="19"/>
      <c r="Y166" s="19"/>
    </row>
    <row r="167" spans="2:25" ht="15">
      <c r="B167" s="19"/>
      <c r="C167" s="19"/>
      <c r="D167" s="19"/>
      <c r="E167" s="19"/>
      <c r="F167" s="19"/>
      <c r="G167" s="19"/>
      <c r="H167" s="19"/>
      <c r="I167" s="19"/>
      <c r="J167" s="19"/>
      <c r="K167" s="19"/>
      <c r="L167" s="19"/>
      <c r="M167" s="19"/>
      <c r="N167" s="19"/>
      <c r="O167" s="19"/>
      <c r="P167" s="19"/>
      <c r="Q167" s="19"/>
      <c r="R167" s="19"/>
      <c r="S167" s="19"/>
      <c r="T167" s="19"/>
      <c r="U167" s="19"/>
      <c r="V167" s="19"/>
      <c r="W167" s="19"/>
      <c r="X167" s="19"/>
      <c r="Y167" s="19"/>
    </row>
    <row r="168" spans="2:25" ht="15">
      <c r="B168" s="19"/>
      <c r="C168" s="19"/>
      <c r="D168" s="19"/>
      <c r="E168" s="19"/>
      <c r="F168" s="19"/>
      <c r="G168" s="19"/>
      <c r="H168" s="19"/>
      <c r="I168" s="19"/>
      <c r="J168" s="19"/>
      <c r="K168" s="19"/>
      <c r="L168" s="19"/>
      <c r="M168" s="19"/>
      <c r="N168" s="19"/>
      <c r="O168" s="19"/>
      <c r="P168" s="19"/>
      <c r="Q168" s="19"/>
      <c r="R168" s="19"/>
      <c r="S168" s="19"/>
      <c r="T168" s="19"/>
      <c r="U168" s="19"/>
      <c r="V168" s="19"/>
      <c r="W168" s="19"/>
      <c r="X168" s="19"/>
      <c r="Y168" s="19"/>
    </row>
    <row r="169" spans="2:25" ht="15">
      <c r="B169" s="19"/>
      <c r="C169" s="19"/>
      <c r="D169" s="19"/>
      <c r="E169" s="19"/>
      <c r="F169" s="19"/>
      <c r="G169" s="19"/>
      <c r="H169" s="19"/>
      <c r="I169" s="19"/>
      <c r="J169" s="19"/>
      <c r="K169" s="19"/>
      <c r="L169" s="19"/>
      <c r="M169" s="19"/>
      <c r="N169" s="19"/>
      <c r="O169" s="19"/>
      <c r="P169" s="19"/>
      <c r="Q169" s="19"/>
      <c r="R169" s="19"/>
      <c r="S169" s="19"/>
      <c r="T169" s="19"/>
      <c r="U169" s="19"/>
      <c r="V169" s="19"/>
      <c r="W169" s="19"/>
      <c r="X169" s="19"/>
      <c r="Y169" s="19"/>
    </row>
    <row r="170" spans="2:25" ht="15">
      <c r="B170" s="19"/>
      <c r="C170" s="19"/>
      <c r="D170" s="19"/>
      <c r="E170" s="19"/>
      <c r="F170" s="19"/>
      <c r="G170" s="19"/>
      <c r="H170" s="19"/>
      <c r="I170" s="19"/>
      <c r="J170" s="19"/>
      <c r="K170" s="19"/>
      <c r="L170" s="19"/>
      <c r="M170" s="19"/>
      <c r="N170" s="19"/>
      <c r="O170" s="19"/>
      <c r="P170" s="19"/>
      <c r="Q170" s="19"/>
      <c r="R170" s="19"/>
      <c r="S170" s="19"/>
      <c r="T170" s="19"/>
      <c r="U170" s="19"/>
      <c r="V170" s="19"/>
      <c r="W170" s="19"/>
      <c r="X170" s="19"/>
      <c r="Y170" s="19"/>
    </row>
    <row r="171" spans="2:25" ht="15">
      <c r="B171" s="19"/>
      <c r="C171" s="19"/>
      <c r="D171" s="19"/>
      <c r="E171" s="19"/>
      <c r="F171" s="19"/>
      <c r="G171" s="19"/>
      <c r="H171" s="19"/>
      <c r="I171" s="19"/>
      <c r="J171" s="19"/>
      <c r="K171" s="19"/>
      <c r="L171" s="19"/>
      <c r="M171" s="19"/>
      <c r="N171" s="19"/>
      <c r="O171" s="19"/>
      <c r="P171" s="19"/>
      <c r="Q171" s="19"/>
      <c r="R171" s="19"/>
      <c r="S171" s="19"/>
      <c r="T171" s="19"/>
      <c r="U171" s="19"/>
      <c r="V171" s="19"/>
      <c r="W171" s="19"/>
      <c r="X171" s="19"/>
      <c r="Y171" s="19"/>
    </row>
  </sheetData>
  <mergeCells count="2">
    <mergeCell ref="A1:F1"/>
    <mergeCell ref="A2:F2"/>
  </mergeCells>
  <printOptions/>
  <pageMargins left="0.7086614173228347" right="0.7086614173228347" top="0.7480314960629921" bottom="0.7480314960629921" header="0.31496062992125984" footer="0.31496062992125984"/>
  <pageSetup fitToHeight="1" fitToWidth="1" horizontalDpi="300" verticalDpi="300" orientation="portrait" paperSize="9" scale="50" r:id="rId1"/>
  <headerFooter alignWithMargins="0">
    <oddHeader>&amp;R1/4. melléklet a 24/2015.  (VI. 24.)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</dc:creator>
  <cp:keywords/>
  <dc:description/>
  <cp:lastModifiedBy>tothk</cp:lastModifiedBy>
  <cp:lastPrinted>2015-06-23T14:15:46Z</cp:lastPrinted>
  <dcterms:created xsi:type="dcterms:W3CDTF">2014-01-03T21:48:14Z</dcterms:created>
  <dcterms:modified xsi:type="dcterms:W3CDTF">2015-06-29T10:43:27Z</dcterms:modified>
  <cp:category/>
  <cp:version/>
  <cp:contentType/>
  <cp:contentStatus/>
</cp:coreProperties>
</file>