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9440" windowHeight="7995"/>
  </bookViews>
  <sheets>
    <sheet name="1.melléklet " sheetId="1" r:id="rId1"/>
  </sheets>
  <calcPr calcId="145621"/>
</workbook>
</file>

<file path=xl/calcChain.xml><?xml version="1.0" encoding="utf-8"?>
<calcChain xmlns="http://schemas.openxmlformats.org/spreadsheetml/2006/main">
  <c r="I65" i="1" l="1"/>
  <c r="H65" i="1"/>
  <c r="G65" i="1"/>
  <c r="J64" i="1"/>
  <c r="J63" i="1"/>
  <c r="H62" i="1"/>
  <c r="G62" i="1"/>
  <c r="J61" i="1"/>
  <c r="I60" i="1"/>
  <c r="I62" i="1" s="1"/>
  <c r="J62" i="1" s="1"/>
  <c r="J59" i="1"/>
  <c r="I55" i="1"/>
  <c r="J55" i="1" s="1"/>
  <c r="H55" i="1"/>
  <c r="G55" i="1"/>
  <c r="J54" i="1"/>
  <c r="J53" i="1"/>
  <c r="J52" i="1"/>
  <c r="J51" i="1"/>
  <c r="J48" i="1"/>
  <c r="J47" i="1"/>
  <c r="J46" i="1"/>
  <c r="J45" i="1"/>
  <c r="J44" i="1"/>
  <c r="J43" i="1"/>
  <c r="I42" i="1"/>
  <c r="H42" i="1"/>
  <c r="G42" i="1"/>
  <c r="J41" i="1"/>
  <c r="J40" i="1"/>
  <c r="I39" i="1"/>
  <c r="I49" i="1" s="1"/>
  <c r="H39" i="1"/>
  <c r="G39" i="1"/>
  <c r="G49" i="1" s="1"/>
  <c r="J38" i="1"/>
  <c r="I34" i="1"/>
  <c r="J34" i="1" s="1"/>
  <c r="H34" i="1"/>
  <c r="G34" i="1"/>
  <c r="J33" i="1"/>
  <c r="J32" i="1"/>
  <c r="I29" i="1"/>
  <c r="H29" i="1"/>
  <c r="J29" i="1" s="1"/>
  <c r="I28" i="1"/>
  <c r="I30" i="1" s="1"/>
  <c r="H28" i="1"/>
  <c r="H30" i="1" s="1"/>
  <c r="G28" i="1"/>
  <c r="G30" i="1" s="1"/>
  <c r="J27" i="1"/>
  <c r="J26" i="1"/>
  <c r="J25" i="1"/>
  <c r="J24" i="1"/>
  <c r="J23" i="1"/>
  <c r="J22" i="1"/>
  <c r="J21" i="1"/>
  <c r="J18" i="1"/>
  <c r="I17" i="1"/>
  <c r="J17" i="1" s="1"/>
  <c r="H17" i="1"/>
  <c r="G17" i="1"/>
  <c r="J16" i="1"/>
  <c r="I15" i="1"/>
  <c r="J15" i="1" s="1"/>
  <c r="H15" i="1"/>
  <c r="H19" i="1" s="1"/>
  <c r="G15" i="1"/>
  <c r="G19" i="1" s="1"/>
  <c r="G56" i="1" s="1"/>
  <c r="G66" i="1" s="1"/>
  <c r="J14" i="1"/>
  <c r="J12" i="1"/>
  <c r="J8" i="1"/>
  <c r="J7" i="1"/>
  <c r="J6" i="1"/>
  <c r="H49" i="1" l="1"/>
  <c r="H56" i="1" s="1"/>
  <c r="H66" i="1" s="1"/>
  <c r="J60" i="1"/>
  <c r="J65" i="1"/>
  <c r="J42" i="1"/>
  <c r="J49" i="1"/>
  <c r="J30" i="1"/>
  <c r="I19" i="1"/>
  <c r="J28" i="1"/>
  <c r="J39" i="1"/>
  <c r="I56" i="1" l="1"/>
  <c r="J19" i="1"/>
  <c r="I66" i="1" l="1"/>
  <c r="J66" i="1" s="1"/>
  <c r="J56" i="1"/>
</calcChain>
</file>

<file path=xl/sharedStrings.xml><?xml version="1.0" encoding="utf-8"?>
<sst xmlns="http://schemas.openxmlformats.org/spreadsheetml/2006/main" count="115" uniqueCount="114">
  <si>
    <t>A helyi önkormányzat bevételei</t>
  </si>
  <si>
    <t>e Ft-ban</t>
  </si>
  <si>
    <t>B e v é t e l e k</t>
  </si>
  <si>
    <t>2014.évi terv</t>
  </si>
  <si>
    <t>2014.mód.ei.</t>
  </si>
  <si>
    <t>2014.tény</t>
  </si>
  <si>
    <t>teljesítés %-a</t>
  </si>
  <si>
    <t>I. Működési bevételek</t>
  </si>
  <si>
    <t>I/1.Intézményi működési bevételek</t>
  </si>
  <si>
    <t>1.</t>
  </si>
  <si>
    <t>Áru- és készletértékesítés ellenértéke</t>
  </si>
  <si>
    <t>2.</t>
  </si>
  <si>
    <t>Nyújtott szolgáltatások ellenértéke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</si>
  <si>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</si>
  <si>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</si>
  <si>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</si>
  <si>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</si>
  <si>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</si>
  <si>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</si>
  <si>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Lakbér</t>
  </si>
  <si>
    <t>6.</t>
  </si>
  <si>
    <t>Intézményi ellátási díjak</t>
  </si>
  <si>
    <t>7.</t>
  </si>
  <si>
    <t>Alkalmazottak térítése</t>
  </si>
  <si>
    <t>8.</t>
  </si>
  <si>
    <t>Kötbér, egyéb kártérítés bevétele</t>
  </si>
  <si>
    <t>9.</t>
  </si>
  <si>
    <t>Egyéb saját működési bevételek összesen (1+…+8):</t>
  </si>
  <si>
    <t>10.</t>
  </si>
  <si>
    <t>Kiszámlázott termékek és szolgáltatások ÁFA-ja</t>
  </si>
  <si>
    <t>11.</t>
  </si>
  <si>
    <t>ÁFA bevételek, - visszatérülések össz. (10):</t>
  </si>
  <si>
    <t>12.</t>
  </si>
  <si>
    <t>Működési célú kamatbevétel áh-n kívűlről</t>
  </si>
  <si>
    <t>13.</t>
  </si>
  <si>
    <t>Intézményi működési bevételek összesen (9+11+12):</t>
  </si>
  <si>
    <t>I/2: Közhatalmi bevételek</t>
  </si>
  <si>
    <t>14.</t>
  </si>
  <si>
    <t>Igazgatási szolgáltatási díj</t>
  </si>
  <si>
    <t>15.</t>
  </si>
  <si>
    <t>Építményadó</t>
  </si>
  <si>
    <t>16.</t>
  </si>
  <si>
    <t xml:space="preserve">Magánszemélyek kommunális adója </t>
  </si>
  <si>
    <t>17.</t>
  </si>
  <si>
    <t>Iparűzési adó állandó jelleggel végzett iparűzési tev. után</t>
  </si>
  <si>
    <t>18.</t>
  </si>
  <si>
    <t>Belföldi gépjárművek adójának  a helyi önkormányzatot megillető része</t>
  </si>
  <si>
    <t>19.</t>
  </si>
  <si>
    <t>Késedelmi és önellenőrzési pótlék</t>
  </si>
  <si>
    <t>20.</t>
  </si>
  <si>
    <t>Idegenforgalmi adó</t>
  </si>
  <si>
    <t>21.</t>
  </si>
  <si>
    <t>Helyi adók és adójellegű bevételek (15+…+20):</t>
  </si>
  <si>
    <t>22.</t>
  </si>
  <si>
    <t>Egyéb közhatalmi bevételek (szabálysértés):</t>
  </si>
  <si>
    <t>23.</t>
  </si>
  <si>
    <t>Közhatalmi bevételek összesen (14+21+22):</t>
  </si>
  <si>
    <t xml:space="preserve"> I/3.: Működési célú átvett pénzeszközök</t>
  </si>
  <si>
    <t>24.</t>
  </si>
  <si>
    <t>Működési célú pénzeszközátvétel áh.-on kívűlről</t>
  </si>
  <si>
    <t>25.</t>
  </si>
  <si>
    <t>Működési c. visszatérítendő tám., vtér. áh-on kívülről</t>
  </si>
  <si>
    <t>26.</t>
  </si>
  <si>
    <t>Műk.-i célú pénzeszk.átvétel áh-on kívűlről össz.(24+25):</t>
  </si>
  <si>
    <t>I/4: Működési célú támogatások államháztartáson belülről</t>
  </si>
  <si>
    <t>27.</t>
  </si>
  <si>
    <t>A települési önk.-ok működésének ált.tám.</t>
  </si>
  <si>
    <t>28.</t>
  </si>
  <si>
    <t>Települési önk.-ok egyes köznevelési fel. tám.</t>
  </si>
  <si>
    <t xml:space="preserve">     ezen belül:                Óvoda bér, illetve működtetési tám.</t>
  </si>
  <si>
    <t>Társulás által fenntartott óvodákba bejáró gyermekek utaztatásának támogatása</t>
  </si>
  <si>
    <t>29.</t>
  </si>
  <si>
    <t>Települési önk.-ok Szociális, Gyermekjóléti és gyermekétkeztetési feladatainak támogatása</t>
  </si>
  <si>
    <t>ezen belül:   Egyes szociális és gyermekjóléti feladatok támogatása</t>
  </si>
  <si>
    <t>Gyermekétkeztetés támogatása</t>
  </si>
  <si>
    <t>Egyes jövedelempótló támogatások, kiegészítések</t>
  </si>
  <si>
    <t>30.</t>
  </si>
  <si>
    <t>Települési önk.-ok kulturális fel. tám.</t>
  </si>
  <si>
    <t>31.</t>
  </si>
  <si>
    <t>Működési célú központosított előirányzatok</t>
  </si>
  <si>
    <t>32.</t>
  </si>
  <si>
    <t>Helyi önkormányzatok kiegészítő tám.(kompenzáció,ágazati p.,Itthon vagy Mo.,Szoc.c.tüzifap.,Rendkívüli Önk.tám.)</t>
  </si>
  <si>
    <t>33.</t>
  </si>
  <si>
    <t>Önkormányzat működési célú költségvetési támogatása (27+…+32):</t>
  </si>
  <si>
    <t>Működési célú támogatásértékű bevétel….</t>
  </si>
  <si>
    <t>34.</t>
  </si>
  <si>
    <t>Központi költségvetési szervektől</t>
  </si>
  <si>
    <t>35.</t>
  </si>
  <si>
    <t>Elkülönített állami pénzalapoktól</t>
  </si>
  <si>
    <t>36.</t>
  </si>
  <si>
    <t>Helyi Önkormányzatoktól és költségvetési sz.-től</t>
  </si>
  <si>
    <t>37.</t>
  </si>
  <si>
    <t>Működési c. visszatérítendő tám., vtér. áh-on bel.</t>
  </si>
  <si>
    <t>38.</t>
  </si>
  <si>
    <t>Működési célú támogatásértékű bevételek össz. (34+…+37):</t>
  </si>
  <si>
    <t>39.</t>
  </si>
  <si>
    <t>Működési célú bevételek össz:(13+23+26+33+38):</t>
  </si>
  <si>
    <t>II. Felhalmozási bevételek</t>
  </si>
  <si>
    <t>II/1. Felhalmozási célú támogatásértékű bevétel</t>
  </si>
  <si>
    <t>40.</t>
  </si>
  <si>
    <t>Tám.értékű beruh-i bev. fejezeti kez.-ű e.i-tól hazai prog-ra</t>
  </si>
  <si>
    <t>41.</t>
  </si>
  <si>
    <t>Egyéb önk.-i vagyon üzemeltetéséből,konc-ból sz. bev.</t>
  </si>
  <si>
    <t>42.</t>
  </si>
  <si>
    <t>Ingatlan értékesítése</t>
  </si>
  <si>
    <t>43.</t>
  </si>
  <si>
    <t>II. Felhalmozási bevételek összesen (40+42+43):</t>
  </si>
  <si>
    <t>44.</t>
  </si>
  <si>
    <t>Előző év költségvetési maradványának igénybevét.</t>
  </si>
  <si>
    <t>45.</t>
  </si>
  <si>
    <t>Áh.-on belüli megelőlegezések</t>
  </si>
  <si>
    <t>46.</t>
  </si>
  <si>
    <t>III. Finanszírozási bevételek (44+45):</t>
  </si>
  <si>
    <t>BEVÉTELEK ÖSSZESEN (I+II+III)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</si>
</sst>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8" fillId="0" borderId="0"/>
  </cellStyleXfs>
  <cellXfs count="92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3" fontId="7" fillId="0" borderId="2" xfId="0" applyNumberFormat="1" applyFont="1" applyBorder="1" applyAlignment="1">
      <alignment horizontal="center" vertical="center"/>
    </xf>
    <xf numFmtId="0" fontId="9" fillId="0" borderId="0" xfId="0" applyFont="1"/>
    <xf numFmtId="3" fontId="2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3" fontId="2" fillId="0" borderId="2" xfId="0" applyNumberFormat="1" applyFont="1" applyBorder="1" applyAlignment="1">
      <alignment vertical="center"/>
    </xf>
    <xf numFmtId="3" fontId="11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9" fontId="7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Layout" zoomScaleNormal="100" workbookViewId="0">
      <selection activeCell="B6" sqref="B6:F6"/>
    </sheetView>
  </sheetViews>
  <sheetFormatPr defaultRowHeight="15" x14ac:dyDescent="0.25"/>
  <cols>
    <col min="1" max="1" width="3.42578125" style="1" customWidth="1"/>
    <col min="2" max="4" width="9.140625" style="2"/>
    <col min="5" max="5" width="9.7109375" style="2" customWidth="1"/>
    <col min="6" max="6" width="11.140625" style="2" customWidth="1"/>
    <col min="7" max="8" width="8.7109375" style="2" customWidth="1"/>
    <col min="9" max="9" width="8.7109375" style="3" customWidth="1"/>
    <col min="10" max="10" width="8.7109375" style="39" customWidth="1"/>
  </cols>
  <sheetData>
    <row r="1" spans="1:10" ht="21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8" customHeight="1" x14ac:dyDescent="0.25">
      <c r="J2" s="4" t="s">
        <v>1</v>
      </c>
    </row>
    <row r="3" spans="1:10" ht="43.5" customHeight="1" x14ac:dyDescent="0.25">
      <c r="A3" s="42" t="s">
        <v>2</v>
      </c>
      <c r="B3" s="42"/>
      <c r="C3" s="42"/>
      <c r="D3" s="42"/>
      <c r="E3" s="42"/>
      <c r="F3" s="42"/>
      <c r="G3" s="5" t="s">
        <v>3</v>
      </c>
      <c r="H3" s="5" t="s">
        <v>4</v>
      </c>
      <c r="I3" s="5" t="s">
        <v>5</v>
      </c>
      <c r="J3" s="5" t="s">
        <v>6</v>
      </c>
    </row>
    <row r="4" spans="1:10" ht="18.95" customHeight="1" x14ac:dyDescent="0.25">
      <c r="A4" s="43" t="s">
        <v>7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18.95" customHeight="1" x14ac:dyDescent="0.25">
      <c r="A5" s="44" t="s">
        <v>8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.95" customHeight="1" x14ac:dyDescent="0.25">
      <c r="A6" s="6" t="s">
        <v>9</v>
      </c>
      <c r="B6" s="40" t="s">
        <v>10</v>
      </c>
      <c r="C6" s="40"/>
      <c r="D6" s="40"/>
      <c r="E6" s="40"/>
      <c r="F6" s="40"/>
      <c r="G6" s="7">
        <v>0</v>
      </c>
      <c r="H6" s="8">
        <v>1325</v>
      </c>
      <c r="I6" s="8">
        <v>1325</v>
      </c>
      <c r="J6" s="9">
        <f>I6/H6</f>
        <v>1</v>
      </c>
    </row>
    <row r="7" spans="1:10" ht="18.95" customHeight="1" x14ac:dyDescent="0.25">
      <c r="A7" s="6" t="s">
        <v>11</v>
      </c>
      <c r="B7" s="40" t="s">
        <v>12</v>
      </c>
      <c r="C7" s="40"/>
      <c r="D7" s="40"/>
      <c r="E7" s="40"/>
      <c r="F7" s="40"/>
      <c r="G7" s="7">
        <v>10395</v>
      </c>
      <c r="H7" s="8">
        <v>11990</v>
      </c>
      <c r="I7" s="8">
        <v>11843</v>
      </c>
      <c r="J7" s="9">
        <f t="shared" ref="J7:J30" si="0">I7/H7</f>
        <v>0.98773978315262723</v>
      </c>
    </row>
    <row r="8" spans="1:10" ht="18.95" customHeight="1" x14ac:dyDescent="0.25">
      <c r="A8" s="6" t="s">
        <v>13</v>
      </c>
      <c r="B8" s="40" t="s">
        <v>14</v>
      </c>
      <c r="C8" s="40"/>
      <c r="D8" s="40"/>
      <c r="E8" s="40"/>
      <c r="F8" s="40"/>
      <c r="G8" s="7">
        <v>200</v>
      </c>
      <c r="H8" s="8">
        <v>119</v>
      </c>
      <c r="I8" s="8">
        <v>1</v>
      </c>
      <c r="J8" s="9">
        <f t="shared" si="0"/>
        <v>8.4033613445378148E-3</v>
      </c>
    </row>
    <row r="9" spans="1:10" ht="33" customHeight="1" x14ac:dyDescent="0.25">
      <c r="A9" s="6" t="s">
        <v>15</v>
      </c>
      <c r="B9" s="48" t="s">
        <v>16</v>
      </c>
      <c r="C9" s="49"/>
      <c r="D9" s="49"/>
      <c r="E9" s="49"/>
      <c r="F9" s="50"/>
      <c r="G9" s="7">
        <v>368</v>
      </c>
      <c r="H9" s="8">
        <v>0</v>
      </c>
      <c r="I9" s="8">
        <v>0</v>
      </c>
      <c r="J9" s="9">
        <v>0</v>
      </c>
    </row>
    <row r="10" spans="1:10" ht="18.95" customHeight="1" x14ac:dyDescent="0.25">
      <c r="A10" s="6" t="s">
        <v>17</v>
      </c>
      <c r="B10" s="40" t="s">
        <v>18</v>
      </c>
      <c r="C10" s="40"/>
      <c r="D10" s="40"/>
      <c r="E10" s="40"/>
      <c r="F10" s="40"/>
      <c r="G10" s="7">
        <v>1664</v>
      </c>
      <c r="H10" s="8">
        <v>0</v>
      </c>
      <c r="I10" s="8">
        <v>0</v>
      </c>
      <c r="J10" s="9">
        <v>0</v>
      </c>
    </row>
    <row r="11" spans="1:10" ht="18.95" customHeight="1" x14ac:dyDescent="0.25">
      <c r="A11" s="6"/>
      <c r="B11" s="51" t="s">
        <v>19</v>
      </c>
      <c r="C11" s="51"/>
      <c r="D11" s="51"/>
      <c r="E11" s="51"/>
      <c r="F11" s="51"/>
      <c r="G11" s="10">
        <v>699</v>
      </c>
      <c r="H11" s="11">
        <v>0</v>
      </c>
      <c r="I11" s="11">
        <v>0</v>
      </c>
      <c r="J11" s="9">
        <v>0</v>
      </c>
    </row>
    <row r="12" spans="1:10" ht="18.95" customHeight="1" x14ac:dyDescent="0.25">
      <c r="A12" s="6" t="s">
        <v>20</v>
      </c>
      <c r="B12" s="40" t="s">
        <v>21</v>
      </c>
      <c r="C12" s="40"/>
      <c r="D12" s="40"/>
      <c r="E12" s="40"/>
      <c r="F12" s="40"/>
      <c r="G12" s="7">
        <v>6000</v>
      </c>
      <c r="H12" s="8">
        <v>4929</v>
      </c>
      <c r="I12" s="8">
        <v>4929</v>
      </c>
      <c r="J12" s="9">
        <f t="shared" si="0"/>
        <v>1</v>
      </c>
    </row>
    <row r="13" spans="1:10" ht="18.95" customHeight="1" x14ac:dyDescent="0.25">
      <c r="A13" s="6" t="s">
        <v>22</v>
      </c>
      <c r="B13" s="40" t="s">
        <v>23</v>
      </c>
      <c r="C13" s="40"/>
      <c r="D13" s="40"/>
      <c r="E13" s="40"/>
      <c r="F13" s="40"/>
      <c r="G13" s="7">
        <v>1200</v>
      </c>
      <c r="H13" s="8">
        <v>0</v>
      </c>
      <c r="I13" s="8">
        <v>0</v>
      </c>
      <c r="J13" s="9">
        <v>0</v>
      </c>
    </row>
    <row r="14" spans="1:10" ht="18.95" customHeight="1" x14ac:dyDescent="0.25">
      <c r="A14" s="6" t="s">
        <v>24</v>
      </c>
      <c r="B14" s="40" t="s">
        <v>25</v>
      </c>
      <c r="C14" s="40"/>
      <c r="D14" s="40"/>
      <c r="E14" s="40"/>
      <c r="F14" s="40"/>
      <c r="G14" s="7">
        <v>58</v>
      </c>
      <c r="H14" s="7">
        <v>300</v>
      </c>
      <c r="I14" s="7">
        <v>300</v>
      </c>
      <c r="J14" s="9">
        <f t="shared" si="0"/>
        <v>1</v>
      </c>
    </row>
    <row r="15" spans="1:10" s="15" customFormat="1" ht="31.5" customHeight="1" x14ac:dyDescent="0.25">
      <c r="A15" s="12" t="s">
        <v>26</v>
      </c>
      <c r="B15" s="45" t="s">
        <v>27</v>
      </c>
      <c r="C15" s="46"/>
      <c r="D15" s="46"/>
      <c r="E15" s="46"/>
      <c r="F15" s="47"/>
      <c r="G15" s="13">
        <f>G6+G7+G8+G9+G10+G12+G13+G14</f>
        <v>19885</v>
      </c>
      <c r="H15" s="13">
        <f>SUM(H6:H14)</f>
        <v>18663</v>
      </c>
      <c r="I15" s="13">
        <f>SUM(I6:I14)</f>
        <v>18398</v>
      </c>
      <c r="J15" s="14">
        <f t="shared" si="0"/>
        <v>0.98580078229652257</v>
      </c>
    </row>
    <row r="16" spans="1:10" ht="18.95" customHeight="1" x14ac:dyDescent="0.25">
      <c r="A16" s="6" t="s">
        <v>28</v>
      </c>
      <c r="B16" s="40" t="s">
        <v>29</v>
      </c>
      <c r="C16" s="40"/>
      <c r="D16" s="40"/>
      <c r="E16" s="40"/>
      <c r="F16" s="40"/>
      <c r="G16" s="7">
        <v>4662</v>
      </c>
      <c r="H16" s="7">
        <v>6895</v>
      </c>
      <c r="I16" s="7">
        <v>6895</v>
      </c>
      <c r="J16" s="9">
        <f t="shared" si="0"/>
        <v>1</v>
      </c>
    </row>
    <row r="17" spans="1:10" s="15" customFormat="1" ht="18" customHeight="1" x14ac:dyDescent="0.25">
      <c r="A17" s="12" t="s">
        <v>30</v>
      </c>
      <c r="B17" s="45" t="s">
        <v>31</v>
      </c>
      <c r="C17" s="46"/>
      <c r="D17" s="46"/>
      <c r="E17" s="46"/>
      <c r="F17" s="47"/>
      <c r="G17" s="13">
        <f>SUM(G16)</f>
        <v>4662</v>
      </c>
      <c r="H17" s="13">
        <f t="shared" ref="H17" si="1">SUM(H16)</f>
        <v>6895</v>
      </c>
      <c r="I17" s="13">
        <f t="shared" ref="I17" si="2">SUM(I16)</f>
        <v>6895</v>
      </c>
      <c r="J17" s="14">
        <f t="shared" si="0"/>
        <v>1</v>
      </c>
    </row>
    <row r="18" spans="1:10" s="17" customFormat="1" ht="18.95" customHeight="1" x14ac:dyDescent="0.25">
      <c r="A18" s="12" t="s">
        <v>32</v>
      </c>
      <c r="B18" s="52" t="s">
        <v>33</v>
      </c>
      <c r="C18" s="52"/>
      <c r="D18" s="52"/>
      <c r="E18" s="52"/>
      <c r="F18" s="52"/>
      <c r="G18" s="16">
        <v>105</v>
      </c>
      <c r="H18" s="16">
        <v>82</v>
      </c>
      <c r="I18" s="16">
        <v>32</v>
      </c>
      <c r="J18" s="14">
        <f t="shared" si="0"/>
        <v>0.3902439024390244</v>
      </c>
    </row>
    <row r="19" spans="1:10" ht="31.5" customHeight="1" x14ac:dyDescent="0.25">
      <c r="A19" s="12" t="s">
        <v>34</v>
      </c>
      <c r="B19" s="45" t="s">
        <v>35</v>
      </c>
      <c r="C19" s="46"/>
      <c r="D19" s="46"/>
      <c r="E19" s="46"/>
      <c r="F19" s="47"/>
      <c r="G19" s="13">
        <f>SUM(G15+G17+G18)</f>
        <v>24652</v>
      </c>
      <c r="H19" s="13">
        <f t="shared" ref="H19:I19" si="3">SUM(H15+H17+H18)</f>
        <v>25640</v>
      </c>
      <c r="I19" s="13">
        <f t="shared" si="3"/>
        <v>25325</v>
      </c>
      <c r="J19" s="14">
        <f t="shared" si="0"/>
        <v>0.98771450858034326</v>
      </c>
    </row>
    <row r="20" spans="1:10" ht="18.95" customHeight="1" x14ac:dyDescent="0.25">
      <c r="A20" s="44" t="s">
        <v>36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18.95" customHeight="1" x14ac:dyDescent="0.25">
      <c r="A21" s="12" t="s">
        <v>37</v>
      </c>
      <c r="B21" s="52" t="s">
        <v>38</v>
      </c>
      <c r="C21" s="52"/>
      <c r="D21" s="52"/>
      <c r="E21" s="52"/>
      <c r="F21" s="52"/>
      <c r="G21" s="12">
        <v>45</v>
      </c>
      <c r="H21" s="12">
        <v>150</v>
      </c>
      <c r="I21" s="12">
        <v>52</v>
      </c>
      <c r="J21" s="14">
        <f t="shared" si="0"/>
        <v>0.34666666666666668</v>
      </c>
    </row>
    <row r="22" spans="1:10" ht="18.95" customHeight="1" x14ac:dyDescent="0.25">
      <c r="A22" s="6" t="s">
        <v>39</v>
      </c>
      <c r="B22" s="55" t="s">
        <v>40</v>
      </c>
      <c r="C22" s="55"/>
      <c r="D22" s="55"/>
      <c r="E22" s="55"/>
      <c r="F22" s="55"/>
      <c r="G22" s="7">
        <v>1700</v>
      </c>
      <c r="H22" s="7">
        <v>1278</v>
      </c>
      <c r="I22" s="7">
        <v>1278</v>
      </c>
      <c r="J22" s="9">
        <f t="shared" si="0"/>
        <v>1</v>
      </c>
    </row>
    <row r="23" spans="1:10" ht="18.95" customHeight="1" x14ac:dyDescent="0.25">
      <c r="A23" s="6" t="s">
        <v>41</v>
      </c>
      <c r="B23" s="55" t="s">
        <v>42</v>
      </c>
      <c r="C23" s="55"/>
      <c r="D23" s="55"/>
      <c r="E23" s="55"/>
      <c r="F23" s="55"/>
      <c r="G23" s="7">
        <v>2800</v>
      </c>
      <c r="H23" s="7">
        <v>3519</v>
      </c>
      <c r="I23" s="7">
        <v>3519</v>
      </c>
      <c r="J23" s="9">
        <f t="shared" si="0"/>
        <v>1</v>
      </c>
    </row>
    <row r="24" spans="1:10" ht="33.75" customHeight="1" x14ac:dyDescent="0.25">
      <c r="A24" s="6" t="s">
        <v>43</v>
      </c>
      <c r="B24" s="56" t="s">
        <v>44</v>
      </c>
      <c r="C24" s="57"/>
      <c r="D24" s="57"/>
      <c r="E24" s="57"/>
      <c r="F24" s="58"/>
      <c r="G24" s="7">
        <v>10000</v>
      </c>
      <c r="H24" s="7">
        <v>18421</v>
      </c>
      <c r="I24" s="7">
        <v>18421</v>
      </c>
      <c r="J24" s="9">
        <f t="shared" si="0"/>
        <v>1</v>
      </c>
    </row>
    <row r="25" spans="1:10" ht="30" customHeight="1" x14ac:dyDescent="0.25">
      <c r="A25" s="6" t="s">
        <v>45</v>
      </c>
      <c r="B25" s="59" t="s">
        <v>46</v>
      </c>
      <c r="C25" s="59"/>
      <c r="D25" s="59"/>
      <c r="E25" s="59"/>
      <c r="F25" s="59"/>
      <c r="G25" s="7">
        <v>2200</v>
      </c>
      <c r="H25" s="7">
        <v>2301</v>
      </c>
      <c r="I25" s="7">
        <v>2301</v>
      </c>
      <c r="J25" s="9">
        <f t="shared" si="0"/>
        <v>1</v>
      </c>
    </row>
    <row r="26" spans="1:10" ht="18.95" customHeight="1" x14ac:dyDescent="0.25">
      <c r="A26" s="6" t="s">
        <v>47</v>
      </c>
      <c r="B26" s="40" t="s">
        <v>48</v>
      </c>
      <c r="C26" s="40"/>
      <c r="D26" s="40"/>
      <c r="E26" s="40"/>
      <c r="F26" s="40"/>
      <c r="G26" s="18">
        <v>300</v>
      </c>
      <c r="H26" s="18">
        <v>251</v>
      </c>
      <c r="I26" s="18">
        <v>251</v>
      </c>
      <c r="J26" s="9">
        <f t="shared" si="0"/>
        <v>1</v>
      </c>
    </row>
    <row r="27" spans="1:10" ht="18.95" customHeight="1" x14ac:dyDescent="0.25">
      <c r="A27" s="6" t="s">
        <v>49</v>
      </c>
      <c r="B27" s="60" t="s">
        <v>50</v>
      </c>
      <c r="C27" s="61"/>
      <c r="D27" s="61"/>
      <c r="E27" s="61"/>
      <c r="F27" s="61"/>
      <c r="G27" s="18">
        <v>0</v>
      </c>
      <c r="H27" s="18">
        <v>27</v>
      </c>
      <c r="I27" s="18">
        <v>27</v>
      </c>
      <c r="J27" s="9">
        <f t="shared" si="0"/>
        <v>1</v>
      </c>
    </row>
    <row r="28" spans="1:10" s="15" customFormat="1" ht="30" customHeight="1" x14ac:dyDescent="0.25">
      <c r="A28" s="12" t="s">
        <v>51</v>
      </c>
      <c r="B28" s="62" t="s">
        <v>52</v>
      </c>
      <c r="C28" s="63"/>
      <c r="D28" s="63"/>
      <c r="E28" s="63"/>
      <c r="F28" s="64"/>
      <c r="G28" s="19">
        <f>SUM(G22:G26)</f>
        <v>17000</v>
      </c>
      <c r="H28" s="19">
        <f>SUM(H22:H27)</f>
        <v>25797</v>
      </c>
      <c r="I28" s="19">
        <f>SUM(I22:I27)</f>
        <v>25797</v>
      </c>
      <c r="J28" s="14">
        <f t="shared" si="0"/>
        <v>1</v>
      </c>
    </row>
    <row r="29" spans="1:10" ht="18.95" customHeight="1" x14ac:dyDescent="0.25">
      <c r="A29" s="12" t="s">
        <v>53</v>
      </c>
      <c r="B29" s="65" t="s">
        <v>54</v>
      </c>
      <c r="C29" s="65"/>
      <c r="D29" s="65"/>
      <c r="E29" s="65"/>
      <c r="F29" s="65"/>
      <c r="G29" s="16">
        <v>200</v>
      </c>
      <c r="H29" s="16">
        <f>14+128</f>
        <v>142</v>
      </c>
      <c r="I29" s="16">
        <f>14+128</f>
        <v>142</v>
      </c>
      <c r="J29" s="14">
        <f t="shared" si="0"/>
        <v>1</v>
      </c>
    </row>
    <row r="30" spans="1:10" s="15" customFormat="1" ht="18.95" customHeight="1" x14ac:dyDescent="0.25">
      <c r="A30" s="12" t="s">
        <v>55</v>
      </c>
      <c r="B30" s="65" t="s">
        <v>56</v>
      </c>
      <c r="C30" s="65"/>
      <c r="D30" s="65"/>
      <c r="E30" s="65"/>
      <c r="F30" s="65"/>
      <c r="G30" s="19">
        <f>SUM(G21+G28+G29)</f>
        <v>17245</v>
      </c>
      <c r="H30" s="19">
        <f>SUM(H21+H28+H29)</f>
        <v>26089</v>
      </c>
      <c r="I30" s="19">
        <f>SUM(I21+I28+I29)</f>
        <v>25991</v>
      </c>
      <c r="J30" s="14">
        <f t="shared" si="0"/>
        <v>0.99624362758250606</v>
      </c>
    </row>
    <row r="31" spans="1:10" ht="18.95" customHeight="1" x14ac:dyDescent="0.25">
      <c r="A31" s="53" t="s">
        <v>57</v>
      </c>
      <c r="B31" s="54"/>
      <c r="C31" s="54"/>
      <c r="D31" s="54"/>
      <c r="E31" s="54"/>
      <c r="F31" s="54"/>
      <c r="G31" s="54"/>
      <c r="H31" s="54"/>
      <c r="I31" s="54"/>
      <c r="J31" s="54"/>
    </row>
    <row r="32" spans="1:10" ht="18.95" customHeight="1" x14ac:dyDescent="0.25">
      <c r="A32" s="6" t="s">
        <v>58</v>
      </c>
      <c r="B32" s="40" t="s">
        <v>59</v>
      </c>
      <c r="C32" s="40"/>
      <c r="D32" s="40"/>
      <c r="E32" s="40"/>
      <c r="F32" s="40"/>
      <c r="G32" s="8">
        <v>500</v>
      </c>
      <c r="H32" s="8">
        <v>820</v>
      </c>
      <c r="I32" s="7">
        <v>820</v>
      </c>
      <c r="J32" s="9">
        <f>I32/H32</f>
        <v>1</v>
      </c>
    </row>
    <row r="33" spans="1:10" ht="18.75" customHeight="1" x14ac:dyDescent="0.25">
      <c r="A33" s="20" t="s">
        <v>60</v>
      </c>
      <c r="B33" s="67" t="s">
        <v>61</v>
      </c>
      <c r="C33" s="67"/>
      <c r="D33" s="67"/>
      <c r="E33" s="67"/>
      <c r="F33" s="67"/>
      <c r="G33" s="8">
        <v>206</v>
      </c>
      <c r="H33" s="8">
        <v>308</v>
      </c>
      <c r="I33" s="7">
        <v>308</v>
      </c>
      <c r="J33" s="9">
        <f t="shared" ref="J33:J34" si="4">I33/H33</f>
        <v>1</v>
      </c>
    </row>
    <row r="34" spans="1:10" ht="33" customHeight="1" x14ac:dyDescent="0.25">
      <c r="A34" s="12" t="s">
        <v>62</v>
      </c>
      <c r="B34" s="68" t="s">
        <v>63</v>
      </c>
      <c r="C34" s="68"/>
      <c r="D34" s="68"/>
      <c r="E34" s="68"/>
      <c r="F34" s="68"/>
      <c r="G34" s="13">
        <f>SUM(G32:G33)</f>
        <v>706</v>
      </c>
      <c r="H34" s="13">
        <f>SUM(H32:H33)</f>
        <v>1128</v>
      </c>
      <c r="I34" s="13">
        <f>SUM(I32:I33)</f>
        <v>1128</v>
      </c>
      <c r="J34" s="14">
        <f t="shared" si="4"/>
        <v>1</v>
      </c>
    </row>
    <row r="35" spans="1:10" ht="18.75" customHeight="1" x14ac:dyDescent="0.25">
      <c r="A35" s="69" t="s">
        <v>0</v>
      </c>
      <c r="B35" s="69"/>
      <c r="C35" s="69"/>
      <c r="D35" s="69"/>
      <c r="E35" s="69"/>
      <c r="F35" s="69"/>
      <c r="G35" s="69"/>
      <c r="H35" s="69"/>
      <c r="I35" s="69"/>
      <c r="J35" s="69"/>
    </row>
    <row r="36" spans="1:10" ht="18.75" customHeight="1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9.5" customHeight="1" x14ac:dyDescent="0.25">
      <c r="A37" s="70" t="s">
        <v>64</v>
      </c>
      <c r="B37" s="70"/>
      <c r="C37" s="70"/>
      <c r="D37" s="70"/>
      <c r="E37" s="70"/>
      <c r="F37" s="70"/>
      <c r="G37" s="70"/>
      <c r="H37" s="70"/>
      <c r="I37" s="70"/>
      <c r="J37" s="70"/>
    </row>
    <row r="38" spans="1:10" ht="18.95" customHeight="1" x14ac:dyDescent="0.25">
      <c r="A38" s="23" t="s">
        <v>65</v>
      </c>
      <c r="B38" s="71" t="s">
        <v>66</v>
      </c>
      <c r="C38" s="71"/>
      <c r="D38" s="71"/>
      <c r="E38" s="71"/>
      <c r="F38" s="71"/>
      <c r="G38" s="24">
        <v>76921</v>
      </c>
      <c r="H38" s="25">
        <v>76921</v>
      </c>
      <c r="I38" s="25">
        <v>76921</v>
      </c>
      <c r="J38" s="26">
        <f>I38/H38</f>
        <v>1</v>
      </c>
    </row>
    <row r="39" spans="1:10" ht="18.95" customHeight="1" x14ac:dyDescent="0.25">
      <c r="A39" s="23" t="s">
        <v>67</v>
      </c>
      <c r="B39" s="71" t="s">
        <v>68</v>
      </c>
      <c r="C39" s="71"/>
      <c r="D39" s="71"/>
      <c r="E39" s="71"/>
      <c r="F39" s="71"/>
      <c r="G39" s="24">
        <f>SUM(G40:G41)</f>
        <v>46484</v>
      </c>
      <c r="H39" s="24">
        <f>SUM(H40:H41)</f>
        <v>46484</v>
      </c>
      <c r="I39" s="24">
        <f>SUM(I40:I41)</f>
        <v>46484</v>
      </c>
      <c r="J39" s="26">
        <f t="shared" ref="J39:J49" si="5">I39/H39</f>
        <v>1</v>
      </c>
    </row>
    <row r="40" spans="1:10" ht="18.95" customHeight="1" x14ac:dyDescent="0.25">
      <c r="A40" s="6"/>
      <c r="B40" s="72" t="s">
        <v>69</v>
      </c>
      <c r="C40" s="72"/>
      <c r="D40" s="72"/>
      <c r="E40" s="72"/>
      <c r="F40" s="72"/>
      <c r="G40" s="10">
        <v>42683</v>
      </c>
      <c r="H40" s="10">
        <v>42683</v>
      </c>
      <c r="I40" s="10">
        <v>42683</v>
      </c>
      <c r="J40" s="27">
        <f t="shared" si="5"/>
        <v>1</v>
      </c>
    </row>
    <row r="41" spans="1:10" s="29" customFormat="1" ht="30.75" customHeight="1" x14ac:dyDescent="0.25">
      <c r="A41" s="28"/>
      <c r="B41" s="66" t="s">
        <v>70</v>
      </c>
      <c r="C41" s="66"/>
      <c r="D41" s="66"/>
      <c r="E41" s="66"/>
      <c r="F41" s="66"/>
      <c r="G41" s="10">
        <v>3801</v>
      </c>
      <c r="H41" s="10">
        <v>3801</v>
      </c>
      <c r="I41" s="10">
        <v>3801</v>
      </c>
      <c r="J41" s="27">
        <f t="shared" si="5"/>
        <v>1</v>
      </c>
    </row>
    <row r="42" spans="1:10" s="29" customFormat="1" ht="30.75" customHeight="1" x14ac:dyDescent="0.25">
      <c r="A42" s="23" t="s">
        <v>71</v>
      </c>
      <c r="B42" s="73" t="s">
        <v>72</v>
      </c>
      <c r="C42" s="73"/>
      <c r="D42" s="73"/>
      <c r="E42" s="73"/>
      <c r="F42" s="73"/>
      <c r="G42" s="25">
        <f>SUM(G43:G45)</f>
        <v>31035</v>
      </c>
      <c r="H42" s="25">
        <f>SUM(H43:H45)</f>
        <v>51329</v>
      </c>
      <c r="I42" s="25">
        <f>SUM(I43:I45)</f>
        <v>51329</v>
      </c>
      <c r="J42" s="26">
        <f t="shared" si="5"/>
        <v>1</v>
      </c>
    </row>
    <row r="43" spans="1:10" s="29" customFormat="1" ht="30.75" customHeight="1" x14ac:dyDescent="0.25">
      <c r="A43" s="28"/>
      <c r="B43" s="66" t="s">
        <v>73</v>
      </c>
      <c r="C43" s="66"/>
      <c r="D43" s="66"/>
      <c r="E43" s="66"/>
      <c r="F43" s="66"/>
      <c r="G43" s="30">
        <v>13554</v>
      </c>
      <c r="H43" s="30">
        <v>13554</v>
      </c>
      <c r="I43" s="30">
        <v>13554</v>
      </c>
      <c r="J43" s="27">
        <f t="shared" si="5"/>
        <v>1</v>
      </c>
    </row>
    <row r="44" spans="1:10" s="29" customFormat="1" ht="21.75" customHeight="1" x14ac:dyDescent="0.25">
      <c r="A44" s="28"/>
      <c r="B44" s="66" t="s">
        <v>74</v>
      </c>
      <c r="C44" s="66"/>
      <c r="D44" s="66"/>
      <c r="E44" s="66"/>
      <c r="F44" s="66"/>
      <c r="G44" s="30">
        <v>17481</v>
      </c>
      <c r="H44" s="30">
        <v>16325</v>
      </c>
      <c r="I44" s="30">
        <v>16325</v>
      </c>
      <c r="J44" s="27">
        <f t="shared" si="5"/>
        <v>1</v>
      </c>
    </row>
    <row r="45" spans="1:10" ht="18.75" customHeight="1" x14ac:dyDescent="0.25">
      <c r="A45" s="23"/>
      <c r="B45" s="66" t="s">
        <v>75</v>
      </c>
      <c r="C45" s="66"/>
      <c r="D45" s="66"/>
      <c r="E45" s="66"/>
      <c r="F45" s="66"/>
      <c r="G45" s="30">
        <v>0</v>
      </c>
      <c r="H45" s="30">
        <v>21450</v>
      </c>
      <c r="I45" s="30">
        <v>21450</v>
      </c>
      <c r="J45" s="27">
        <f t="shared" si="5"/>
        <v>1</v>
      </c>
    </row>
    <row r="46" spans="1:10" ht="18.95" customHeight="1" x14ac:dyDescent="0.25">
      <c r="A46" s="23" t="s">
        <v>76</v>
      </c>
      <c r="B46" s="71" t="s">
        <v>77</v>
      </c>
      <c r="C46" s="71"/>
      <c r="D46" s="71"/>
      <c r="E46" s="71"/>
      <c r="F46" s="71"/>
      <c r="G46" s="25">
        <v>1562</v>
      </c>
      <c r="H46" s="25">
        <v>1562</v>
      </c>
      <c r="I46" s="25">
        <v>1562</v>
      </c>
      <c r="J46" s="26">
        <f t="shared" si="5"/>
        <v>1</v>
      </c>
    </row>
    <row r="47" spans="1:10" ht="18.95" customHeight="1" x14ac:dyDescent="0.25">
      <c r="A47" s="23" t="s">
        <v>78</v>
      </c>
      <c r="B47" s="71" t="s">
        <v>79</v>
      </c>
      <c r="C47" s="71"/>
      <c r="D47" s="71"/>
      <c r="E47" s="71"/>
      <c r="F47" s="71"/>
      <c r="G47" s="25">
        <v>13</v>
      </c>
      <c r="H47" s="25">
        <v>386</v>
      </c>
      <c r="I47" s="25">
        <v>386</v>
      </c>
      <c r="J47" s="26">
        <f t="shared" si="5"/>
        <v>1</v>
      </c>
    </row>
    <row r="48" spans="1:10" ht="46.5" customHeight="1" x14ac:dyDescent="0.25">
      <c r="A48" s="23" t="s">
        <v>80</v>
      </c>
      <c r="B48" s="75" t="s">
        <v>81</v>
      </c>
      <c r="C48" s="76"/>
      <c r="D48" s="76"/>
      <c r="E48" s="76"/>
      <c r="F48" s="77"/>
      <c r="G48" s="25">
        <v>11574</v>
      </c>
      <c r="H48" s="25">
        <v>10470</v>
      </c>
      <c r="I48" s="25">
        <v>10470</v>
      </c>
      <c r="J48" s="26">
        <f t="shared" si="5"/>
        <v>1</v>
      </c>
    </row>
    <row r="49" spans="1:10" s="15" customFormat="1" ht="30" customHeight="1" x14ac:dyDescent="0.25">
      <c r="A49" s="12" t="s">
        <v>82</v>
      </c>
      <c r="B49" s="78" t="s">
        <v>83</v>
      </c>
      <c r="C49" s="78"/>
      <c r="D49" s="78"/>
      <c r="E49" s="78"/>
      <c r="F49" s="78"/>
      <c r="G49" s="31">
        <f>G38+G39+G42+G46+G47+G48</f>
        <v>167589</v>
      </c>
      <c r="H49" s="19">
        <f>H38+H39+H42+H46+H47+H48</f>
        <v>187152</v>
      </c>
      <c r="I49" s="19">
        <f>I38+I39+I42+I46+I47+I48</f>
        <v>187152</v>
      </c>
      <c r="J49" s="14">
        <f t="shared" si="5"/>
        <v>1</v>
      </c>
    </row>
    <row r="50" spans="1:10" s="15" customFormat="1" ht="17.25" customHeight="1" x14ac:dyDescent="0.25">
      <c r="A50" s="79" t="s">
        <v>84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ht="18.95" customHeight="1" x14ac:dyDescent="0.25">
      <c r="A51" s="6" t="s">
        <v>85</v>
      </c>
      <c r="B51" s="55" t="s">
        <v>86</v>
      </c>
      <c r="C51" s="55"/>
      <c r="D51" s="55"/>
      <c r="E51" s="55"/>
      <c r="F51" s="55"/>
      <c r="G51" s="7">
        <v>22680</v>
      </c>
      <c r="H51" s="7">
        <v>6732</v>
      </c>
      <c r="I51" s="7">
        <v>6444</v>
      </c>
      <c r="J51" s="9">
        <f>I51/H51</f>
        <v>0.95721925133689845</v>
      </c>
    </row>
    <row r="52" spans="1:10" ht="18.95" customHeight="1" x14ac:dyDescent="0.25">
      <c r="A52" s="6" t="s">
        <v>87</v>
      </c>
      <c r="B52" s="55" t="s">
        <v>88</v>
      </c>
      <c r="C52" s="55"/>
      <c r="D52" s="55"/>
      <c r="E52" s="55"/>
      <c r="F52" s="55"/>
      <c r="G52" s="7">
        <v>15169</v>
      </c>
      <c r="H52" s="7">
        <v>28926</v>
      </c>
      <c r="I52" s="7">
        <v>28926</v>
      </c>
      <c r="J52" s="9">
        <f t="shared" ref="J52:J56" si="6">I52/H52</f>
        <v>1</v>
      </c>
    </row>
    <row r="53" spans="1:10" ht="18.95" customHeight="1" x14ac:dyDescent="0.25">
      <c r="A53" s="6" t="s">
        <v>89</v>
      </c>
      <c r="B53" s="55" t="s">
        <v>90</v>
      </c>
      <c r="C53" s="55"/>
      <c r="D53" s="55"/>
      <c r="E53" s="55"/>
      <c r="F53" s="55"/>
      <c r="G53" s="7">
        <v>573</v>
      </c>
      <c r="H53" s="8">
        <v>4472</v>
      </c>
      <c r="I53" s="8">
        <v>4472</v>
      </c>
      <c r="J53" s="9">
        <f t="shared" si="6"/>
        <v>1</v>
      </c>
    </row>
    <row r="54" spans="1:10" ht="18.95" customHeight="1" x14ac:dyDescent="0.25">
      <c r="A54" s="6" t="s">
        <v>91</v>
      </c>
      <c r="B54" s="67" t="s">
        <v>92</v>
      </c>
      <c r="C54" s="67"/>
      <c r="D54" s="67"/>
      <c r="E54" s="67"/>
      <c r="F54" s="67"/>
      <c r="G54" s="7">
        <v>0</v>
      </c>
      <c r="H54" s="8">
        <v>30</v>
      </c>
      <c r="I54" s="8">
        <v>30</v>
      </c>
      <c r="J54" s="9">
        <f t="shared" si="6"/>
        <v>1</v>
      </c>
    </row>
    <row r="55" spans="1:10" s="15" customFormat="1" ht="32.25" customHeight="1" x14ac:dyDescent="0.25">
      <c r="A55" s="12" t="s">
        <v>93</v>
      </c>
      <c r="B55" s="78" t="s">
        <v>94</v>
      </c>
      <c r="C55" s="78"/>
      <c r="D55" s="78"/>
      <c r="E55" s="78"/>
      <c r="F55" s="78"/>
      <c r="G55" s="19">
        <f>SUM(G51:G54)</f>
        <v>38422</v>
      </c>
      <c r="H55" s="19">
        <f>SUM(H51:H54)</f>
        <v>40160</v>
      </c>
      <c r="I55" s="19">
        <f>SUM(I51:I54)</f>
        <v>39872</v>
      </c>
      <c r="J55" s="14">
        <f t="shared" si="6"/>
        <v>0.99282868525896417</v>
      </c>
    </row>
    <row r="56" spans="1:10" s="15" customFormat="1" ht="30" customHeight="1" x14ac:dyDescent="0.25">
      <c r="A56" s="32" t="s">
        <v>95</v>
      </c>
      <c r="B56" s="74" t="s">
        <v>96</v>
      </c>
      <c r="C56" s="74"/>
      <c r="D56" s="74"/>
      <c r="E56" s="74"/>
      <c r="F56" s="74"/>
      <c r="G56" s="33">
        <f>SUM(G19+G30+G34+G49+G55)</f>
        <v>248614</v>
      </c>
      <c r="H56" s="34">
        <f>SUM(H19+H30+H34+H49+H55)</f>
        <v>280169</v>
      </c>
      <c r="I56" s="34">
        <f>SUM(I19+I30+I34+I49+I55)</f>
        <v>279468</v>
      </c>
      <c r="J56" s="35">
        <f t="shared" si="6"/>
        <v>0.99749793874411519</v>
      </c>
    </row>
    <row r="57" spans="1:10" s="15" customFormat="1" ht="18.95" customHeight="1" x14ac:dyDescent="0.25">
      <c r="A57" s="43" t="s">
        <v>97</v>
      </c>
      <c r="B57" s="43"/>
      <c r="C57" s="43"/>
      <c r="D57" s="43"/>
      <c r="E57" s="43"/>
      <c r="F57" s="43"/>
      <c r="G57" s="43"/>
      <c r="H57" s="43"/>
      <c r="I57" s="43"/>
      <c r="J57" s="43"/>
    </row>
    <row r="58" spans="1:10" s="15" customFormat="1" ht="18" customHeight="1" x14ac:dyDescent="0.25">
      <c r="A58" s="44" t="s">
        <v>98</v>
      </c>
      <c r="B58" s="44"/>
      <c r="C58" s="44"/>
      <c r="D58" s="44"/>
      <c r="E58" s="44"/>
      <c r="F58" s="44"/>
      <c r="G58" s="44"/>
      <c r="H58" s="44"/>
      <c r="I58" s="44"/>
      <c r="J58" s="44"/>
    </row>
    <row r="59" spans="1:10" s="17" customFormat="1" ht="18.75" customHeight="1" x14ac:dyDescent="0.25">
      <c r="A59" s="36" t="s">
        <v>99</v>
      </c>
      <c r="B59" s="86" t="s">
        <v>100</v>
      </c>
      <c r="C59" s="87"/>
      <c r="D59" s="87"/>
      <c r="E59" s="87"/>
      <c r="F59" s="88"/>
      <c r="G59" s="7">
        <v>16713</v>
      </c>
      <c r="H59" s="7">
        <v>13681</v>
      </c>
      <c r="I59" s="7">
        <v>6007</v>
      </c>
      <c r="J59" s="9">
        <f>I59/H59</f>
        <v>0.43907609092902566</v>
      </c>
    </row>
    <row r="60" spans="1:10" ht="18.75" customHeight="1" x14ac:dyDescent="0.25">
      <c r="A60" s="36" t="s">
        <v>101</v>
      </c>
      <c r="B60" s="56" t="s">
        <v>102</v>
      </c>
      <c r="C60" s="57"/>
      <c r="D60" s="57"/>
      <c r="E60" s="57"/>
      <c r="F60" s="58"/>
      <c r="G60" s="8">
        <v>3900</v>
      </c>
      <c r="H60" s="8">
        <v>6186</v>
      </c>
      <c r="I60" s="7">
        <f>6111+75</f>
        <v>6186</v>
      </c>
      <c r="J60" s="9">
        <f t="shared" ref="J60:J66" si="7">I60/H60</f>
        <v>1</v>
      </c>
    </row>
    <row r="61" spans="1:10" s="17" customFormat="1" ht="18.75" customHeight="1" x14ac:dyDescent="0.25">
      <c r="A61" s="36" t="s">
        <v>103</v>
      </c>
      <c r="B61" s="55" t="s">
        <v>104</v>
      </c>
      <c r="C61" s="55"/>
      <c r="D61" s="55"/>
      <c r="E61" s="55"/>
      <c r="F61" s="55"/>
      <c r="G61" s="8">
        <v>0</v>
      </c>
      <c r="H61" s="8">
        <v>5500</v>
      </c>
      <c r="I61" s="8">
        <v>5500</v>
      </c>
      <c r="J61" s="9">
        <f t="shared" si="7"/>
        <v>1</v>
      </c>
    </row>
    <row r="62" spans="1:10" s="17" customFormat="1" ht="32.25" customHeight="1" x14ac:dyDescent="0.25">
      <c r="A62" s="32" t="s">
        <v>105</v>
      </c>
      <c r="B62" s="89" t="s">
        <v>106</v>
      </c>
      <c r="C62" s="90"/>
      <c r="D62" s="90"/>
      <c r="E62" s="90"/>
      <c r="F62" s="91"/>
      <c r="G62" s="34">
        <f>SUM(G59:G61)</f>
        <v>20613</v>
      </c>
      <c r="H62" s="34">
        <f t="shared" ref="H62:I62" si="8">SUM(H59:H61)</f>
        <v>25367</v>
      </c>
      <c r="I62" s="34">
        <f t="shared" si="8"/>
        <v>17693</v>
      </c>
      <c r="J62" s="35">
        <f t="shared" si="7"/>
        <v>0.69748097922497732</v>
      </c>
    </row>
    <row r="63" spans="1:10" s="17" customFormat="1" ht="18.75" customHeight="1" x14ac:dyDescent="0.25">
      <c r="A63" s="36" t="s">
        <v>107</v>
      </c>
      <c r="B63" s="56" t="s">
        <v>108</v>
      </c>
      <c r="C63" s="57"/>
      <c r="D63" s="57"/>
      <c r="E63" s="57"/>
      <c r="F63" s="58"/>
      <c r="G63" s="8">
        <v>0</v>
      </c>
      <c r="H63" s="8">
        <v>45192</v>
      </c>
      <c r="I63" s="8">
        <v>45192</v>
      </c>
      <c r="J63" s="9">
        <f t="shared" si="7"/>
        <v>1</v>
      </c>
    </row>
    <row r="64" spans="1:10" s="17" customFormat="1" ht="18.75" customHeight="1" x14ac:dyDescent="0.25">
      <c r="A64" s="36" t="s">
        <v>109</v>
      </c>
      <c r="B64" s="80" t="s">
        <v>110</v>
      </c>
      <c r="C64" s="81"/>
      <c r="D64" s="81"/>
      <c r="E64" s="81"/>
      <c r="F64" s="82"/>
      <c r="G64" s="8">
        <v>0</v>
      </c>
      <c r="H64" s="8">
        <v>5788</v>
      </c>
      <c r="I64" s="8">
        <v>5788</v>
      </c>
      <c r="J64" s="9">
        <f t="shared" si="7"/>
        <v>1</v>
      </c>
    </row>
    <row r="65" spans="1:10" s="17" customFormat="1" ht="32.25" customHeight="1" x14ac:dyDescent="0.25">
      <c r="A65" s="32" t="s">
        <v>111</v>
      </c>
      <c r="B65" s="83" t="s">
        <v>112</v>
      </c>
      <c r="C65" s="84"/>
      <c r="D65" s="84"/>
      <c r="E65" s="84"/>
      <c r="F65" s="85"/>
      <c r="G65" s="34">
        <f>SUM(G63:G64)</f>
        <v>0</v>
      </c>
      <c r="H65" s="34">
        <f t="shared" ref="H65:I65" si="9">SUM(H63:H64)</f>
        <v>50980</v>
      </c>
      <c r="I65" s="34">
        <f t="shared" si="9"/>
        <v>50980</v>
      </c>
      <c r="J65" s="35">
        <f t="shared" si="7"/>
        <v>1</v>
      </c>
    </row>
    <row r="66" spans="1:10" ht="27.75" customHeight="1" x14ac:dyDescent="0.25">
      <c r="A66" s="43" t="s">
        <v>113</v>
      </c>
      <c r="B66" s="43"/>
      <c r="C66" s="43"/>
      <c r="D66" s="43"/>
      <c r="E66" s="43"/>
      <c r="F66" s="43"/>
      <c r="G66" s="34">
        <f>SUM(G56+G62+G65)</f>
        <v>269227</v>
      </c>
      <c r="H66" s="34">
        <f t="shared" ref="H66:I66" si="10">SUM(H56+H62+H65)</f>
        <v>356516</v>
      </c>
      <c r="I66" s="34">
        <f t="shared" si="10"/>
        <v>348141</v>
      </c>
      <c r="J66" s="35">
        <f t="shared" si="7"/>
        <v>0.97650876818992693</v>
      </c>
    </row>
    <row r="67" spans="1:10" x14ac:dyDescent="0.25">
      <c r="J67" s="37"/>
    </row>
    <row r="68" spans="1:10" x14ac:dyDescent="0.25">
      <c r="J68" s="37"/>
    </row>
    <row r="69" spans="1:10" ht="15" customHeight="1" x14ac:dyDescent="0.25">
      <c r="J69" s="37"/>
    </row>
    <row r="70" spans="1:10" ht="15" customHeight="1" x14ac:dyDescent="0.25">
      <c r="J70" s="38"/>
    </row>
    <row r="72" spans="1:10" ht="15" customHeight="1" x14ac:dyDescent="0.25"/>
    <row r="73" spans="1:10" ht="15" customHeight="1" x14ac:dyDescent="0.25"/>
  </sheetData>
  <mergeCells count="64">
    <mergeCell ref="B63:F63"/>
    <mergeCell ref="B64:F64"/>
    <mergeCell ref="B65:F65"/>
    <mergeCell ref="A66:F66"/>
    <mergeCell ref="A57:J57"/>
    <mergeCell ref="A58:J58"/>
    <mergeCell ref="B59:F59"/>
    <mergeCell ref="B60:F60"/>
    <mergeCell ref="B61:F61"/>
    <mergeCell ref="B62:F62"/>
    <mergeCell ref="B56:F56"/>
    <mergeCell ref="B45:F45"/>
    <mergeCell ref="B46:F46"/>
    <mergeCell ref="B47:F47"/>
    <mergeCell ref="B48:F48"/>
    <mergeCell ref="B49:F49"/>
    <mergeCell ref="A50:J50"/>
    <mergeCell ref="B51:F51"/>
    <mergeCell ref="B52:F52"/>
    <mergeCell ref="B53:F53"/>
    <mergeCell ref="B54:F54"/>
    <mergeCell ref="B55:F55"/>
    <mergeCell ref="B44:F44"/>
    <mergeCell ref="B32:F32"/>
    <mergeCell ref="B33:F33"/>
    <mergeCell ref="B34:F34"/>
    <mergeCell ref="A35:J35"/>
    <mergeCell ref="A37:J37"/>
    <mergeCell ref="B38:F38"/>
    <mergeCell ref="B39:F39"/>
    <mergeCell ref="B40:F40"/>
    <mergeCell ref="B41:F41"/>
    <mergeCell ref="B42:F42"/>
    <mergeCell ref="B43:F43"/>
    <mergeCell ref="A31:J31"/>
    <mergeCell ref="A20:J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19:F19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7:F7"/>
    <mergeCell ref="A1:J1"/>
    <mergeCell ref="A3:F3"/>
    <mergeCell ref="A4:J4"/>
    <mergeCell ref="A5:J5"/>
    <mergeCell ref="B6:F6"/>
  </mergeCells>
  <pageMargins left="0.7" right="0.7" top="0.75" bottom="0.75" header="0.3" footer="0.3"/>
  <pageSetup paperSize="9" orientation="portrait" r:id="rId1"/>
  <headerFooter>
    <oddHeader>&amp;C&amp;"Times New Roman,Normál"&amp;12 1.melléklet
a 7/2015. (V.04.) önkormányzati rendelethez</oddHead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Felhasználó</cp:lastModifiedBy>
  <cp:lastPrinted>2015-05-11T13:28:23Z</cp:lastPrinted>
  <dcterms:created xsi:type="dcterms:W3CDTF">2015-04-26T09:34:55Z</dcterms:created>
  <dcterms:modified xsi:type="dcterms:W3CDTF">2015-05-11T13:28:23Z</dcterms:modified>
</cp:coreProperties>
</file>