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</sheets>
  <definedNames>
    <definedName name="_xlnm.Print_Area" localSheetId="0">'1.'!$A$1:$G$35</definedName>
    <definedName name="_xlnm.Print_Area" localSheetId="7">'6.'!$A$1:$F$12</definedName>
    <definedName name="_xlnm.Print_Area" localSheetId="8">'7.'!$A$1:$D$55</definedName>
    <definedName name="_xlnm.Print_Area" localSheetId="9">'8.'!$A$1:$D$21</definedName>
  </definedNames>
  <calcPr fullCalcOnLoad="1"/>
</workbook>
</file>

<file path=xl/sharedStrings.xml><?xml version="1.0" encoding="utf-8"?>
<sst xmlns="http://schemas.openxmlformats.org/spreadsheetml/2006/main" count="558" uniqueCount="348">
  <si>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</si>
  <si>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</si>
  <si>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</si>
  <si>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</si>
  <si>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</si>
  <si>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</si>
  <si>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</si>
  <si>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</si>
  <si>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</si>
  <si>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</si>
  <si>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</si>
  <si>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</si>
  <si>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</si>
  <si>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</si>
  <si>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</si>
  <si>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</si>
  <si>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</si>
  <si>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</si>
  <si>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</si>
  <si>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</si>
  <si>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</si>
  <si>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</si>
  <si>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</si>
  <si>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</si>
  <si>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</si>
  <si>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</si>
  <si>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</si>
  <si>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</si>
  <si>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</si>
  <si>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</si>
  <si>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</si>
  <si>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</si>
  <si>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</si>
  <si>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</si>
  <si>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</si>
  <si>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</si>
  <si>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</si>
  <si>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</si>
  <si>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</si>
  <si>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</si>
  <si>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</si>
  <si>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</si>
  <si>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</si>
  <si>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</si>
  <si>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</si>
  <si>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</si>
  <si>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</si>
  <si>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</si>
  <si>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</si>
  <si>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</si>
  <si>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</si>
  <si>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</si>
  <si>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</si>
  <si>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</si>
  <si>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</si>
  <si>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</si>
  <si>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</si>
  <si>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</si>
  <si>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</si>
  <si>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</si>
  <si>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</si>
  <si>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</si>
  <si>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</si>
  <si>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</si>
  <si>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</si>
  <si>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</si>
  <si>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</si>
  <si>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</si>
  <si>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</si>
  <si>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</si>
  <si>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</si>
  <si>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</si>
  <si>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</si>
  <si>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</si>
  <si>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</si>
  <si>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</si>
  <si>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</si>
  <si>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</si>
  <si>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</si>
  <si>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</si>
  <si>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</si>
  <si>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</si>
  <si>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</si>
  <si>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</si>
  <si>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</si>
  <si>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</si>
  <si>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</si>
  <si>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</si>
  <si>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</si>
  <si>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</si>
  <si>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</si>
  <si>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</si>
  <si>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</si>
  <si>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</si>
  <si>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</si>
  <si>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</si>
  <si>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</si>
  <si>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</si>
  <si>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</si>
  <si>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</si>
  <si>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</si>
  <si>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</si>
  <si>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</si>
  <si>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</si>
  <si>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</si>
  <si>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</si>
  <si>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</si>
  <si>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</si>
  <si>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</si>
  <si>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</si>
  <si>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</si>
  <si>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</si>
  <si>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</si>
  <si>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</si>
  <si>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</si>
  <si>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</si>
  <si>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</si>
  <si>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</si>
  <si>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</si>
  <si>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</si>
  <si>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</si>
  <si>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</si>
  <si>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</si>
  <si>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</si>
  <si>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</si>
  <si>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</si>
  <si>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</si>
  <si>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</si>
  <si>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</si>
  <si>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</si>
  <si>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</si>
  <si>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</si>
  <si>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</si>
  <si>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</si>
  <si>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</si>
  <si>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</si>
  <si>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</si>
  <si>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</si>
  <si>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</si>
  <si>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</si>
  <si>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</si>
  <si>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</si>
  <si>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</si>
  <si>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</si>
  <si>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</si>
  <si>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</si>
  <si>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</si>
  <si>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</si>
  <si>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</si>
  <si>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</si>
  <si>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</si>
  <si>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</si>
  <si>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</si>
  <si>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</si>
  <si>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</si>
  <si>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</si>
  <si>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</si>
  <si>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</si>
  <si>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</si>
  <si>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</si>
  <si>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</si>
  <si>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</si>
  <si>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</si>
  <si>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</si>
  <si>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</si>
  <si>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</si>
  <si>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</si>
  <si>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</si>
  <si>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</si>
  <si>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</si>
  <si>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</si>
  <si>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</si>
  <si>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</si>
  <si>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</si>
  <si>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</si>
  <si>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</si>
  <si>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</si>
  <si>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</si>
  <si>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</si>
  <si>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</si>
  <si>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</si>
  <si>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</si>
  <si>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</si>
  <si>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</si>
  <si>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</si>
  <si>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</si>
  <si>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</si>
  <si>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</si>
  <si>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</si>
  <si>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</si>
  <si>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</si>
  <si>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</si>
  <si>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</si>
  <si>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</si>
  <si>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</si>
  <si>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</si>
  <si>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</si>
  <si>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</si>
  <si>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</si>
  <si>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</si>
  <si>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</si>
  <si>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</si>
  <si>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</si>
  <si>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</si>
  <si>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</si>
  <si>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</si>
  <si>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</si>
  <si>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</si>
  <si>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</si>
  <si>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</si>
  <si>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</si>
  <si>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</si>
  <si>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</si>
  <si>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</si>
  <si>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</si>
  <si>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</si>
  <si>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</si>
  <si>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</si>
  <si>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</si>
  <si>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</si>
  <si>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</si>
  <si>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</si>
  <si>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</si>
  <si>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</si>
  <si>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</si>
  <si>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</si>
  <si>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</si>
  <si>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</si>
  <si>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Harta Nagyközség Önkormányzat és intézménye engedélyezett létszámadata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</si>
  <si>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</si>
  <si>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</si>
  <si>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</si>
  <si>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</si>
  <si>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</si>
  <si>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</si>
  <si>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</si>
  <si>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</si>
  <si>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</si>
  <si>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</si>
  <si>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</si>
  <si>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</si>
  <si>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</si>
  <si>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</si>
  <si>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</si>
  <si>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</si>
  <si>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</si>
  <si>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</si>
  <si>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</si>
  <si>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</si>
  <si>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</si>
  <si>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</si>
  <si>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</si>
  <si>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</si>
  <si>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</si>
  <si>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</si>
  <si>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</si>
  <si>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</si>
  <si>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</si>
  <si>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</si>
  <si>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</si>
  <si>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Immateriális javak beszerzése</t>
  </si>
  <si>
    <t>rendezési terv módosítása</t>
  </si>
  <si>
    <t>Duna-sziget földvásárlás</t>
  </si>
  <si>
    <t>ÁFA</t>
  </si>
  <si>
    <t>9.sz. melléklet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</si>
  <si>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</si>
  <si>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</si>
  <si>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</si>
  <si>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</si>
  <si>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</si>
  <si>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</si>
  <si>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Településközpontban park kialakítása</t>
  </si>
  <si>
    <t>KEHOP Szennyvízelvezetés pályázat - építés</t>
  </si>
  <si>
    <t>Védőnő - kisértékű eszközök</t>
  </si>
  <si>
    <t>Karbantartók - kisértékű eszközök</t>
  </si>
  <si>
    <t>Mód. I.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</si>
  <si>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</si>
  <si>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</si>
  <si>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</si>
  <si>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</si>
  <si>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</si>
  <si>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</si>
  <si>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Közfoglalkoztatás - hulladékgyűjtő</t>
  </si>
  <si>
    <t>JETA Szálláshely pályázat - építés 2018.évi ütem</t>
  </si>
  <si>
    <t>EFOP-3.9.2 pályázat - kisértékű eszközök</t>
  </si>
  <si>
    <t>Mód. I. előirányzat megbontása</t>
  </si>
  <si>
    <t>Foglalkoztatással, munkanélküliséggel kapcs.ell.</t>
  </si>
  <si>
    <t>Egyéb felhalmozási célú támogatások ÁHB</t>
  </si>
  <si>
    <t>Mód. I. előirányzat bontása</t>
  </si>
  <si>
    <t>Engedélyezett létszámkeret (fő)                                 Mód.I.</t>
  </si>
  <si>
    <r>
      <t xml:space="preserve">Harta Nagyközség Önkormányzata 2019.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</si>
  <si>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2019. évi előirányzat</t>
  </si>
  <si>
    <t>2019. évi költségvetése bevételeinek előirányzat módosítása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</si>
  <si>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</si>
  <si>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</si>
  <si>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</si>
  <si>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TOP-5.3.1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</si>
  <si>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</si>
  <si>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</si>
  <si>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</si>
  <si>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>2019. évi költségvetése kiadásainak előirányzat módosítása</t>
  </si>
  <si>
    <t xml:space="preserve"> - EU parlamenti választás</t>
  </si>
  <si>
    <t>2019 . évi költségvetése kiadásainak előirányzat módosítása</t>
  </si>
  <si>
    <t>Harta Nagyközség Önkormányzata 2019. évben tervezett tartalékai</t>
  </si>
  <si>
    <t xml:space="preserve">2019. évi tervezett előirányzat </t>
  </si>
  <si>
    <t>Rendezvények</t>
  </si>
  <si>
    <t>Harta Nagyközség Önkormányzata 2019. évi beruházási kiadásainak előirányzat módosítása</t>
  </si>
  <si>
    <t>Ravatalozó falburkolat</t>
  </si>
  <si>
    <t>Temető urnafal</t>
  </si>
  <si>
    <t>Arany J. utcai telek tereprendezése</t>
  </si>
  <si>
    <t>Szociális Központ - udvarrendezés</t>
  </si>
  <si>
    <t>TOP Szoc. Pályázat - építés</t>
  </si>
  <si>
    <t>Közfoglalkoztatás - Duna-sziget épületek bővítése</t>
  </si>
  <si>
    <t>Háziorvos - laptop</t>
  </si>
  <si>
    <t>Duna-sziget kamera</t>
  </si>
  <si>
    <t>TOP-5.3.1 pályázat informatikai eszközök</t>
  </si>
  <si>
    <t>Művelődési Ház - olajsütő</t>
  </si>
  <si>
    <t>Jogalkotás - irodai szék</t>
  </si>
  <si>
    <t>Hótoló</t>
  </si>
  <si>
    <t>Sport - bojler</t>
  </si>
  <si>
    <t>Temető -  klíma</t>
  </si>
  <si>
    <t>Háziorvos - várótermi székek, bútorok, klíma</t>
  </si>
  <si>
    <t>Foktő-Baráka hálózati szivattyú cseréje</t>
  </si>
  <si>
    <t>Háziorvos BM pályázat - kisértékű eszközök</t>
  </si>
  <si>
    <t>TOP Mini Bölcsőde pályázat - kisértékű eszközök</t>
  </si>
  <si>
    <t>TOP Szoc. Pályázat - eszközbeszerzés</t>
  </si>
  <si>
    <t>TOP-5.3.1 pályázat - fényképezőgép</t>
  </si>
  <si>
    <t>Közfoglalkoztatás - öntözőkocsi</t>
  </si>
  <si>
    <t>Közfoglalkoztatás - gépjármű</t>
  </si>
  <si>
    <t>Közfoglalkoztatás - láncfűrész</t>
  </si>
  <si>
    <t>VP Konyha pályázat - eszközbeszerzés</t>
  </si>
  <si>
    <t>kártyaolvasó</t>
  </si>
  <si>
    <t>irodai szék, polcok, szekrény</t>
  </si>
  <si>
    <t>Engedélyezett létszámkeret (fő)                  2019. január 1.</t>
  </si>
  <si>
    <t xml:space="preserve">2019. </t>
  </si>
  <si>
    <t>Háziorvos BM pályázat - rendelő felújítás</t>
  </si>
  <si>
    <t>Kamp ház - felújítás</t>
  </si>
  <si>
    <t>Szennyvíz-átemelő szivattyú felújítása</t>
  </si>
  <si>
    <t>Csőtörések, hálózati meghibásodások javítása</t>
  </si>
  <si>
    <t>EFOP-1.5.3 pályázat - Műv.Ház udvar felújítása</t>
  </si>
  <si>
    <t>VP Konyha pályázat - felújítás</t>
  </si>
  <si>
    <t>TOP Mini Bölcsőde pályázat - felújítás</t>
  </si>
  <si>
    <t>TOP Eü pályázat - felújítás</t>
  </si>
  <si>
    <t>Egyéb tárgyi eszközök felújítása</t>
  </si>
  <si>
    <t>Baráka - vastalanító tartály felújítása</t>
  </si>
  <si>
    <t>Harta Nagyközség Önkormányzata 2019. évi felújítási kiadásainak előirányzat módosítása</t>
  </si>
  <si>
    <t xml:space="preserve">     8.3. Lakástámogatás</t>
  </si>
  <si>
    <t>31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</si>
</sst>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80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b/>
      <sz val="14"/>
      <name val="Times New Roman CE"/>
      <family val="0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name val="Times New Roman CE"/>
      <family val="0"/>
    </font>
    <font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14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3" fillId="25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7" borderId="7" applyNumberFormat="0" applyFont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0" xfId="56" applyFont="1" applyFill="1" applyBorder="1" applyAlignment="1" applyProtection="1">
      <alignment horizontal="left" vertical="center" wrapText="1" indent="2"/>
      <protection/>
    </xf>
    <xf numFmtId="164" fontId="6" fillId="0" borderId="21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2" xfId="56" applyFont="1" applyFill="1" applyBorder="1" applyAlignment="1" applyProtection="1">
      <alignment horizontal="center" vertical="center" wrapText="1" readingOrder="1"/>
      <protection/>
    </xf>
    <xf numFmtId="0" fontId="4" fillId="0" borderId="23" xfId="56" applyFont="1" applyFill="1" applyBorder="1" applyAlignment="1" applyProtection="1">
      <alignment horizontal="center" vertical="center" wrapText="1" readingOrder="1"/>
      <protection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4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>
      <alignment horizontal="center" vertical="center" textRotation="90" wrapText="1"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1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32" xfId="0" applyFont="1" applyBorder="1" applyAlignment="1">
      <alignment vertical="center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4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33" xfId="0" applyFont="1" applyBorder="1" applyAlignment="1">
      <alignment horizontal="left" vertical="center" wrapText="1"/>
    </xf>
    <xf numFmtId="164" fontId="1" fillId="0" borderId="31" xfId="0" applyNumberFormat="1" applyFont="1" applyFill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/>
      <protection/>
    </xf>
    <xf numFmtId="164" fontId="1" fillId="0" borderId="35" xfId="0" applyNumberFormat="1" applyFont="1" applyFill="1" applyBorder="1" applyAlignment="1" applyProtection="1">
      <alignment horizontal="right" vertical="center" wrapText="1"/>
      <protection/>
    </xf>
    <xf numFmtId="164" fontId="1" fillId="0" borderId="36" xfId="0" applyNumberFormat="1" applyFont="1" applyFill="1" applyBorder="1" applyAlignment="1" applyProtection="1">
      <alignment horizontal="center" vertical="center" wrapText="1"/>
      <protection/>
    </xf>
    <xf numFmtId="164" fontId="29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164" fontId="6" fillId="0" borderId="38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3" xfId="56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>
      <alignment horizontal="center" vertical="top"/>
    </xf>
    <xf numFmtId="0" fontId="19" fillId="0" borderId="33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49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3" fillId="0" borderId="10" xfId="0" applyNumberFormat="1" applyFont="1" applyBorder="1" applyAlignment="1">
      <alignment horizontal="right"/>
    </xf>
    <xf numFmtId="49" fontId="35" fillId="0" borderId="10" xfId="0" applyNumberFormat="1" applyFont="1" applyBorder="1" applyAlignment="1">
      <alignment/>
    </xf>
    <xf numFmtId="49" fontId="35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49" fontId="34" fillId="0" borderId="10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/>
    </xf>
    <xf numFmtId="0" fontId="19" fillId="0" borderId="17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3" fontId="40" fillId="0" borderId="20" xfId="0" applyNumberFormat="1" applyFont="1" applyBorder="1" applyAlignment="1">
      <alignment/>
    </xf>
    <xf numFmtId="164" fontId="4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32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2" xfId="0" applyFont="1" applyBorder="1" applyAlignment="1">
      <alignment/>
    </xf>
    <xf numFmtId="0" fontId="25" fillId="0" borderId="45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5" xfId="0" applyFont="1" applyBorder="1" applyAlignment="1">
      <alignment vertical="center"/>
    </xf>
    <xf numFmtId="3" fontId="29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textRotation="90" wrapText="1"/>
    </xf>
    <xf numFmtId="164" fontId="30" fillId="0" borderId="46" xfId="0" applyNumberFormat="1" applyFont="1" applyFill="1" applyBorder="1" applyAlignment="1" applyProtection="1">
      <alignment horizontal="center" vertical="center" wrapText="1"/>
      <protection/>
    </xf>
    <xf numFmtId="164" fontId="30" fillId="0" borderId="47" xfId="0" applyNumberFormat="1" applyFont="1" applyFill="1" applyBorder="1" applyAlignment="1" applyProtection="1">
      <alignment horizontal="center" vertical="center" wrapText="1"/>
      <protection/>
    </xf>
    <xf numFmtId="164" fontId="43" fillId="0" borderId="48" xfId="0" applyNumberFormat="1" applyFont="1" applyFill="1" applyBorder="1" applyAlignment="1" applyProtection="1">
      <alignment horizontal="center" vertical="center" wrapText="1"/>
      <protection/>
    </xf>
    <xf numFmtId="164" fontId="30" fillId="0" borderId="49" xfId="0" applyNumberFormat="1" applyFont="1" applyFill="1" applyBorder="1" applyAlignment="1" applyProtection="1">
      <alignment horizontal="center" vertical="center" wrapText="1"/>
      <protection/>
    </xf>
    <xf numFmtId="164" fontId="30" fillId="0" borderId="50" xfId="0" applyNumberFormat="1" applyFont="1" applyFill="1" applyBorder="1" applyAlignment="1" applyProtection="1">
      <alignment horizontal="center" vertical="center" wrapText="1"/>
      <protection/>
    </xf>
    <xf numFmtId="164" fontId="43" fillId="0" borderId="31" xfId="0" applyNumberFormat="1" applyFont="1" applyFill="1" applyBorder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43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43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30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43" fillId="0" borderId="30" xfId="0" applyNumberFormat="1" applyFont="1" applyFill="1" applyBorder="1" applyAlignment="1">
      <alignment horizontal="center" vertical="center" wrapText="1"/>
    </xf>
    <xf numFmtId="164" fontId="43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43" fillId="0" borderId="37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 applyProtection="1">
      <alignment horizontal="center" vertical="center" wrapText="1"/>
      <protection/>
    </xf>
    <xf numFmtId="164" fontId="30" fillId="0" borderId="26" xfId="0" applyNumberFormat="1" applyFont="1" applyFill="1" applyBorder="1" applyAlignment="1" applyProtection="1">
      <alignment horizontal="right" vertical="center" wrapText="1"/>
      <protection/>
    </xf>
    <xf numFmtId="164" fontId="30" fillId="0" borderId="52" xfId="0" applyNumberFormat="1" applyFont="1" applyFill="1" applyBorder="1" applyAlignment="1" applyProtection="1">
      <alignment horizontal="center" vertical="center" wrapText="1"/>
      <protection/>
    </xf>
    <xf numFmtId="49" fontId="5" fillId="0" borderId="49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3" fillId="0" borderId="53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9" fillId="0" borderId="5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14" fillId="0" borderId="53" xfId="0" applyFont="1" applyBorder="1" applyAlignment="1">
      <alignment vertical="center" textRotation="90"/>
    </xf>
    <xf numFmtId="0" fontId="14" fillId="0" borderId="14" xfId="0" applyFont="1" applyBorder="1" applyAlignment="1">
      <alignment vertical="center" textRotation="90"/>
    </xf>
    <xf numFmtId="0" fontId="35" fillId="0" borderId="0" xfId="0" applyFont="1" applyAlignment="1">
      <alignment/>
    </xf>
    <xf numFmtId="0" fontId="19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3" fontId="19" fillId="0" borderId="59" xfId="0" applyNumberFormat="1" applyFont="1" applyBorder="1" applyAlignment="1">
      <alignment vertical="center" wrapText="1"/>
    </xf>
    <xf numFmtId="0" fontId="40" fillId="0" borderId="60" xfId="0" applyFont="1" applyBorder="1" applyAlignment="1">
      <alignment vertical="center" wrapText="1"/>
    </xf>
    <xf numFmtId="3" fontId="39" fillId="0" borderId="12" xfId="0" applyNumberFormat="1" applyFont="1" applyBorder="1" applyAlignment="1">
      <alignment vertical="center" wrapText="1"/>
    </xf>
    <xf numFmtId="3" fontId="39" fillId="0" borderId="25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3" fontId="35" fillId="0" borderId="12" xfId="0" applyNumberFormat="1" applyFont="1" applyBorder="1" applyAlignment="1">
      <alignment horizontal="right" vertical="center" wrapText="1"/>
    </xf>
    <xf numFmtId="0" fontId="39" fillId="0" borderId="40" xfId="0" applyFont="1" applyBorder="1" applyAlignment="1">
      <alignment horizontal="right" vertical="center" wrapText="1"/>
    </xf>
    <xf numFmtId="0" fontId="39" fillId="0" borderId="4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right" vertical="center" wrapText="1"/>
    </xf>
    <xf numFmtId="0" fontId="39" fillId="0" borderId="25" xfId="0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 wrapText="1"/>
    </xf>
    <xf numFmtId="0" fontId="19" fillId="0" borderId="61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40" fillId="0" borderId="63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40" xfId="0" applyFont="1" applyBorder="1" applyAlignment="1">
      <alignment vertical="center" wrapText="1"/>
    </xf>
    <xf numFmtId="3" fontId="39" fillId="0" borderId="40" xfId="0" applyNumberFormat="1" applyFont="1" applyBorder="1" applyAlignment="1">
      <alignment vertical="center" wrapText="1"/>
    </xf>
    <xf numFmtId="0" fontId="39" fillId="0" borderId="64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8" fillId="0" borderId="65" xfId="0" applyNumberFormat="1" applyFont="1" applyFill="1" applyBorder="1" applyAlignment="1" applyProtection="1">
      <alignment horizontal="left" vertical="center" wrapText="1"/>
      <protection/>
    </xf>
    <xf numFmtId="0" fontId="11" fillId="0" borderId="62" xfId="0" applyFont="1" applyBorder="1" applyAlignment="1">
      <alignment horizontal="left" vertical="center" wrapText="1"/>
    </xf>
    <xf numFmtId="164" fontId="28" fillId="0" borderId="42" xfId="0" applyNumberFormat="1" applyFont="1" applyFill="1" applyBorder="1" applyAlignment="1" applyProtection="1">
      <alignment horizontal="left" vertical="center" wrapText="1"/>
      <protection/>
    </xf>
    <xf numFmtId="0" fontId="11" fillId="0" borderId="66" xfId="0" applyFont="1" applyBorder="1" applyAlignment="1">
      <alignment horizontal="left"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67" xfId="0" applyFont="1" applyBorder="1" applyAlignment="1">
      <alignment horizontal="right"/>
    </xf>
    <xf numFmtId="1" fontId="25" fillId="0" borderId="42" xfId="0" applyNumberFormat="1" applyFont="1" applyBorder="1" applyAlignment="1" applyProtection="1">
      <alignment/>
      <protection locked="0"/>
    </xf>
    <xf numFmtId="0" fontId="32" fillId="0" borderId="68" xfId="0" applyFont="1" applyBorder="1" applyAlignment="1" applyProtection="1">
      <alignment/>
      <protection locked="0"/>
    </xf>
    <xf numFmtId="0" fontId="32" fillId="0" borderId="69" xfId="0" applyFont="1" applyBorder="1" applyAlignment="1">
      <alignment/>
    </xf>
    <xf numFmtId="0" fontId="25" fillId="0" borderId="6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69" fontId="26" fillId="0" borderId="44" xfId="0" applyNumberFormat="1" applyFont="1" applyBorder="1" applyAlignment="1" applyProtection="1">
      <alignment horizontal="center"/>
      <protection locked="0"/>
    </xf>
    <xf numFmtId="169" fontId="32" fillId="0" borderId="67" xfId="0" applyNumberFormat="1" applyFont="1" applyBorder="1" applyAlignment="1" applyProtection="1">
      <alignment horizontal="center"/>
      <protection locked="0"/>
    </xf>
    <xf numFmtId="169" fontId="32" fillId="0" borderId="28" xfId="0" applyNumberFormat="1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169" fontId="26" fillId="0" borderId="43" xfId="0" applyNumberFormat="1" applyFont="1" applyBorder="1" applyAlignment="1" applyProtection="1">
      <alignment horizontal="center"/>
      <protection locked="0"/>
    </xf>
    <xf numFmtId="169" fontId="32" fillId="0" borderId="0" xfId="0" applyNumberFormat="1" applyFont="1" applyBorder="1" applyAlignment="1" applyProtection="1">
      <alignment horizontal="center"/>
      <protection locked="0"/>
    </xf>
    <xf numFmtId="169" fontId="32" fillId="0" borderId="34" xfId="0" applyNumberFormat="1" applyFont="1" applyBorder="1" applyAlignment="1">
      <alignment horizontal="center"/>
    </xf>
    <xf numFmtId="169" fontId="25" fillId="0" borderId="32" xfId="0" applyNumberFormat="1" applyFont="1" applyBorder="1" applyAlignment="1">
      <alignment horizontal="center"/>
    </xf>
    <xf numFmtId="169" fontId="41" fillId="0" borderId="45" xfId="0" applyNumberFormat="1" applyFont="1" applyBorder="1" applyAlignment="1">
      <alignment horizontal="center"/>
    </xf>
    <xf numFmtId="169" fontId="32" fillId="0" borderId="45" xfId="0" applyNumberFormat="1" applyFont="1" applyBorder="1" applyAlignment="1">
      <alignment horizontal="center"/>
    </xf>
    <xf numFmtId="169" fontId="32" fillId="0" borderId="27" xfId="0" applyNumberFormat="1" applyFont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2" fillId="0" borderId="68" xfId="0" applyFont="1" applyBorder="1" applyAlignment="1">
      <alignment/>
    </xf>
    <xf numFmtId="0" fontId="14" fillId="0" borderId="43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34" xfId="0" applyFont="1" applyBorder="1" applyAlignment="1">
      <alignment/>
    </xf>
    <xf numFmtId="0" fontId="14" fillId="0" borderId="44" xfId="0" applyFont="1" applyBorder="1" applyAlignment="1">
      <alignment horizontal="center" vertical="center" wrapText="1"/>
    </xf>
    <xf numFmtId="0" fontId="32" fillId="0" borderId="67" xfId="0" applyFont="1" applyBorder="1" applyAlignment="1">
      <alignment/>
    </xf>
    <xf numFmtId="0" fontId="32" fillId="0" borderId="28" xfId="0" applyFont="1" applyBorder="1" applyAlignment="1">
      <alignment/>
    </xf>
    <xf numFmtId="169" fontId="41" fillId="0" borderId="42" xfId="0" applyNumberFormat="1" applyFont="1" applyBorder="1" applyAlignment="1">
      <alignment horizontal="center" vertical="center"/>
    </xf>
    <xf numFmtId="169" fontId="41" fillId="0" borderId="68" xfId="0" applyNumberFormat="1" applyFont="1" applyBorder="1" applyAlignment="1">
      <alignment horizontal="center" vertical="center"/>
    </xf>
    <xf numFmtId="169" fontId="32" fillId="0" borderId="68" xfId="0" applyNumberFormat="1" applyFont="1" applyBorder="1" applyAlignment="1">
      <alignment/>
    </xf>
    <xf numFmtId="169" fontId="32" fillId="0" borderId="69" xfId="0" applyNumberFormat="1" applyFont="1" applyBorder="1" applyAlignment="1">
      <alignment/>
    </xf>
    <xf numFmtId="169" fontId="41" fillId="0" borderId="44" xfId="0" applyNumberFormat="1" applyFont="1" applyBorder="1" applyAlignment="1">
      <alignment horizontal="center" vertical="center"/>
    </xf>
    <xf numFmtId="169" fontId="41" fillId="0" borderId="67" xfId="0" applyNumberFormat="1" applyFont="1" applyBorder="1" applyAlignment="1">
      <alignment horizontal="center" vertical="center"/>
    </xf>
    <xf numFmtId="169" fontId="32" fillId="0" borderId="67" xfId="0" applyNumberFormat="1" applyFont="1" applyBorder="1" applyAlignment="1">
      <alignment/>
    </xf>
    <xf numFmtId="169" fontId="32" fillId="0" borderId="28" xfId="0" applyNumberFormat="1" applyFont="1" applyBorder="1" applyAlignment="1">
      <alignment/>
    </xf>
    <xf numFmtId="169" fontId="26" fillId="0" borderId="43" xfId="0" applyNumberFormat="1" applyFont="1" applyBorder="1" applyAlignment="1">
      <alignment horizontal="center"/>
    </xf>
    <xf numFmtId="169" fontId="32" fillId="0" borderId="0" xfId="0" applyNumberFormat="1" applyFont="1" applyBorder="1" applyAlignment="1">
      <alignment horizontal="center"/>
    </xf>
    <xf numFmtId="169" fontId="25" fillId="0" borderId="32" xfId="0" applyNumberFormat="1" applyFont="1" applyBorder="1" applyAlignment="1">
      <alignment horizontal="center" vertical="center"/>
    </xf>
    <xf numFmtId="169" fontId="32" fillId="0" borderId="45" xfId="0" applyNumberFormat="1" applyFont="1" applyBorder="1" applyAlignment="1">
      <alignment horizontal="center" vertical="center"/>
    </xf>
    <xf numFmtId="169" fontId="32" fillId="0" borderId="27" xfId="0" applyNumberFormat="1" applyFont="1" applyBorder="1" applyAlignment="1">
      <alignment horizontal="center" vertical="center"/>
    </xf>
    <xf numFmtId="1" fontId="25" fillId="0" borderId="43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69" fontId="32" fillId="0" borderId="0" xfId="0" applyNumberFormat="1" applyFont="1" applyAlignment="1">
      <alignment horizontal="center"/>
    </xf>
    <xf numFmtId="169" fontId="25" fillId="0" borderId="43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0" fontId="41" fillId="0" borderId="68" xfId="0" applyFont="1" applyBorder="1" applyAlignment="1">
      <alignment vertical="center"/>
    </xf>
    <xf numFmtId="0" fontId="41" fillId="0" borderId="67" xfId="0" applyFont="1" applyBorder="1" applyAlignment="1">
      <alignment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D7" sqref="D7"/>
    </sheetView>
  </sheetViews>
  <sheetFormatPr defaultColWidth="9.140625" defaultRowHeight="15"/>
  <cols>
    <col min="2" max="2" width="48.00390625" style="0" customWidth="1"/>
    <col min="3" max="3" width="19.00390625" style="0" customWidth="1"/>
    <col min="4" max="4" width="14.57421875" style="12" customWidth="1"/>
    <col min="5" max="5" width="43.00390625" style="10" customWidth="1"/>
    <col min="6" max="6" width="15.140625" style="10" customWidth="1"/>
    <col min="7" max="7" width="13.140625" style="10" customWidth="1"/>
  </cols>
  <sheetData>
    <row r="1" spans="1:7" ht="13.5" customHeight="1">
      <c r="A1" s="206" t="s">
        <v>290</v>
      </c>
      <c r="B1" s="206"/>
      <c r="C1" s="206"/>
      <c r="D1" s="206"/>
      <c r="E1" s="206"/>
      <c r="F1" s="206"/>
      <c r="G1" s="206"/>
    </row>
    <row r="2" spans="1:7" ht="18" customHeight="1" thickBot="1">
      <c r="A2" s="1" t="s">
        <v>0</v>
      </c>
      <c r="B2" s="1"/>
      <c r="C2" s="1"/>
      <c r="D2" s="13" t="s">
        <v>33</v>
      </c>
      <c r="E2" s="20" t="s">
        <v>3</v>
      </c>
      <c r="F2" s="20"/>
      <c r="G2" s="11" t="s">
        <v>107</v>
      </c>
    </row>
    <row r="3" spans="1:7" ht="22.5" customHeight="1">
      <c r="A3" s="22" t="s">
        <v>1</v>
      </c>
      <c r="B3" s="7" t="s">
        <v>2</v>
      </c>
      <c r="C3" s="21" t="s">
        <v>291</v>
      </c>
      <c r="D3" s="21" t="s">
        <v>275</v>
      </c>
      <c r="E3" s="7" t="s">
        <v>4</v>
      </c>
      <c r="F3" s="21" t="s">
        <v>291</v>
      </c>
      <c r="G3" s="42" t="s">
        <v>275</v>
      </c>
    </row>
    <row r="4" spans="1:7" ht="11.25" customHeight="1">
      <c r="A4" s="15"/>
      <c r="B4" s="16" t="s">
        <v>6</v>
      </c>
      <c r="C4" s="111" t="s">
        <v>7</v>
      </c>
      <c r="D4" s="17" t="s">
        <v>8</v>
      </c>
      <c r="E4" s="16" t="s">
        <v>9</v>
      </c>
      <c r="F4" s="111" t="s">
        <v>106</v>
      </c>
      <c r="G4" s="43" t="s">
        <v>277</v>
      </c>
    </row>
    <row r="5" spans="1:7" ht="15" customHeight="1">
      <c r="A5" s="23" t="s">
        <v>74</v>
      </c>
      <c r="B5" s="6" t="s">
        <v>34</v>
      </c>
      <c r="C5" s="26">
        <f>SUM(C6+C7)</f>
        <v>233022</v>
      </c>
      <c r="D5" s="26">
        <f>SUM(D6+D7)</f>
        <v>279312</v>
      </c>
      <c r="E5" s="6" t="s">
        <v>10</v>
      </c>
      <c r="F5" s="44">
        <v>127811</v>
      </c>
      <c r="G5" s="44">
        <v>156888</v>
      </c>
    </row>
    <row r="6" spans="1:7" ht="15" customHeight="1">
      <c r="A6" s="23" t="s">
        <v>20</v>
      </c>
      <c r="B6" s="2" t="s">
        <v>35</v>
      </c>
      <c r="C6" s="26">
        <v>149575</v>
      </c>
      <c r="D6" s="26">
        <v>160191</v>
      </c>
      <c r="E6" s="6" t="s">
        <v>45</v>
      </c>
      <c r="F6" s="44">
        <v>24526</v>
      </c>
      <c r="G6" s="44">
        <v>27647</v>
      </c>
    </row>
    <row r="7" spans="1:7" ht="15" customHeight="1">
      <c r="A7" s="23" t="s">
        <v>21</v>
      </c>
      <c r="B7" s="2" t="s">
        <v>36</v>
      </c>
      <c r="C7" s="26">
        <v>83447</v>
      </c>
      <c r="D7" s="26">
        <v>119121</v>
      </c>
      <c r="E7" s="6" t="s">
        <v>11</v>
      </c>
      <c r="F7" s="44">
        <v>158773</v>
      </c>
      <c r="G7" s="44">
        <v>164619</v>
      </c>
    </row>
    <row r="8" spans="1:7" s="31" customFormat="1" ht="13.5" customHeight="1">
      <c r="A8" s="23" t="s">
        <v>22</v>
      </c>
      <c r="B8" s="6" t="s">
        <v>37</v>
      </c>
      <c r="C8" s="95">
        <v>146408</v>
      </c>
      <c r="D8" s="95">
        <v>156380</v>
      </c>
      <c r="E8" s="6" t="s">
        <v>12</v>
      </c>
      <c r="F8" s="44">
        <v>11488</v>
      </c>
      <c r="G8" s="44">
        <v>11488</v>
      </c>
    </row>
    <row r="9" spans="1:7" ht="12.75" customHeight="1">
      <c r="A9" s="23" t="s">
        <v>23</v>
      </c>
      <c r="B9" s="6" t="s">
        <v>38</v>
      </c>
      <c r="C9" s="26">
        <f>SUM(C10:C12)</f>
        <v>126160</v>
      </c>
      <c r="D9" s="26">
        <f>SUM(D10:D12)</f>
        <v>126160</v>
      </c>
      <c r="E9" s="6" t="s">
        <v>46</v>
      </c>
      <c r="F9" s="44">
        <f>SUM(F10:F13)</f>
        <v>124378</v>
      </c>
      <c r="G9" s="44">
        <f>SUM(G10:G13)</f>
        <v>112074</v>
      </c>
    </row>
    <row r="10" spans="1:7" ht="12" customHeight="1">
      <c r="A10" s="23" t="s">
        <v>24</v>
      </c>
      <c r="B10" s="2" t="s">
        <v>39</v>
      </c>
      <c r="C10" s="25">
        <v>22500</v>
      </c>
      <c r="D10" s="25">
        <v>22500</v>
      </c>
      <c r="E10" s="2" t="s">
        <v>47</v>
      </c>
      <c r="F10" s="45">
        <v>0</v>
      </c>
      <c r="G10" s="45">
        <v>0</v>
      </c>
    </row>
    <row r="11" spans="1:7" ht="12" customHeight="1">
      <c r="A11" s="23" t="s">
        <v>25</v>
      </c>
      <c r="B11" s="2" t="s">
        <v>111</v>
      </c>
      <c r="C11" s="25">
        <v>103300</v>
      </c>
      <c r="D11" s="25">
        <v>103300</v>
      </c>
      <c r="E11" s="2" t="s">
        <v>48</v>
      </c>
      <c r="F11" s="44">
        <v>67441</v>
      </c>
      <c r="G11" s="44">
        <v>70034</v>
      </c>
    </row>
    <row r="12" spans="1:7" ht="12.75" customHeight="1">
      <c r="A12" s="23" t="s">
        <v>26</v>
      </c>
      <c r="B12" s="2" t="s">
        <v>40</v>
      </c>
      <c r="C12" s="25">
        <v>360</v>
      </c>
      <c r="D12" s="25">
        <v>360</v>
      </c>
      <c r="E12" s="2" t="s">
        <v>49</v>
      </c>
      <c r="F12" s="46">
        <v>12900</v>
      </c>
      <c r="G12" s="46">
        <v>13400</v>
      </c>
    </row>
    <row r="13" spans="1:7" ht="14.25" customHeight="1">
      <c r="A13" s="23" t="s">
        <v>27</v>
      </c>
      <c r="B13" s="6" t="s">
        <v>41</v>
      </c>
      <c r="C13" s="26">
        <v>11664</v>
      </c>
      <c r="D13" s="26">
        <v>11664</v>
      </c>
      <c r="E13" s="2" t="s">
        <v>50</v>
      </c>
      <c r="F13" s="46">
        <v>44037</v>
      </c>
      <c r="G13" s="46">
        <v>28640</v>
      </c>
    </row>
    <row r="14" spans="1:7" ht="13.5" customHeight="1">
      <c r="A14" s="23" t="s">
        <v>28</v>
      </c>
      <c r="B14" s="6" t="s">
        <v>42</v>
      </c>
      <c r="C14" s="32">
        <v>778</v>
      </c>
      <c r="D14" s="32">
        <v>778</v>
      </c>
      <c r="E14" s="6" t="s">
        <v>51</v>
      </c>
      <c r="F14" s="47">
        <v>229562</v>
      </c>
      <c r="G14" s="47">
        <v>242582</v>
      </c>
    </row>
    <row r="15" spans="1:7" ht="14.25" customHeight="1">
      <c r="A15" s="23" t="s">
        <v>29</v>
      </c>
      <c r="B15" s="6" t="s">
        <v>43</v>
      </c>
      <c r="C15" s="32">
        <v>0</v>
      </c>
      <c r="D15" s="32">
        <v>0</v>
      </c>
      <c r="E15" s="6" t="s">
        <v>52</v>
      </c>
      <c r="F15" s="47">
        <v>92622</v>
      </c>
      <c r="G15" s="47">
        <v>89574</v>
      </c>
    </row>
    <row r="16" spans="1:7" ht="13.5" customHeight="1">
      <c r="A16" s="23" t="s">
        <v>5</v>
      </c>
      <c r="B16" s="6" t="s">
        <v>44</v>
      </c>
      <c r="C16" s="29">
        <v>39995</v>
      </c>
      <c r="D16" s="29">
        <v>39995</v>
      </c>
      <c r="E16" s="6" t="s">
        <v>58</v>
      </c>
      <c r="F16" s="44">
        <f>SUM(F17:F19)</f>
        <v>2700</v>
      </c>
      <c r="G16" s="44">
        <f>SUM(G17:G19)</f>
        <v>2700</v>
      </c>
    </row>
    <row r="17" spans="1:7" ht="13.5" customHeight="1">
      <c r="A17" s="23" t="s">
        <v>30</v>
      </c>
      <c r="B17" s="2"/>
      <c r="C17" s="25"/>
      <c r="D17" s="25"/>
      <c r="E17" s="2" t="s">
        <v>53</v>
      </c>
      <c r="F17" s="45">
        <v>0</v>
      </c>
      <c r="G17" s="45">
        <v>0</v>
      </c>
    </row>
    <row r="18" spans="1:7" ht="13.5" customHeight="1">
      <c r="A18" s="23" t="s">
        <v>31</v>
      </c>
      <c r="B18" s="2"/>
      <c r="C18" s="25"/>
      <c r="D18" s="25"/>
      <c r="E18" s="2" t="s">
        <v>54</v>
      </c>
      <c r="F18" s="45">
        <v>0</v>
      </c>
      <c r="G18" s="45">
        <v>0</v>
      </c>
    </row>
    <row r="19" spans="1:7" ht="13.5" customHeight="1">
      <c r="A19" s="23" t="s">
        <v>32</v>
      </c>
      <c r="B19" s="2"/>
      <c r="C19" s="25"/>
      <c r="D19" s="25"/>
      <c r="E19" s="2" t="s">
        <v>346</v>
      </c>
      <c r="F19" s="46">
        <v>2700</v>
      </c>
      <c r="G19" s="46">
        <v>2700</v>
      </c>
    </row>
    <row r="20" spans="1:7" ht="12.75" customHeight="1">
      <c r="A20" s="23" t="s">
        <v>75</v>
      </c>
      <c r="B20" s="18" t="s">
        <v>55</v>
      </c>
      <c r="C20" s="24">
        <f>SUM(C5+C9+C13+C15)</f>
        <v>370846</v>
      </c>
      <c r="D20" s="24">
        <f>SUM(D5+D9+D13+D15)</f>
        <v>417136</v>
      </c>
      <c r="E20" s="18" t="s">
        <v>57</v>
      </c>
      <c r="F20" s="48">
        <f>SUM(F5:F9)</f>
        <v>446976</v>
      </c>
      <c r="G20" s="48">
        <f>SUM(G5:G9)</f>
        <v>472716</v>
      </c>
    </row>
    <row r="21" spans="1:7" ht="13.5" customHeight="1">
      <c r="A21" s="33">
        <v>17</v>
      </c>
      <c r="B21" s="18" t="s">
        <v>56</v>
      </c>
      <c r="C21" s="24">
        <f>SUM(C8+C14+C16)</f>
        <v>187181</v>
      </c>
      <c r="D21" s="24">
        <f>SUM(D8+D14+D16)</f>
        <v>197153</v>
      </c>
      <c r="E21" s="18" t="s">
        <v>59</v>
      </c>
      <c r="F21" s="48">
        <f>SUM(F14:F16)</f>
        <v>324884</v>
      </c>
      <c r="G21" s="48">
        <f>SUM(G14:G16)</f>
        <v>334856</v>
      </c>
    </row>
    <row r="22" spans="1:7" s="36" customFormat="1" ht="12.75" customHeight="1">
      <c r="A22" s="23" t="s">
        <v>76</v>
      </c>
      <c r="B22" s="34" t="s">
        <v>60</v>
      </c>
      <c r="C22" s="35">
        <f>SUM(C20+C21)</f>
        <v>558027</v>
      </c>
      <c r="D22" s="35">
        <f>SUM(D20+D21)</f>
        <v>614289</v>
      </c>
      <c r="E22" s="34" t="s">
        <v>61</v>
      </c>
      <c r="F22" s="49">
        <f>SUM(F20+F21)</f>
        <v>771860</v>
      </c>
      <c r="G22" s="49">
        <f>SUM(G20+G21)</f>
        <v>807572</v>
      </c>
    </row>
    <row r="23" spans="1:7" ht="14.25" customHeight="1">
      <c r="A23" s="23" t="s">
        <v>77</v>
      </c>
      <c r="B23" s="8"/>
      <c r="C23" s="27"/>
      <c r="D23" s="27"/>
      <c r="E23" s="9" t="s">
        <v>13</v>
      </c>
      <c r="F23" s="47">
        <v>5983</v>
      </c>
      <c r="G23" s="47">
        <v>5983</v>
      </c>
    </row>
    <row r="24" spans="1:7" ht="13.5" customHeight="1">
      <c r="A24" s="23" t="s">
        <v>78</v>
      </c>
      <c r="B24" s="3"/>
      <c r="C24" s="26"/>
      <c r="D24" s="26"/>
      <c r="E24" s="4" t="s">
        <v>14</v>
      </c>
      <c r="F24" s="50">
        <v>0</v>
      </c>
      <c r="G24" s="50">
        <v>0</v>
      </c>
    </row>
    <row r="25" spans="1:7" ht="13.5" customHeight="1">
      <c r="A25" s="23" t="s">
        <v>79</v>
      </c>
      <c r="B25" s="3"/>
      <c r="C25" s="26"/>
      <c r="D25" s="26"/>
      <c r="E25" s="34" t="s">
        <v>15</v>
      </c>
      <c r="F25" s="96">
        <f>SUM(F23:F24)</f>
        <v>5983</v>
      </c>
      <c r="G25" s="96">
        <v>5983</v>
      </c>
    </row>
    <row r="26" spans="1:7" ht="20.25" customHeight="1">
      <c r="A26" s="23" t="s">
        <v>80</v>
      </c>
      <c r="B26" s="19" t="s">
        <v>73</v>
      </c>
      <c r="C26" s="24">
        <f>SUM(C27)</f>
        <v>219816</v>
      </c>
      <c r="D26" s="24">
        <f>SUM(D27)</f>
        <v>199266</v>
      </c>
      <c r="E26" s="37" t="s">
        <v>16</v>
      </c>
      <c r="F26" s="51">
        <f>SUM(C22-F22)</f>
        <v>-213833</v>
      </c>
      <c r="G26" s="51">
        <f>SUM(D22-G22)</f>
        <v>-193283</v>
      </c>
    </row>
    <row r="27" spans="1:7" ht="15.75" customHeight="1">
      <c r="A27" s="23" t="s">
        <v>81</v>
      </c>
      <c r="B27" s="19" t="s">
        <v>62</v>
      </c>
      <c r="C27" s="24">
        <f>SUM(C28+C29)</f>
        <v>219816</v>
      </c>
      <c r="D27" s="24">
        <f>SUM(D28+D29)</f>
        <v>199266</v>
      </c>
      <c r="E27" s="109" t="s">
        <v>17</v>
      </c>
      <c r="F27" s="52">
        <f>SUM(C20-F20)</f>
        <v>-76130</v>
      </c>
      <c r="G27" s="52">
        <f>SUM(D20-G20)</f>
        <v>-55580</v>
      </c>
    </row>
    <row r="28" spans="1:7" ht="12.75" customHeight="1">
      <c r="A28" s="23" t="s">
        <v>82</v>
      </c>
      <c r="B28" s="3" t="s">
        <v>63</v>
      </c>
      <c r="C28" s="26">
        <v>82113</v>
      </c>
      <c r="D28" s="26">
        <v>61563</v>
      </c>
      <c r="E28" s="2" t="s">
        <v>18</v>
      </c>
      <c r="F28" s="46">
        <f>SUM(C21-F21)</f>
        <v>-137703</v>
      </c>
      <c r="G28" s="46">
        <f>SUM(D21-G21)</f>
        <v>-137703</v>
      </c>
    </row>
    <row r="29" spans="1:7" ht="12.75" customHeight="1">
      <c r="A29" s="23" t="s">
        <v>83</v>
      </c>
      <c r="B29" s="3" t="s">
        <v>64</v>
      </c>
      <c r="C29" s="27">
        <v>137703</v>
      </c>
      <c r="D29" s="27">
        <v>137703</v>
      </c>
      <c r="E29" s="2"/>
      <c r="F29" s="46"/>
      <c r="G29" s="46"/>
    </row>
    <row r="30" spans="1:7" ht="12.75" customHeight="1">
      <c r="A30" s="23" t="s">
        <v>84</v>
      </c>
      <c r="B30" s="19" t="s">
        <v>71</v>
      </c>
      <c r="C30" s="30">
        <v>0</v>
      </c>
      <c r="D30" s="30">
        <v>0</v>
      </c>
      <c r="E30" s="2"/>
      <c r="F30" s="46"/>
      <c r="G30" s="46"/>
    </row>
    <row r="31" spans="1:7" ht="15.75" customHeight="1">
      <c r="A31" s="23" t="s">
        <v>85</v>
      </c>
      <c r="B31" s="3" t="s">
        <v>65</v>
      </c>
      <c r="C31" s="29">
        <v>0</v>
      </c>
      <c r="D31" s="29">
        <v>0</v>
      </c>
      <c r="E31" s="2"/>
      <c r="F31" s="46"/>
      <c r="G31" s="46"/>
    </row>
    <row r="32" spans="1:7" ht="12.75" customHeight="1">
      <c r="A32" s="33">
        <v>28</v>
      </c>
      <c r="B32" s="3" t="s">
        <v>66</v>
      </c>
      <c r="C32" s="29">
        <v>0</v>
      </c>
      <c r="D32" s="29">
        <v>0</v>
      </c>
      <c r="E32" s="2"/>
      <c r="F32" s="46"/>
      <c r="G32" s="46"/>
    </row>
    <row r="33" spans="1:7" s="36" customFormat="1" ht="13.5" customHeight="1">
      <c r="A33" s="23" t="s">
        <v>86</v>
      </c>
      <c r="B33" s="38" t="s">
        <v>72</v>
      </c>
      <c r="C33" s="39">
        <f>SUM(C22+C26)</f>
        <v>777843</v>
      </c>
      <c r="D33" s="39">
        <f>SUM(D22+D26)</f>
        <v>813555</v>
      </c>
      <c r="E33" s="38" t="s">
        <v>19</v>
      </c>
      <c r="F33" s="53">
        <f>SUM(F22+F25)</f>
        <v>777843</v>
      </c>
      <c r="G33" s="53">
        <f>SUM(G22+G25)</f>
        <v>813555</v>
      </c>
    </row>
    <row r="34" spans="1:7" ht="13.5" customHeight="1">
      <c r="A34" s="23" t="s">
        <v>87</v>
      </c>
      <c r="B34" s="6" t="s">
        <v>67</v>
      </c>
      <c r="C34" s="28">
        <f>SUM(C20+C28)</f>
        <v>452959</v>
      </c>
      <c r="D34" s="28">
        <f>SUM(D20+D28)</f>
        <v>478699</v>
      </c>
      <c r="E34" s="6" t="s">
        <v>69</v>
      </c>
      <c r="F34" s="46">
        <f>SUM(F20+F23)</f>
        <v>452959</v>
      </c>
      <c r="G34" s="46">
        <f>SUM(G20+G23)</f>
        <v>478699</v>
      </c>
    </row>
    <row r="35" spans="1:7" ht="13.5" customHeight="1" thickBot="1">
      <c r="A35" s="205" t="s">
        <v>347</v>
      </c>
      <c r="B35" s="40" t="s">
        <v>68</v>
      </c>
      <c r="C35" s="41">
        <f>SUM(C21+C29)</f>
        <v>324884</v>
      </c>
      <c r="D35" s="41">
        <f>SUM(D21+D29)</f>
        <v>334856</v>
      </c>
      <c r="E35" s="40" t="s">
        <v>70</v>
      </c>
      <c r="F35" s="110">
        <f>SUM(F21+F24)</f>
        <v>324884</v>
      </c>
      <c r="G35" s="110">
        <f>SUM(G21+G24)</f>
        <v>334856</v>
      </c>
    </row>
    <row r="36" spans="1:4" ht="12.75" customHeight="1">
      <c r="A36" s="5"/>
      <c r="B36" s="5"/>
      <c r="C36" s="5"/>
      <c r="D36" s="14"/>
    </row>
  </sheetData>
  <sheetProtection/>
  <mergeCells count="1"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F17" sqref="F17"/>
    </sheetView>
  </sheetViews>
  <sheetFormatPr defaultColWidth="9.140625" defaultRowHeight="15"/>
  <cols>
    <col min="1" max="1" width="16.8515625" style="71" customWidth="1"/>
    <col min="2" max="2" width="54.8515625" style="72" customWidth="1"/>
    <col min="3" max="3" width="33.28125" style="72" customWidth="1"/>
    <col min="4" max="4" width="39.7109375" style="71" customWidth="1"/>
    <col min="5" max="6" width="11.00390625" style="71" customWidth="1"/>
    <col min="7" max="7" width="11.8515625" style="71" customWidth="1"/>
    <col min="8" max="16384" width="9.140625" style="71" customWidth="1"/>
  </cols>
  <sheetData>
    <row r="1" spans="4:5" ht="15">
      <c r="D1" s="259" t="s">
        <v>227</v>
      </c>
      <c r="E1" s="259"/>
    </row>
    <row r="3" spans="1:4" ht="20.25" customHeight="1">
      <c r="A3" s="266" t="s">
        <v>345</v>
      </c>
      <c r="B3" s="267"/>
      <c r="C3" s="267"/>
      <c r="D3" s="267"/>
    </row>
    <row r="5" spans="1:5" ht="26.25" customHeight="1" thickBot="1">
      <c r="A5" s="72"/>
      <c r="B5" s="73"/>
      <c r="C5" s="73"/>
      <c r="D5" s="89" t="s">
        <v>33</v>
      </c>
      <c r="E5" s="72"/>
    </row>
    <row r="6" spans="1:4" s="77" customFormat="1" ht="57.75" customHeight="1" thickBot="1">
      <c r="A6" s="184" t="s">
        <v>167</v>
      </c>
      <c r="B6" s="185" t="s">
        <v>221</v>
      </c>
      <c r="C6" s="186" t="s">
        <v>291</v>
      </c>
      <c r="D6" s="186" t="s">
        <v>275</v>
      </c>
    </row>
    <row r="7" spans="1:5" s="79" customFormat="1" ht="18" customHeight="1" thickBot="1">
      <c r="A7" s="187"/>
      <c r="B7" s="188" t="s">
        <v>6</v>
      </c>
      <c r="C7" s="204" t="s">
        <v>7</v>
      </c>
      <c r="D7" s="189" t="s">
        <v>8</v>
      </c>
      <c r="E7" s="73"/>
    </row>
    <row r="8" spans="1:5" ht="15.75" customHeight="1">
      <c r="A8" s="190">
        <v>1</v>
      </c>
      <c r="B8" s="191" t="s">
        <v>217</v>
      </c>
      <c r="C8" s="192">
        <f>SUM(C9:C16)</f>
        <v>72736</v>
      </c>
      <c r="D8" s="192">
        <f>SUM(D9:D16)</f>
        <v>70336</v>
      </c>
      <c r="E8" s="72"/>
    </row>
    <row r="9" spans="1:5" s="196" customFormat="1" ht="15.75" customHeight="1">
      <c r="A9" s="190">
        <v>2</v>
      </c>
      <c r="B9" s="193" t="s">
        <v>335</v>
      </c>
      <c r="C9" s="194">
        <v>8275</v>
      </c>
      <c r="D9" s="194">
        <v>8275</v>
      </c>
      <c r="E9" s="195"/>
    </row>
    <row r="10" spans="1:5" s="196" customFormat="1" ht="15.75" customHeight="1">
      <c r="A10" s="190">
        <v>3</v>
      </c>
      <c r="B10" s="193" t="s">
        <v>336</v>
      </c>
      <c r="C10" s="194">
        <v>6300</v>
      </c>
      <c r="D10" s="194">
        <v>3900</v>
      </c>
      <c r="E10" s="195"/>
    </row>
    <row r="11" spans="1:5" s="196" customFormat="1" ht="15.75" customHeight="1">
      <c r="A11" s="190">
        <v>4</v>
      </c>
      <c r="B11" s="193" t="s">
        <v>337</v>
      </c>
      <c r="C11" s="194">
        <v>500</v>
      </c>
      <c r="D11" s="194">
        <v>500</v>
      </c>
      <c r="E11" s="195"/>
    </row>
    <row r="12" spans="1:5" s="196" customFormat="1" ht="15.75" customHeight="1">
      <c r="A12" s="190">
        <v>5</v>
      </c>
      <c r="B12" s="193" t="s">
        <v>338</v>
      </c>
      <c r="C12" s="194">
        <v>1000</v>
      </c>
      <c r="D12" s="194">
        <v>1000</v>
      </c>
      <c r="E12" s="195"/>
    </row>
    <row r="13" spans="1:5" s="196" customFormat="1" ht="15.75" customHeight="1">
      <c r="A13" s="190">
        <v>6</v>
      </c>
      <c r="B13" s="193" t="s">
        <v>339</v>
      </c>
      <c r="C13" s="194">
        <v>2381</v>
      </c>
      <c r="D13" s="194">
        <v>2381</v>
      </c>
      <c r="E13" s="195"/>
    </row>
    <row r="14" spans="1:5" s="196" customFormat="1" ht="15.75" customHeight="1">
      <c r="A14" s="190">
        <v>7</v>
      </c>
      <c r="B14" s="193" t="s">
        <v>340</v>
      </c>
      <c r="C14" s="194">
        <v>3236</v>
      </c>
      <c r="D14" s="194">
        <v>3236</v>
      </c>
      <c r="E14" s="195"/>
    </row>
    <row r="15" spans="1:5" ht="15.75" customHeight="1">
      <c r="A15" s="190">
        <v>8</v>
      </c>
      <c r="B15" s="193" t="s">
        <v>341</v>
      </c>
      <c r="C15" s="194">
        <v>3281</v>
      </c>
      <c r="D15" s="194">
        <v>3281</v>
      </c>
      <c r="E15" s="72"/>
    </row>
    <row r="16" spans="1:5" ht="15.75" customHeight="1">
      <c r="A16" s="190">
        <v>9</v>
      </c>
      <c r="B16" s="193" t="s">
        <v>342</v>
      </c>
      <c r="C16" s="194">
        <v>47763</v>
      </c>
      <c r="D16" s="194">
        <v>47763</v>
      </c>
      <c r="E16" s="72"/>
    </row>
    <row r="17" spans="1:5" ht="15.75" customHeight="1">
      <c r="A17" s="190">
        <v>10</v>
      </c>
      <c r="B17" s="191" t="s">
        <v>343</v>
      </c>
      <c r="C17" s="197">
        <f>SUM(C18)</f>
        <v>196</v>
      </c>
      <c r="D17" s="197">
        <f>SUM(D18)</f>
        <v>196</v>
      </c>
      <c r="E17" s="72"/>
    </row>
    <row r="18" spans="1:5" ht="15.75" customHeight="1">
      <c r="A18" s="190">
        <v>11</v>
      </c>
      <c r="B18" s="193" t="s">
        <v>344</v>
      </c>
      <c r="C18" s="194">
        <v>196</v>
      </c>
      <c r="D18" s="194">
        <v>196</v>
      </c>
      <c r="E18" s="72"/>
    </row>
    <row r="19" spans="1:5" ht="18.75">
      <c r="A19" s="190">
        <v>12</v>
      </c>
      <c r="B19" s="191" t="s">
        <v>220</v>
      </c>
      <c r="C19" s="198">
        <f>SUM(C20)</f>
        <v>19690</v>
      </c>
      <c r="D19" s="198">
        <f>SUM(D20)</f>
        <v>19042</v>
      </c>
      <c r="E19" s="72"/>
    </row>
    <row r="20" spans="1:5" ht="15.75" customHeight="1" thickBot="1">
      <c r="A20" s="199">
        <v>13</v>
      </c>
      <c r="B20" s="193" t="s">
        <v>263</v>
      </c>
      <c r="C20" s="200">
        <v>19690</v>
      </c>
      <c r="D20" s="200">
        <v>19042</v>
      </c>
      <c r="E20" s="72"/>
    </row>
    <row r="21" spans="1:5" s="88" customFormat="1" ht="18" customHeight="1" thickBot="1">
      <c r="A21" s="201">
        <v>14</v>
      </c>
      <c r="B21" s="202" t="s">
        <v>218</v>
      </c>
      <c r="C21" s="203">
        <f>SUM(C8+C17+C19)</f>
        <v>92622</v>
      </c>
      <c r="D21" s="203">
        <f>SUM(D8+D17+D19)</f>
        <v>89574</v>
      </c>
      <c r="E21" s="77"/>
    </row>
  </sheetData>
  <sheetProtection/>
  <mergeCells count="2">
    <mergeCell ref="D1:E1"/>
    <mergeCell ref="A3:D3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12" sqref="C12:H12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15.57421875" style="0" customWidth="1"/>
    <col min="4" max="4" width="9.140625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315"/>
      <c r="H1" s="315"/>
    </row>
    <row r="2" spans="1:14" ht="15">
      <c r="A2" s="289" t="s">
        <v>228</v>
      </c>
      <c r="B2" s="289"/>
      <c r="C2" s="289"/>
      <c r="D2" s="289"/>
      <c r="E2" s="289"/>
      <c r="F2" s="289"/>
      <c r="G2" s="289"/>
      <c r="H2" s="289"/>
      <c r="I2" s="254"/>
      <c r="J2" s="254"/>
      <c r="K2" s="254"/>
      <c r="L2" s="254"/>
      <c r="M2" s="254"/>
      <c r="N2" s="254"/>
    </row>
    <row r="3" spans="1:14" ht="15">
      <c r="A3" s="289"/>
      <c r="B3" s="289"/>
      <c r="C3" s="289"/>
      <c r="D3" s="289"/>
      <c r="E3" s="289"/>
      <c r="F3" s="289"/>
      <c r="G3" s="289"/>
      <c r="H3" s="289"/>
      <c r="I3" s="254"/>
      <c r="J3" s="254"/>
      <c r="K3" s="254"/>
      <c r="L3" s="254"/>
      <c r="M3" s="254"/>
      <c r="N3" s="254"/>
    </row>
    <row r="4" spans="1:14" ht="26.25" customHeight="1">
      <c r="A4" s="278" t="s">
        <v>334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ht="26.25" customHeight="1" thickBot="1">
      <c r="A5" s="168"/>
      <c r="B5" s="137"/>
      <c r="C5" s="268"/>
      <c r="D5" s="268"/>
      <c r="E5" s="268"/>
      <c r="F5" s="268"/>
      <c r="G5" s="169"/>
      <c r="H5" s="169"/>
      <c r="I5" s="136"/>
      <c r="J5" s="136"/>
      <c r="K5" s="136"/>
      <c r="L5" s="268" t="s">
        <v>264</v>
      </c>
      <c r="M5" s="268"/>
      <c r="N5" s="268"/>
    </row>
    <row r="6" spans="1:14" ht="30.75" customHeight="1">
      <c r="A6" s="170"/>
      <c r="B6" s="272" t="s">
        <v>229</v>
      </c>
      <c r="C6" s="290" t="s">
        <v>333</v>
      </c>
      <c r="D6" s="291"/>
      <c r="E6" s="291"/>
      <c r="F6" s="291"/>
      <c r="G6" s="291"/>
      <c r="H6" s="271"/>
      <c r="I6" s="290" t="s">
        <v>289</v>
      </c>
      <c r="J6" s="291"/>
      <c r="K6" s="291"/>
      <c r="L6" s="291"/>
      <c r="M6" s="291"/>
      <c r="N6" s="271"/>
    </row>
    <row r="7" spans="1:14" ht="30.75" customHeight="1">
      <c r="A7" s="171"/>
      <c r="B7" s="273"/>
      <c r="C7" s="292"/>
      <c r="D7" s="293"/>
      <c r="E7" s="293"/>
      <c r="F7" s="293"/>
      <c r="G7" s="293"/>
      <c r="H7" s="294"/>
      <c r="I7" s="292"/>
      <c r="J7" s="293"/>
      <c r="K7" s="293"/>
      <c r="L7" s="293"/>
      <c r="M7" s="293"/>
      <c r="N7" s="294"/>
    </row>
    <row r="8" spans="1:14" ht="21" customHeight="1" thickBot="1">
      <c r="A8" s="172"/>
      <c r="B8" s="274"/>
      <c r="C8" s="295"/>
      <c r="D8" s="296"/>
      <c r="E8" s="296"/>
      <c r="F8" s="296"/>
      <c r="G8" s="296"/>
      <c r="H8" s="297"/>
      <c r="I8" s="295"/>
      <c r="J8" s="296"/>
      <c r="K8" s="296"/>
      <c r="L8" s="296"/>
      <c r="M8" s="296"/>
      <c r="N8" s="297"/>
    </row>
    <row r="9" spans="1:14" s="92" customFormat="1" ht="27.75" customHeight="1">
      <c r="A9" s="173" t="s">
        <v>223</v>
      </c>
      <c r="B9" s="174" t="s">
        <v>206</v>
      </c>
      <c r="C9" s="269"/>
      <c r="D9" s="270"/>
      <c r="E9" s="270"/>
      <c r="F9" s="270"/>
      <c r="G9" s="270"/>
      <c r="H9" s="271"/>
      <c r="I9" s="269"/>
      <c r="J9" s="270"/>
      <c r="K9" s="270"/>
      <c r="L9" s="270"/>
      <c r="M9" s="270"/>
      <c r="N9" s="271"/>
    </row>
    <row r="10" spans="1:14" s="92" customFormat="1" ht="24" customHeight="1">
      <c r="A10" s="175"/>
      <c r="B10" s="176" t="s">
        <v>230</v>
      </c>
      <c r="C10" s="279">
        <v>13</v>
      </c>
      <c r="D10" s="280"/>
      <c r="E10" s="280"/>
      <c r="F10" s="280"/>
      <c r="G10" s="280"/>
      <c r="H10" s="281"/>
      <c r="I10" s="279">
        <v>13</v>
      </c>
      <c r="J10" s="280"/>
      <c r="K10" s="280"/>
      <c r="L10" s="280"/>
      <c r="M10" s="280"/>
      <c r="N10" s="281"/>
    </row>
    <row r="11" spans="1:14" s="92" customFormat="1" ht="25.5" customHeight="1" thickBot="1">
      <c r="A11" s="175"/>
      <c r="B11" s="176" t="s">
        <v>231</v>
      </c>
      <c r="C11" s="275">
        <v>2</v>
      </c>
      <c r="D11" s="276"/>
      <c r="E11" s="276"/>
      <c r="F11" s="276"/>
      <c r="G11" s="276"/>
      <c r="H11" s="277"/>
      <c r="I11" s="275">
        <v>2</v>
      </c>
      <c r="J11" s="276"/>
      <c r="K11" s="276"/>
      <c r="L11" s="276"/>
      <c r="M11" s="276"/>
      <c r="N11" s="277"/>
    </row>
    <row r="12" spans="1:14" s="92" customFormat="1" ht="25.5" customHeight="1" thickBot="1">
      <c r="A12" s="177"/>
      <c r="B12" s="178" t="s">
        <v>240</v>
      </c>
      <c r="C12" s="282">
        <f>SUM(C10:C11)</f>
        <v>15</v>
      </c>
      <c r="D12" s="283"/>
      <c r="E12" s="283"/>
      <c r="F12" s="283"/>
      <c r="G12" s="284"/>
      <c r="H12" s="285"/>
      <c r="I12" s="282">
        <f>SUM(I10:I11)</f>
        <v>15</v>
      </c>
      <c r="J12" s="283"/>
      <c r="K12" s="283"/>
      <c r="L12" s="283"/>
      <c r="M12" s="284"/>
      <c r="N12" s="285"/>
    </row>
    <row r="13" spans="1:14" s="92" customFormat="1" ht="25.5" customHeight="1">
      <c r="A13" s="175"/>
      <c r="B13" s="174"/>
      <c r="C13" s="286"/>
      <c r="D13" s="287"/>
      <c r="E13" s="287"/>
      <c r="F13" s="287"/>
      <c r="G13" s="287"/>
      <c r="H13" s="288"/>
      <c r="I13" s="286"/>
      <c r="J13" s="287"/>
      <c r="K13" s="287"/>
      <c r="L13" s="287"/>
      <c r="M13" s="287"/>
      <c r="N13" s="288"/>
    </row>
    <row r="14" spans="1:14" s="92" customFormat="1" ht="27.75" customHeight="1">
      <c r="A14" s="173" t="s">
        <v>224</v>
      </c>
      <c r="B14" s="174" t="s">
        <v>225</v>
      </c>
      <c r="C14" s="311"/>
      <c r="D14" s="312"/>
      <c r="E14" s="312"/>
      <c r="F14" s="312"/>
      <c r="G14" s="254"/>
      <c r="H14" s="294"/>
      <c r="I14" s="311"/>
      <c r="J14" s="312"/>
      <c r="K14" s="312"/>
      <c r="L14" s="312"/>
      <c r="M14" s="254"/>
      <c r="N14" s="294"/>
    </row>
    <row r="15" spans="1:14" ht="17.25">
      <c r="A15" s="171"/>
      <c r="B15" s="179" t="s">
        <v>226</v>
      </c>
      <c r="C15" s="306">
        <v>1</v>
      </c>
      <c r="D15" s="307"/>
      <c r="E15" s="307"/>
      <c r="F15" s="307"/>
      <c r="G15" s="313"/>
      <c r="H15" s="281"/>
      <c r="I15" s="306">
        <v>1</v>
      </c>
      <c r="J15" s="307"/>
      <c r="K15" s="307"/>
      <c r="L15" s="307"/>
      <c r="M15" s="313"/>
      <c r="N15" s="281"/>
    </row>
    <row r="16" spans="1:14" ht="17.25">
      <c r="A16" s="171"/>
      <c r="B16" s="179" t="s">
        <v>232</v>
      </c>
      <c r="C16" s="306">
        <v>4</v>
      </c>
      <c r="D16" s="307"/>
      <c r="E16" s="307"/>
      <c r="F16" s="307"/>
      <c r="G16" s="313"/>
      <c r="H16" s="281"/>
      <c r="I16" s="306">
        <v>4</v>
      </c>
      <c r="J16" s="307"/>
      <c r="K16" s="307"/>
      <c r="L16" s="307"/>
      <c r="M16" s="313"/>
      <c r="N16" s="281"/>
    </row>
    <row r="17" spans="1:14" ht="17.25">
      <c r="A17" s="171"/>
      <c r="B17" s="179" t="s">
        <v>233</v>
      </c>
      <c r="C17" s="306">
        <v>2</v>
      </c>
      <c r="D17" s="307"/>
      <c r="E17" s="307"/>
      <c r="F17" s="307"/>
      <c r="G17" s="313"/>
      <c r="H17" s="281"/>
      <c r="I17" s="306">
        <v>2</v>
      </c>
      <c r="J17" s="307"/>
      <c r="K17" s="307"/>
      <c r="L17" s="307"/>
      <c r="M17" s="313"/>
      <c r="N17" s="281"/>
    </row>
    <row r="18" spans="1:14" ht="17.25">
      <c r="A18" s="171"/>
      <c r="B18" s="179" t="s">
        <v>234</v>
      </c>
      <c r="C18" s="306">
        <v>2</v>
      </c>
      <c r="D18" s="307"/>
      <c r="E18" s="307"/>
      <c r="F18" s="307"/>
      <c r="G18" s="313"/>
      <c r="H18" s="281"/>
      <c r="I18" s="306">
        <v>2</v>
      </c>
      <c r="J18" s="307"/>
      <c r="K18" s="307"/>
      <c r="L18" s="307"/>
      <c r="M18" s="313"/>
      <c r="N18" s="281"/>
    </row>
    <row r="19" spans="1:14" ht="17.25">
      <c r="A19" s="171"/>
      <c r="B19" s="179" t="s">
        <v>235</v>
      </c>
      <c r="C19" s="306">
        <v>2</v>
      </c>
      <c r="D19" s="307"/>
      <c r="E19" s="307"/>
      <c r="F19" s="307"/>
      <c r="G19" s="313"/>
      <c r="H19" s="281"/>
      <c r="I19" s="306">
        <v>2</v>
      </c>
      <c r="J19" s="307"/>
      <c r="K19" s="307"/>
      <c r="L19" s="307"/>
      <c r="M19" s="313"/>
      <c r="N19" s="281"/>
    </row>
    <row r="20" spans="1:14" ht="17.25">
      <c r="A20" s="171"/>
      <c r="B20" s="179" t="s">
        <v>236</v>
      </c>
      <c r="C20" s="306">
        <v>1</v>
      </c>
      <c r="D20" s="307"/>
      <c r="E20" s="307"/>
      <c r="F20" s="307"/>
      <c r="G20" s="313"/>
      <c r="H20" s="281"/>
      <c r="I20" s="306">
        <v>1</v>
      </c>
      <c r="J20" s="307"/>
      <c r="K20" s="307"/>
      <c r="L20" s="307"/>
      <c r="M20" s="313"/>
      <c r="N20" s="281"/>
    </row>
    <row r="21" spans="1:14" ht="17.25">
      <c r="A21" s="171"/>
      <c r="B21" s="179" t="s">
        <v>237</v>
      </c>
      <c r="C21" s="306">
        <v>1</v>
      </c>
      <c r="D21" s="307"/>
      <c r="E21" s="307"/>
      <c r="F21" s="307"/>
      <c r="G21" s="313"/>
      <c r="H21" s="281"/>
      <c r="I21" s="306">
        <v>1</v>
      </c>
      <c r="J21" s="307"/>
      <c r="K21" s="307"/>
      <c r="L21" s="307"/>
      <c r="M21" s="313"/>
      <c r="N21" s="281"/>
    </row>
    <row r="22" spans="1:14" ht="15.75" customHeight="1">
      <c r="A22" s="171"/>
      <c r="B22" s="179" t="s">
        <v>238</v>
      </c>
      <c r="C22" s="306">
        <v>1</v>
      </c>
      <c r="D22" s="307"/>
      <c r="E22" s="307"/>
      <c r="F22" s="307"/>
      <c r="G22" s="313"/>
      <c r="H22" s="281"/>
      <c r="I22" s="306">
        <v>1</v>
      </c>
      <c r="J22" s="307"/>
      <c r="K22" s="307"/>
      <c r="L22" s="307"/>
      <c r="M22" s="313"/>
      <c r="N22" s="281"/>
    </row>
    <row r="23" spans="1:14" ht="16.5" customHeight="1">
      <c r="A23" s="171"/>
      <c r="B23" s="179" t="s">
        <v>239</v>
      </c>
      <c r="C23" s="306">
        <v>1</v>
      </c>
      <c r="D23" s="307"/>
      <c r="E23" s="307"/>
      <c r="F23" s="307"/>
      <c r="G23" s="313"/>
      <c r="H23" s="281"/>
      <c r="I23" s="306">
        <v>1</v>
      </c>
      <c r="J23" s="307"/>
      <c r="K23" s="307"/>
      <c r="L23" s="307"/>
      <c r="M23" s="313"/>
      <c r="N23" s="281"/>
    </row>
    <row r="24" spans="1:14" ht="20.25" customHeight="1">
      <c r="A24" s="171"/>
      <c r="B24" s="180" t="s">
        <v>241</v>
      </c>
      <c r="C24" s="314">
        <f>SUM(C15:F23)</f>
        <v>15</v>
      </c>
      <c r="D24" s="307"/>
      <c r="E24" s="307"/>
      <c r="F24" s="307"/>
      <c r="G24" s="313"/>
      <c r="H24" s="281"/>
      <c r="I24" s="314">
        <f>SUM(I15:L23)</f>
        <v>15</v>
      </c>
      <c r="J24" s="307"/>
      <c r="K24" s="307"/>
      <c r="L24" s="307"/>
      <c r="M24" s="313"/>
      <c r="N24" s="281"/>
    </row>
    <row r="25" spans="1:14" ht="20.25" customHeight="1" thickBot="1">
      <c r="A25" s="171"/>
      <c r="B25" s="179" t="s">
        <v>242</v>
      </c>
      <c r="C25" s="306">
        <v>5</v>
      </c>
      <c r="D25" s="307"/>
      <c r="E25" s="307"/>
      <c r="F25" s="307"/>
      <c r="G25" s="307"/>
      <c r="H25" s="281"/>
      <c r="I25" s="306">
        <v>33.3</v>
      </c>
      <c r="J25" s="307"/>
      <c r="K25" s="307"/>
      <c r="L25" s="307"/>
      <c r="M25" s="307"/>
      <c r="N25" s="281"/>
    </row>
    <row r="26" spans="1:14" s="93" customFormat="1" ht="18" customHeight="1" thickBot="1">
      <c r="A26" s="94"/>
      <c r="B26" s="181" t="s">
        <v>243</v>
      </c>
      <c r="C26" s="308">
        <f>SUM(C24:F25)</f>
        <v>20</v>
      </c>
      <c r="D26" s="309"/>
      <c r="E26" s="309"/>
      <c r="F26" s="309"/>
      <c r="G26" s="309"/>
      <c r="H26" s="310"/>
      <c r="I26" s="308">
        <f>SUM(I24:L25)</f>
        <v>48.3</v>
      </c>
      <c r="J26" s="309"/>
      <c r="K26" s="309"/>
      <c r="L26" s="309"/>
      <c r="M26" s="309"/>
      <c r="N26" s="310"/>
    </row>
    <row r="27" spans="1:14" ht="17.25">
      <c r="A27" s="170"/>
      <c r="B27" s="316" t="s">
        <v>244</v>
      </c>
      <c r="C27" s="298">
        <f>SUM(C12+C26)</f>
        <v>35</v>
      </c>
      <c r="D27" s="299"/>
      <c r="E27" s="299"/>
      <c r="F27" s="299"/>
      <c r="G27" s="300"/>
      <c r="H27" s="301"/>
      <c r="I27" s="298">
        <f>SUM(I12+I26)</f>
        <v>63.3</v>
      </c>
      <c r="J27" s="299"/>
      <c r="K27" s="299"/>
      <c r="L27" s="299"/>
      <c r="M27" s="300"/>
      <c r="N27" s="301"/>
    </row>
    <row r="28" spans="1:14" ht="18" thickBot="1">
      <c r="A28" s="172"/>
      <c r="B28" s="317"/>
      <c r="C28" s="302"/>
      <c r="D28" s="303"/>
      <c r="E28" s="303"/>
      <c r="F28" s="303"/>
      <c r="G28" s="304"/>
      <c r="H28" s="305"/>
      <c r="I28" s="302"/>
      <c r="J28" s="303"/>
      <c r="K28" s="303"/>
      <c r="L28" s="303"/>
      <c r="M28" s="304"/>
      <c r="N28" s="305"/>
    </row>
  </sheetData>
  <sheetProtection/>
  <mergeCells count="47">
    <mergeCell ref="C14:H14"/>
    <mergeCell ref="B27:B28"/>
    <mergeCell ref="C19:H19"/>
    <mergeCell ref="C20:H20"/>
    <mergeCell ref="C21:H21"/>
    <mergeCell ref="C16:H16"/>
    <mergeCell ref="I18:N18"/>
    <mergeCell ref="I19:N19"/>
    <mergeCell ref="I20:N20"/>
    <mergeCell ref="I21:N21"/>
    <mergeCell ref="C15:H15"/>
    <mergeCell ref="C17:H17"/>
    <mergeCell ref="C18:H18"/>
    <mergeCell ref="I23:N23"/>
    <mergeCell ref="C24:H24"/>
    <mergeCell ref="I25:N25"/>
    <mergeCell ref="I26:N26"/>
    <mergeCell ref="G1:H1"/>
    <mergeCell ref="C6:H8"/>
    <mergeCell ref="C5:F5"/>
    <mergeCell ref="C22:H22"/>
    <mergeCell ref="C23:H23"/>
    <mergeCell ref="I24:N24"/>
    <mergeCell ref="I27:N28"/>
    <mergeCell ref="C25:H25"/>
    <mergeCell ref="C26:H26"/>
    <mergeCell ref="C27:H28"/>
    <mergeCell ref="I13:N13"/>
    <mergeCell ref="I14:N14"/>
    <mergeCell ref="I15:N15"/>
    <mergeCell ref="I16:N16"/>
    <mergeCell ref="I17:N17"/>
    <mergeCell ref="I22:N22"/>
    <mergeCell ref="I12:N12"/>
    <mergeCell ref="C12:H12"/>
    <mergeCell ref="C13:H13"/>
    <mergeCell ref="A2:N3"/>
    <mergeCell ref="I6:N8"/>
    <mergeCell ref="I9:N9"/>
    <mergeCell ref="I10:N10"/>
    <mergeCell ref="I11:N11"/>
    <mergeCell ref="L5:N5"/>
    <mergeCell ref="C9:H9"/>
    <mergeCell ref="B6:B8"/>
    <mergeCell ref="C11:H11"/>
    <mergeCell ref="A4:N4"/>
    <mergeCell ref="C10:H1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49">
      <selection activeCell="O65" sqref="O6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1" width="19.421875" style="0" customWidth="1"/>
    <col min="12" max="12" width="16.8515625" style="0" customWidth="1"/>
    <col min="13" max="13" width="14.421875" style="0" customWidth="1"/>
    <col min="14" max="14" width="13.8515625" style="0" customWidth="1"/>
    <col min="15" max="15" width="17.8515625" style="0" customWidth="1"/>
  </cols>
  <sheetData>
    <row r="1" spans="8:16" ht="15">
      <c r="H1" s="207"/>
      <c r="I1" s="207"/>
      <c r="J1" s="207"/>
      <c r="K1" s="207"/>
      <c r="L1" s="207"/>
      <c r="M1" s="207"/>
      <c r="N1" s="207"/>
      <c r="O1" s="207"/>
      <c r="P1" s="54"/>
    </row>
    <row r="2" spans="8:15" s="54" customFormat="1" ht="19.5" customHeight="1">
      <c r="H2" s="208" t="s">
        <v>279</v>
      </c>
      <c r="I2" s="208"/>
      <c r="J2" s="208"/>
      <c r="K2" s="208"/>
      <c r="L2" s="208"/>
      <c r="M2" s="208"/>
      <c r="N2" s="208"/>
      <c r="O2" s="208"/>
    </row>
    <row r="3" spans="8:15" ht="16.5">
      <c r="H3" s="209" t="s">
        <v>292</v>
      </c>
      <c r="I3" s="209"/>
      <c r="J3" s="209"/>
      <c r="K3" s="209"/>
      <c r="L3" s="209"/>
      <c r="M3" s="209"/>
      <c r="N3" s="209"/>
      <c r="O3" s="209"/>
    </row>
    <row r="4" spans="8:15" ht="20.25" customHeight="1">
      <c r="H4" s="114"/>
      <c r="I4" s="114"/>
      <c r="J4" s="114"/>
      <c r="K4" s="114"/>
      <c r="L4" s="114"/>
      <c r="M4" s="114" t="s">
        <v>33</v>
      </c>
      <c r="N4" s="114"/>
      <c r="O4" s="115" t="s">
        <v>108</v>
      </c>
    </row>
    <row r="5" spans="1:15" s="59" customFormat="1" ht="16.5">
      <c r="A5" s="213" t="s">
        <v>167</v>
      </c>
      <c r="B5" s="55"/>
      <c r="C5" s="55"/>
      <c r="D5" s="55"/>
      <c r="E5" s="55"/>
      <c r="F5" s="55"/>
      <c r="G5" s="55"/>
      <c r="H5" s="224" t="s">
        <v>246</v>
      </c>
      <c r="I5" s="224"/>
      <c r="J5" s="225"/>
      <c r="K5" s="215" t="s">
        <v>276</v>
      </c>
      <c r="L5" s="215" t="s">
        <v>275</v>
      </c>
      <c r="M5" s="210" t="s">
        <v>285</v>
      </c>
      <c r="N5" s="211"/>
      <c r="O5" s="212"/>
    </row>
    <row r="6" spans="1:15" s="56" customFormat="1" ht="45.75" customHeight="1">
      <c r="A6" s="214"/>
      <c r="B6" s="55"/>
      <c r="C6" s="55"/>
      <c r="D6" s="55"/>
      <c r="E6" s="55"/>
      <c r="F6" s="55"/>
      <c r="G6" s="55"/>
      <c r="H6" s="226"/>
      <c r="I6" s="226"/>
      <c r="J6" s="227"/>
      <c r="K6" s="216"/>
      <c r="L6" s="216"/>
      <c r="M6" s="116" t="s">
        <v>88</v>
      </c>
      <c r="N6" s="116" t="s">
        <v>89</v>
      </c>
      <c r="O6" s="116" t="s">
        <v>265</v>
      </c>
    </row>
    <row r="7" spans="1:15" s="56" customFormat="1" ht="17.25">
      <c r="A7" s="64"/>
      <c r="B7" s="55"/>
      <c r="C7" s="55"/>
      <c r="D7" s="55"/>
      <c r="E7" s="55"/>
      <c r="F7" s="55"/>
      <c r="G7" s="55"/>
      <c r="H7" s="210" t="s">
        <v>6</v>
      </c>
      <c r="I7" s="228"/>
      <c r="J7" s="229"/>
      <c r="K7" s="116" t="s">
        <v>7</v>
      </c>
      <c r="L7" s="116" t="s">
        <v>8</v>
      </c>
      <c r="M7" s="116" t="s">
        <v>9</v>
      </c>
      <c r="N7" s="116" t="s">
        <v>106</v>
      </c>
      <c r="O7" s="116" t="s">
        <v>277</v>
      </c>
    </row>
    <row r="8" spans="1:15" s="60" customFormat="1" ht="16.5">
      <c r="A8" s="67">
        <v>1</v>
      </c>
      <c r="H8" s="220" t="s">
        <v>102</v>
      </c>
      <c r="I8" s="221"/>
      <c r="J8" s="222"/>
      <c r="K8" s="120">
        <f>SUM(K9+K24+K37)</f>
        <v>364856</v>
      </c>
      <c r="L8" s="120">
        <f>SUM(L9+L24+L37)</f>
        <v>409441</v>
      </c>
      <c r="M8" s="120">
        <f>SUM(M9+M24+M37)</f>
        <v>356688</v>
      </c>
      <c r="N8" s="120">
        <f>SUM(N9+N24+N37)</f>
        <v>52753</v>
      </c>
      <c r="O8" s="120">
        <f>SUM(O9+O24+O37)</f>
        <v>0</v>
      </c>
    </row>
    <row r="9" spans="1:15" s="62" customFormat="1" ht="17.25">
      <c r="A9" s="66">
        <v>2</v>
      </c>
      <c r="H9" s="121" t="s">
        <v>91</v>
      </c>
      <c r="I9" s="122"/>
      <c r="J9" s="122" t="s">
        <v>110</v>
      </c>
      <c r="K9" s="123">
        <f>SUM(K10+K15)</f>
        <v>233022</v>
      </c>
      <c r="L9" s="123">
        <f>SUM(L10+L15)</f>
        <v>277607</v>
      </c>
      <c r="M9" s="123">
        <f>SUM(M10+M15)</f>
        <v>226208</v>
      </c>
      <c r="N9" s="123">
        <f>SUM(N10+N15)</f>
        <v>51399</v>
      </c>
      <c r="O9" s="123">
        <f>SUM(O10:O25)</f>
        <v>0</v>
      </c>
    </row>
    <row r="10" spans="1:15" s="63" customFormat="1" ht="16.5">
      <c r="A10" s="65">
        <v>3</v>
      </c>
      <c r="H10" s="124"/>
      <c r="I10" s="125" t="s">
        <v>173</v>
      </c>
      <c r="J10" s="124" t="s">
        <v>159</v>
      </c>
      <c r="K10" s="126">
        <f>SUM(K11:K14)</f>
        <v>149575</v>
      </c>
      <c r="L10" s="126">
        <f>SUM(L11:L14)</f>
        <v>160191</v>
      </c>
      <c r="M10" s="126">
        <f>SUM(M11:M14)</f>
        <v>160191</v>
      </c>
      <c r="N10" s="126">
        <f>SUM(N11:N13)</f>
        <v>0</v>
      </c>
      <c r="O10" s="126">
        <f>SUM(O11:O13)</f>
        <v>0</v>
      </c>
    </row>
    <row r="11" spans="1:15" s="63" customFormat="1" ht="16.5">
      <c r="A11" s="65">
        <v>4</v>
      </c>
      <c r="H11" s="124"/>
      <c r="I11" s="125"/>
      <c r="J11" s="127" t="s">
        <v>160</v>
      </c>
      <c r="K11" s="126">
        <v>79744</v>
      </c>
      <c r="L11" s="126">
        <v>79744</v>
      </c>
      <c r="M11" s="126">
        <v>79744</v>
      </c>
      <c r="N11" s="126">
        <v>0</v>
      </c>
      <c r="O11" s="126">
        <v>0</v>
      </c>
    </row>
    <row r="12" spans="1:15" s="63" customFormat="1" ht="16.5">
      <c r="A12" s="65">
        <v>5</v>
      </c>
      <c r="H12" s="124"/>
      <c r="I12" s="125"/>
      <c r="J12" s="127" t="s">
        <v>161</v>
      </c>
      <c r="K12" s="126">
        <v>65627</v>
      </c>
      <c r="L12" s="126">
        <v>67355</v>
      </c>
      <c r="M12" s="126">
        <v>67355</v>
      </c>
      <c r="N12" s="126">
        <v>0</v>
      </c>
      <c r="O12" s="126">
        <v>0</v>
      </c>
    </row>
    <row r="13" spans="1:15" s="63" customFormat="1" ht="16.5">
      <c r="A13" s="65">
        <v>6</v>
      </c>
      <c r="H13" s="124"/>
      <c r="I13" s="125"/>
      <c r="J13" s="127" t="s">
        <v>162</v>
      </c>
      <c r="K13" s="126">
        <v>4204</v>
      </c>
      <c r="L13" s="126">
        <v>4204</v>
      </c>
      <c r="M13" s="126">
        <v>4204</v>
      </c>
      <c r="N13" s="126">
        <v>0</v>
      </c>
      <c r="O13" s="126">
        <v>0</v>
      </c>
    </row>
    <row r="14" spans="1:15" s="63" customFormat="1" ht="16.5">
      <c r="A14" s="65">
        <v>7</v>
      </c>
      <c r="H14" s="124"/>
      <c r="I14" s="125"/>
      <c r="J14" s="127" t="s">
        <v>280</v>
      </c>
      <c r="K14" s="126">
        <v>0</v>
      </c>
      <c r="L14" s="126">
        <v>8888</v>
      </c>
      <c r="M14" s="126">
        <v>8888</v>
      </c>
      <c r="N14" s="126">
        <v>0</v>
      </c>
      <c r="O14" s="126">
        <v>0</v>
      </c>
    </row>
    <row r="15" spans="1:15" s="63" customFormat="1" ht="16.5">
      <c r="A15" s="65">
        <v>8</v>
      </c>
      <c r="H15" s="124"/>
      <c r="I15" s="125" t="s">
        <v>174</v>
      </c>
      <c r="J15" s="124" t="s">
        <v>163</v>
      </c>
      <c r="K15" s="126">
        <f>SUM(K16:K23)</f>
        <v>83447</v>
      </c>
      <c r="L15" s="126">
        <f>SUM(L16:L23)</f>
        <v>117416</v>
      </c>
      <c r="M15" s="126">
        <f>SUM(M16:M23)</f>
        <v>66017</v>
      </c>
      <c r="N15" s="126">
        <f>SUM(N16:N23)</f>
        <v>51399</v>
      </c>
      <c r="O15" s="126">
        <f>SUM(O16:O19)</f>
        <v>0</v>
      </c>
    </row>
    <row r="16" spans="1:15" s="63" customFormat="1" ht="16.5">
      <c r="A16" s="65">
        <v>9</v>
      </c>
      <c r="H16" s="124"/>
      <c r="I16" s="125"/>
      <c r="J16" s="127" t="s">
        <v>164</v>
      </c>
      <c r="K16" s="128">
        <v>18520</v>
      </c>
      <c r="L16" s="128">
        <v>18520</v>
      </c>
      <c r="M16" s="128">
        <v>18520</v>
      </c>
      <c r="N16" s="128">
        <v>0</v>
      </c>
      <c r="O16" s="128">
        <v>0</v>
      </c>
    </row>
    <row r="17" spans="1:15" s="63" customFormat="1" ht="16.5">
      <c r="A17" s="65">
        <v>10</v>
      </c>
      <c r="H17" s="124"/>
      <c r="I17" s="125"/>
      <c r="J17" s="127" t="s">
        <v>171</v>
      </c>
      <c r="K17" s="128">
        <v>2160</v>
      </c>
      <c r="L17" s="128">
        <v>2160</v>
      </c>
      <c r="M17" s="128">
        <v>0</v>
      </c>
      <c r="N17" s="128">
        <v>2160</v>
      </c>
      <c r="O17" s="128">
        <v>0</v>
      </c>
    </row>
    <row r="18" spans="1:15" s="63" customFormat="1" ht="16.5">
      <c r="A18" s="65">
        <v>11</v>
      </c>
      <c r="H18" s="124"/>
      <c r="I18" s="125"/>
      <c r="J18" s="127" t="s">
        <v>293</v>
      </c>
      <c r="K18" s="128">
        <v>2647</v>
      </c>
      <c r="L18" s="128">
        <v>2647</v>
      </c>
      <c r="M18" s="128">
        <v>2647</v>
      </c>
      <c r="N18" s="128">
        <v>0</v>
      </c>
      <c r="O18" s="128">
        <v>0</v>
      </c>
    </row>
    <row r="19" spans="1:15" s="63" customFormat="1" ht="16.5">
      <c r="A19" s="65">
        <v>12</v>
      </c>
      <c r="H19" s="124"/>
      <c r="I19" s="125"/>
      <c r="J19" s="127" t="s">
        <v>172</v>
      </c>
      <c r="K19" s="128">
        <v>8024</v>
      </c>
      <c r="L19" s="128">
        <v>41993</v>
      </c>
      <c r="M19" s="128">
        <v>41993</v>
      </c>
      <c r="N19" s="128">
        <v>0</v>
      </c>
      <c r="O19" s="128">
        <v>0</v>
      </c>
    </row>
    <row r="20" spans="1:15" s="63" customFormat="1" ht="16.5">
      <c r="A20" s="65">
        <v>13</v>
      </c>
      <c r="H20" s="124"/>
      <c r="I20" s="125"/>
      <c r="J20" s="127" t="s">
        <v>294</v>
      </c>
      <c r="K20" s="128">
        <v>10608</v>
      </c>
      <c r="L20" s="128">
        <v>10608</v>
      </c>
      <c r="M20" s="128">
        <v>0</v>
      </c>
      <c r="N20" s="128">
        <v>10608</v>
      </c>
      <c r="O20" s="128">
        <v>0</v>
      </c>
    </row>
    <row r="21" spans="1:15" s="63" customFormat="1" ht="16.5">
      <c r="A21" s="65">
        <v>14</v>
      </c>
      <c r="H21" s="124"/>
      <c r="I21" s="125"/>
      <c r="J21" s="127" t="s">
        <v>295</v>
      </c>
      <c r="K21" s="128">
        <v>34718</v>
      </c>
      <c r="L21" s="128">
        <v>34718</v>
      </c>
      <c r="M21" s="128">
        <v>0</v>
      </c>
      <c r="N21" s="128">
        <v>34718</v>
      </c>
      <c r="O21" s="128">
        <v>0</v>
      </c>
    </row>
    <row r="22" spans="1:15" s="63" customFormat="1" ht="16.5">
      <c r="A22" s="65">
        <v>15</v>
      </c>
      <c r="H22" s="124"/>
      <c r="I22" s="125"/>
      <c r="J22" s="127" t="s">
        <v>296</v>
      </c>
      <c r="K22" s="128">
        <v>3913</v>
      </c>
      <c r="L22" s="128">
        <v>3913</v>
      </c>
      <c r="M22" s="128">
        <v>0</v>
      </c>
      <c r="N22" s="128">
        <v>3913</v>
      </c>
      <c r="O22" s="128">
        <v>0</v>
      </c>
    </row>
    <row r="23" spans="1:15" s="63" customFormat="1" ht="16.5">
      <c r="A23" s="65">
        <v>16</v>
      </c>
      <c r="H23" s="124"/>
      <c r="I23" s="125"/>
      <c r="J23" s="127" t="s">
        <v>297</v>
      </c>
      <c r="K23" s="128">
        <v>2857</v>
      </c>
      <c r="L23" s="128">
        <v>2857</v>
      </c>
      <c r="M23" s="128">
        <v>2857</v>
      </c>
      <c r="N23" s="128">
        <v>0</v>
      </c>
      <c r="O23" s="128">
        <v>0</v>
      </c>
    </row>
    <row r="24" spans="1:15" s="62" customFormat="1" ht="17.25">
      <c r="A24" s="65">
        <v>17</v>
      </c>
      <c r="H24" s="121" t="s">
        <v>93</v>
      </c>
      <c r="I24" s="121"/>
      <c r="J24" s="122" t="s">
        <v>103</v>
      </c>
      <c r="K24" s="123">
        <f>SUM(K25+K28+K31+K33+K35)</f>
        <v>126100</v>
      </c>
      <c r="L24" s="123">
        <f>SUM(L25+L28+L31+L33+L35)</f>
        <v>126100</v>
      </c>
      <c r="M24" s="123">
        <f>SUM(M25+M28+M31+M33+M35)</f>
        <v>126100</v>
      </c>
      <c r="N24" s="123">
        <f>SUM(N25+N28+N31+N33+N35)</f>
        <v>0</v>
      </c>
      <c r="O24" s="123">
        <f>SUM(O25+O28+O31+O33+O35)</f>
        <v>0</v>
      </c>
    </row>
    <row r="25" spans="1:15" s="63" customFormat="1" ht="16.5">
      <c r="A25" s="65">
        <v>18</v>
      </c>
      <c r="H25" s="124"/>
      <c r="I25" s="125" t="s">
        <v>180</v>
      </c>
      <c r="J25" s="124" t="s">
        <v>175</v>
      </c>
      <c r="K25" s="126">
        <f>SUM(K26:K27)</f>
        <v>22500</v>
      </c>
      <c r="L25" s="126">
        <f>SUM(L26:L27)</f>
        <v>22500</v>
      </c>
      <c r="M25" s="126">
        <f>SUM(M26:M27)</f>
        <v>22500</v>
      </c>
      <c r="N25" s="126">
        <f>SUM(N26:N27)</f>
        <v>0</v>
      </c>
      <c r="O25" s="126">
        <f>SUM(O26:O27)</f>
        <v>0</v>
      </c>
    </row>
    <row r="26" spans="1:15" s="58" customFormat="1" ht="16.5">
      <c r="A26" s="65">
        <v>19</v>
      </c>
      <c r="H26" s="127"/>
      <c r="I26" s="129"/>
      <c r="J26" s="127" t="s">
        <v>176</v>
      </c>
      <c r="K26" s="128">
        <v>11500</v>
      </c>
      <c r="L26" s="128">
        <v>11500</v>
      </c>
      <c r="M26" s="128">
        <v>11500</v>
      </c>
      <c r="N26" s="128">
        <v>0</v>
      </c>
      <c r="O26" s="128">
        <v>0</v>
      </c>
    </row>
    <row r="27" spans="1:15" s="58" customFormat="1" ht="16.5">
      <c r="A27" s="65">
        <v>20</v>
      </c>
      <c r="H27" s="127"/>
      <c r="I27" s="129"/>
      <c r="J27" s="127" t="s">
        <v>257</v>
      </c>
      <c r="K27" s="128">
        <v>11000</v>
      </c>
      <c r="L27" s="128">
        <v>11000</v>
      </c>
      <c r="M27" s="128">
        <v>11000</v>
      </c>
      <c r="N27" s="128">
        <v>0</v>
      </c>
      <c r="O27" s="128">
        <v>0</v>
      </c>
    </row>
    <row r="28" spans="1:15" s="58" customFormat="1" ht="16.5">
      <c r="A28" s="65">
        <v>21</v>
      </c>
      <c r="H28" s="127"/>
      <c r="I28" s="125" t="s">
        <v>181</v>
      </c>
      <c r="J28" s="124" t="s">
        <v>177</v>
      </c>
      <c r="K28" s="126">
        <f>SUM(K29+K30)</f>
        <v>90000</v>
      </c>
      <c r="L28" s="126">
        <f>SUM(L29+L30)</f>
        <v>90000</v>
      </c>
      <c r="M28" s="126">
        <f>SUM(M29+M30)</f>
        <v>90000</v>
      </c>
      <c r="N28" s="126">
        <f>SUM(N29:N31)</f>
        <v>0</v>
      </c>
      <c r="O28" s="126">
        <f>SUM(O29:O31)</f>
        <v>0</v>
      </c>
    </row>
    <row r="29" spans="1:15" s="58" customFormat="1" ht="16.5">
      <c r="A29" s="65">
        <v>22</v>
      </c>
      <c r="H29" s="127"/>
      <c r="I29" s="129"/>
      <c r="J29" s="127" t="s">
        <v>178</v>
      </c>
      <c r="K29" s="128">
        <v>90000</v>
      </c>
      <c r="L29" s="128">
        <v>90000</v>
      </c>
      <c r="M29" s="128">
        <v>90000</v>
      </c>
      <c r="N29" s="128">
        <v>0</v>
      </c>
      <c r="O29" s="128">
        <v>0</v>
      </c>
    </row>
    <row r="30" spans="1:15" s="58" customFormat="1" ht="16.5">
      <c r="A30" s="65">
        <v>23</v>
      </c>
      <c r="H30" s="127"/>
      <c r="I30" s="129"/>
      <c r="J30" s="127" t="s">
        <v>179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</row>
    <row r="31" spans="1:15" s="58" customFormat="1" ht="16.5">
      <c r="A31" s="65">
        <v>24</v>
      </c>
      <c r="H31" s="127"/>
      <c r="I31" s="125" t="s">
        <v>182</v>
      </c>
      <c r="J31" s="124" t="s">
        <v>183</v>
      </c>
      <c r="K31" s="126">
        <f>SUM(K32)</f>
        <v>13000</v>
      </c>
      <c r="L31" s="126">
        <f>SUM(L32)</f>
        <v>13000</v>
      </c>
      <c r="M31" s="126">
        <f>SUM(M32)</f>
        <v>13000</v>
      </c>
      <c r="N31" s="126">
        <v>0</v>
      </c>
      <c r="O31" s="126">
        <v>0</v>
      </c>
    </row>
    <row r="32" spans="1:15" s="58" customFormat="1" ht="16.5">
      <c r="A32" s="65">
        <v>25</v>
      </c>
      <c r="H32" s="127"/>
      <c r="I32" s="125"/>
      <c r="J32" s="127" t="s">
        <v>184</v>
      </c>
      <c r="K32" s="128">
        <v>13000</v>
      </c>
      <c r="L32" s="128">
        <v>13000</v>
      </c>
      <c r="M32" s="128">
        <v>13000</v>
      </c>
      <c r="N32" s="128">
        <v>0</v>
      </c>
      <c r="O32" s="128">
        <v>0</v>
      </c>
    </row>
    <row r="33" spans="1:15" s="58" customFormat="1" ht="16.5">
      <c r="A33" s="65">
        <v>26</v>
      </c>
      <c r="H33" s="127"/>
      <c r="I33" s="125" t="s">
        <v>185</v>
      </c>
      <c r="J33" s="124" t="s">
        <v>186</v>
      </c>
      <c r="K33" s="126">
        <f>SUM(K34)</f>
        <v>300</v>
      </c>
      <c r="L33" s="126">
        <f>SUM(L34)</f>
        <v>300</v>
      </c>
      <c r="M33" s="126">
        <f>SUM(M34)</f>
        <v>300</v>
      </c>
      <c r="N33" s="126">
        <f>SUM(N34)</f>
        <v>0</v>
      </c>
      <c r="O33" s="126">
        <f>SUM(O34)</f>
        <v>0</v>
      </c>
    </row>
    <row r="34" spans="1:15" s="58" customFormat="1" ht="16.5">
      <c r="A34" s="65">
        <v>27</v>
      </c>
      <c r="H34" s="127"/>
      <c r="I34" s="125"/>
      <c r="J34" s="127" t="s">
        <v>187</v>
      </c>
      <c r="K34" s="128">
        <v>300</v>
      </c>
      <c r="L34" s="128">
        <v>300</v>
      </c>
      <c r="M34" s="128">
        <v>300</v>
      </c>
      <c r="N34" s="128">
        <v>0</v>
      </c>
      <c r="O34" s="128">
        <v>0</v>
      </c>
    </row>
    <row r="35" spans="1:15" s="58" customFormat="1" ht="16.5">
      <c r="A35" s="65">
        <v>28</v>
      </c>
      <c r="H35" s="127"/>
      <c r="I35" s="125" t="s">
        <v>188</v>
      </c>
      <c r="J35" s="124" t="s">
        <v>189</v>
      </c>
      <c r="K35" s="126">
        <f>SUM(K36)</f>
        <v>300</v>
      </c>
      <c r="L35" s="126">
        <f>SUM(L36)</f>
        <v>300</v>
      </c>
      <c r="M35" s="126">
        <f>SUM(M36)</f>
        <v>300</v>
      </c>
      <c r="N35" s="126">
        <v>0</v>
      </c>
      <c r="O35" s="126">
        <v>0</v>
      </c>
    </row>
    <row r="36" spans="1:15" s="58" customFormat="1" ht="16.5">
      <c r="A36" s="65">
        <v>29</v>
      </c>
      <c r="H36" s="127"/>
      <c r="I36" s="125"/>
      <c r="J36" s="127" t="s">
        <v>190</v>
      </c>
      <c r="K36" s="128">
        <v>300</v>
      </c>
      <c r="L36" s="128">
        <v>300</v>
      </c>
      <c r="M36" s="128">
        <v>300</v>
      </c>
      <c r="N36" s="128">
        <v>0</v>
      </c>
      <c r="O36" s="128">
        <v>0</v>
      </c>
    </row>
    <row r="37" spans="1:15" s="62" customFormat="1" ht="17.25">
      <c r="A37" s="65">
        <v>30</v>
      </c>
      <c r="H37" s="121" t="s">
        <v>95</v>
      </c>
      <c r="I37" s="121"/>
      <c r="J37" s="122" t="s">
        <v>191</v>
      </c>
      <c r="K37" s="123">
        <f>SUM(K38:K44)</f>
        <v>5734</v>
      </c>
      <c r="L37" s="123">
        <f>SUM(L38:L44)</f>
        <v>5734</v>
      </c>
      <c r="M37" s="123">
        <f>SUM(M38:M44)</f>
        <v>4380</v>
      </c>
      <c r="N37" s="123">
        <f>SUM(N38:N44)</f>
        <v>1354</v>
      </c>
      <c r="O37" s="123">
        <f>SUM(O39:O44)</f>
        <v>0</v>
      </c>
    </row>
    <row r="38" spans="1:15" s="62" customFormat="1" ht="17.25">
      <c r="A38" s="65">
        <v>31</v>
      </c>
      <c r="H38" s="121"/>
      <c r="I38" s="125" t="s">
        <v>112</v>
      </c>
      <c r="J38" s="124" t="s">
        <v>266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</row>
    <row r="39" spans="1:15" s="58" customFormat="1" ht="16.5">
      <c r="A39" s="65">
        <v>32</v>
      </c>
      <c r="H39" s="127"/>
      <c r="I39" s="125" t="s">
        <v>116</v>
      </c>
      <c r="J39" s="124" t="s">
        <v>192</v>
      </c>
      <c r="K39" s="126">
        <v>5300</v>
      </c>
      <c r="L39" s="126">
        <v>5300</v>
      </c>
      <c r="M39" s="126">
        <v>4080</v>
      </c>
      <c r="N39" s="126">
        <v>1220</v>
      </c>
      <c r="O39" s="126">
        <v>0</v>
      </c>
    </row>
    <row r="40" spans="1:15" s="58" customFormat="1" ht="16.5">
      <c r="A40" s="65">
        <v>33</v>
      </c>
      <c r="H40" s="127"/>
      <c r="I40" s="125" t="s">
        <v>120</v>
      </c>
      <c r="J40" s="124" t="s">
        <v>193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</row>
    <row r="41" spans="1:15" s="58" customFormat="1" ht="16.5">
      <c r="A41" s="65">
        <v>34</v>
      </c>
      <c r="H41" s="127"/>
      <c r="I41" s="125" t="s">
        <v>129</v>
      </c>
      <c r="J41" s="124" t="s">
        <v>194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</row>
    <row r="42" spans="1:15" s="58" customFormat="1" ht="16.5">
      <c r="A42" s="65">
        <v>35</v>
      </c>
      <c r="H42" s="127"/>
      <c r="I42" s="125" t="s">
        <v>132</v>
      </c>
      <c r="J42" s="124" t="s">
        <v>195</v>
      </c>
      <c r="K42" s="126">
        <v>380</v>
      </c>
      <c r="L42" s="126">
        <v>380</v>
      </c>
      <c r="M42" s="126">
        <v>246</v>
      </c>
      <c r="N42" s="126">
        <v>134</v>
      </c>
      <c r="O42" s="126">
        <v>0</v>
      </c>
    </row>
    <row r="43" spans="1:15" s="58" customFormat="1" ht="16.5">
      <c r="A43" s="65">
        <v>36</v>
      </c>
      <c r="H43" s="127"/>
      <c r="I43" s="125" t="s">
        <v>250</v>
      </c>
      <c r="J43" s="124" t="s">
        <v>251</v>
      </c>
      <c r="K43" s="126">
        <v>1</v>
      </c>
      <c r="L43" s="126">
        <v>1</v>
      </c>
      <c r="M43" s="126">
        <v>1</v>
      </c>
      <c r="N43" s="126">
        <v>0</v>
      </c>
      <c r="O43" s="126">
        <v>0</v>
      </c>
    </row>
    <row r="44" spans="1:15" s="58" customFormat="1" ht="16.5">
      <c r="A44" s="65">
        <v>37</v>
      </c>
      <c r="H44" s="127"/>
      <c r="I44" s="125" t="s">
        <v>267</v>
      </c>
      <c r="J44" s="124" t="s">
        <v>104</v>
      </c>
      <c r="K44" s="126">
        <v>53</v>
      </c>
      <c r="L44" s="126">
        <v>53</v>
      </c>
      <c r="M44" s="126">
        <v>53</v>
      </c>
      <c r="N44" s="126">
        <v>0</v>
      </c>
      <c r="O44" s="126">
        <v>0</v>
      </c>
    </row>
    <row r="45" spans="1:15" s="57" customFormat="1" ht="16.5">
      <c r="A45" s="65">
        <v>38</v>
      </c>
      <c r="H45" s="220" t="s">
        <v>105</v>
      </c>
      <c r="I45" s="221"/>
      <c r="J45" s="222"/>
      <c r="K45" s="130">
        <f>SUM(K46+K55+K57)</f>
        <v>187181</v>
      </c>
      <c r="L45" s="130">
        <f>SUM(L46+L55+L57)</f>
        <v>197153</v>
      </c>
      <c r="M45" s="130">
        <f>SUM(M46+M55+M57)</f>
        <v>151341</v>
      </c>
      <c r="N45" s="130">
        <f>SUM(N46+N55+N57)</f>
        <v>45812</v>
      </c>
      <c r="O45" s="130">
        <f>SUM(O46+O55+O57)</f>
        <v>0</v>
      </c>
    </row>
    <row r="46" spans="1:15" s="58" customFormat="1" ht="17.25">
      <c r="A46" s="65">
        <v>39</v>
      </c>
      <c r="H46" s="121" t="s">
        <v>91</v>
      </c>
      <c r="I46" s="127"/>
      <c r="J46" s="131" t="s">
        <v>196</v>
      </c>
      <c r="K46" s="123">
        <f>SUM(K47:K48)</f>
        <v>146408</v>
      </c>
      <c r="L46" s="123">
        <f>SUM(L47:L48)</f>
        <v>156380</v>
      </c>
      <c r="M46" s="123">
        <f>SUM(M47:M48)</f>
        <v>150563</v>
      </c>
      <c r="N46" s="123">
        <f>SUM(N47:N48)</f>
        <v>5817</v>
      </c>
      <c r="O46" s="123">
        <f>SUM(O47:O48)</f>
        <v>0</v>
      </c>
    </row>
    <row r="47" spans="1:15" s="63" customFormat="1" ht="16.5">
      <c r="A47" s="65">
        <v>40</v>
      </c>
      <c r="H47" s="124"/>
      <c r="I47" s="125" t="s">
        <v>173</v>
      </c>
      <c r="J47" s="124" t="s">
        <v>268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</row>
    <row r="48" spans="1:15" s="63" customFormat="1" ht="16.5">
      <c r="A48" s="65">
        <v>41</v>
      </c>
      <c r="H48" s="124"/>
      <c r="I48" s="125" t="s">
        <v>174</v>
      </c>
      <c r="J48" s="124" t="s">
        <v>269</v>
      </c>
      <c r="K48" s="126">
        <f>SUM(K49:K54)</f>
        <v>146408</v>
      </c>
      <c r="L48" s="126">
        <f>SUM(L49:L54)</f>
        <v>156380</v>
      </c>
      <c r="M48" s="126">
        <f>SUM(M49:M54)</f>
        <v>150563</v>
      </c>
      <c r="N48" s="126">
        <f>SUM(N49:N54)</f>
        <v>5817</v>
      </c>
      <c r="O48" s="126">
        <f>SUM(O49:O54)</f>
        <v>0</v>
      </c>
    </row>
    <row r="49" spans="1:15" s="63" customFormat="1" ht="16.5">
      <c r="A49" s="65">
        <v>42</v>
      </c>
      <c r="H49" s="124"/>
      <c r="I49" s="125"/>
      <c r="J49" s="127" t="s">
        <v>294</v>
      </c>
      <c r="K49" s="126">
        <v>1606</v>
      </c>
      <c r="L49" s="126">
        <v>1606</v>
      </c>
      <c r="M49" s="126">
        <v>0</v>
      </c>
      <c r="N49" s="126">
        <v>1606</v>
      </c>
      <c r="O49" s="126">
        <v>0</v>
      </c>
    </row>
    <row r="50" spans="1:15" s="63" customFormat="1" ht="16.5">
      <c r="A50" s="65">
        <v>43</v>
      </c>
      <c r="H50" s="124"/>
      <c r="I50" s="125"/>
      <c r="J50" s="127" t="s">
        <v>295</v>
      </c>
      <c r="K50" s="126">
        <v>3024</v>
      </c>
      <c r="L50" s="126">
        <v>3024</v>
      </c>
      <c r="M50" s="126">
        <v>0</v>
      </c>
      <c r="N50" s="126">
        <v>3024</v>
      </c>
      <c r="O50" s="126">
        <v>0</v>
      </c>
    </row>
    <row r="51" spans="1:15" s="63" customFormat="1" ht="16.5">
      <c r="A51" s="65">
        <v>44</v>
      </c>
      <c r="H51" s="124"/>
      <c r="I51" s="125"/>
      <c r="J51" s="127" t="s">
        <v>296</v>
      </c>
      <c r="K51" s="126">
        <v>1187</v>
      </c>
      <c r="L51" s="126">
        <v>1187</v>
      </c>
      <c r="M51" s="126">
        <v>0</v>
      </c>
      <c r="N51" s="126">
        <v>1187</v>
      </c>
      <c r="O51" s="126">
        <v>0</v>
      </c>
    </row>
    <row r="52" spans="1:15" s="63" customFormat="1" ht="16.5">
      <c r="A52" s="65">
        <v>45</v>
      </c>
      <c r="H52" s="124"/>
      <c r="I52" s="125"/>
      <c r="J52" s="127" t="s">
        <v>297</v>
      </c>
      <c r="K52" s="126">
        <v>120592</v>
      </c>
      <c r="L52" s="126">
        <v>120592</v>
      </c>
      <c r="M52" s="126">
        <v>120592</v>
      </c>
      <c r="N52" s="126">
        <v>0</v>
      </c>
      <c r="O52" s="126">
        <v>0</v>
      </c>
    </row>
    <row r="53" spans="1:15" s="63" customFormat="1" ht="16.5">
      <c r="A53" s="65">
        <v>46</v>
      </c>
      <c r="H53" s="124"/>
      <c r="I53" s="125"/>
      <c r="J53" s="127" t="s">
        <v>298</v>
      </c>
      <c r="K53" s="128">
        <v>19999</v>
      </c>
      <c r="L53" s="128">
        <v>19999</v>
      </c>
      <c r="M53" s="128">
        <v>19999</v>
      </c>
      <c r="N53" s="128">
        <v>0</v>
      </c>
      <c r="O53" s="126">
        <v>0</v>
      </c>
    </row>
    <row r="54" spans="1:15" s="63" customFormat="1" ht="16.5">
      <c r="A54" s="65">
        <v>47</v>
      </c>
      <c r="H54" s="124"/>
      <c r="I54" s="125"/>
      <c r="J54" s="127" t="s">
        <v>172</v>
      </c>
      <c r="K54" s="128">
        <v>0</v>
      </c>
      <c r="L54" s="128">
        <v>9972</v>
      </c>
      <c r="M54" s="128">
        <v>9972</v>
      </c>
      <c r="N54" s="128">
        <v>0</v>
      </c>
      <c r="O54" s="128">
        <v>0</v>
      </c>
    </row>
    <row r="55" spans="1:15" s="62" customFormat="1" ht="17.25">
      <c r="A55" s="65">
        <v>48</v>
      </c>
      <c r="H55" s="121" t="s">
        <v>93</v>
      </c>
      <c r="I55" s="122"/>
      <c r="J55" s="122" t="s">
        <v>197</v>
      </c>
      <c r="K55" s="123">
        <f>SUM(K56)</f>
        <v>778</v>
      </c>
      <c r="L55" s="123">
        <f>SUM(L56)</f>
        <v>778</v>
      </c>
      <c r="M55" s="123">
        <f>SUM(M56)</f>
        <v>778</v>
      </c>
      <c r="N55" s="123">
        <f>SUM(N56)</f>
        <v>0</v>
      </c>
      <c r="O55" s="123">
        <f>SUM(O56)</f>
        <v>0</v>
      </c>
    </row>
    <row r="56" spans="1:15" s="58" customFormat="1" ht="16.5">
      <c r="A56" s="65">
        <v>49</v>
      </c>
      <c r="H56" s="127"/>
      <c r="I56" s="125" t="s">
        <v>180</v>
      </c>
      <c r="J56" s="124" t="s">
        <v>198</v>
      </c>
      <c r="K56" s="128">
        <v>778</v>
      </c>
      <c r="L56" s="128">
        <v>778</v>
      </c>
      <c r="M56" s="128">
        <v>778</v>
      </c>
      <c r="N56" s="128">
        <v>0</v>
      </c>
      <c r="O56" s="128">
        <v>0</v>
      </c>
    </row>
    <row r="57" spans="1:15" s="58" customFormat="1" ht="17.25">
      <c r="A57" s="65">
        <v>50</v>
      </c>
      <c r="H57" s="121" t="s">
        <v>95</v>
      </c>
      <c r="I57" s="122"/>
      <c r="J57" s="122" t="s">
        <v>199</v>
      </c>
      <c r="K57" s="123">
        <f>SUM(K58)</f>
        <v>39995</v>
      </c>
      <c r="L57" s="123">
        <f>SUM(L58)</f>
        <v>39995</v>
      </c>
      <c r="M57" s="123">
        <f>SUM(M58)</f>
        <v>0</v>
      </c>
      <c r="N57" s="123">
        <f>SUM(N58)</f>
        <v>39995</v>
      </c>
      <c r="O57" s="123">
        <f>SUM(O58)</f>
        <v>0</v>
      </c>
    </row>
    <row r="58" spans="1:15" s="58" customFormat="1" ht="16.5">
      <c r="A58" s="65">
        <v>51</v>
      </c>
      <c r="H58" s="127"/>
      <c r="I58" s="125" t="s">
        <v>112</v>
      </c>
      <c r="J58" s="124" t="s">
        <v>200</v>
      </c>
      <c r="K58" s="126">
        <v>39995</v>
      </c>
      <c r="L58" s="126">
        <v>39995</v>
      </c>
      <c r="M58" s="126">
        <v>0</v>
      </c>
      <c r="N58" s="126">
        <v>39995</v>
      </c>
      <c r="O58" s="126">
        <v>0</v>
      </c>
    </row>
    <row r="59" spans="1:15" s="61" customFormat="1" ht="21" customHeight="1">
      <c r="A59" s="65">
        <v>52</v>
      </c>
      <c r="H59" s="217" t="s">
        <v>201</v>
      </c>
      <c r="I59" s="218"/>
      <c r="J59" s="223"/>
      <c r="K59" s="130">
        <f>SUM(K8,K45)</f>
        <v>552037</v>
      </c>
      <c r="L59" s="130">
        <f>SUM(L8,L45)</f>
        <v>606594</v>
      </c>
      <c r="M59" s="130">
        <f>SUM(M8,M45)</f>
        <v>508029</v>
      </c>
      <c r="N59" s="130">
        <f>SUM(N8,N45)</f>
        <v>98565</v>
      </c>
      <c r="O59" s="130">
        <f>SUM(O8,O45)</f>
        <v>0</v>
      </c>
    </row>
    <row r="60" spans="1:15" s="59" customFormat="1" ht="16.5">
      <c r="A60" s="65">
        <v>53</v>
      </c>
      <c r="H60" s="117" t="s">
        <v>203</v>
      </c>
      <c r="I60" s="118"/>
      <c r="J60" s="119"/>
      <c r="K60" s="130"/>
      <c r="L60" s="130"/>
      <c r="M60" s="130"/>
      <c r="N60" s="130"/>
      <c r="O60" s="130"/>
    </row>
    <row r="61" spans="1:15" s="59" customFormat="1" ht="17.25">
      <c r="A61" s="65">
        <v>54</v>
      </c>
      <c r="H61" s="132" t="s">
        <v>91</v>
      </c>
      <c r="I61" s="133"/>
      <c r="J61" s="134" t="s">
        <v>202</v>
      </c>
      <c r="K61" s="135">
        <v>219288</v>
      </c>
      <c r="L61" s="135">
        <v>198738</v>
      </c>
      <c r="M61" s="135">
        <v>105303</v>
      </c>
      <c r="N61" s="135">
        <v>93435</v>
      </c>
      <c r="O61" s="135">
        <v>0</v>
      </c>
    </row>
    <row r="62" spans="1:15" s="58" customFormat="1" ht="14.25" customHeight="1">
      <c r="A62" s="65">
        <v>55</v>
      </c>
      <c r="B62" s="59"/>
      <c r="C62" s="59"/>
      <c r="D62" s="59"/>
      <c r="E62" s="59"/>
      <c r="F62" s="59"/>
      <c r="G62" s="59"/>
      <c r="H62" s="217" t="s">
        <v>204</v>
      </c>
      <c r="I62" s="218"/>
      <c r="J62" s="219"/>
      <c r="K62" s="130">
        <f>SUM(K61)</f>
        <v>219288</v>
      </c>
      <c r="L62" s="130">
        <f>SUM(L61)</f>
        <v>198738</v>
      </c>
      <c r="M62" s="130">
        <f>SUM(M61)</f>
        <v>105303</v>
      </c>
      <c r="N62" s="130">
        <f>SUM(N61)</f>
        <v>93435</v>
      </c>
      <c r="O62" s="130">
        <f>SUM(O61)</f>
        <v>0</v>
      </c>
    </row>
    <row r="63" spans="1:15" s="58" customFormat="1" ht="16.5">
      <c r="A63" s="65">
        <v>56</v>
      </c>
      <c r="B63" s="59"/>
      <c r="C63" s="59"/>
      <c r="D63" s="59"/>
      <c r="E63" s="59"/>
      <c r="F63" s="59"/>
      <c r="G63" s="59"/>
      <c r="H63" s="217" t="s">
        <v>205</v>
      </c>
      <c r="I63" s="218"/>
      <c r="J63" s="219"/>
      <c r="K63" s="130">
        <f>SUM(K59+K62)</f>
        <v>771325</v>
      </c>
      <c r="L63" s="130">
        <f>SUM(L59+L62)</f>
        <v>805332</v>
      </c>
      <c r="M63" s="130">
        <f>SUM(M59+M62)</f>
        <v>613332</v>
      </c>
      <c r="N63" s="130">
        <f>SUM(N59+N62)</f>
        <v>192000</v>
      </c>
      <c r="O63" s="130">
        <f>SUM(O59+O62)</f>
        <v>0</v>
      </c>
    </row>
    <row r="64" spans="8:19" ht="17.25">
      <c r="H64" s="136"/>
      <c r="I64" s="136"/>
      <c r="J64" s="136"/>
      <c r="K64" s="136"/>
      <c r="L64" s="136"/>
      <c r="M64" s="136"/>
      <c r="N64" s="136"/>
      <c r="O64" s="136"/>
      <c r="S64" s="56"/>
    </row>
  </sheetData>
  <sheetProtection/>
  <mergeCells count="14">
    <mergeCell ref="H62:J62"/>
    <mergeCell ref="H63:J63"/>
    <mergeCell ref="H8:J8"/>
    <mergeCell ref="H45:J45"/>
    <mergeCell ref="H59:J59"/>
    <mergeCell ref="H5:J6"/>
    <mergeCell ref="H7:J7"/>
    <mergeCell ref="H1:O1"/>
    <mergeCell ref="H2:O2"/>
    <mergeCell ref="H3:O3"/>
    <mergeCell ref="M5:O5"/>
    <mergeCell ref="A5:A6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41">
      <selection activeCell="N59" sqref="N59"/>
    </sheetView>
  </sheetViews>
  <sheetFormatPr defaultColWidth="9.140625" defaultRowHeight="15"/>
  <cols>
    <col min="1" max="1" width="4.8515625" style="136" customWidth="1"/>
    <col min="2" max="6" width="9.140625" style="136" hidden="1" customWidth="1"/>
    <col min="7" max="7" width="0.85546875" style="136" hidden="1" customWidth="1"/>
    <col min="8" max="8" width="3.57421875" style="136" bestFit="1" customWidth="1"/>
    <col min="9" max="9" width="4.421875" style="136" customWidth="1"/>
    <col min="10" max="10" width="49.8515625" style="136" customWidth="1"/>
    <col min="11" max="11" width="18.8515625" style="136" customWidth="1"/>
    <col min="12" max="12" width="17.57421875" style="136" customWidth="1"/>
    <col min="13" max="13" width="12.8515625" style="136" customWidth="1"/>
    <col min="14" max="14" width="12.7109375" style="136" customWidth="1"/>
    <col min="15" max="15" width="18.421875" style="136" customWidth="1"/>
    <col min="16" max="16384" width="9.140625" style="136" customWidth="1"/>
  </cols>
  <sheetData>
    <row r="1" spans="8:16" ht="17.25">
      <c r="H1" s="232"/>
      <c r="I1" s="232"/>
      <c r="J1" s="232"/>
      <c r="K1" s="232"/>
      <c r="L1" s="232"/>
      <c r="M1" s="232"/>
      <c r="N1" s="232"/>
      <c r="O1" s="232"/>
      <c r="P1" s="137"/>
    </row>
    <row r="2" spans="8:15" s="137" customFormat="1" ht="19.5" customHeight="1">
      <c r="H2" s="208" t="s">
        <v>279</v>
      </c>
      <c r="I2" s="208"/>
      <c r="J2" s="208"/>
      <c r="K2" s="208"/>
      <c r="L2" s="208"/>
      <c r="M2" s="208"/>
      <c r="N2" s="208"/>
      <c r="O2" s="208"/>
    </row>
    <row r="3" spans="8:15" ht="17.25">
      <c r="H3" s="209" t="s">
        <v>300</v>
      </c>
      <c r="I3" s="209"/>
      <c r="J3" s="209"/>
      <c r="K3" s="209"/>
      <c r="L3" s="209"/>
      <c r="M3" s="209"/>
      <c r="N3" s="209"/>
      <c r="O3" s="209"/>
    </row>
    <row r="4" spans="8:15" ht="20.25" customHeight="1">
      <c r="H4" s="114"/>
      <c r="I4" s="114"/>
      <c r="J4" s="114"/>
      <c r="K4" s="114"/>
      <c r="L4" s="114"/>
      <c r="M4" s="114" t="s">
        <v>33</v>
      </c>
      <c r="N4" s="114"/>
      <c r="O4" s="115" t="s">
        <v>247</v>
      </c>
    </row>
    <row r="5" spans="1:15" s="56" customFormat="1" ht="14.25" customHeight="1">
      <c r="A5" s="230" t="s">
        <v>167</v>
      </c>
      <c r="H5" s="224" t="s">
        <v>245</v>
      </c>
      <c r="I5" s="224"/>
      <c r="J5" s="225"/>
      <c r="K5" s="233" t="s">
        <v>276</v>
      </c>
      <c r="L5" s="215" t="s">
        <v>275</v>
      </c>
      <c r="M5" s="210" t="s">
        <v>285</v>
      </c>
      <c r="N5" s="211"/>
      <c r="O5" s="212"/>
    </row>
    <row r="6" spans="1:15" s="56" customFormat="1" ht="45.75" customHeight="1">
      <c r="A6" s="231"/>
      <c r="H6" s="226"/>
      <c r="I6" s="226"/>
      <c r="J6" s="227"/>
      <c r="K6" s="234"/>
      <c r="L6" s="216"/>
      <c r="M6" s="116" t="s">
        <v>88</v>
      </c>
      <c r="N6" s="116" t="s">
        <v>89</v>
      </c>
      <c r="O6" s="116" t="s">
        <v>265</v>
      </c>
    </row>
    <row r="7" spans="1:15" s="56" customFormat="1" ht="17.25">
      <c r="A7" s="138"/>
      <c r="H7" s="210" t="s">
        <v>6</v>
      </c>
      <c r="I7" s="228"/>
      <c r="J7" s="229"/>
      <c r="K7" s="116" t="s">
        <v>7</v>
      </c>
      <c r="L7" s="116" t="s">
        <v>8</v>
      </c>
      <c r="M7" s="139" t="s">
        <v>9</v>
      </c>
      <c r="N7" s="116" t="s">
        <v>106</v>
      </c>
      <c r="O7" s="116" t="s">
        <v>277</v>
      </c>
    </row>
    <row r="8" spans="1:15" s="141" customFormat="1" ht="16.5">
      <c r="A8" s="140">
        <v>1</v>
      </c>
      <c r="H8" s="220" t="s">
        <v>90</v>
      </c>
      <c r="I8" s="221"/>
      <c r="J8" s="222"/>
      <c r="K8" s="130">
        <f>SUM(K9+K10+K11+K33+K39)</f>
        <v>370587</v>
      </c>
      <c r="L8" s="130">
        <f>SUM(L9+L10+L11+L33+L39)</f>
        <v>394424</v>
      </c>
      <c r="M8" s="130">
        <f>SUM(M9+M10+M11+M33+M39)</f>
        <v>267556</v>
      </c>
      <c r="N8" s="130">
        <f>SUM(N9+N10+N11+N33+N39)</f>
        <v>126868</v>
      </c>
      <c r="O8" s="130">
        <f>SUM(O9:O39)</f>
        <v>0</v>
      </c>
    </row>
    <row r="9" spans="1:15" s="93" customFormat="1" ht="17.25">
      <c r="A9" s="140">
        <v>2</v>
      </c>
      <c r="H9" s="121" t="s">
        <v>91</v>
      </c>
      <c r="I9" s="127"/>
      <c r="J9" s="122" t="s">
        <v>92</v>
      </c>
      <c r="K9" s="142">
        <v>72528</v>
      </c>
      <c r="L9" s="142">
        <v>100079</v>
      </c>
      <c r="M9" s="142">
        <v>74854</v>
      </c>
      <c r="N9" s="123">
        <v>25225</v>
      </c>
      <c r="O9" s="123">
        <v>0</v>
      </c>
    </row>
    <row r="10" spans="1:15" s="93" customFormat="1" ht="17.25">
      <c r="A10" s="140">
        <v>3</v>
      </c>
      <c r="H10" s="121" t="s">
        <v>93</v>
      </c>
      <c r="I10" s="127"/>
      <c r="J10" s="122" t="s">
        <v>94</v>
      </c>
      <c r="K10" s="123">
        <v>13229</v>
      </c>
      <c r="L10" s="123">
        <v>16015</v>
      </c>
      <c r="M10" s="123">
        <v>11537</v>
      </c>
      <c r="N10" s="123">
        <v>4478</v>
      </c>
      <c r="O10" s="123">
        <v>0</v>
      </c>
    </row>
    <row r="11" spans="1:15" s="93" customFormat="1" ht="17.25">
      <c r="A11" s="140">
        <v>4</v>
      </c>
      <c r="H11" s="121" t="s">
        <v>95</v>
      </c>
      <c r="I11" s="127"/>
      <c r="J11" s="122" t="s">
        <v>96</v>
      </c>
      <c r="K11" s="123">
        <f>SUM(K12+K15+K18+K26+K29)</f>
        <v>148964</v>
      </c>
      <c r="L11" s="123">
        <f>SUM(L12+L15+L18+L26+L29)</f>
        <v>154768</v>
      </c>
      <c r="M11" s="123">
        <f>SUM(M12+M15+M18+M26+M29)</f>
        <v>96643</v>
      </c>
      <c r="N11" s="123">
        <f>SUM(N12+N15+N18+N26+N29)</f>
        <v>58125</v>
      </c>
      <c r="O11" s="123">
        <v>0</v>
      </c>
    </row>
    <row r="12" spans="1:15" s="93" customFormat="1" ht="16.5">
      <c r="A12" s="140">
        <v>5</v>
      </c>
      <c r="H12" s="127"/>
      <c r="I12" s="125" t="s">
        <v>112</v>
      </c>
      <c r="J12" s="124" t="s">
        <v>113</v>
      </c>
      <c r="K12" s="126">
        <f>SUM(K13+K14)</f>
        <v>28146</v>
      </c>
      <c r="L12" s="126">
        <f>SUM(L13+L14)</f>
        <v>32549</v>
      </c>
      <c r="M12" s="126">
        <f>SUM(M13+M14)</f>
        <v>26543</v>
      </c>
      <c r="N12" s="126">
        <f>SUM(N13+N14)</f>
        <v>6006</v>
      </c>
      <c r="O12" s="126">
        <f>SUM(O13+O14)</f>
        <v>0</v>
      </c>
    </row>
    <row r="13" spans="1:15" s="93" customFormat="1" ht="16.5">
      <c r="A13" s="140">
        <v>6</v>
      </c>
      <c r="H13" s="127"/>
      <c r="I13" s="143"/>
      <c r="J13" s="127" t="s">
        <v>114</v>
      </c>
      <c r="K13" s="128">
        <v>1933</v>
      </c>
      <c r="L13" s="128">
        <v>1933</v>
      </c>
      <c r="M13" s="128">
        <v>270</v>
      </c>
      <c r="N13" s="128">
        <v>1663</v>
      </c>
      <c r="O13" s="128">
        <v>0</v>
      </c>
    </row>
    <row r="14" spans="1:15" s="93" customFormat="1" ht="16.5">
      <c r="A14" s="140">
        <v>7</v>
      </c>
      <c r="H14" s="127"/>
      <c r="I14" s="143"/>
      <c r="J14" s="127" t="s">
        <v>115</v>
      </c>
      <c r="K14" s="128">
        <v>26213</v>
      </c>
      <c r="L14" s="128">
        <v>30616</v>
      </c>
      <c r="M14" s="128">
        <v>26273</v>
      </c>
      <c r="N14" s="128">
        <v>4343</v>
      </c>
      <c r="O14" s="128">
        <v>0</v>
      </c>
    </row>
    <row r="15" spans="1:15" s="93" customFormat="1" ht="16.5">
      <c r="A15" s="140">
        <v>8</v>
      </c>
      <c r="H15" s="127"/>
      <c r="I15" s="125" t="s">
        <v>116</v>
      </c>
      <c r="J15" s="124" t="s">
        <v>117</v>
      </c>
      <c r="K15" s="126">
        <f>SUM(K16+K17)</f>
        <v>1838</v>
      </c>
      <c r="L15" s="126">
        <f>SUM(L16+L17)</f>
        <v>1838</v>
      </c>
      <c r="M15" s="126">
        <f>SUM(M16+M17)</f>
        <v>1782</v>
      </c>
      <c r="N15" s="126">
        <f>SUM(N16+N17)</f>
        <v>56</v>
      </c>
      <c r="O15" s="126">
        <f>SUM(O16+O17)</f>
        <v>0</v>
      </c>
    </row>
    <row r="16" spans="1:15" s="93" customFormat="1" ht="16.5">
      <c r="A16" s="140">
        <v>9</v>
      </c>
      <c r="H16" s="127"/>
      <c r="I16" s="144"/>
      <c r="J16" s="127" t="s">
        <v>118</v>
      </c>
      <c r="K16" s="128">
        <v>1488</v>
      </c>
      <c r="L16" s="128">
        <v>1488</v>
      </c>
      <c r="M16" s="128">
        <v>1432</v>
      </c>
      <c r="N16" s="128">
        <v>56</v>
      </c>
      <c r="O16" s="128">
        <v>0</v>
      </c>
    </row>
    <row r="17" spans="1:15" s="93" customFormat="1" ht="16.5">
      <c r="A17" s="140">
        <v>10</v>
      </c>
      <c r="H17" s="127"/>
      <c r="I17" s="144"/>
      <c r="J17" s="127" t="s">
        <v>119</v>
      </c>
      <c r="K17" s="128">
        <v>350</v>
      </c>
      <c r="L17" s="128">
        <v>350</v>
      </c>
      <c r="M17" s="128">
        <v>350</v>
      </c>
      <c r="N17" s="128">
        <v>0</v>
      </c>
      <c r="O17" s="128">
        <v>0</v>
      </c>
    </row>
    <row r="18" spans="1:15" s="93" customFormat="1" ht="16.5">
      <c r="A18" s="140">
        <v>11</v>
      </c>
      <c r="H18" s="127"/>
      <c r="I18" s="125" t="s">
        <v>120</v>
      </c>
      <c r="J18" s="124" t="s">
        <v>121</v>
      </c>
      <c r="K18" s="126">
        <f>SUM(K19:K25)</f>
        <v>81500</v>
      </c>
      <c r="L18" s="126">
        <f>SUM(L19:L25)</f>
        <v>81657</v>
      </c>
      <c r="M18" s="126">
        <f>SUM(M19:M25)</f>
        <v>41844</v>
      </c>
      <c r="N18" s="126">
        <f>SUM(N19:N25)</f>
        <v>39813</v>
      </c>
      <c r="O18" s="126">
        <f>SUM(O19:O25)</f>
        <v>0</v>
      </c>
    </row>
    <row r="19" spans="1:15" s="93" customFormat="1" ht="16.5">
      <c r="A19" s="140">
        <v>12</v>
      </c>
      <c r="H19" s="127"/>
      <c r="I19" s="144"/>
      <c r="J19" s="127" t="s">
        <v>122</v>
      </c>
      <c r="K19" s="128">
        <v>8885</v>
      </c>
      <c r="L19" s="128">
        <v>8885</v>
      </c>
      <c r="M19" s="128">
        <v>6845</v>
      </c>
      <c r="N19" s="128">
        <v>2040</v>
      </c>
      <c r="O19" s="128">
        <v>0</v>
      </c>
    </row>
    <row r="20" spans="1:15" s="93" customFormat="1" ht="16.5">
      <c r="A20" s="140">
        <v>13</v>
      </c>
      <c r="H20" s="127"/>
      <c r="I20" s="144"/>
      <c r="J20" s="127" t="s">
        <v>123</v>
      </c>
      <c r="K20" s="128">
        <v>755</v>
      </c>
      <c r="L20" s="128">
        <v>755</v>
      </c>
      <c r="M20" s="128">
        <v>550</v>
      </c>
      <c r="N20" s="128">
        <v>205</v>
      </c>
      <c r="O20" s="128">
        <v>0</v>
      </c>
    </row>
    <row r="21" spans="1:15" s="93" customFormat="1" ht="16.5">
      <c r="A21" s="140">
        <v>14</v>
      </c>
      <c r="H21" s="127"/>
      <c r="I21" s="144"/>
      <c r="J21" s="127" t="s">
        <v>124</v>
      </c>
      <c r="K21" s="128">
        <v>2200</v>
      </c>
      <c r="L21" s="128">
        <v>2200</v>
      </c>
      <c r="M21" s="128">
        <v>180</v>
      </c>
      <c r="N21" s="128">
        <v>2020</v>
      </c>
      <c r="O21" s="128">
        <v>0</v>
      </c>
    </row>
    <row r="22" spans="1:15" s="93" customFormat="1" ht="16.5">
      <c r="A22" s="140">
        <v>15</v>
      </c>
      <c r="H22" s="127"/>
      <c r="I22" s="144"/>
      <c r="J22" s="127" t="s">
        <v>125</v>
      </c>
      <c r="K22" s="128">
        <v>3357</v>
      </c>
      <c r="L22" s="128">
        <v>3357</v>
      </c>
      <c r="M22" s="128">
        <v>2607</v>
      </c>
      <c r="N22" s="128">
        <v>750</v>
      </c>
      <c r="O22" s="128">
        <v>0</v>
      </c>
    </row>
    <row r="23" spans="1:15" s="93" customFormat="1" ht="16.5">
      <c r="A23" s="140">
        <v>16</v>
      </c>
      <c r="H23" s="127"/>
      <c r="I23" s="144"/>
      <c r="J23" s="127" t="s">
        <v>126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</row>
    <row r="24" spans="1:15" s="93" customFormat="1" ht="16.5">
      <c r="A24" s="140">
        <v>17</v>
      </c>
      <c r="H24" s="127"/>
      <c r="I24" s="144"/>
      <c r="J24" s="127" t="s">
        <v>127</v>
      </c>
      <c r="K24" s="128">
        <v>27279</v>
      </c>
      <c r="L24" s="128">
        <v>27279</v>
      </c>
      <c r="M24" s="128">
        <v>10544</v>
      </c>
      <c r="N24" s="128">
        <v>16735</v>
      </c>
      <c r="O24" s="128">
        <v>0</v>
      </c>
    </row>
    <row r="25" spans="1:15" s="93" customFormat="1" ht="16.5">
      <c r="A25" s="140">
        <v>18</v>
      </c>
      <c r="H25" s="127"/>
      <c r="I25" s="144"/>
      <c r="J25" s="127" t="s">
        <v>128</v>
      </c>
      <c r="K25" s="128">
        <v>39024</v>
      </c>
      <c r="L25" s="128">
        <v>39181</v>
      </c>
      <c r="M25" s="128">
        <v>21118</v>
      </c>
      <c r="N25" s="128">
        <v>18063</v>
      </c>
      <c r="O25" s="128">
        <v>0</v>
      </c>
    </row>
    <row r="26" spans="1:15" s="93" customFormat="1" ht="16.5">
      <c r="A26" s="140">
        <v>19</v>
      </c>
      <c r="H26" s="127"/>
      <c r="I26" s="125" t="s">
        <v>129</v>
      </c>
      <c r="J26" s="124" t="s">
        <v>130</v>
      </c>
      <c r="K26" s="126">
        <f>SUM(K27:K28)</f>
        <v>220</v>
      </c>
      <c r="L26" s="126">
        <f>SUM(L27:L28)</f>
        <v>220</v>
      </c>
      <c r="M26" s="126">
        <f>SUM(M27:M28)</f>
        <v>30</v>
      </c>
      <c r="N26" s="126">
        <f>SUM(N27:N28)</f>
        <v>190</v>
      </c>
      <c r="O26" s="126">
        <f>SUM(O27:O28)</f>
        <v>0</v>
      </c>
    </row>
    <row r="27" spans="1:15" s="93" customFormat="1" ht="16.5">
      <c r="A27" s="140">
        <v>20</v>
      </c>
      <c r="H27" s="127"/>
      <c r="I27" s="144"/>
      <c r="J27" s="127" t="s">
        <v>131</v>
      </c>
      <c r="K27" s="128">
        <v>30</v>
      </c>
      <c r="L27" s="128">
        <v>30</v>
      </c>
      <c r="M27" s="128">
        <v>30</v>
      </c>
      <c r="N27" s="128">
        <v>0</v>
      </c>
      <c r="O27" s="128">
        <v>0</v>
      </c>
    </row>
    <row r="28" spans="1:15" s="93" customFormat="1" ht="16.5">
      <c r="A28" s="140">
        <v>21</v>
      </c>
      <c r="H28" s="127"/>
      <c r="I28" s="144"/>
      <c r="J28" s="127" t="s">
        <v>258</v>
      </c>
      <c r="K28" s="128">
        <v>190</v>
      </c>
      <c r="L28" s="128">
        <v>190</v>
      </c>
      <c r="M28" s="128">
        <v>0</v>
      </c>
      <c r="N28" s="128">
        <v>190</v>
      </c>
      <c r="O28" s="128">
        <v>0</v>
      </c>
    </row>
    <row r="29" spans="1:15" s="93" customFormat="1" ht="16.5">
      <c r="A29" s="140">
        <v>22</v>
      </c>
      <c r="H29" s="127"/>
      <c r="I29" s="125" t="s">
        <v>132</v>
      </c>
      <c r="J29" s="124" t="s">
        <v>133</v>
      </c>
      <c r="K29" s="126">
        <f>SUM(K30:K32)</f>
        <v>37260</v>
      </c>
      <c r="L29" s="126">
        <f>SUM(L30:L32)</f>
        <v>38504</v>
      </c>
      <c r="M29" s="126">
        <f>SUM(M30:M32)</f>
        <v>26444</v>
      </c>
      <c r="N29" s="126">
        <f>SUM(N30:N32)</f>
        <v>12060</v>
      </c>
      <c r="O29" s="126">
        <f>SUM(O30:O32)</f>
        <v>0</v>
      </c>
    </row>
    <row r="30" spans="1:15" s="93" customFormat="1" ht="16.5">
      <c r="A30" s="140">
        <v>23</v>
      </c>
      <c r="H30" s="127"/>
      <c r="I30" s="144"/>
      <c r="J30" s="127" t="s">
        <v>134</v>
      </c>
      <c r="K30" s="128">
        <v>26415</v>
      </c>
      <c r="L30" s="128">
        <v>27659</v>
      </c>
      <c r="M30" s="128">
        <v>15779</v>
      </c>
      <c r="N30" s="128">
        <v>11880</v>
      </c>
      <c r="O30" s="128">
        <v>0</v>
      </c>
    </row>
    <row r="31" spans="1:15" s="93" customFormat="1" ht="16.5">
      <c r="A31" s="140">
        <v>24</v>
      </c>
      <c r="H31" s="127"/>
      <c r="I31" s="144"/>
      <c r="J31" s="127" t="s">
        <v>135</v>
      </c>
      <c r="K31" s="128">
        <v>9911</v>
      </c>
      <c r="L31" s="128">
        <v>9911</v>
      </c>
      <c r="M31" s="128">
        <v>9911</v>
      </c>
      <c r="N31" s="128">
        <v>0</v>
      </c>
      <c r="O31" s="128">
        <v>0</v>
      </c>
    </row>
    <row r="32" spans="1:15" s="93" customFormat="1" ht="16.5">
      <c r="A32" s="140">
        <v>25</v>
      </c>
      <c r="H32" s="127"/>
      <c r="I32" s="144"/>
      <c r="J32" s="127" t="s">
        <v>136</v>
      </c>
      <c r="K32" s="128">
        <v>934</v>
      </c>
      <c r="L32" s="128">
        <v>934</v>
      </c>
      <c r="M32" s="128">
        <v>754</v>
      </c>
      <c r="N32" s="128">
        <v>180</v>
      </c>
      <c r="O32" s="128">
        <v>0</v>
      </c>
    </row>
    <row r="33" spans="1:15" s="93" customFormat="1" ht="17.25">
      <c r="A33" s="140">
        <v>26</v>
      </c>
      <c r="H33" s="121" t="s">
        <v>97</v>
      </c>
      <c r="I33" s="122"/>
      <c r="J33" s="122" t="s">
        <v>99</v>
      </c>
      <c r="K33" s="123">
        <f>SUM(K34:K38)</f>
        <v>11488</v>
      </c>
      <c r="L33" s="123">
        <f>SUM(L34:L38)</f>
        <v>11488</v>
      </c>
      <c r="M33" s="123">
        <f>SUM(M34:M38)</f>
        <v>11488</v>
      </c>
      <c r="N33" s="123">
        <f>SUM(N34:N38)</f>
        <v>0</v>
      </c>
      <c r="O33" s="123">
        <v>0</v>
      </c>
    </row>
    <row r="34" spans="1:15" s="93" customFormat="1" ht="16.5">
      <c r="A34" s="140">
        <v>27</v>
      </c>
      <c r="H34" s="129"/>
      <c r="I34" s="125" t="s">
        <v>137</v>
      </c>
      <c r="J34" s="124" t="s">
        <v>138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</row>
    <row r="35" spans="1:15" s="93" customFormat="1" ht="16.5">
      <c r="A35" s="140">
        <v>28</v>
      </c>
      <c r="H35" s="129"/>
      <c r="I35" s="125" t="s">
        <v>139</v>
      </c>
      <c r="J35" s="124" t="s">
        <v>286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</row>
    <row r="36" spans="1:15" s="93" customFormat="1" ht="16.5">
      <c r="A36" s="140">
        <v>29</v>
      </c>
      <c r="H36" s="129"/>
      <c r="I36" s="125" t="s">
        <v>140</v>
      </c>
      <c r="J36" s="124" t="s">
        <v>143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</row>
    <row r="37" spans="1:15" s="93" customFormat="1" ht="16.5">
      <c r="A37" s="140">
        <v>30</v>
      </c>
      <c r="H37" s="129"/>
      <c r="I37" s="125" t="s">
        <v>141</v>
      </c>
      <c r="J37" s="124" t="s">
        <v>144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</row>
    <row r="38" spans="1:15" s="93" customFormat="1" ht="16.5">
      <c r="A38" s="140">
        <v>31</v>
      </c>
      <c r="H38" s="129"/>
      <c r="I38" s="125" t="s">
        <v>142</v>
      </c>
      <c r="J38" s="124" t="s">
        <v>145</v>
      </c>
      <c r="K38" s="126">
        <v>11488</v>
      </c>
      <c r="L38" s="126">
        <v>11488</v>
      </c>
      <c r="M38" s="126">
        <v>11488</v>
      </c>
      <c r="N38" s="126">
        <v>0</v>
      </c>
      <c r="O38" s="126">
        <v>0</v>
      </c>
    </row>
    <row r="39" spans="1:15" s="93" customFormat="1" ht="17.25">
      <c r="A39" s="140">
        <v>32</v>
      </c>
      <c r="H39" s="121" t="s">
        <v>98</v>
      </c>
      <c r="I39" s="121"/>
      <c r="J39" s="122" t="s">
        <v>146</v>
      </c>
      <c r="K39" s="123">
        <f>SUM(K40+K41+K45+K48)</f>
        <v>124378</v>
      </c>
      <c r="L39" s="123">
        <f>SUM(L40+L41+L45+L48)</f>
        <v>112074</v>
      </c>
      <c r="M39" s="123">
        <f>SUM(M40+M41+M45+M48)</f>
        <v>73034</v>
      </c>
      <c r="N39" s="123">
        <f>SUM(N40+N41+N45+N48)</f>
        <v>39040</v>
      </c>
      <c r="O39" s="123">
        <f>SUM(O40+O41+O45+O48)</f>
        <v>0</v>
      </c>
    </row>
    <row r="40" spans="1:15" s="93" customFormat="1" ht="17.25">
      <c r="A40" s="140">
        <v>33</v>
      </c>
      <c r="H40" s="121"/>
      <c r="I40" s="125" t="s">
        <v>149</v>
      </c>
      <c r="J40" s="124" t="s">
        <v>252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</row>
    <row r="41" spans="1:15" s="93" customFormat="1" ht="16.5">
      <c r="A41" s="140">
        <v>34</v>
      </c>
      <c r="H41" s="129"/>
      <c r="I41" s="125" t="s">
        <v>150</v>
      </c>
      <c r="J41" s="124" t="s">
        <v>147</v>
      </c>
      <c r="K41" s="126">
        <f>SUM(K42:K44)</f>
        <v>67441</v>
      </c>
      <c r="L41" s="126">
        <f>SUM(L42:L44)</f>
        <v>70034</v>
      </c>
      <c r="M41" s="126">
        <f>SUM(M42:M44)</f>
        <v>70034</v>
      </c>
      <c r="N41" s="126">
        <f>SUM(N44)</f>
        <v>0</v>
      </c>
      <c r="O41" s="126">
        <f>SUM(O44)</f>
        <v>0</v>
      </c>
    </row>
    <row r="42" spans="1:15" s="93" customFormat="1" ht="16.5">
      <c r="A42" s="140">
        <v>35</v>
      </c>
      <c r="H42" s="129"/>
      <c r="I42" s="125"/>
      <c r="J42" s="127" t="s">
        <v>148</v>
      </c>
      <c r="K42" s="128">
        <v>66045</v>
      </c>
      <c r="L42" s="128">
        <v>67773</v>
      </c>
      <c r="M42" s="128">
        <v>67773</v>
      </c>
      <c r="N42" s="128">
        <v>0</v>
      </c>
      <c r="O42" s="128">
        <v>0</v>
      </c>
    </row>
    <row r="43" spans="1:15" s="93" customFormat="1" ht="16.5">
      <c r="A43" s="140">
        <v>36</v>
      </c>
      <c r="H43" s="129"/>
      <c r="I43" s="125"/>
      <c r="J43" s="127" t="s">
        <v>299</v>
      </c>
      <c r="K43" s="128">
        <v>444</v>
      </c>
      <c r="L43" s="128">
        <v>1309</v>
      </c>
      <c r="M43" s="128">
        <v>1309</v>
      </c>
      <c r="N43" s="128">
        <v>0</v>
      </c>
      <c r="O43" s="128">
        <v>0</v>
      </c>
    </row>
    <row r="44" spans="1:15" s="93" customFormat="1" ht="16.5">
      <c r="A44" s="140">
        <v>37</v>
      </c>
      <c r="H44" s="129"/>
      <c r="I44" s="129"/>
      <c r="J44" s="127" t="s">
        <v>270</v>
      </c>
      <c r="K44" s="128">
        <v>952</v>
      </c>
      <c r="L44" s="128">
        <v>952</v>
      </c>
      <c r="M44" s="128">
        <v>952</v>
      </c>
      <c r="N44" s="128">
        <v>0</v>
      </c>
      <c r="O44" s="128">
        <v>0</v>
      </c>
    </row>
    <row r="45" spans="1:15" s="93" customFormat="1" ht="16.5">
      <c r="A45" s="140">
        <v>38</v>
      </c>
      <c r="H45" s="129"/>
      <c r="I45" s="125" t="s">
        <v>153</v>
      </c>
      <c r="J45" s="124" t="s">
        <v>151</v>
      </c>
      <c r="K45" s="126">
        <f>SUM(K46:K47)</f>
        <v>12900</v>
      </c>
      <c r="L45" s="126">
        <f>SUM(L46:L47)</f>
        <v>13400</v>
      </c>
      <c r="M45" s="126">
        <f>SUM(M46:M47)</f>
        <v>0</v>
      </c>
      <c r="N45" s="126">
        <f>SUM(N46:N47)</f>
        <v>13400</v>
      </c>
      <c r="O45" s="126">
        <f>SUM(O46:O47)</f>
        <v>0</v>
      </c>
    </row>
    <row r="46" spans="1:15" s="93" customFormat="1" ht="16.5">
      <c r="A46" s="140">
        <v>39</v>
      </c>
      <c r="H46" s="129"/>
      <c r="I46" s="125"/>
      <c r="J46" s="127" t="s">
        <v>152</v>
      </c>
      <c r="K46" s="128">
        <v>12900</v>
      </c>
      <c r="L46" s="128">
        <v>12900</v>
      </c>
      <c r="M46" s="128">
        <v>0</v>
      </c>
      <c r="N46" s="128">
        <v>12900</v>
      </c>
      <c r="O46" s="128">
        <v>0</v>
      </c>
    </row>
    <row r="47" spans="1:15" s="93" customFormat="1" ht="16.5">
      <c r="A47" s="145">
        <v>41</v>
      </c>
      <c r="H47" s="129"/>
      <c r="I47" s="125"/>
      <c r="J47" s="127" t="s">
        <v>259</v>
      </c>
      <c r="K47" s="126">
        <v>0</v>
      </c>
      <c r="L47" s="126">
        <v>500</v>
      </c>
      <c r="M47" s="126">
        <v>0</v>
      </c>
      <c r="N47" s="126">
        <v>500</v>
      </c>
      <c r="O47" s="126">
        <v>0</v>
      </c>
    </row>
    <row r="48" spans="1:15" s="93" customFormat="1" ht="16.5">
      <c r="A48" s="145">
        <v>42</v>
      </c>
      <c r="H48" s="129"/>
      <c r="I48" s="125" t="s">
        <v>254</v>
      </c>
      <c r="J48" s="124" t="s">
        <v>154</v>
      </c>
      <c r="K48" s="126">
        <v>44037</v>
      </c>
      <c r="L48" s="126">
        <v>28640</v>
      </c>
      <c r="M48" s="126">
        <v>3000</v>
      </c>
      <c r="N48" s="126">
        <v>25640</v>
      </c>
      <c r="O48" s="126">
        <v>0</v>
      </c>
    </row>
    <row r="49" spans="1:15" s="141" customFormat="1" ht="16.5">
      <c r="A49" s="145">
        <v>43</v>
      </c>
      <c r="H49" s="117" t="s">
        <v>100</v>
      </c>
      <c r="I49" s="118"/>
      <c r="J49" s="119"/>
      <c r="K49" s="130">
        <f>SUM(K50:K52)</f>
        <v>324566</v>
      </c>
      <c r="L49" s="130">
        <f>SUM(L50:L52)</f>
        <v>334538</v>
      </c>
      <c r="M49" s="130">
        <f>SUM(M50:M52)</f>
        <v>269406</v>
      </c>
      <c r="N49" s="130">
        <f>SUM(N50:N52)</f>
        <v>65132</v>
      </c>
      <c r="O49" s="130">
        <f>SUM(O50:O52)</f>
        <v>0</v>
      </c>
    </row>
    <row r="50" spans="1:15" s="146" customFormat="1" ht="17.25">
      <c r="A50" s="140">
        <v>44</v>
      </c>
      <c r="H50" s="121" t="s">
        <v>91</v>
      </c>
      <c r="I50" s="122"/>
      <c r="J50" s="122" t="s">
        <v>155</v>
      </c>
      <c r="K50" s="123">
        <v>229244</v>
      </c>
      <c r="L50" s="123">
        <v>242264</v>
      </c>
      <c r="M50" s="123">
        <v>189356</v>
      </c>
      <c r="N50" s="123">
        <v>52908</v>
      </c>
      <c r="O50" s="123">
        <v>0</v>
      </c>
    </row>
    <row r="51" spans="1:15" s="146" customFormat="1" ht="17.25">
      <c r="A51" s="140">
        <v>45</v>
      </c>
      <c r="H51" s="121" t="s">
        <v>93</v>
      </c>
      <c r="I51" s="122"/>
      <c r="J51" s="122" t="s">
        <v>156</v>
      </c>
      <c r="K51" s="123">
        <v>92622</v>
      </c>
      <c r="L51" s="123">
        <v>89574</v>
      </c>
      <c r="M51" s="123">
        <v>78550</v>
      </c>
      <c r="N51" s="123">
        <v>11024</v>
      </c>
      <c r="O51" s="123">
        <v>0</v>
      </c>
    </row>
    <row r="52" spans="1:15" s="146" customFormat="1" ht="17.25">
      <c r="A52" s="140">
        <v>46</v>
      </c>
      <c r="H52" s="121" t="s">
        <v>95</v>
      </c>
      <c r="I52" s="122"/>
      <c r="J52" s="122" t="s">
        <v>157</v>
      </c>
      <c r="K52" s="123">
        <f>SUM(K53:K55)</f>
        <v>2700</v>
      </c>
      <c r="L52" s="123">
        <f>SUM(L53:L55)</f>
        <v>2700</v>
      </c>
      <c r="M52" s="123">
        <f>SUM(M53:M55)</f>
        <v>1500</v>
      </c>
      <c r="N52" s="123">
        <f>SUM(N53:N55)</f>
        <v>1200</v>
      </c>
      <c r="O52" s="123">
        <f>SUM(O53:O55)</f>
        <v>0</v>
      </c>
    </row>
    <row r="53" spans="1:15" s="93" customFormat="1" ht="16.5">
      <c r="A53" s="140">
        <v>47</v>
      </c>
      <c r="H53" s="127"/>
      <c r="I53" s="125" t="s">
        <v>112</v>
      </c>
      <c r="J53" s="124" t="s">
        <v>109</v>
      </c>
      <c r="K53" s="126">
        <v>0</v>
      </c>
      <c r="L53" s="126">
        <v>0</v>
      </c>
      <c r="M53" s="126">
        <v>0</v>
      </c>
      <c r="N53" s="126">
        <v>0</v>
      </c>
      <c r="O53" s="126">
        <v>0</v>
      </c>
    </row>
    <row r="54" spans="1:15" s="93" customFormat="1" ht="16.5">
      <c r="A54" s="140">
        <v>48</v>
      </c>
      <c r="H54" s="127"/>
      <c r="I54" s="125" t="s">
        <v>116</v>
      </c>
      <c r="J54" s="124" t="s">
        <v>101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</row>
    <row r="55" spans="1:15" s="93" customFormat="1" ht="16.5">
      <c r="A55" s="145">
        <v>49</v>
      </c>
      <c r="H55" s="127"/>
      <c r="I55" s="125" t="s">
        <v>120</v>
      </c>
      <c r="J55" s="124" t="s">
        <v>158</v>
      </c>
      <c r="K55" s="126">
        <v>2700</v>
      </c>
      <c r="L55" s="126">
        <v>2700</v>
      </c>
      <c r="M55" s="126">
        <v>1500</v>
      </c>
      <c r="N55" s="126">
        <v>1200</v>
      </c>
      <c r="O55" s="126">
        <v>0</v>
      </c>
    </row>
    <row r="56" spans="1:15" s="147" customFormat="1" ht="16.5">
      <c r="A56" s="140">
        <v>50</v>
      </c>
      <c r="H56" s="217" t="s">
        <v>168</v>
      </c>
      <c r="I56" s="218"/>
      <c r="J56" s="223"/>
      <c r="K56" s="130">
        <f>SUM(K8,K49,)</f>
        <v>695153</v>
      </c>
      <c r="L56" s="130">
        <f>SUM(L8,L49,)</f>
        <v>728962</v>
      </c>
      <c r="M56" s="130">
        <f>SUM(M8,M49,)</f>
        <v>536962</v>
      </c>
      <c r="N56" s="130">
        <f>SUM(N8,N49,)</f>
        <v>192000</v>
      </c>
      <c r="O56" s="130">
        <f>SUM(O8,O49,)</f>
        <v>0</v>
      </c>
    </row>
    <row r="57" spans="1:15" s="147" customFormat="1" ht="16.5">
      <c r="A57" s="140">
        <v>51</v>
      </c>
      <c r="H57" s="117" t="s">
        <v>165</v>
      </c>
      <c r="I57" s="118"/>
      <c r="J57" s="119"/>
      <c r="K57" s="130"/>
      <c r="L57" s="130"/>
      <c r="M57" s="130"/>
      <c r="N57" s="130"/>
      <c r="O57" s="130"/>
    </row>
    <row r="58" spans="1:15" s="147" customFormat="1" ht="17.25">
      <c r="A58" s="145">
        <v>52</v>
      </c>
      <c r="H58" s="132" t="s">
        <v>91</v>
      </c>
      <c r="I58" s="148"/>
      <c r="J58" s="149" t="s">
        <v>253</v>
      </c>
      <c r="K58" s="126">
        <v>5983</v>
      </c>
      <c r="L58" s="126">
        <v>5983</v>
      </c>
      <c r="M58" s="126">
        <v>5983</v>
      </c>
      <c r="N58" s="126">
        <v>0</v>
      </c>
      <c r="O58" s="126">
        <v>0</v>
      </c>
    </row>
    <row r="59" spans="1:15" s="146" customFormat="1" ht="17.25">
      <c r="A59" s="140">
        <v>53</v>
      </c>
      <c r="H59" s="132" t="s">
        <v>93</v>
      </c>
      <c r="I59" s="133"/>
      <c r="J59" s="149" t="s">
        <v>166</v>
      </c>
      <c r="K59" s="126">
        <v>70189</v>
      </c>
      <c r="L59" s="126">
        <v>70387</v>
      </c>
      <c r="M59" s="126">
        <v>70387</v>
      </c>
      <c r="N59" s="126">
        <v>0</v>
      </c>
      <c r="O59" s="126">
        <v>0</v>
      </c>
    </row>
    <row r="60" spans="1:15" s="147" customFormat="1" ht="16.5">
      <c r="A60" s="140">
        <v>54</v>
      </c>
      <c r="H60" s="217" t="s">
        <v>169</v>
      </c>
      <c r="I60" s="218"/>
      <c r="J60" s="219"/>
      <c r="K60" s="130">
        <f>SUM(K58:K59)</f>
        <v>76172</v>
      </c>
      <c r="L60" s="130">
        <f>SUM(L58:L59)</f>
        <v>76370</v>
      </c>
      <c r="M60" s="130">
        <f>SUM(M58:M59)</f>
        <v>76370</v>
      </c>
      <c r="N60" s="130">
        <f>SUM(N58:N59)</f>
        <v>0</v>
      </c>
      <c r="O60" s="130">
        <f>SUM(O58:O59)</f>
        <v>0</v>
      </c>
    </row>
    <row r="61" spans="1:15" s="147" customFormat="1" ht="16.5">
      <c r="A61" s="140">
        <v>55</v>
      </c>
      <c r="H61" s="217" t="s">
        <v>170</v>
      </c>
      <c r="I61" s="218"/>
      <c r="J61" s="219"/>
      <c r="K61" s="130">
        <f>SUM(K56+K60)</f>
        <v>771325</v>
      </c>
      <c r="L61" s="130">
        <f>SUM(L56+L60)</f>
        <v>805332</v>
      </c>
      <c r="M61" s="130">
        <f>SUM(M56+M60)</f>
        <v>613332</v>
      </c>
      <c r="N61" s="130">
        <f>SUM(N56+N60)</f>
        <v>192000</v>
      </c>
      <c r="O61" s="130">
        <f>SUM(O56+O60)</f>
        <v>0</v>
      </c>
    </row>
    <row r="62" ht="17.25">
      <c r="S62" s="56"/>
    </row>
  </sheetData>
  <sheetProtection/>
  <mergeCells count="13">
    <mergeCell ref="H60:J60"/>
    <mergeCell ref="H61:J61"/>
    <mergeCell ref="H1:O1"/>
    <mergeCell ref="H2:O2"/>
    <mergeCell ref="H3:O3"/>
    <mergeCell ref="K5:K6"/>
    <mergeCell ref="L5:L6"/>
    <mergeCell ref="A5:A6"/>
    <mergeCell ref="H5:J6"/>
    <mergeCell ref="M5:O5"/>
    <mergeCell ref="H7:J7"/>
    <mergeCell ref="H8:J8"/>
    <mergeCell ref="H56:J5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N13" sqref="N13"/>
    </sheetView>
  </sheetViews>
  <sheetFormatPr defaultColWidth="9.140625" defaultRowHeight="15"/>
  <cols>
    <col min="1" max="1" width="3.8515625" style="136" customWidth="1"/>
    <col min="2" max="7" width="9.140625" style="136" hidden="1" customWidth="1"/>
    <col min="8" max="8" width="3.57421875" style="136" bestFit="1" customWidth="1"/>
    <col min="9" max="9" width="4.421875" style="136" customWidth="1"/>
    <col min="10" max="10" width="49.8515625" style="136" customWidth="1"/>
    <col min="11" max="11" width="19.00390625" style="136" customWidth="1"/>
    <col min="12" max="12" width="17.57421875" style="136" customWidth="1"/>
    <col min="13" max="13" width="13.28125" style="136" customWidth="1"/>
    <col min="14" max="14" width="13.140625" style="136" customWidth="1"/>
    <col min="15" max="15" width="18.57421875" style="136" customWidth="1"/>
    <col min="16" max="16384" width="9.140625" style="136" customWidth="1"/>
  </cols>
  <sheetData>
    <row r="1" spans="8:16" ht="17.25">
      <c r="H1" s="232"/>
      <c r="I1" s="232"/>
      <c r="J1" s="232"/>
      <c r="K1" s="232"/>
      <c r="L1" s="232"/>
      <c r="M1" s="232"/>
      <c r="N1" s="232"/>
      <c r="O1" s="232"/>
      <c r="P1" s="137"/>
    </row>
    <row r="2" spans="8:15" s="137" customFormat="1" ht="19.5" customHeight="1">
      <c r="H2" s="208" t="s">
        <v>206</v>
      </c>
      <c r="I2" s="208"/>
      <c r="J2" s="208"/>
      <c r="K2" s="208"/>
      <c r="L2" s="208"/>
      <c r="M2" s="208"/>
      <c r="N2" s="208"/>
      <c r="O2" s="208"/>
    </row>
    <row r="3" spans="8:15" ht="17.25">
      <c r="H3" s="209" t="s">
        <v>292</v>
      </c>
      <c r="I3" s="209"/>
      <c r="J3" s="209"/>
      <c r="K3" s="209"/>
      <c r="L3" s="209"/>
      <c r="M3" s="209"/>
      <c r="N3" s="209"/>
      <c r="O3" s="209"/>
    </row>
    <row r="4" spans="8:15" ht="20.25" customHeight="1">
      <c r="H4" s="114"/>
      <c r="I4" s="114"/>
      <c r="J4" s="114"/>
      <c r="K4" s="114"/>
      <c r="L4" s="114"/>
      <c r="M4" s="114" t="s">
        <v>33</v>
      </c>
      <c r="N4" s="114"/>
      <c r="O4" s="115" t="s">
        <v>248</v>
      </c>
    </row>
    <row r="5" spans="1:15" s="147" customFormat="1" ht="16.5">
      <c r="A5" s="230" t="s">
        <v>167</v>
      </c>
      <c r="B5" s="56"/>
      <c r="C5" s="56"/>
      <c r="D5" s="56"/>
      <c r="E5" s="56"/>
      <c r="F5" s="56"/>
      <c r="G5" s="56"/>
      <c r="H5" s="224" t="s">
        <v>246</v>
      </c>
      <c r="I5" s="224"/>
      <c r="J5" s="225"/>
      <c r="K5" s="215" t="s">
        <v>276</v>
      </c>
      <c r="L5" s="225" t="s">
        <v>275</v>
      </c>
      <c r="M5" s="210" t="s">
        <v>288</v>
      </c>
      <c r="N5" s="211"/>
      <c r="O5" s="212"/>
    </row>
    <row r="6" spans="1:15" s="56" customFormat="1" ht="49.5" customHeight="1">
      <c r="A6" s="231"/>
      <c r="H6" s="226"/>
      <c r="I6" s="226"/>
      <c r="J6" s="227"/>
      <c r="K6" s="216"/>
      <c r="L6" s="235"/>
      <c r="M6" s="116" t="s">
        <v>88</v>
      </c>
      <c r="N6" s="116" t="s">
        <v>89</v>
      </c>
      <c r="O6" s="116" t="s">
        <v>265</v>
      </c>
    </row>
    <row r="7" spans="1:15" s="56" customFormat="1" ht="17.25">
      <c r="A7" s="138"/>
      <c r="H7" s="210" t="s">
        <v>6</v>
      </c>
      <c r="I7" s="228"/>
      <c r="J7" s="229"/>
      <c r="K7" s="116" t="s">
        <v>7</v>
      </c>
      <c r="L7" s="116" t="s">
        <v>8</v>
      </c>
      <c r="M7" s="116" t="s">
        <v>9</v>
      </c>
      <c r="N7" s="116" t="s">
        <v>106</v>
      </c>
      <c r="O7" s="116" t="s">
        <v>277</v>
      </c>
    </row>
    <row r="8" spans="1:15" s="151" customFormat="1" ht="16.5">
      <c r="A8" s="150">
        <v>1</v>
      </c>
      <c r="H8" s="220" t="s">
        <v>102</v>
      </c>
      <c r="I8" s="221"/>
      <c r="J8" s="222"/>
      <c r="K8" s="120">
        <f>SUM(K9+K13+K19)</f>
        <v>5990</v>
      </c>
      <c r="L8" s="120">
        <f>SUM(L9+L13+L19)</f>
        <v>7695</v>
      </c>
      <c r="M8" s="120">
        <f>SUM(M9+M13+M19)</f>
        <v>0</v>
      </c>
      <c r="N8" s="120">
        <f>SUM(N9+N13+N19)</f>
        <v>0</v>
      </c>
      <c r="O8" s="120">
        <f>SUM(O9+O13+O19)</f>
        <v>7696</v>
      </c>
    </row>
    <row r="9" spans="1:15" s="146" customFormat="1" ht="17.25">
      <c r="A9" s="152">
        <v>2</v>
      </c>
      <c r="H9" s="121" t="s">
        <v>91</v>
      </c>
      <c r="I9" s="122"/>
      <c r="J9" s="122" t="s">
        <v>110</v>
      </c>
      <c r="K9" s="123">
        <f>SUM(K10+K11)</f>
        <v>0</v>
      </c>
      <c r="L9" s="123">
        <f>SUM(L10+L11)</f>
        <v>1705</v>
      </c>
      <c r="M9" s="123">
        <f>SUM(M10+M11)</f>
        <v>0</v>
      </c>
      <c r="N9" s="123">
        <f>SUM(N10+N11)</f>
        <v>0</v>
      </c>
      <c r="O9" s="123">
        <f>SUM(O10+O11)</f>
        <v>1706</v>
      </c>
    </row>
    <row r="10" spans="1:15" s="153" customFormat="1" ht="16.5">
      <c r="A10" s="140">
        <v>3</v>
      </c>
      <c r="H10" s="124"/>
      <c r="I10" s="125" t="s">
        <v>173</v>
      </c>
      <c r="J10" s="124" t="s">
        <v>159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</row>
    <row r="11" spans="1:15" s="153" customFormat="1" ht="16.5">
      <c r="A11" s="140">
        <v>4</v>
      </c>
      <c r="H11" s="124"/>
      <c r="I11" s="125" t="s">
        <v>174</v>
      </c>
      <c r="J11" s="124" t="s">
        <v>163</v>
      </c>
      <c r="K11" s="126">
        <f>SUM(K12)</f>
        <v>0</v>
      </c>
      <c r="L11" s="126">
        <f>SUM(L12)</f>
        <v>1705</v>
      </c>
      <c r="M11" s="126">
        <f>SUM(M12)</f>
        <v>0</v>
      </c>
      <c r="N11" s="126">
        <f>SUM(N12)</f>
        <v>0</v>
      </c>
      <c r="O11" s="126">
        <f>SUM(O12)</f>
        <v>1706</v>
      </c>
    </row>
    <row r="12" spans="1:15" s="153" customFormat="1" ht="16.5">
      <c r="A12" s="140">
        <v>5</v>
      </c>
      <c r="H12" s="124"/>
      <c r="I12" s="125"/>
      <c r="J12" s="127" t="s">
        <v>301</v>
      </c>
      <c r="K12" s="128">
        <v>0</v>
      </c>
      <c r="L12" s="128">
        <v>1705</v>
      </c>
      <c r="M12" s="128"/>
      <c r="N12" s="128"/>
      <c r="O12" s="128">
        <v>1706</v>
      </c>
    </row>
    <row r="13" spans="1:15" s="146" customFormat="1" ht="17.25">
      <c r="A13" s="140">
        <v>6</v>
      </c>
      <c r="H13" s="121" t="s">
        <v>93</v>
      </c>
      <c r="I13" s="121"/>
      <c r="J13" s="122" t="s">
        <v>103</v>
      </c>
      <c r="K13" s="123">
        <f>SUM(K14+K15+K16+K17+K18)</f>
        <v>60</v>
      </c>
      <c r="L13" s="123">
        <f>SUM(L14+L15+L16+L17+L18)</f>
        <v>60</v>
      </c>
      <c r="M13" s="123">
        <f>SUM(M14+M15+M16+M17+M18)</f>
        <v>0</v>
      </c>
      <c r="N13" s="123">
        <f>SUM(N14+N15+N16+N17+N18)</f>
        <v>0</v>
      </c>
      <c r="O13" s="123">
        <f>SUM(O14+O15+O16+O17+O18)</f>
        <v>60</v>
      </c>
    </row>
    <row r="14" spans="1:15" s="153" customFormat="1" ht="16.5">
      <c r="A14" s="140">
        <v>7</v>
      </c>
      <c r="H14" s="124"/>
      <c r="I14" s="125" t="s">
        <v>180</v>
      </c>
      <c r="J14" s="124" t="s">
        <v>175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</row>
    <row r="15" spans="1:15" s="93" customFormat="1" ht="16.5">
      <c r="A15" s="140">
        <v>8</v>
      </c>
      <c r="H15" s="127"/>
      <c r="I15" s="125" t="s">
        <v>181</v>
      </c>
      <c r="J15" s="124" t="s">
        <v>177</v>
      </c>
      <c r="K15" s="126">
        <v>0</v>
      </c>
      <c r="L15" s="126">
        <v>0</v>
      </c>
      <c r="M15" s="126">
        <v>0</v>
      </c>
      <c r="N15" s="126">
        <f>SUM(N16:N16)</f>
        <v>0</v>
      </c>
      <c r="O15" s="126">
        <v>0</v>
      </c>
    </row>
    <row r="16" spans="1:15" s="93" customFormat="1" ht="16.5">
      <c r="A16" s="140">
        <v>9</v>
      </c>
      <c r="H16" s="127"/>
      <c r="I16" s="125" t="s">
        <v>182</v>
      </c>
      <c r="J16" s="124" t="s">
        <v>183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</row>
    <row r="17" spans="1:15" s="93" customFormat="1" ht="16.5">
      <c r="A17" s="140">
        <v>10</v>
      </c>
      <c r="H17" s="127"/>
      <c r="I17" s="125" t="s">
        <v>185</v>
      </c>
      <c r="J17" s="124" t="s">
        <v>186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</row>
    <row r="18" spans="1:15" s="93" customFormat="1" ht="16.5">
      <c r="A18" s="140">
        <v>11</v>
      </c>
      <c r="H18" s="127"/>
      <c r="I18" s="125" t="s">
        <v>188</v>
      </c>
      <c r="J18" s="124" t="s">
        <v>189</v>
      </c>
      <c r="K18" s="126">
        <v>60</v>
      </c>
      <c r="L18" s="126">
        <v>60</v>
      </c>
      <c r="M18" s="126">
        <v>0</v>
      </c>
      <c r="N18" s="126">
        <v>0</v>
      </c>
      <c r="O18" s="126">
        <v>60</v>
      </c>
    </row>
    <row r="19" spans="1:15" s="146" customFormat="1" ht="17.25">
      <c r="A19" s="140">
        <v>12</v>
      </c>
      <c r="H19" s="121" t="s">
        <v>95</v>
      </c>
      <c r="I19" s="121"/>
      <c r="J19" s="122" t="s">
        <v>191</v>
      </c>
      <c r="K19" s="123">
        <f>SUM(K20:K24)</f>
        <v>5930</v>
      </c>
      <c r="L19" s="123">
        <f>SUM(L20:L24)</f>
        <v>5930</v>
      </c>
      <c r="M19" s="123">
        <f>SUM(M20:M24)</f>
        <v>0</v>
      </c>
      <c r="N19" s="123">
        <f>SUM(N20:N24)</f>
        <v>0</v>
      </c>
      <c r="O19" s="123">
        <f>SUM(O20:O24)</f>
        <v>5930</v>
      </c>
    </row>
    <row r="20" spans="1:15" s="93" customFormat="1" ht="16.5">
      <c r="A20" s="140">
        <v>13</v>
      </c>
      <c r="H20" s="127"/>
      <c r="I20" s="125" t="s">
        <v>112</v>
      </c>
      <c r="J20" s="124" t="s">
        <v>192</v>
      </c>
      <c r="K20" s="126">
        <v>5880</v>
      </c>
      <c r="L20" s="126">
        <v>5880</v>
      </c>
      <c r="M20" s="126">
        <v>0</v>
      </c>
      <c r="N20" s="126">
        <v>0</v>
      </c>
      <c r="O20" s="126">
        <v>5880</v>
      </c>
    </row>
    <row r="21" spans="1:15" s="93" customFormat="1" ht="16.5">
      <c r="A21" s="140">
        <v>14</v>
      </c>
      <c r="H21" s="127"/>
      <c r="I21" s="125" t="s">
        <v>116</v>
      </c>
      <c r="J21" s="124" t="s">
        <v>193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</row>
    <row r="22" spans="1:15" s="93" customFormat="1" ht="16.5">
      <c r="A22" s="140">
        <v>15</v>
      </c>
      <c r="H22" s="127"/>
      <c r="I22" s="125" t="s">
        <v>120</v>
      </c>
      <c r="J22" s="124" t="s">
        <v>194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</row>
    <row r="23" spans="1:15" s="93" customFormat="1" ht="16.5">
      <c r="A23" s="140">
        <v>16</v>
      </c>
      <c r="H23" s="127"/>
      <c r="I23" s="125" t="s">
        <v>129</v>
      </c>
      <c r="J23" s="124" t="s">
        <v>195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</row>
    <row r="24" spans="1:15" s="93" customFormat="1" ht="16.5">
      <c r="A24" s="140">
        <v>17</v>
      </c>
      <c r="H24" s="127"/>
      <c r="I24" s="125" t="s">
        <v>132</v>
      </c>
      <c r="J24" s="124" t="s">
        <v>104</v>
      </c>
      <c r="K24" s="126">
        <v>50</v>
      </c>
      <c r="L24" s="126">
        <v>50</v>
      </c>
      <c r="M24" s="126">
        <v>0</v>
      </c>
      <c r="N24" s="126">
        <v>0</v>
      </c>
      <c r="O24" s="126">
        <v>50</v>
      </c>
    </row>
    <row r="25" spans="1:15" s="141" customFormat="1" ht="18.75" customHeight="1">
      <c r="A25" s="140">
        <v>18</v>
      </c>
      <c r="H25" s="220" t="s">
        <v>105</v>
      </c>
      <c r="I25" s="221"/>
      <c r="J25" s="222"/>
      <c r="K25" s="130">
        <f>SUM(K26+K28+K30)</f>
        <v>0</v>
      </c>
      <c r="L25" s="130">
        <f>SUM(L26+L28+L30)</f>
        <v>0</v>
      </c>
      <c r="M25" s="130">
        <f>SUM(M26+M28+M30)</f>
        <v>0</v>
      </c>
      <c r="N25" s="130">
        <f>SUM(N26+N28+N30)</f>
        <v>0</v>
      </c>
      <c r="O25" s="130">
        <f>SUM(O26+O28+O30)</f>
        <v>0</v>
      </c>
    </row>
    <row r="26" spans="1:15" s="93" customFormat="1" ht="17.25">
      <c r="A26" s="140">
        <v>19</v>
      </c>
      <c r="H26" s="121" t="s">
        <v>91</v>
      </c>
      <c r="I26" s="127"/>
      <c r="J26" s="131" t="s">
        <v>196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</row>
    <row r="27" spans="1:15" s="153" customFormat="1" ht="16.5">
      <c r="A27" s="140">
        <v>20</v>
      </c>
      <c r="H27" s="124"/>
      <c r="I27" s="125" t="s">
        <v>173</v>
      </c>
      <c r="J27" s="124" t="s">
        <v>287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</row>
    <row r="28" spans="1:15" s="146" customFormat="1" ht="17.25">
      <c r="A28" s="140">
        <v>21</v>
      </c>
      <c r="H28" s="121" t="s">
        <v>93</v>
      </c>
      <c r="I28" s="122"/>
      <c r="J28" s="122" t="s">
        <v>197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</row>
    <row r="29" spans="1:15" s="93" customFormat="1" ht="16.5">
      <c r="A29" s="140">
        <v>22</v>
      </c>
      <c r="H29" s="127"/>
      <c r="I29" s="125" t="s">
        <v>180</v>
      </c>
      <c r="J29" s="124" t="s">
        <v>198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</row>
    <row r="30" spans="1:15" s="93" customFormat="1" ht="17.25">
      <c r="A30" s="140">
        <v>23</v>
      </c>
      <c r="H30" s="121" t="s">
        <v>95</v>
      </c>
      <c r="I30" s="122"/>
      <c r="J30" s="122" t="s">
        <v>199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</row>
    <row r="31" spans="1:15" s="93" customFormat="1" ht="16.5">
      <c r="A31" s="140">
        <v>24</v>
      </c>
      <c r="H31" s="127"/>
      <c r="I31" s="125" t="s">
        <v>112</v>
      </c>
      <c r="J31" s="124" t="s">
        <v>200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</row>
    <row r="32" spans="1:15" s="147" customFormat="1" ht="18.75" customHeight="1">
      <c r="A32" s="140">
        <v>25</v>
      </c>
      <c r="H32" s="217" t="s">
        <v>201</v>
      </c>
      <c r="I32" s="218"/>
      <c r="J32" s="223"/>
      <c r="K32" s="130">
        <f>SUM(K8,K25)</f>
        <v>5990</v>
      </c>
      <c r="L32" s="130">
        <f>SUM(L8,L25)</f>
        <v>7695</v>
      </c>
      <c r="M32" s="130">
        <f>SUM(M8,M25)</f>
        <v>0</v>
      </c>
      <c r="N32" s="130">
        <f>SUM(N8,N25)</f>
        <v>0</v>
      </c>
      <c r="O32" s="130">
        <f>SUM(O8,O25)</f>
        <v>7696</v>
      </c>
    </row>
    <row r="33" spans="1:15" s="147" customFormat="1" ht="21.75" customHeight="1">
      <c r="A33" s="140">
        <v>26</v>
      </c>
      <c r="H33" s="117" t="s">
        <v>203</v>
      </c>
      <c r="I33" s="118"/>
      <c r="J33" s="119"/>
      <c r="K33" s="130"/>
      <c r="L33" s="130"/>
      <c r="M33" s="130"/>
      <c r="N33" s="130"/>
      <c r="O33" s="130"/>
    </row>
    <row r="34" spans="1:15" ht="18" customHeight="1">
      <c r="A34" s="140">
        <v>27</v>
      </c>
      <c r="B34" s="146"/>
      <c r="C34" s="146"/>
      <c r="D34" s="146"/>
      <c r="E34" s="146"/>
      <c r="F34" s="146"/>
      <c r="G34" s="146"/>
      <c r="H34" s="132" t="s">
        <v>91</v>
      </c>
      <c r="I34" s="133"/>
      <c r="J34" s="134" t="s">
        <v>202</v>
      </c>
      <c r="K34" s="135">
        <v>528</v>
      </c>
      <c r="L34" s="135">
        <v>528</v>
      </c>
      <c r="M34" s="135">
        <v>0</v>
      </c>
      <c r="N34" s="135">
        <v>0</v>
      </c>
      <c r="O34" s="135">
        <v>528</v>
      </c>
    </row>
    <row r="35" spans="1:15" ht="18" customHeight="1">
      <c r="A35" s="140">
        <v>28</v>
      </c>
      <c r="B35" s="146"/>
      <c r="C35" s="146"/>
      <c r="D35" s="146"/>
      <c r="E35" s="146"/>
      <c r="F35" s="146"/>
      <c r="G35" s="146"/>
      <c r="H35" s="132" t="s">
        <v>93</v>
      </c>
      <c r="I35" s="133"/>
      <c r="J35" s="134" t="s">
        <v>166</v>
      </c>
      <c r="K35" s="135">
        <v>70189</v>
      </c>
      <c r="L35" s="135">
        <v>70387</v>
      </c>
      <c r="M35" s="135">
        <v>0</v>
      </c>
      <c r="N35" s="135">
        <v>0</v>
      </c>
      <c r="O35" s="135">
        <v>70387</v>
      </c>
    </row>
    <row r="36" spans="1:15" s="93" customFormat="1" ht="18.75" customHeight="1">
      <c r="A36" s="140">
        <v>29</v>
      </c>
      <c r="B36" s="147"/>
      <c r="C36" s="147"/>
      <c r="D36" s="147"/>
      <c r="E36" s="147"/>
      <c r="F36" s="147"/>
      <c r="G36" s="147"/>
      <c r="H36" s="217" t="s">
        <v>204</v>
      </c>
      <c r="I36" s="218"/>
      <c r="J36" s="219"/>
      <c r="K36" s="130">
        <f>SUM(K34:K35)</f>
        <v>70717</v>
      </c>
      <c r="L36" s="130">
        <f>SUM(L34:L35)</f>
        <v>70915</v>
      </c>
      <c r="M36" s="130">
        <f>SUM(M34:M35)</f>
        <v>0</v>
      </c>
      <c r="N36" s="130">
        <f>SUM(N34:N35)</f>
        <v>0</v>
      </c>
      <c r="O36" s="130">
        <f>SUM(O34:O35)</f>
        <v>70915</v>
      </c>
    </row>
    <row r="37" spans="1:15" s="93" customFormat="1" ht="21.75" customHeight="1">
      <c r="A37" s="140">
        <v>30</v>
      </c>
      <c r="B37" s="147"/>
      <c r="C37" s="147"/>
      <c r="D37" s="147"/>
      <c r="E37" s="147"/>
      <c r="F37" s="147"/>
      <c r="G37" s="147"/>
      <c r="H37" s="217" t="s">
        <v>205</v>
      </c>
      <c r="I37" s="218"/>
      <c r="J37" s="219"/>
      <c r="K37" s="130">
        <f>SUM(K32+K36)</f>
        <v>76707</v>
      </c>
      <c r="L37" s="130">
        <f>SUM(L32+L36)</f>
        <v>78610</v>
      </c>
      <c r="M37" s="130">
        <f>SUM(M32+M36)</f>
        <v>0</v>
      </c>
      <c r="N37" s="130">
        <f>SUM(N32+N36)</f>
        <v>0</v>
      </c>
      <c r="O37" s="130">
        <f>SUM(O32+O36)</f>
        <v>78611</v>
      </c>
    </row>
    <row r="38" ht="17.25">
      <c r="S38" s="56"/>
    </row>
  </sheetData>
  <sheetProtection/>
  <mergeCells count="14">
    <mergeCell ref="K5:K6"/>
    <mergeCell ref="L5:L6"/>
    <mergeCell ref="A5:A6"/>
    <mergeCell ref="H5:J6"/>
    <mergeCell ref="H1:O1"/>
    <mergeCell ref="H2:O2"/>
    <mergeCell ref="H3:O3"/>
    <mergeCell ref="H37:J37"/>
    <mergeCell ref="M5:O5"/>
    <mergeCell ref="H7:J7"/>
    <mergeCell ref="H8:J8"/>
    <mergeCell ref="H25:J25"/>
    <mergeCell ref="H32:J32"/>
    <mergeCell ref="H36:J3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31">
      <selection activeCell="M16" sqref="M16"/>
    </sheetView>
  </sheetViews>
  <sheetFormatPr defaultColWidth="9.140625" defaultRowHeight="15"/>
  <cols>
    <col min="1" max="1" width="4.421875" style="136" customWidth="1"/>
    <col min="2" max="7" width="9.140625" style="136" hidden="1" customWidth="1"/>
    <col min="8" max="8" width="3.57421875" style="136" bestFit="1" customWidth="1"/>
    <col min="9" max="9" width="4.421875" style="136" customWidth="1"/>
    <col min="10" max="10" width="49.421875" style="136" customWidth="1"/>
    <col min="11" max="11" width="18.140625" style="136" customWidth="1"/>
    <col min="12" max="12" width="15.00390625" style="136" customWidth="1"/>
    <col min="13" max="13" width="14.00390625" style="136" customWidth="1"/>
    <col min="14" max="14" width="14.421875" style="136" customWidth="1"/>
    <col min="15" max="15" width="18.421875" style="136" customWidth="1"/>
    <col min="16" max="16384" width="9.140625" style="136" customWidth="1"/>
  </cols>
  <sheetData>
    <row r="1" spans="8:16" ht="17.25">
      <c r="H1" s="232"/>
      <c r="I1" s="232"/>
      <c r="J1" s="232"/>
      <c r="K1" s="232"/>
      <c r="L1" s="232"/>
      <c r="M1" s="232"/>
      <c r="N1" s="232"/>
      <c r="O1" s="232"/>
      <c r="P1" s="137"/>
    </row>
    <row r="2" spans="8:15" s="137" customFormat="1" ht="19.5" customHeight="1">
      <c r="H2" s="208" t="s">
        <v>206</v>
      </c>
      <c r="I2" s="208"/>
      <c r="J2" s="208"/>
      <c r="K2" s="208"/>
      <c r="L2" s="208"/>
      <c r="M2" s="208"/>
      <c r="N2" s="208"/>
      <c r="O2" s="208"/>
    </row>
    <row r="3" spans="8:15" ht="17.25">
      <c r="H3" s="209" t="s">
        <v>302</v>
      </c>
      <c r="I3" s="209"/>
      <c r="J3" s="209"/>
      <c r="K3" s="209"/>
      <c r="L3" s="209"/>
      <c r="M3" s="209"/>
      <c r="N3" s="209"/>
      <c r="O3" s="209"/>
    </row>
    <row r="4" spans="8:15" ht="17.25" customHeight="1">
      <c r="H4" s="114"/>
      <c r="I4" s="114"/>
      <c r="J4" s="114"/>
      <c r="K4" s="114"/>
      <c r="L4" s="114"/>
      <c r="M4" s="114" t="s">
        <v>33</v>
      </c>
      <c r="N4" s="114"/>
      <c r="O4" s="115" t="s">
        <v>249</v>
      </c>
    </row>
    <row r="5" spans="1:15" s="56" customFormat="1" ht="14.25" customHeight="1">
      <c r="A5" s="230" t="s">
        <v>167</v>
      </c>
      <c r="H5" s="224" t="s">
        <v>245</v>
      </c>
      <c r="I5" s="224"/>
      <c r="J5" s="225"/>
      <c r="K5" s="215" t="s">
        <v>276</v>
      </c>
      <c r="L5" s="225" t="s">
        <v>275</v>
      </c>
      <c r="M5" s="210" t="s">
        <v>285</v>
      </c>
      <c r="N5" s="211"/>
      <c r="O5" s="211"/>
    </row>
    <row r="6" spans="1:15" s="56" customFormat="1" ht="48.75" customHeight="1">
      <c r="A6" s="231"/>
      <c r="H6" s="226"/>
      <c r="I6" s="226"/>
      <c r="J6" s="227"/>
      <c r="K6" s="216"/>
      <c r="L6" s="235"/>
      <c r="M6" s="116" t="s">
        <v>88</v>
      </c>
      <c r="N6" s="116" t="s">
        <v>89</v>
      </c>
      <c r="O6" s="139" t="s">
        <v>265</v>
      </c>
    </row>
    <row r="7" spans="1:15" s="56" customFormat="1" ht="17.25">
      <c r="A7" s="138"/>
      <c r="H7" s="210" t="s">
        <v>6</v>
      </c>
      <c r="I7" s="228"/>
      <c r="J7" s="229"/>
      <c r="K7" s="116" t="s">
        <v>7</v>
      </c>
      <c r="L7" s="116" t="s">
        <v>8</v>
      </c>
      <c r="M7" s="139" t="s">
        <v>9</v>
      </c>
      <c r="N7" s="116" t="s">
        <v>106</v>
      </c>
      <c r="O7" s="139" t="s">
        <v>277</v>
      </c>
    </row>
    <row r="8" spans="1:15" s="141" customFormat="1" ht="16.5">
      <c r="A8" s="140">
        <v>1</v>
      </c>
      <c r="H8" s="220" t="s">
        <v>90</v>
      </c>
      <c r="I8" s="221"/>
      <c r="J8" s="222"/>
      <c r="K8" s="130">
        <f>SUM(K9:K11)</f>
        <v>76389</v>
      </c>
      <c r="L8" s="130">
        <f>SUM(L9:L11)</f>
        <v>78292</v>
      </c>
      <c r="M8" s="130">
        <f>SUM(M9+M10+M11+M31+M32)</f>
        <v>0</v>
      </c>
      <c r="N8" s="130">
        <f>SUM(N9+N10+N11+N31+N32)</f>
        <v>0</v>
      </c>
      <c r="O8" s="130">
        <f>SUM(O9:O11)</f>
        <v>78293</v>
      </c>
    </row>
    <row r="9" spans="1:15" s="93" customFormat="1" ht="17.25">
      <c r="A9" s="140">
        <v>2</v>
      </c>
      <c r="H9" s="121" t="s">
        <v>91</v>
      </c>
      <c r="I9" s="127"/>
      <c r="J9" s="122" t="s">
        <v>92</v>
      </c>
      <c r="K9" s="123">
        <v>55283</v>
      </c>
      <c r="L9" s="123">
        <v>56809</v>
      </c>
      <c r="M9" s="142">
        <v>0</v>
      </c>
      <c r="N9" s="123">
        <v>0</v>
      </c>
      <c r="O9" s="123">
        <v>56809</v>
      </c>
    </row>
    <row r="10" spans="1:15" s="93" customFormat="1" ht="17.25">
      <c r="A10" s="140">
        <v>3</v>
      </c>
      <c r="H10" s="121" t="s">
        <v>93</v>
      </c>
      <c r="I10" s="127"/>
      <c r="J10" s="122" t="s">
        <v>94</v>
      </c>
      <c r="K10" s="123">
        <v>11297</v>
      </c>
      <c r="L10" s="123">
        <v>11632</v>
      </c>
      <c r="M10" s="123">
        <v>0</v>
      </c>
      <c r="N10" s="123">
        <v>0</v>
      </c>
      <c r="O10" s="123">
        <v>11632</v>
      </c>
    </row>
    <row r="11" spans="1:15" s="93" customFormat="1" ht="17.25">
      <c r="A11" s="140">
        <v>4</v>
      </c>
      <c r="H11" s="121" t="s">
        <v>95</v>
      </c>
      <c r="I11" s="127"/>
      <c r="J11" s="122" t="s">
        <v>96</v>
      </c>
      <c r="K11" s="123">
        <f>SUM(K12+K15+K18+K25+K27)</f>
        <v>9809</v>
      </c>
      <c r="L11" s="123">
        <f>SUM(L12+L15+L18+L25+L27)</f>
        <v>9851</v>
      </c>
      <c r="M11" s="123">
        <f>SUM(M12+M15+M18+M25+M27)</f>
        <v>0</v>
      </c>
      <c r="N11" s="123">
        <f>SUM(N12+N15+N18+N25+N27)</f>
        <v>0</v>
      </c>
      <c r="O11" s="123">
        <f>SUM(O12+O15+O18+O25+O27)</f>
        <v>9852</v>
      </c>
    </row>
    <row r="12" spans="1:15" s="93" customFormat="1" ht="16.5">
      <c r="A12" s="140">
        <v>5</v>
      </c>
      <c r="H12" s="127"/>
      <c r="I12" s="154" t="s">
        <v>112</v>
      </c>
      <c r="J12" s="124" t="s">
        <v>113</v>
      </c>
      <c r="K12" s="126">
        <f>SUM(K13+K14)</f>
        <v>1480</v>
      </c>
      <c r="L12" s="126">
        <f>SUM(L13+L14)</f>
        <v>1513</v>
      </c>
      <c r="M12" s="126">
        <f>SUM(M13+M14)</f>
        <v>0</v>
      </c>
      <c r="N12" s="126"/>
      <c r="O12" s="126">
        <f>SUM(O13+O14)</f>
        <v>1514</v>
      </c>
    </row>
    <row r="13" spans="1:15" s="93" customFormat="1" ht="16.5">
      <c r="A13" s="140">
        <v>6</v>
      </c>
      <c r="H13" s="127"/>
      <c r="I13" s="143"/>
      <c r="J13" s="127" t="s">
        <v>114</v>
      </c>
      <c r="K13" s="128">
        <v>345</v>
      </c>
      <c r="L13" s="128">
        <v>345</v>
      </c>
      <c r="M13" s="128">
        <v>0</v>
      </c>
      <c r="N13" s="128">
        <v>0</v>
      </c>
      <c r="O13" s="128">
        <v>345</v>
      </c>
    </row>
    <row r="14" spans="1:15" s="93" customFormat="1" ht="16.5">
      <c r="A14" s="140">
        <v>7</v>
      </c>
      <c r="H14" s="127"/>
      <c r="I14" s="143"/>
      <c r="J14" s="127" t="s">
        <v>115</v>
      </c>
      <c r="K14" s="128">
        <v>1135</v>
      </c>
      <c r="L14" s="128">
        <v>1168</v>
      </c>
      <c r="M14" s="128">
        <v>0</v>
      </c>
      <c r="N14" s="128">
        <v>0</v>
      </c>
      <c r="O14" s="128">
        <v>1169</v>
      </c>
    </row>
    <row r="15" spans="1:15" s="93" customFormat="1" ht="16.5">
      <c r="A15" s="140">
        <v>8</v>
      </c>
      <c r="H15" s="127"/>
      <c r="I15" s="125" t="s">
        <v>116</v>
      </c>
      <c r="J15" s="124" t="s">
        <v>117</v>
      </c>
      <c r="K15" s="126">
        <f>SUM(K16+K17)</f>
        <v>1179</v>
      </c>
      <c r="L15" s="126">
        <f>SUM(L16+L17)</f>
        <v>1179</v>
      </c>
      <c r="M15" s="126">
        <f>SUM(M16+M17)</f>
        <v>0</v>
      </c>
      <c r="N15" s="126">
        <f>SUM(N16+N17)</f>
        <v>0</v>
      </c>
      <c r="O15" s="126">
        <f>SUM(O16+O17)</f>
        <v>1179</v>
      </c>
    </row>
    <row r="16" spans="1:15" s="93" customFormat="1" ht="16.5">
      <c r="A16" s="140">
        <v>9</v>
      </c>
      <c r="H16" s="127"/>
      <c r="I16" s="144"/>
      <c r="J16" s="127" t="s">
        <v>118</v>
      </c>
      <c r="K16" s="128">
        <v>679</v>
      </c>
      <c r="L16" s="128">
        <v>679</v>
      </c>
      <c r="M16" s="128">
        <v>0</v>
      </c>
      <c r="N16" s="128">
        <v>0</v>
      </c>
      <c r="O16" s="128">
        <v>679</v>
      </c>
    </row>
    <row r="17" spans="1:15" s="93" customFormat="1" ht="16.5">
      <c r="A17" s="140">
        <v>10</v>
      </c>
      <c r="H17" s="127"/>
      <c r="I17" s="144"/>
      <c r="J17" s="127" t="s">
        <v>119</v>
      </c>
      <c r="K17" s="128">
        <v>500</v>
      </c>
      <c r="L17" s="128">
        <v>500</v>
      </c>
      <c r="M17" s="128">
        <v>0</v>
      </c>
      <c r="N17" s="128">
        <v>0</v>
      </c>
      <c r="O17" s="128">
        <v>500</v>
      </c>
    </row>
    <row r="18" spans="1:15" s="93" customFormat="1" ht="16.5">
      <c r="A18" s="140">
        <v>11</v>
      </c>
      <c r="H18" s="127"/>
      <c r="I18" s="125" t="s">
        <v>120</v>
      </c>
      <c r="J18" s="124" t="s">
        <v>121</v>
      </c>
      <c r="K18" s="126">
        <f>SUM(K19:K24)</f>
        <v>4885</v>
      </c>
      <c r="L18" s="126">
        <f>SUM(L19:L24)</f>
        <v>4885</v>
      </c>
      <c r="M18" s="126">
        <f>SUM(M19:M24)</f>
        <v>0</v>
      </c>
      <c r="N18" s="126">
        <f>SUM(N19:N24)</f>
        <v>0</v>
      </c>
      <c r="O18" s="126">
        <f>SUM(O19:O24)</f>
        <v>4885</v>
      </c>
    </row>
    <row r="19" spans="1:15" s="93" customFormat="1" ht="16.5">
      <c r="A19" s="140">
        <v>12</v>
      </c>
      <c r="H19" s="127"/>
      <c r="I19" s="144"/>
      <c r="J19" s="127" t="s">
        <v>122</v>
      </c>
      <c r="K19" s="128">
        <v>940</v>
      </c>
      <c r="L19" s="128">
        <v>940</v>
      </c>
      <c r="M19" s="128">
        <v>0</v>
      </c>
      <c r="N19" s="128">
        <v>0</v>
      </c>
      <c r="O19" s="128">
        <v>940</v>
      </c>
    </row>
    <row r="20" spans="1:15" s="93" customFormat="1" ht="16.5">
      <c r="A20" s="140">
        <v>13</v>
      </c>
      <c r="H20" s="127"/>
      <c r="I20" s="144"/>
      <c r="J20" s="127" t="s">
        <v>123</v>
      </c>
      <c r="K20" s="128">
        <v>270</v>
      </c>
      <c r="L20" s="128">
        <v>270</v>
      </c>
      <c r="M20" s="128">
        <v>0</v>
      </c>
      <c r="N20" s="128">
        <v>0</v>
      </c>
      <c r="O20" s="128">
        <v>270</v>
      </c>
    </row>
    <row r="21" spans="1:15" s="93" customFormat="1" ht="16.5">
      <c r="A21" s="140">
        <v>14</v>
      </c>
      <c r="H21" s="127"/>
      <c r="I21" s="144"/>
      <c r="J21" s="127" t="s">
        <v>124</v>
      </c>
      <c r="K21" s="128">
        <v>1080</v>
      </c>
      <c r="L21" s="128">
        <v>1080</v>
      </c>
      <c r="M21" s="128">
        <v>0</v>
      </c>
      <c r="N21" s="128">
        <v>0</v>
      </c>
      <c r="O21" s="128">
        <v>1080</v>
      </c>
    </row>
    <row r="22" spans="1:15" s="93" customFormat="1" ht="16.5">
      <c r="A22" s="140">
        <v>15</v>
      </c>
      <c r="H22" s="127"/>
      <c r="I22" s="144"/>
      <c r="J22" s="127" t="s">
        <v>125</v>
      </c>
      <c r="K22" s="128">
        <v>80</v>
      </c>
      <c r="L22" s="128">
        <v>80</v>
      </c>
      <c r="M22" s="128">
        <v>0</v>
      </c>
      <c r="N22" s="128">
        <v>0</v>
      </c>
      <c r="O22" s="128">
        <v>80</v>
      </c>
    </row>
    <row r="23" spans="1:15" s="93" customFormat="1" ht="16.5">
      <c r="A23" s="140">
        <v>16</v>
      </c>
      <c r="H23" s="127"/>
      <c r="I23" s="144"/>
      <c r="J23" s="127" t="s">
        <v>127</v>
      </c>
      <c r="K23" s="128">
        <v>1549</v>
      </c>
      <c r="L23" s="128">
        <v>1549</v>
      </c>
      <c r="M23" s="128">
        <v>0</v>
      </c>
      <c r="N23" s="128">
        <v>0</v>
      </c>
      <c r="O23" s="128">
        <v>1549</v>
      </c>
    </row>
    <row r="24" spans="1:15" s="93" customFormat="1" ht="16.5">
      <c r="A24" s="140">
        <v>17</v>
      </c>
      <c r="H24" s="127"/>
      <c r="I24" s="144"/>
      <c r="J24" s="127" t="s">
        <v>128</v>
      </c>
      <c r="K24" s="128">
        <v>966</v>
      </c>
      <c r="L24" s="128">
        <v>966</v>
      </c>
      <c r="M24" s="128">
        <v>0</v>
      </c>
      <c r="N24" s="128">
        <v>0</v>
      </c>
      <c r="O24" s="128">
        <v>966</v>
      </c>
    </row>
    <row r="25" spans="1:15" s="93" customFormat="1" ht="16.5">
      <c r="A25" s="140">
        <v>18</v>
      </c>
      <c r="H25" s="127"/>
      <c r="I25" s="125" t="s">
        <v>129</v>
      </c>
      <c r="J25" s="124" t="s">
        <v>130</v>
      </c>
      <c r="K25" s="126">
        <f>SUM(K26)</f>
        <v>420</v>
      </c>
      <c r="L25" s="126">
        <f>SUM(L26)</f>
        <v>420</v>
      </c>
      <c r="M25" s="126">
        <v>0</v>
      </c>
      <c r="N25" s="126">
        <v>0</v>
      </c>
      <c r="O25" s="126">
        <f>SUM(O26)</f>
        <v>420</v>
      </c>
    </row>
    <row r="26" spans="1:15" s="93" customFormat="1" ht="16.5">
      <c r="A26" s="140">
        <v>19</v>
      </c>
      <c r="H26" s="127"/>
      <c r="I26" s="144"/>
      <c r="J26" s="127" t="s">
        <v>131</v>
      </c>
      <c r="K26" s="128">
        <v>420</v>
      </c>
      <c r="L26" s="128">
        <v>420</v>
      </c>
      <c r="M26" s="128">
        <v>0</v>
      </c>
      <c r="N26" s="128">
        <v>0</v>
      </c>
      <c r="O26" s="128">
        <v>420</v>
      </c>
    </row>
    <row r="27" spans="1:15" s="93" customFormat="1" ht="16.5">
      <c r="A27" s="140">
        <v>20</v>
      </c>
      <c r="H27" s="127"/>
      <c r="I27" s="125" t="s">
        <v>132</v>
      </c>
      <c r="J27" s="124" t="s">
        <v>133</v>
      </c>
      <c r="K27" s="126">
        <f>SUM(K28:K30)</f>
        <v>1845</v>
      </c>
      <c r="L27" s="126">
        <f>SUM(L28:L30)</f>
        <v>1854</v>
      </c>
      <c r="M27" s="126">
        <f>SUM(M28:M30)</f>
        <v>0</v>
      </c>
      <c r="N27" s="126">
        <f>SUM(N28:N30)</f>
        <v>0</v>
      </c>
      <c r="O27" s="126">
        <f>SUM(O28:O30)</f>
        <v>1854</v>
      </c>
    </row>
    <row r="28" spans="1:15" s="93" customFormat="1" ht="16.5">
      <c r="A28" s="140">
        <v>21</v>
      </c>
      <c r="H28" s="127"/>
      <c r="I28" s="144"/>
      <c r="J28" s="127" t="s">
        <v>134</v>
      </c>
      <c r="K28" s="128">
        <v>1835</v>
      </c>
      <c r="L28" s="128">
        <v>1844</v>
      </c>
      <c r="M28" s="128">
        <v>0</v>
      </c>
      <c r="N28" s="128">
        <v>0</v>
      </c>
      <c r="O28" s="128">
        <v>1844</v>
      </c>
    </row>
    <row r="29" spans="1:15" s="93" customFormat="1" ht="16.5">
      <c r="A29" s="140">
        <v>22</v>
      </c>
      <c r="H29" s="127"/>
      <c r="I29" s="144"/>
      <c r="J29" s="127" t="s">
        <v>135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</row>
    <row r="30" spans="1:15" s="93" customFormat="1" ht="16.5">
      <c r="A30" s="140">
        <v>23</v>
      </c>
      <c r="H30" s="127"/>
      <c r="I30" s="144"/>
      <c r="J30" s="127" t="s">
        <v>136</v>
      </c>
      <c r="K30" s="128">
        <v>10</v>
      </c>
      <c r="L30" s="128">
        <v>10</v>
      </c>
      <c r="M30" s="128">
        <v>0</v>
      </c>
      <c r="N30" s="128">
        <v>0</v>
      </c>
      <c r="O30" s="128">
        <v>10</v>
      </c>
    </row>
    <row r="31" spans="1:15" s="93" customFormat="1" ht="17.25">
      <c r="A31" s="140">
        <v>24</v>
      </c>
      <c r="H31" s="121" t="s">
        <v>97</v>
      </c>
      <c r="I31" s="122"/>
      <c r="J31" s="122" t="s">
        <v>99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</row>
    <row r="32" spans="1:15" s="93" customFormat="1" ht="17.25">
      <c r="A32" s="140">
        <v>25</v>
      </c>
      <c r="H32" s="121" t="s">
        <v>98</v>
      </c>
      <c r="I32" s="121"/>
      <c r="J32" s="122" t="s">
        <v>146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</row>
    <row r="33" spans="1:15" s="141" customFormat="1" ht="19.5" customHeight="1">
      <c r="A33" s="140">
        <v>26</v>
      </c>
      <c r="H33" s="117" t="s">
        <v>100</v>
      </c>
      <c r="I33" s="118"/>
      <c r="J33" s="119"/>
      <c r="K33" s="130">
        <f>SUM(K34:K36)</f>
        <v>318</v>
      </c>
      <c r="L33" s="130">
        <f>SUM(L34:L36)</f>
        <v>318</v>
      </c>
      <c r="M33" s="130">
        <f>SUM(M34:M36)</f>
        <v>0</v>
      </c>
      <c r="N33" s="130">
        <f>SUM(N34:N36)</f>
        <v>0</v>
      </c>
      <c r="O33" s="130">
        <f>SUM(O34:O36)</f>
        <v>318</v>
      </c>
    </row>
    <row r="34" spans="1:15" s="146" customFormat="1" ht="17.25">
      <c r="A34" s="145">
        <v>27</v>
      </c>
      <c r="H34" s="121" t="s">
        <v>91</v>
      </c>
      <c r="I34" s="122"/>
      <c r="J34" s="122" t="s">
        <v>155</v>
      </c>
      <c r="K34" s="123">
        <v>318</v>
      </c>
      <c r="L34" s="123">
        <v>318</v>
      </c>
      <c r="M34" s="123">
        <v>0</v>
      </c>
      <c r="N34" s="123">
        <v>0</v>
      </c>
      <c r="O34" s="123">
        <v>318</v>
      </c>
    </row>
    <row r="35" spans="1:15" s="146" customFormat="1" ht="17.25">
      <c r="A35" s="145">
        <v>28</v>
      </c>
      <c r="H35" s="121" t="s">
        <v>93</v>
      </c>
      <c r="I35" s="122"/>
      <c r="J35" s="122" t="s">
        <v>156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</row>
    <row r="36" spans="1:15" s="146" customFormat="1" ht="17.25">
      <c r="A36" s="145">
        <v>29</v>
      </c>
      <c r="H36" s="121" t="s">
        <v>95</v>
      </c>
      <c r="I36" s="122"/>
      <c r="J36" s="122" t="s">
        <v>157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</row>
    <row r="37" spans="1:15" s="147" customFormat="1" ht="19.5" customHeight="1">
      <c r="A37" s="140">
        <v>30</v>
      </c>
      <c r="H37" s="217" t="s">
        <v>168</v>
      </c>
      <c r="I37" s="218"/>
      <c r="J37" s="223"/>
      <c r="K37" s="130">
        <f>SUM(K8,K33,)</f>
        <v>76707</v>
      </c>
      <c r="L37" s="130">
        <f>SUM(L8,L33,)</f>
        <v>78610</v>
      </c>
      <c r="M37" s="130">
        <f>SUM(M8,M33,)</f>
        <v>0</v>
      </c>
      <c r="N37" s="130">
        <f>SUM(N8,N33,)</f>
        <v>0</v>
      </c>
      <c r="O37" s="130">
        <f>SUM(O8,O33,)</f>
        <v>78611</v>
      </c>
    </row>
    <row r="38" spans="1:15" s="147" customFormat="1" ht="16.5">
      <c r="A38" s="140">
        <v>31</v>
      </c>
      <c r="H38" s="117" t="s">
        <v>165</v>
      </c>
      <c r="I38" s="118"/>
      <c r="J38" s="119"/>
      <c r="K38" s="130"/>
      <c r="L38" s="130"/>
      <c r="M38" s="130"/>
      <c r="N38" s="130"/>
      <c r="O38" s="130"/>
    </row>
    <row r="39" spans="1:15" s="146" customFormat="1" ht="17.25">
      <c r="A39" s="145">
        <v>32</v>
      </c>
      <c r="H39" s="132" t="s">
        <v>91</v>
      </c>
      <c r="I39" s="133"/>
      <c r="J39" s="134" t="s">
        <v>166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</row>
    <row r="40" spans="1:15" s="147" customFormat="1" ht="16.5">
      <c r="A40" s="140">
        <v>33</v>
      </c>
      <c r="H40" s="217" t="s">
        <v>169</v>
      </c>
      <c r="I40" s="218"/>
      <c r="J40" s="219"/>
      <c r="K40" s="130">
        <v>0</v>
      </c>
      <c r="L40" s="130">
        <v>0</v>
      </c>
      <c r="M40" s="130">
        <v>0</v>
      </c>
      <c r="N40" s="130">
        <v>0</v>
      </c>
      <c r="O40" s="130">
        <v>0</v>
      </c>
    </row>
    <row r="41" spans="1:15" s="147" customFormat="1" ht="18.75" customHeight="1">
      <c r="A41" s="140">
        <v>34</v>
      </c>
      <c r="H41" s="217" t="s">
        <v>170</v>
      </c>
      <c r="I41" s="218"/>
      <c r="J41" s="219"/>
      <c r="K41" s="130">
        <f>SUM(K37+K40)</f>
        <v>76707</v>
      </c>
      <c r="L41" s="130">
        <f>SUM(L37+L40)</f>
        <v>78610</v>
      </c>
      <c r="M41" s="130">
        <f>SUM(M37+M40)</f>
        <v>0</v>
      </c>
      <c r="N41" s="130">
        <f>SUM(N37+N40)</f>
        <v>0</v>
      </c>
      <c r="O41" s="130">
        <f>SUM(O37+O40)</f>
        <v>78611</v>
      </c>
    </row>
    <row r="42" ht="17.25">
      <c r="S42" s="56"/>
    </row>
  </sheetData>
  <sheetProtection/>
  <mergeCells count="13">
    <mergeCell ref="H40:J40"/>
    <mergeCell ref="H41:J41"/>
    <mergeCell ref="H1:O1"/>
    <mergeCell ref="H2:O2"/>
    <mergeCell ref="H3:O3"/>
    <mergeCell ref="K5:K6"/>
    <mergeCell ref="L5:L6"/>
    <mergeCell ref="A5:A6"/>
    <mergeCell ref="H5:J6"/>
    <mergeCell ref="M5:O5"/>
    <mergeCell ref="H7:J7"/>
    <mergeCell ref="H8:J8"/>
    <mergeCell ref="H37:J37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I5" sqref="I5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  <col min="6" max="6" width="20.140625" style="0" customWidth="1"/>
  </cols>
  <sheetData>
    <row r="1" ht="19.5" customHeight="1">
      <c r="A1" s="55"/>
    </row>
    <row r="2" ht="38.25" customHeight="1"/>
    <row r="3" spans="1:6" s="68" customFormat="1" ht="74.25" customHeight="1">
      <c r="A3" s="253" t="s">
        <v>303</v>
      </c>
      <c r="B3" s="253"/>
      <c r="C3" s="253"/>
      <c r="D3" s="254"/>
      <c r="E3" s="254"/>
      <c r="F3" s="254"/>
    </row>
    <row r="4" spans="1:6" ht="24.75" customHeight="1" thickBot="1">
      <c r="A4" s="136"/>
      <c r="B4" s="155"/>
      <c r="C4" s="156" t="s">
        <v>33</v>
      </c>
      <c r="D4" s="157"/>
      <c r="E4" s="136"/>
      <c r="F4" s="157" t="s">
        <v>219</v>
      </c>
    </row>
    <row r="5" spans="1:6" s="68" customFormat="1" ht="61.5" customHeight="1">
      <c r="A5" s="161" t="s">
        <v>167</v>
      </c>
      <c r="B5" s="162" t="s">
        <v>207</v>
      </c>
      <c r="C5" s="250" t="s">
        <v>304</v>
      </c>
      <c r="D5" s="257"/>
      <c r="E5" s="250" t="s">
        <v>275</v>
      </c>
      <c r="F5" s="251"/>
    </row>
    <row r="6" spans="1:6" ht="15" customHeight="1">
      <c r="A6" s="163"/>
      <c r="B6" s="158" t="s">
        <v>6</v>
      </c>
      <c r="C6" s="245" t="s">
        <v>7</v>
      </c>
      <c r="D6" s="258"/>
      <c r="E6" s="245" t="s">
        <v>8</v>
      </c>
      <c r="F6" s="246"/>
    </row>
    <row r="7" spans="1:6" s="55" customFormat="1" ht="15" customHeight="1">
      <c r="A7" s="164">
        <v>1</v>
      </c>
      <c r="B7" s="128" t="s">
        <v>207</v>
      </c>
      <c r="C7" s="242">
        <v>3000</v>
      </c>
      <c r="D7" s="243"/>
      <c r="E7" s="242">
        <v>3000</v>
      </c>
      <c r="F7" s="247"/>
    </row>
    <row r="8" spans="1:6" s="55" customFormat="1" ht="15" customHeight="1">
      <c r="A8" s="164">
        <v>2</v>
      </c>
      <c r="B8" s="130" t="s">
        <v>208</v>
      </c>
      <c r="C8" s="240">
        <f>SUM(C7)</f>
        <v>3000</v>
      </c>
      <c r="D8" s="244"/>
      <c r="E8" s="240">
        <f>SUM(E7)</f>
        <v>3000</v>
      </c>
      <c r="F8" s="248"/>
    </row>
    <row r="9" spans="1:6" s="55" customFormat="1" ht="15" customHeight="1">
      <c r="A9" s="164">
        <v>3</v>
      </c>
      <c r="B9" s="159" t="s">
        <v>305</v>
      </c>
      <c r="C9" s="249">
        <v>2500</v>
      </c>
      <c r="D9" s="255"/>
      <c r="E9" s="249">
        <v>2500</v>
      </c>
      <c r="F9" s="241"/>
    </row>
    <row r="10" spans="1:6" s="55" customFormat="1" ht="15" customHeight="1">
      <c r="A10" s="164">
        <v>4</v>
      </c>
      <c r="B10" s="159" t="s">
        <v>209</v>
      </c>
      <c r="C10" s="238">
        <v>38537</v>
      </c>
      <c r="D10" s="256"/>
      <c r="E10" s="238">
        <v>23140</v>
      </c>
      <c r="F10" s="239"/>
    </row>
    <row r="11" spans="1:6" ht="15" customHeight="1">
      <c r="A11" s="164">
        <v>5</v>
      </c>
      <c r="B11" s="160" t="s">
        <v>210</v>
      </c>
      <c r="C11" s="240">
        <f>SUM(C9:C10)</f>
        <v>41037</v>
      </c>
      <c r="D11" s="255"/>
      <c r="E11" s="240">
        <f>SUM(E9:E10)</f>
        <v>25640</v>
      </c>
      <c r="F11" s="241"/>
    </row>
    <row r="12" spans="1:6" s="70" customFormat="1" ht="15" customHeight="1" thickBot="1">
      <c r="A12" s="165">
        <v>6</v>
      </c>
      <c r="B12" s="166" t="s">
        <v>211</v>
      </c>
      <c r="C12" s="236">
        <f>SUM(C8+C11)</f>
        <v>44037</v>
      </c>
      <c r="D12" s="237"/>
      <c r="E12" s="236">
        <f>SUM(E8+E11)</f>
        <v>28640</v>
      </c>
      <c r="F12" s="252"/>
    </row>
    <row r="14" ht="15">
      <c r="D14" s="69"/>
    </row>
  </sheetData>
  <sheetProtection/>
  <mergeCells count="17">
    <mergeCell ref="E5:F5"/>
    <mergeCell ref="E12:F12"/>
    <mergeCell ref="A3:F3"/>
    <mergeCell ref="C9:D9"/>
    <mergeCell ref="C10:D10"/>
    <mergeCell ref="C11:D11"/>
    <mergeCell ref="C5:D5"/>
    <mergeCell ref="C6:D6"/>
    <mergeCell ref="C12:D12"/>
    <mergeCell ref="E10:F10"/>
    <mergeCell ref="E11:F11"/>
    <mergeCell ref="C7:D7"/>
    <mergeCell ref="C8:D8"/>
    <mergeCell ref="E6:F6"/>
    <mergeCell ref="E7:F7"/>
    <mergeCell ref="E8:F8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3">
      <selection activeCell="G43" sqref="G43"/>
    </sheetView>
  </sheetViews>
  <sheetFormatPr defaultColWidth="9.140625" defaultRowHeight="15"/>
  <cols>
    <col min="1" max="1" width="16.8515625" style="71" customWidth="1"/>
    <col min="2" max="2" width="54.8515625" style="72" customWidth="1"/>
    <col min="3" max="3" width="31.00390625" style="72" customWidth="1"/>
    <col min="4" max="4" width="28.8515625" style="71" customWidth="1"/>
    <col min="5" max="6" width="11.00390625" style="71" customWidth="1"/>
    <col min="7" max="7" width="11.8515625" style="71" customWidth="1"/>
    <col min="8" max="16384" width="9.140625" style="71" customWidth="1"/>
  </cols>
  <sheetData>
    <row r="1" spans="4:5" ht="15">
      <c r="D1" s="259" t="s">
        <v>222</v>
      </c>
      <c r="E1" s="259"/>
    </row>
    <row r="3" spans="1:4" ht="20.25" customHeight="1">
      <c r="A3" s="260" t="s">
        <v>306</v>
      </c>
      <c r="B3" s="261"/>
      <c r="C3" s="261"/>
      <c r="D3" s="261"/>
    </row>
    <row r="5" spans="1:5" ht="26.25" customHeight="1" thickBot="1">
      <c r="A5" s="72"/>
      <c r="B5" s="73"/>
      <c r="C5" s="73"/>
      <c r="D5" s="89" t="s">
        <v>33</v>
      </c>
      <c r="E5" s="72"/>
    </row>
    <row r="6" spans="1:4" s="77" customFormat="1" ht="49.5" customHeight="1" thickBot="1">
      <c r="A6" s="74" t="s">
        <v>167</v>
      </c>
      <c r="B6" s="75" t="s">
        <v>215</v>
      </c>
      <c r="C6" s="76" t="s">
        <v>291</v>
      </c>
      <c r="D6" s="76" t="s">
        <v>278</v>
      </c>
    </row>
    <row r="7" spans="1:5" s="79" customFormat="1" ht="18" customHeight="1" thickBot="1">
      <c r="A7" s="91"/>
      <c r="B7" s="75" t="s">
        <v>6</v>
      </c>
      <c r="C7" s="78" t="s">
        <v>7</v>
      </c>
      <c r="D7" s="78" t="s">
        <v>8</v>
      </c>
      <c r="E7" s="73"/>
    </row>
    <row r="8" spans="1:5" s="79" customFormat="1" ht="18" customHeight="1">
      <c r="A8" s="262" t="s">
        <v>255</v>
      </c>
      <c r="B8" s="263"/>
      <c r="C8" s="101">
        <f>SUM(C9+C11+C22+C26+C46)</f>
        <v>229244</v>
      </c>
      <c r="D8" s="101">
        <f>SUM(D9+D11+D22+D26+D46)</f>
        <v>242264</v>
      </c>
      <c r="E8" s="73"/>
    </row>
    <row r="9" spans="1:5" s="79" customFormat="1" ht="18" customHeight="1">
      <c r="A9" s="104">
        <v>1</v>
      </c>
      <c r="B9" s="80" t="s">
        <v>260</v>
      </c>
      <c r="C9" s="102">
        <f>SUM(C10)</f>
        <v>705</v>
      </c>
      <c r="D9" s="102">
        <f>SUM(D10)</f>
        <v>705</v>
      </c>
      <c r="E9" s="73"/>
    </row>
    <row r="10" spans="1:5" s="79" customFormat="1" ht="18" customHeight="1">
      <c r="A10" s="104">
        <v>2</v>
      </c>
      <c r="B10" s="82" t="s">
        <v>261</v>
      </c>
      <c r="C10" s="103">
        <v>705</v>
      </c>
      <c r="D10" s="103">
        <v>705</v>
      </c>
      <c r="E10" s="73"/>
    </row>
    <row r="11" spans="1:5" ht="15.75" customHeight="1">
      <c r="A11" s="84">
        <v>3</v>
      </c>
      <c r="B11" s="80" t="s">
        <v>212</v>
      </c>
      <c r="C11" s="85">
        <f>SUM(C12:C21)</f>
        <v>183031</v>
      </c>
      <c r="D11" s="85">
        <f>SUM(D12:D21)</f>
        <v>189504</v>
      </c>
      <c r="E11" s="72"/>
    </row>
    <row r="12" spans="1:5" ht="15.75" customHeight="1">
      <c r="A12" s="84">
        <v>4</v>
      </c>
      <c r="B12" s="82" t="s">
        <v>271</v>
      </c>
      <c r="C12" s="83">
        <v>3950</v>
      </c>
      <c r="D12" s="83">
        <v>3950</v>
      </c>
      <c r="E12" s="72"/>
    </row>
    <row r="13" spans="1:5" ht="15.75" customHeight="1">
      <c r="A13" s="84">
        <v>5</v>
      </c>
      <c r="B13" s="82" t="s">
        <v>262</v>
      </c>
      <c r="C13" s="83">
        <v>580</v>
      </c>
      <c r="D13" s="83">
        <v>580</v>
      </c>
      <c r="E13" s="72"/>
    </row>
    <row r="14" spans="1:5" ht="15.75" customHeight="1">
      <c r="A14" s="84">
        <v>6</v>
      </c>
      <c r="B14" s="82" t="s">
        <v>307</v>
      </c>
      <c r="C14" s="83">
        <v>1580</v>
      </c>
      <c r="D14" s="83">
        <v>1580</v>
      </c>
      <c r="E14" s="72"/>
    </row>
    <row r="15" spans="1:5" ht="15.75" customHeight="1">
      <c r="A15" s="84">
        <v>7</v>
      </c>
      <c r="B15" s="82" t="s">
        <v>308</v>
      </c>
      <c r="C15" s="83">
        <v>945</v>
      </c>
      <c r="D15" s="83">
        <v>945</v>
      </c>
      <c r="E15" s="72"/>
    </row>
    <row r="16" spans="1:5" ht="15.75" customHeight="1">
      <c r="A16" s="84">
        <v>8</v>
      </c>
      <c r="B16" s="82" t="s">
        <v>309</v>
      </c>
      <c r="C16" s="83">
        <v>1580</v>
      </c>
      <c r="D16" s="83">
        <v>1580</v>
      </c>
      <c r="E16" s="72"/>
    </row>
    <row r="17" spans="1:5" ht="15.75" customHeight="1">
      <c r="A17" s="84">
        <v>9</v>
      </c>
      <c r="B17" s="82" t="s">
        <v>310</v>
      </c>
      <c r="C17" s="83">
        <v>3950</v>
      </c>
      <c r="D17" s="83">
        <v>6350</v>
      </c>
      <c r="E17" s="72"/>
    </row>
    <row r="18" spans="1:5" ht="15.75" customHeight="1">
      <c r="A18" s="84">
        <v>10</v>
      </c>
      <c r="B18" s="82" t="s">
        <v>272</v>
      </c>
      <c r="C18" s="83">
        <v>120592</v>
      </c>
      <c r="D18" s="83">
        <v>120592</v>
      </c>
      <c r="E18" s="72"/>
    </row>
    <row r="19" spans="1:5" ht="15.75" customHeight="1">
      <c r="A19" s="84">
        <v>11</v>
      </c>
      <c r="B19" s="82" t="s">
        <v>283</v>
      </c>
      <c r="C19" s="83">
        <v>39366</v>
      </c>
      <c r="D19" s="83">
        <v>39366</v>
      </c>
      <c r="E19" s="72"/>
    </row>
    <row r="20" spans="1:5" ht="15.75" customHeight="1">
      <c r="A20" s="84">
        <v>12</v>
      </c>
      <c r="B20" s="82" t="s">
        <v>311</v>
      </c>
      <c r="C20" s="83">
        <v>10488</v>
      </c>
      <c r="D20" s="83">
        <v>10488</v>
      </c>
      <c r="E20" s="72"/>
    </row>
    <row r="21" spans="1:5" ht="15.75" customHeight="1">
      <c r="A21" s="84">
        <v>13</v>
      </c>
      <c r="B21" s="82" t="s">
        <v>312</v>
      </c>
      <c r="C21" s="108">
        <v>0</v>
      </c>
      <c r="D21" s="83">
        <v>4073</v>
      </c>
      <c r="E21" s="72"/>
    </row>
    <row r="22" spans="1:5" ht="15.75" customHeight="1">
      <c r="A22" s="84">
        <v>14</v>
      </c>
      <c r="B22" s="80" t="s">
        <v>281</v>
      </c>
      <c r="C22" s="112">
        <f>SUM(C23:C25)</f>
        <v>978</v>
      </c>
      <c r="D22" s="112">
        <f>SUM(D23:D25)</f>
        <v>978</v>
      </c>
      <c r="E22" s="72"/>
    </row>
    <row r="23" spans="1:5" s="98" customFormat="1" ht="15.75" customHeight="1">
      <c r="A23" s="84">
        <v>15</v>
      </c>
      <c r="B23" s="82" t="s">
        <v>313</v>
      </c>
      <c r="C23" s="108">
        <v>158</v>
      </c>
      <c r="D23" s="108">
        <v>158</v>
      </c>
      <c r="E23" s="97"/>
    </row>
    <row r="24" spans="1:5" s="98" customFormat="1" ht="15.75" customHeight="1">
      <c r="A24" s="81">
        <v>16</v>
      </c>
      <c r="B24" s="82" t="s">
        <v>314</v>
      </c>
      <c r="C24" s="108">
        <v>235</v>
      </c>
      <c r="D24" s="108">
        <v>235</v>
      </c>
      <c r="E24" s="97"/>
    </row>
    <row r="25" spans="1:5" ht="15.75" customHeight="1">
      <c r="A25" s="84">
        <v>17</v>
      </c>
      <c r="B25" s="82" t="s">
        <v>315</v>
      </c>
      <c r="C25" s="108">
        <v>585</v>
      </c>
      <c r="D25" s="108">
        <v>585</v>
      </c>
      <c r="E25" s="72"/>
    </row>
    <row r="26" spans="1:5" ht="15.75" customHeight="1">
      <c r="A26" s="81">
        <v>18</v>
      </c>
      <c r="B26" s="80" t="s">
        <v>213</v>
      </c>
      <c r="C26" s="85">
        <f>SUM(C27:C45)</f>
        <v>23746</v>
      </c>
      <c r="D26" s="85">
        <f>SUM(D27:D45)</f>
        <v>27525</v>
      </c>
      <c r="E26" s="72"/>
    </row>
    <row r="27" spans="1:5" ht="15.75" customHeight="1">
      <c r="A27" s="84">
        <v>19</v>
      </c>
      <c r="B27" s="82" t="s">
        <v>316</v>
      </c>
      <c r="C27" s="83">
        <v>1300</v>
      </c>
      <c r="D27" s="83">
        <v>1300</v>
      </c>
      <c r="E27" s="72"/>
    </row>
    <row r="28" spans="1:5" ht="15.75" customHeight="1">
      <c r="A28" s="84">
        <v>20</v>
      </c>
      <c r="B28" s="82" t="s">
        <v>274</v>
      </c>
      <c r="C28" s="83">
        <v>160</v>
      </c>
      <c r="D28" s="83">
        <v>160</v>
      </c>
      <c r="E28" s="72"/>
    </row>
    <row r="29" spans="1:5" ht="15.75" customHeight="1">
      <c r="A29" s="84">
        <v>21</v>
      </c>
      <c r="B29" s="82" t="s">
        <v>317</v>
      </c>
      <c r="C29" s="83">
        <v>32</v>
      </c>
      <c r="D29" s="83">
        <v>32</v>
      </c>
      <c r="E29" s="72"/>
    </row>
    <row r="30" spans="1:5" ht="15.75" customHeight="1">
      <c r="A30" s="84">
        <v>22</v>
      </c>
      <c r="B30" s="82" t="s">
        <v>318</v>
      </c>
      <c r="C30" s="83">
        <v>155</v>
      </c>
      <c r="D30" s="83">
        <v>155</v>
      </c>
      <c r="E30" s="72"/>
    </row>
    <row r="31" spans="1:5" ht="15.75" customHeight="1">
      <c r="A31" s="84">
        <v>23</v>
      </c>
      <c r="B31" s="82" t="s">
        <v>319</v>
      </c>
      <c r="C31" s="83">
        <v>95</v>
      </c>
      <c r="D31" s="83">
        <v>95</v>
      </c>
      <c r="E31" s="72"/>
    </row>
    <row r="32" spans="1:5" ht="15.75" customHeight="1">
      <c r="A32" s="84">
        <v>24</v>
      </c>
      <c r="B32" s="82" t="s">
        <v>320</v>
      </c>
      <c r="C32" s="83">
        <v>240</v>
      </c>
      <c r="D32" s="83">
        <v>240</v>
      </c>
      <c r="E32" s="72"/>
    </row>
    <row r="33" spans="1:5" ht="15.75" customHeight="1">
      <c r="A33" s="84">
        <v>25</v>
      </c>
      <c r="B33" s="82" t="s">
        <v>321</v>
      </c>
      <c r="C33" s="83">
        <v>753</v>
      </c>
      <c r="D33" s="83">
        <v>753</v>
      </c>
      <c r="E33" s="72"/>
    </row>
    <row r="34" spans="1:5" ht="15.75" customHeight="1">
      <c r="A34" s="84">
        <v>26</v>
      </c>
      <c r="B34" s="82" t="s">
        <v>273</v>
      </c>
      <c r="C34" s="83">
        <v>120</v>
      </c>
      <c r="D34" s="83">
        <v>120</v>
      </c>
      <c r="E34" s="72"/>
    </row>
    <row r="35" spans="1:5" ht="15.75" customHeight="1">
      <c r="A35" s="84">
        <v>27</v>
      </c>
      <c r="B35" s="82" t="s">
        <v>322</v>
      </c>
      <c r="C35" s="83">
        <v>144</v>
      </c>
      <c r="D35" s="83">
        <v>144</v>
      </c>
      <c r="E35" s="72"/>
    </row>
    <row r="36" spans="1:5" ht="15.75" customHeight="1">
      <c r="A36" s="84">
        <v>28</v>
      </c>
      <c r="B36" s="82" t="s">
        <v>323</v>
      </c>
      <c r="C36" s="83">
        <v>591</v>
      </c>
      <c r="D36" s="83">
        <v>591</v>
      </c>
      <c r="E36" s="72"/>
    </row>
    <row r="37" spans="1:5" ht="15.75" customHeight="1">
      <c r="A37" s="84">
        <v>29</v>
      </c>
      <c r="B37" s="82" t="s">
        <v>324</v>
      </c>
      <c r="C37" s="83">
        <v>795</v>
      </c>
      <c r="D37" s="83">
        <v>795</v>
      </c>
      <c r="E37" s="72"/>
    </row>
    <row r="38" spans="1:5" ht="15.75" customHeight="1">
      <c r="A38" s="84">
        <v>30</v>
      </c>
      <c r="B38" s="82" t="s">
        <v>325</v>
      </c>
      <c r="C38" s="108">
        <v>3278</v>
      </c>
      <c r="D38" s="108">
        <v>3278</v>
      </c>
      <c r="E38" s="72"/>
    </row>
    <row r="39" spans="1:5" ht="15.75" customHeight="1">
      <c r="A39" s="84">
        <v>31</v>
      </c>
      <c r="B39" s="82" t="s">
        <v>326</v>
      </c>
      <c r="C39" s="108">
        <v>350</v>
      </c>
      <c r="D39" s="108">
        <v>350</v>
      </c>
      <c r="E39" s="72"/>
    </row>
    <row r="40" spans="1:5" ht="15.75" customHeight="1">
      <c r="A40" s="84">
        <v>32</v>
      </c>
      <c r="B40" s="82" t="s">
        <v>284</v>
      </c>
      <c r="C40" s="108">
        <v>1265</v>
      </c>
      <c r="D40" s="108">
        <v>1265</v>
      </c>
      <c r="E40" s="72"/>
    </row>
    <row r="41" spans="1:5" ht="15.75" customHeight="1">
      <c r="A41" s="84">
        <v>33</v>
      </c>
      <c r="B41" s="82" t="s">
        <v>330</v>
      </c>
      <c r="C41" s="108">
        <v>14468</v>
      </c>
      <c r="D41" s="108">
        <v>14468</v>
      </c>
      <c r="E41" s="72"/>
    </row>
    <row r="42" spans="1:5" ht="15.75" customHeight="1">
      <c r="A42" s="84">
        <v>34</v>
      </c>
      <c r="B42" s="82" t="s">
        <v>327</v>
      </c>
      <c r="C42" s="108">
        <v>0</v>
      </c>
      <c r="D42" s="108">
        <v>420</v>
      </c>
      <c r="E42" s="72"/>
    </row>
    <row r="43" spans="1:5" ht="15.75" customHeight="1">
      <c r="A43" s="84">
        <v>35</v>
      </c>
      <c r="B43" s="82" t="s">
        <v>328</v>
      </c>
      <c r="C43" s="108">
        <v>0</v>
      </c>
      <c r="D43" s="108">
        <v>3100</v>
      </c>
      <c r="E43" s="72"/>
    </row>
    <row r="44" spans="1:5" ht="15.75" customHeight="1">
      <c r="A44" s="84">
        <v>36</v>
      </c>
      <c r="B44" s="82" t="s">
        <v>282</v>
      </c>
      <c r="C44" s="108">
        <v>0</v>
      </c>
      <c r="D44" s="108">
        <v>120</v>
      </c>
      <c r="E44" s="72"/>
    </row>
    <row r="45" spans="1:5" ht="15.75" customHeight="1">
      <c r="A45" s="84">
        <v>37</v>
      </c>
      <c r="B45" s="82" t="s">
        <v>329</v>
      </c>
      <c r="C45" s="108">
        <v>0</v>
      </c>
      <c r="D45" s="108">
        <v>139</v>
      </c>
      <c r="E45" s="72"/>
    </row>
    <row r="46" spans="1:5" ht="15.75" customHeight="1">
      <c r="A46" s="84">
        <v>38</v>
      </c>
      <c r="B46" s="80" t="s">
        <v>214</v>
      </c>
      <c r="C46" s="90">
        <f>SUM(C47:C47)</f>
        <v>20784</v>
      </c>
      <c r="D46" s="90">
        <f>SUM(D47:D47)</f>
        <v>23552</v>
      </c>
      <c r="E46" s="72"/>
    </row>
    <row r="47" spans="1:5" ht="15.75" customHeight="1" thickBot="1">
      <c r="A47" s="84">
        <v>39</v>
      </c>
      <c r="B47" s="82" t="s">
        <v>263</v>
      </c>
      <c r="C47" s="106">
        <v>20784</v>
      </c>
      <c r="D47" s="106">
        <v>23552</v>
      </c>
      <c r="E47" s="72"/>
    </row>
    <row r="48" spans="1:5" ht="15.75" customHeight="1">
      <c r="A48" s="264" t="s">
        <v>256</v>
      </c>
      <c r="B48" s="265"/>
      <c r="C48" s="105">
        <f>SUM(C49+C51+C53)</f>
        <v>318</v>
      </c>
      <c r="D48" s="105">
        <f>SUM(D49+D51+D53)</f>
        <v>318</v>
      </c>
      <c r="E48" s="72"/>
    </row>
    <row r="49" spans="1:5" ht="15.75" customHeight="1">
      <c r="A49" s="100">
        <v>40</v>
      </c>
      <c r="B49" s="80" t="s">
        <v>281</v>
      </c>
      <c r="C49" s="182">
        <f>SUM(C50)</f>
        <v>0</v>
      </c>
      <c r="D49" s="182">
        <f>SUM(D50)</f>
        <v>16</v>
      </c>
      <c r="E49" s="72"/>
    </row>
    <row r="50" spans="1:5" ht="15.75" customHeight="1">
      <c r="A50" s="100">
        <v>41</v>
      </c>
      <c r="B50" s="82" t="s">
        <v>331</v>
      </c>
      <c r="C50" s="108">
        <v>0</v>
      </c>
      <c r="D50" s="167">
        <v>16</v>
      </c>
      <c r="E50" s="72"/>
    </row>
    <row r="51" spans="1:5" ht="15.75" customHeight="1">
      <c r="A51" s="100">
        <v>42</v>
      </c>
      <c r="B51" s="80" t="s">
        <v>213</v>
      </c>
      <c r="C51" s="90">
        <f>SUM(C52:C52)</f>
        <v>250</v>
      </c>
      <c r="D51" s="90">
        <f>SUM(D52:D52)</f>
        <v>234</v>
      </c>
      <c r="E51" s="72"/>
    </row>
    <row r="52" spans="1:5" ht="15.75" customHeight="1">
      <c r="A52" s="113">
        <v>43</v>
      </c>
      <c r="B52" s="99" t="s">
        <v>332</v>
      </c>
      <c r="C52" s="83">
        <v>250</v>
      </c>
      <c r="D52" s="83">
        <v>234</v>
      </c>
      <c r="E52" s="72"/>
    </row>
    <row r="53" spans="1:5" ht="15.75" customHeight="1">
      <c r="A53" s="84">
        <v>44</v>
      </c>
      <c r="B53" s="80" t="s">
        <v>214</v>
      </c>
      <c r="C53" s="107">
        <f>SUM(C54)</f>
        <v>68</v>
      </c>
      <c r="D53" s="107">
        <f>SUM(D54)</f>
        <v>68</v>
      </c>
      <c r="E53" s="72"/>
    </row>
    <row r="54" spans="1:5" ht="15.75" customHeight="1" thickBot="1">
      <c r="A54" s="84">
        <v>45</v>
      </c>
      <c r="B54" s="82" t="s">
        <v>263</v>
      </c>
      <c r="C54" s="108">
        <v>68</v>
      </c>
      <c r="D54" s="108">
        <v>68</v>
      </c>
      <c r="E54" s="72"/>
    </row>
    <row r="55" spans="1:5" s="88" customFormat="1" ht="18" customHeight="1" thickBot="1">
      <c r="A55" s="183">
        <v>46</v>
      </c>
      <c r="B55" s="86" t="s">
        <v>216</v>
      </c>
      <c r="C55" s="87">
        <f>SUM(C8+C48)</f>
        <v>229562</v>
      </c>
      <c r="D55" s="87">
        <f>SUM(D8+D48)</f>
        <v>242582</v>
      </c>
      <c r="E55" s="77"/>
    </row>
  </sheetData>
  <sheetProtection/>
  <mergeCells count="4">
    <mergeCell ref="D1:E1"/>
    <mergeCell ref="A3:D3"/>
    <mergeCell ref="A8:B8"/>
    <mergeCell ref="A48:B48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2019-05-25T17:39:43Z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