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unkacsoport\Pénzügy-Kontrolling\TITKARSAG\2018. évi közgyűlési anyagok\2018. évi költségvetés III. negyedéves korrekció\KÖZGYŰLÉSI ANYAG\Elfogadott rendelet\"/>
    </mc:Choice>
  </mc:AlternateContent>
  <bookViews>
    <workbookView xWindow="0" yWindow="0" windowWidth="15345" windowHeight="6135" tabRatio="793"/>
  </bookViews>
  <sheets>
    <sheet name="Működés III.n.évi korrekció" sheetId="17" r:id="rId1"/>
  </sheets>
  <definedNames>
    <definedName name="_xlnm.Print_Titles" localSheetId="0">'Működés III.n.évi korrekció'!$5:$12</definedName>
    <definedName name="_xlnm.Print_Area" localSheetId="0">'Működés III.n.évi korrekció'!$A$1:$G$462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7" l="1"/>
  <c r="G41" i="17"/>
  <c r="G44" i="17"/>
  <c r="G43" i="17"/>
  <c r="F460" i="17" l="1"/>
  <c r="F462" i="17" s="1"/>
  <c r="F38" i="17" s="1"/>
  <c r="E460" i="17"/>
  <c r="E462" i="17" s="1"/>
  <c r="E38" i="17" s="1"/>
  <c r="G458" i="17"/>
  <c r="G457" i="17"/>
  <c r="G460" i="17" s="1"/>
  <c r="G462" i="17" s="1"/>
  <c r="G38" i="17" s="1"/>
  <c r="F449" i="17"/>
  <c r="F451" i="17" s="1"/>
  <c r="F36" i="17" s="1"/>
  <c r="E449" i="17"/>
  <c r="E451" i="17" s="1"/>
  <c r="E36" i="17" s="1"/>
  <c r="G447" i="17"/>
  <c r="G443" i="17"/>
  <c r="G449" i="17" s="1"/>
  <c r="G451" i="17" s="1"/>
  <c r="G36" i="17" s="1"/>
  <c r="F435" i="17"/>
  <c r="F437" i="17" s="1"/>
  <c r="F34" i="17" s="1"/>
  <c r="E435" i="17"/>
  <c r="E437" i="17" s="1"/>
  <c r="E34" i="17" s="1"/>
  <c r="G433" i="17"/>
  <c r="G430" i="17"/>
  <c r="E422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5" i="17"/>
  <c r="G403" i="17"/>
  <c r="G402" i="17"/>
  <c r="F399" i="17"/>
  <c r="F422" i="17" s="1"/>
  <c r="G397" i="17"/>
  <c r="G396" i="17"/>
  <c r="G395" i="17"/>
  <c r="E389" i="17"/>
  <c r="E424" i="17" s="1"/>
  <c r="E32" i="17" s="1"/>
  <c r="F387" i="17"/>
  <c r="G387" i="17" s="1"/>
  <c r="G386" i="17"/>
  <c r="G385" i="17"/>
  <c r="G384" i="17"/>
  <c r="G383" i="17"/>
  <c r="G381" i="17"/>
  <c r="G380" i="17"/>
  <c r="G378" i="17"/>
  <c r="G377" i="17"/>
  <c r="G376" i="17"/>
  <c r="G375" i="17"/>
  <c r="G374" i="17"/>
  <c r="G373" i="17"/>
  <c r="G372" i="17"/>
  <c r="G371" i="17"/>
  <c r="G369" i="17"/>
  <c r="G368" i="17"/>
  <c r="G367" i="17"/>
  <c r="G365" i="17"/>
  <c r="G364" i="17"/>
  <c r="G363" i="17"/>
  <c r="G362" i="17"/>
  <c r="G361" i="17"/>
  <c r="G360" i="17"/>
  <c r="G359" i="17"/>
  <c r="G358" i="17"/>
  <c r="G357" i="17"/>
  <c r="F348" i="17"/>
  <c r="E348" i="17"/>
  <c r="G346" i="17"/>
  <c r="G345" i="17"/>
  <c r="G344" i="17"/>
  <c r="G343" i="17"/>
  <c r="G342" i="17"/>
  <c r="G341" i="17"/>
  <c r="G340" i="17"/>
  <c r="G339" i="17"/>
  <c r="G338" i="17"/>
  <c r="G336" i="17"/>
  <c r="G335" i="17"/>
  <c r="G333" i="17"/>
  <c r="G331" i="17"/>
  <c r="G330" i="17"/>
  <c r="G329" i="17"/>
  <c r="G328" i="17"/>
  <c r="G327" i="17"/>
  <c r="G325" i="17"/>
  <c r="F321" i="17"/>
  <c r="F350" i="17" s="1"/>
  <c r="F30" i="17" s="1"/>
  <c r="E321" i="17"/>
  <c r="E350" i="17" s="1"/>
  <c r="E30" i="17" s="1"/>
  <c r="G319" i="17"/>
  <c r="G317" i="17"/>
  <c r="G315" i="17"/>
  <c r="G314" i="17"/>
  <c r="G313" i="17"/>
  <c r="F304" i="17"/>
  <c r="E304" i="17"/>
  <c r="G302" i="17"/>
  <c r="G301" i="17"/>
  <c r="G300" i="17"/>
  <c r="G299" i="17"/>
  <c r="G297" i="17"/>
  <c r="G296" i="17"/>
  <c r="G295" i="17"/>
  <c r="G294" i="17"/>
  <c r="G293" i="17"/>
  <c r="G292" i="17"/>
  <c r="G291" i="17"/>
  <c r="G290" i="17"/>
  <c r="G289" i="17"/>
  <c r="G288" i="17"/>
  <c r="G286" i="17"/>
  <c r="G284" i="17"/>
  <c r="G282" i="17"/>
  <c r="G281" i="17"/>
  <c r="G279" i="17"/>
  <c r="G278" i="17"/>
  <c r="G277" i="17"/>
  <c r="F272" i="17"/>
  <c r="E272" i="17"/>
  <c r="G267" i="17"/>
  <c r="G266" i="17"/>
  <c r="G265" i="17"/>
  <c r="G264" i="17"/>
  <c r="G263" i="17"/>
  <c r="G262" i="17"/>
  <c r="G260" i="17"/>
  <c r="F249" i="17"/>
  <c r="E249" i="17"/>
  <c r="G247" i="17"/>
  <c r="G246" i="17"/>
  <c r="G245" i="17"/>
  <c r="G243" i="17"/>
  <c r="G242" i="17"/>
  <c r="G241" i="17"/>
  <c r="G240" i="17"/>
  <c r="G238" i="17"/>
  <c r="G237" i="17"/>
  <c r="G236" i="17"/>
  <c r="G235" i="17"/>
  <c r="G234" i="17"/>
  <c r="F228" i="17"/>
  <c r="F251" i="17" s="1"/>
  <c r="F26" i="17" s="1"/>
  <c r="E228" i="17"/>
  <c r="G226" i="17"/>
  <c r="G228" i="17" s="1"/>
  <c r="F217" i="17"/>
  <c r="E217" i="17"/>
  <c r="G215" i="17"/>
  <c r="G214" i="17"/>
  <c r="G213" i="17"/>
  <c r="G212" i="17"/>
  <c r="G211" i="17"/>
  <c r="G210" i="17"/>
  <c r="G209" i="17"/>
  <c r="G207" i="17"/>
  <c r="G205" i="17"/>
  <c r="G202" i="17"/>
  <c r="G201" i="17"/>
  <c r="G200" i="17"/>
  <c r="G199" i="17"/>
  <c r="G197" i="17"/>
  <c r="F192" i="17"/>
  <c r="E192" i="17"/>
  <c r="G190" i="17"/>
  <c r="G189" i="17"/>
  <c r="G188" i="17"/>
  <c r="G187" i="17"/>
  <c r="G185" i="17"/>
  <c r="G184" i="17"/>
  <c r="G182" i="17"/>
  <c r="G181" i="17"/>
  <c r="G180" i="17"/>
  <c r="G179" i="17"/>
  <c r="G177" i="17"/>
  <c r="G175" i="17"/>
  <c r="F166" i="17"/>
  <c r="E166" i="17"/>
  <c r="G164" i="17"/>
  <c r="G163" i="17"/>
  <c r="F159" i="17"/>
  <c r="F168" i="17" s="1"/>
  <c r="F22" i="17" s="1"/>
  <c r="E159" i="17"/>
  <c r="E168" i="17" s="1"/>
  <c r="E22" i="17" s="1"/>
  <c r="G157" i="17"/>
  <c r="G156" i="17"/>
  <c r="F148" i="17"/>
  <c r="E148" i="17"/>
  <c r="G146" i="17"/>
  <c r="G145" i="17"/>
  <c r="G144" i="17"/>
  <c r="F140" i="17"/>
  <c r="E140" i="17"/>
  <c r="G138" i="17"/>
  <c r="G137" i="17"/>
  <c r="G136" i="17"/>
  <c r="G135" i="17"/>
  <c r="G134" i="17"/>
  <c r="G133" i="17"/>
  <c r="G132" i="17"/>
  <c r="G131" i="17"/>
  <c r="G129" i="17"/>
  <c r="F121" i="17"/>
  <c r="E121" i="17"/>
  <c r="G119" i="17"/>
  <c r="G118" i="17"/>
  <c r="G117" i="17"/>
  <c r="F113" i="17"/>
  <c r="E113" i="17"/>
  <c r="G111" i="17"/>
  <c r="G110" i="17"/>
  <c r="G109" i="17"/>
  <c r="G108" i="17"/>
  <c r="G107" i="17"/>
  <c r="G106" i="17"/>
  <c r="F98" i="17"/>
  <c r="E98" i="17"/>
  <c r="G96" i="17"/>
  <c r="G95" i="17"/>
  <c r="G94" i="17"/>
  <c r="G93" i="17"/>
  <c r="G92" i="17"/>
  <c r="G91" i="17"/>
  <c r="G90" i="17"/>
  <c r="G89" i="17"/>
  <c r="G87" i="17"/>
  <c r="G84" i="17"/>
  <c r="F79" i="17"/>
  <c r="E79" i="17"/>
  <c r="E100" i="17" s="1"/>
  <c r="E16" i="17" s="1"/>
  <c r="G77" i="17"/>
  <c r="G76" i="17"/>
  <c r="G75" i="17"/>
  <c r="G74" i="17"/>
  <c r="G73" i="17"/>
  <c r="G72" i="17"/>
  <c r="G71" i="17"/>
  <c r="G70" i="17"/>
  <c r="G68" i="17"/>
  <c r="G67" i="17"/>
  <c r="G66" i="17"/>
  <c r="G65" i="17"/>
  <c r="G64" i="17"/>
  <c r="G63" i="17"/>
  <c r="G62" i="17"/>
  <c r="G61" i="17"/>
  <c r="G60" i="17"/>
  <c r="G59" i="17"/>
  <c r="G58" i="17"/>
  <c r="G55" i="17"/>
  <c r="C36" i="17"/>
  <c r="C34" i="17"/>
  <c r="C32" i="17"/>
  <c r="C30" i="17"/>
  <c r="C28" i="17"/>
  <c r="C26" i="17"/>
  <c r="C24" i="17"/>
  <c r="C22" i="17"/>
  <c r="C20" i="17"/>
  <c r="C18" i="17"/>
  <c r="C16" i="17"/>
  <c r="E306" i="17" l="1"/>
  <c r="E28" i="17" s="1"/>
  <c r="G389" i="17"/>
  <c r="E150" i="17"/>
  <c r="E20" i="17" s="1"/>
  <c r="G435" i="17"/>
  <c r="G437" i="17" s="1"/>
  <c r="G34" i="17" s="1"/>
  <c r="E123" i="17"/>
  <c r="E18" i="17" s="1"/>
  <c r="G166" i="17"/>
  <c r="F306" i="17"/>
  <c r="F28" i="17" s="1"/>
  <c r="G272" i="17"/>
  <c r="E219" i="17"/>
  <c r="E24" i="17" s="1"/>
  <c r="F100" i="17"/>
  <c r="F16" i="17" s="1"/>
  <c r="F123" i="17"/>
  <c r="F18" i="17" s="1"/>
  <c r="G304" i="17"/>
  <c r="G306" i="17" s="1"/>
  <c r="G28" i="17" s="1"/>
  <c r="F219" i="17"/>
  <c r="F24" i="17" s="1"/>
  <c r="E48" i="17"/>
  <c r="E47" i="17"/>
  <c r="G79" i="17"/>
  <c r="G98" i="17"/>
  <c r="G192" i="17"/>
  <c r="G217" i="17"/>
  <c r="G121" i="17"/>
  <c r="G159" i="17"/>
  <c r="G321" i="17"/>
  <c r="F389" i="17"/>
  <c r="F424" i="17" s="1"/>
  <c r="F32" i="17" s="1"/>
  <c r="G140" i="17"/>
  <c r="G148" i="17"/>
  <c r="G249" i="17"/>
  <c r="G251" i="17" s="1"/>
  <c r="G26" i="17" s="1"/>
  <c r="G348" i="17"/>
  <c r="G113" i="17"/>
  <c r="G123" i="17" s="1"/>
  <c r="G18" i="17" s="1"/>
  <c r="F48" i="17"/>
  <c r="E251" i="17"/>
  <c r="E26" i="17" s="1"/>
  <c r="F150" i="17"/>
  <c r="F20" i="17" s="1"/>
  <c r="G399" i="17"/>
  <c r="G422" i="17" s="1"/>
  <c r="G100" i="17" l="1"/>
  <c r="G16" i="17" s="1"/>
  <c r="G168" i="17"/>
  <c r="G22" i="17" s="1"/>
  <c r="F40" i="17"/>
  <c r="F45" i="17" s="1"/>
  <c r="E40" i="17"/>
  <c r="E45" i="17" s="1"/>
  <c r="G150" i="17"/>
  <c r="G20" i="17" s="1"/>
  <c r="G219" i="17"/>
  <c r="G24" i="17" s="1"/>
  <c r="F47" i="17"/>
  <c r="G350" i="17"/>
  <c r="G30" i="17" s="1"/>
  <c r="G48" i="17"/>
  <c r="G424" i="17"/>
  <c r="G32" i="17" s="1"/>
  <c r="G47" i="17"/>
  <c r="G40" i="17" l="1"/>
  <c r="G45" i="17" s="1"/>
</calcChain>
</file>

<file path=xl/sharedStrings.xml><?xml version="1.0" encoding="utf-8"?>
<sst xmlns="http://schemas.openxmlformats.org/spreadsheetml/2006/main" count="565" uniqueCount="503">
  <si>
    <t>Megnevezés</t>
  </si>
  <si>
    <t>01101435</t>
  </si>
  <si>
    <t>01104050</t>
  </si>
  <si>
    <t>01104052</t>
  </si>
  <si>
    <t>01104053</t>
  </si>
  <si>
    <t>01104055</t>
  </si>
  <si>
    <t>01104064</t>
  </si>
  <si>
    <t>01104066</t>
  </si>
  <si>
    <t>01104067</t>
  </si>
  <si>
    <t>01104069</t>
  </si>
  <si>
    <t>01104071</t>
  </si>
  <si>
    <t>01104076</t>
  </si>
  <si>
    <t>01104077</t>
  </si>
  <si>
    <t>01104078</t>
  </si>
  <si>
    <t>01104079</t>
  </si>
  <si>
    <t>01104080</t>
  </si>
  <si>
    <t>01114001</t>
  </si>
  <si>
    <t>01114008</t>
  </si>
  <si>
    <t>01114011</t>
  </si>
  <si>
    <t>01114012</t>
  </si>
  <si>
    <t>01114014</t>
  </si>
  <si>
    <t>01114016</t>
  </si>
  <si>
    <t>01114017</t>
  </si>
  <si>
    <t>01114018</t>
  </si>
  <si>
    <t>02102003</t>
  </si>
  <si>
    <t>02102004</t>
  </si>
  <si>
    <t>02102006</t>
  </si>
  <si>
    <t>02102007</t>
  </si>
  <si>
    <t>02102008</t>
  </si>
  <si>
    <t>02102009</t>
  </si>
  <si>
    <t>02102011</t>
  </si>
  <si>
    <t>02102019</t>
  </si>
  <si>
    <t>02102021</t>
  </si>
  <si>
    <t>03104003</t>
  </si>
  <si>
    <t>03104004</t>
  </si>
  <si>
    <t>03105002</t>
  </si>
  <si>
    <t>03105003</t>
  </si>
  <si>
    <t>03105008</t>
  </si>
  <si>
    <t>03105013</t>
  </si>
  <si>
    <t>03105015</t>
  </si>
  <si>
    <t>03105018</t>
  </si>
  <si>
    <t>03105019</t>
  </si>
  <si>
    <t>03105020</t>
  </si>
  <si>
    <t>04106001</t>
  </si>
  <si>
    <t>04106002</t>
  </si>
  <si>
    <t>04106005</t>
  </si>
  <si>
    <t>04106011</t>
  </si>
  <si>
    <t>05105053</t>
  </si>
  <si>
    <t>05105057</t>
  </si>
  <si>
    <t>05105206</t>
  </si>
  <si>
    <t>05105300</t>
  </si>
  <si>
    <t>05106102</t>
  </si>
  <si>
    <t>05106104</t>
  </si>
  <si>
    <t>05106105</t>
  </si>
  <si>
    <t>05106108</t>
  </si>
  <si>
    <t>05106110</t>
  </si>
  <si>
    <t>05106151</t>
  </si>
  <si>
    <t>05106252</t>
  </si>
  <si>
    <t>05106254</t>
  </si>
  <si>
    <t>05106256</t>
  </si>
  <si>
    <t>05106257</t>
  </si>
  <si>
    <t>05106258</t>
  </si>
  <si>
    <t>05106303</t>
  </si>
  <si>
    <t>05106402</t>
  </si>
  <si>
    <t>05106410</t>
  </si>
  <si>
    <t>05106440</t>
  </si>
  <si>
    <t>05106450</t>
  </si>
  <si>
    <t>05106454</t>
  </si>
  <si>
    <t>06107004</t>
  </si>
  <si>
    <t>06107200</t>
  </si>
  <si>
    <t>06107204</t>
  </si>
  <si>
    <t>06107205</t>
  </si>
  <si>
    <t>06107208</t>
  </si>
  <si>
    <t>06107306</t>
  </si>
  <si>
    <t>06107307</t>
  </si>
  <si>
    <t>06107308</t>
  </si>
  <si>
    <t>06107323</t>
  </si>
  <si>
    <t>07108001</t>
  </si>
  <si>
    <t>07108002</t>
  </si>
  <si>
    <t>07108003</t>
  </si>
  <si>
    <t>07108016</t>
  </si>
  <si>
    <t>07108019</t>
  </si>
  <si>
    <t>07108200</t>
  </si>
  <si>
    <t>07108201</t>
  </si>
  <si>
    <t>07108202</t>
  </si>
  <si>
    <t>07108214</t>
  </si>
  <si>
    <t>07108215</t>
  </si>
  <si>
    <t>07108216</t>
  </si>
  <si>
    <t>07108217</t>
  </si>
  <si>
    <t>07108218</t>
  </si>
  <si>
    <t>07108220</t>
  </si>
  <si>
    <t>07108259</t>
  </si>
  <si>
    <t>07108302</t>
  </si>
  <si>
    <t>07108303</t>
  </si>
  <si>
    <t>07108305</t>
  </si>
  <si>
    <t>07108308</t>
  </si>
  <si>
    <t>07108341</t>
  </si>
  <si>
    <t>07108343</t>
  </si>
  <si>
    <t>07108348</t>
  </si>
  <si>
    <t>07108358</t>
  </si>
  <si>
    <t>07108359</t>
  </si>
  <si>
    <t>07108366</t>
  </si>
  <si>
    <t>07108411</t>
  </si>
  <si>
    <t>07108414</t>
  </si>
  <si>
    <t>08107012</t>
  </si>
  <si>
    <t>08107015</t>
  </si>
  <si>
    <t>08107021</t>
  </si>
  <si>
    <t>08107050</t>
  </si>
  <si>
    <t>08107113</t>
  </si>
  <si>
    <t>08107116</t>
  </si>
  <si>
    <t>08107138</t>
  </si>
  <si>
    <t>08107139</t>
  </si>
  <si>
    <t>08107140</t>
  </si>
  <si>
    <t>08107200</t>
  </si>
  <si>
    <t>08107301</t>
  </si>
  <si>
    <t>08107303</t>
  </si>
  <si>
    <t>08107310</t>
  </si>
  <si>
    <t>08107313</t>
  </si>
  <si>
    <t>08107314</t>
  </si>
  <si>
    <t>08107317</t>
  </si>
  <si>
    <t>08107322</t>
  </si>
  <si>
    <t>08107329</t>
  </si>
  <si>
    <t>08107339</t>
  </si>
  <si>
    <t>10101003</t>
  </si>
  <si>
    <t>10105275</t>
  </si>
  <si>
    <t>10105276</t>
  </si>
  <si>
    <t>10105278</t>
  </si>
  <si>
    <t>10105279</t>
  </si>
  <si>
    <t>10105280</t>
  </si>
  <si>
    <t>10105281</t>
  </si>
  <si>
    <t>10105283</t>
  </si>
  <si>
    <t>10105284</t>
  </si>
  <si>
    <t>10105285</t>
  </si>
  <si>
    <t>10105300</t>
  </si>
  <si>
    <t>10105550</t>
  </si>
  <si>
    <t>10105552</t>
  </si>
  <si>
    <t>10105553</t>
  </si>
  <si>
    <t>10108024</t>
  </si>
  <si>
    <t>10108050</t>
  </si>
  <si>
    <t>10109012</t>
  </si>
  <si>
    <t>10111100</t>
  </si>
  <si>
    <t>10111101</t>
  </si>
  <si>
    <t>10111116</t>
  </si>
  <si>
    <t>10111503</t>
  </si>
  <si>
    <t>10112352</t>
  </si>
  <si>
    <t>10113071</t>
  </si>
  <si>
    <t>10113072</t>
  </si>
  <si>
    <t>10113073</t>
  </si>
  <si>
    <t>10113461</t>
  </si>
  <si>
    <t>10113463</t>
  </si>
  <si>
    <t>10113464</t>
  </si>
  <si>
    <t>10113469</t>
  </si>
  <si>
    <t>10113470</t>
  </si>
  <si>
    <t>10113471</t>
  </si>
  <si>
    <t>10113472</t>
  </si>
  <si>
    <t>10113473</t>
  </si>
  <si>
    <t>10113478</t>
  </si>
  <si>
    <t>10113489</t>
  </si>
  <si>
    <t>10113494</t>
  </si>
  <si>
    <t>10113500</t>
  </si>
  <si>
    <t>10113515</t>
  </si>
  <si>
    <t>11105001</t>
  </si>
  <si>
    <t>11105005</t>
  </si>
  <si>
    <t>11105015</t>
  </si>
  <si>
    <t>19100000</t>
  </si>
  <si>
    <t>19100001</t>
  </si>
  <si>
    <t>Ft-ban</t>
  </si>
  <si>
    <t>A</t>
  </si>
  <si>
    <t>B</t>
  </si>
  <si>
    <t>C</t>
  </si>
  <si>
    <t>D</t>
  </si>
  <si>
    <t>E</t>
  </si>
  <si>
    <t>Feladat</t>
  </si>
  <si>
    <t>ügylet</t>
  </si>
  <si>
    <t>kódja</t>
  </si>
  <si>
    <t xml:space="preserve"> </t>
  </si>
  <si>
    <t>Funkciók összesen</t>
  </si>
  <si>
    <t>Miskolc Térségi Konzorcium működéséhez kapcsolódó kiadások</t>
  </si>
  <si>
    <t>ÖNKORMÁNYZAT MŰKÖDÉS ÖSSZESEN</t>
  </si>
  <si>
    <t>FELUJITÁS ÖSSZESEN</t>
  </si>
  <si>
    <t>FELÚJÍTÁSOKHOZ KAPCS. MŰKÖDÉSI KIADÁS ÖSSZESEN</t>
  </si>
  <si>
    <t>BERUHÁZÁS ÖSSZESEN</t>
  </si>
  <si>
    <t>BERUHÁZÁSOKHOZ KAPCS. MŰKÖDÉSI KIADÁS ÖSSZESEN</t>
  </si>
  <si>
    <t>ÖNKORMÁNYZAT MINDÖSSZESEN</t>
  </si>
  <si>
    <t>Ebből:</t>
  </si>
  <si>
    <t xml:space="preserve"> - Kötelezően ellátandó feladatok</t>
  </si>
  <si>
    <t xml:space="preserve"> - Önként vállalt feladatok</t>
  </si>
  <si>
    <t>Városüzemeltetés</t>
  </si>
  <si>
    <t>Kötelezően ellátandó feladatok:</t>
  </si>
  <si>
    <t>01101101-</t>
  </si>
  <si>
    <t>Társaságok támogatása</t>
  </si>
  <si>
    <t xml:space="preserve"> - Miskolci Városgazda Nonprofit Kft. támogatása:</t>
  </si>
  <si>
    <t xml:space="preserve">    - Miskolci Állatkert és Kulturpark működési támogatás</t>
  </si>
  <si>
    <t xml:space="preserve">    - Állategészségügyi telep üzemeltetése</t>
  </si>
  <si>
    <t xml:space="preserve">    - Start közmunka program önrésze</t>
  </si>
  <si>
    <t xml:space="preserve">    - Önkormányzati közfoglalkoztatás önrésze</t>
  </si>
  <si>
    <t xml:space="preserve">    - Városgazda Nonprofit Kft. működési támogatás</t>
  </si>
  <si>
    <t xml:space="preserve"> - MVK Zrt. működési támogatás (önkormányzati)</t>
  </si>
  <si>
    <t xml:space="preserve"> - MVK Zrt. működési támogatás (állami)</t>
  </si>
  <si>
    <t xml:space="preserve"> - MVK Zrt. közszolgáltatói ellentételezés 2014.</t>
  </si>
  <si>
    <t xml:space="preserve"> - MIVÍZ Kft. települési folyékony hulladék elszállításához kapcsolódó támogatás</t>
  </si>
  <si>
    <t>Parkoltatási szolgáltatással kapcsolatos kiadások:</t>
  </si>
  <si>
    <t xml:space="preserve">   - Építményekért fizetendő bérleti díj</t>
  </si>
  <si>
    <t xml:space="preserve">   - Parkoltatási üzemeltetési kiadás</t>
  </si>
  <si>
    <t xml:space="preserve">   - Parkoltatási célú területek bérleti díja</t>
  </si>
  <si>
    <t>Főépítészi, településrendezési feladatok</t>
  </si>
  <si>
    <t>Gispán bővítése építmény nyilvántartó alrendszerrel</t>
  </si>
  <si>
    <t>I. világháborús hadisírok és emlékművekkel kapcsolatos kiadások</t>
  </si>
  <si>
    <t>Kötelezően ellátandó feladatok összesen</t>
  </si>
  <si>
    <t>Önként vállalt feladatok:</t>
  </si>
  <si>
    <t xml:space="preserve">   - Választókerületi feladatok</t>
  </si>
  <si>
    <t xml:space="preserve"> - Miskolci Turisztikai Kft. támogatása:</t>
  </si>
  <si>
    <t xml:space="preserve">   - Selyemréti Strandfürdő működési támogatás</t>
  </si>
  <si>
    <t xml:space="preserve">   - Miskolc-Tapolcai Strandfürdő úszómedence, kiszolgáló létesítmények működési támogatás</t>
  </si>
  <si>
    <t>Társadalmi együttműködés erősítése (TOP támogatás)</t>
  </si>
  <si>
    <t xml:space="preserve"> - Szociális városrehabilitáció - Avas szoft programok folytatása (TOP támogatás)</t>
  </si>
  <si>
    <t xml:space="preserve"> - Társadalmi integrációt elősegítő beavatkozások a Vasgyárban (TOP támogatás)</t>
  </si>
  <si>
    <t>Smartimpact projekt (Urbact III)</t>
  </si>
  <si>
    <t>TRAM projekt (Interreg Europe)</t>
  </si>
  <si>
    <t>Önként vállalt feladatok összesen</t>
  </si>
  <si>
    <t>Városüzemeltetés mindösszesen</t>
  </si>
  <si>
    <t>Környezetvédelem</t>
  </si>
  <si>
    <t>Levegőtisztaságvédelem</t>
  </si>
  <si>
    <t>Hulladékgazdálkodás</t>
  </si>
  <si>
    <t>Tudatformálás</t>
  </si>
  <si>
    <t>Épített és természeti környezet védelme</t>
  </si>
  <si>
    <t>Helyi Környezetvédelmi Alap Célelőirányzat</t>
  </si>
  <si>
    <t>Zaj, rezgésvédelem</t>
  </si>
  <si>
    <t xml:space="preserve">Energiagazdálkodás  </t>
  </si>
  <si>
    <t>Green City programmal kapcsolatos feladatok</t>
  </si>
  <si>
    <t>ICLEI tagdíj</t>
  </si>
  <si>
    <t>Környezetvédelem mindösszesen</t>
  </si>
  <si>
    <t>Vagyongazdálkodás</t>
  </si>
  <si>
    <t>Különféle kártalanítások</t>
  </si>
  <si>
    <t xml:space="preserve"> - Bérleményszolgáltatás kiadásai</t>
  </si>
  <si>
    <t xml:space="preserve"> - Ingatlanértékesítés kiadásai</t>
  </si>
  <si>
    <t xml:space="preserve"> - Bérleményszolgáltatással kapcsolatos befizetendő ÁFA</t>
  </si>
  <si>
    <t xml:space="preserve"> - PPP lakások bérleti díja ÁFA kiadás</t>
  </si>
  <si>
    <t>ÁFA kiadás (önkormányzati)</t>
  </si>
  <si>
    <t>Kártalanításhoz, kisajátításhoz kapcsolódó költségek</t>
  </si>
  <si>
    <t>Szociális bérlakásokkal összefüggő követelésvásárláshoz kapcsolódó egyéb kiadások</t>
  </si>
  <si>
    <t>Egyéb vagyongazdálkodással kapcsolatos költségek</t>
  </si>
  <si>
    <t>Önkormányzati vagyon biztosításával kapcsolatos kiadások</t>
  </si>
  <si>
    <t>Vagyongazdálkodás mindösszesen</t>
  </si>
  <si>
    <t>Egészségügy</t>
  </si>
  <si>
    <t>Egészségügyi alapellátás működtetése</t>
  </si>
  <si>
    <t>Foglalkozás egészségügyi szolgáltatás</t>
  </si>
  <si>
    <t>Drogambulancia működtetés támogatás (Drogambulancia Alapítvány)</t>
  </si>
  <si>
    <t>Lelkisegély Szolgálat támogatása (Miskolci Lelkisegély Telefonszolgálatért Alapítvány)</t>
  </si>
  <si>
    <t>Egészségügy mindösszesen</t>
  </si>
  <si>
    <t>Szociális</t>
  </si>
  <si>
    <t>Lakhatást elősegítő támogatások:</t>
  </si>
  <si>
    <t xml:space="preserve"> - "Sikeres Magyarországért" Panel Plusz hitelprogram</t>
  </si>
  <si>
    <t>Krízis helyzetben lévők számára nyújtott támogatások:</t>
  </si>
  <si>
    <t xml:space="preserve"> - Rendkívüli települési támogatás</t>
  </si>
  <si>
    <t>Gyermekneveléshez, tanulás elősegítéséhez nyújtott támogatások:</t>
  </si>
  <si>
    <t xml:space="preserve"> - Rászoruló gyermekek intézményen kívüli szünidei étkeztetésének támogatása</t>
  </si>
  <si>
    <t>Hajléktalan ellátást biztosító szervezetek támogatása:</t>
  </si>
  <si>
    <t xml:space="preserve"> - Minorita Rend támogatása (népkonyha)</t>
  </si>
  <si>
    <t xml:space="preserve"> - Hajléktalanok ellátását biztosító szervezetek támogatása</t>
  </si>
  <si>
    <t>Egyéb szociális feladatok:</t>
  </si>
  <si>
    <t xml:space="preserve"> - Közköltséges temetés</t>
  </si>
  <si>
    <t xml:space="preserve"> - Segélyek postaköltsége</t>
  </si>
  <si>
    <t xml:space="preserve"> - Települési támogatás lakásfenntartás kiadásaihoz</t>
  </si>
  <si>
    <t xml:space="preserve"> - Gyermekétkeztetési támogatás</t>
  </si>
  <si>
    <t xml:space="preserve"> - Alsó tagozatos tanulók kedvezményes utaztatása</t>
  </si>
  <si>
    <t xml:space="preserve"> - Ifjúságvédelmi támogatás</t>
  </si>
  <si>
    <t xml:space="preserve"> - Fiatalok önálló életkezdési támogatása (Start számla - Babakötvény)</t>
  </si>
  <si>
    <t xml:space="preserve">Egészségi állapot megőrzéséhez és helyreállításához </t>
  </si>
  <si>
    <t>kapcsolódó kiadások csökkentéséhez nyújtott támogatások:</t>
  </si>
  <si>
    <t xml:space="preserve"> - Települési támogatás gyógyszerkiadások viseléséhez</t>
  </si>
  <si>
    <t>Civil szervezetek támogatása:</t>
  </si>
  <si>
    <t xml:space="preserve"> - Szociális feladatot ellátó civil szervezetek támogatása</t>
  </si>
  <si>
    <t xml:space="preserve"> - Társadalmi felzárkóztatás</t>
  </si>
  <si>
    <t xml:space="preserve"> - A Miskolci Családokért és Segítőkért Alapítvány működésének támogatása</t>
  </si>
  <si>
    <t xml:space="preserve"> - Salkaházi Sára Miskolc program</t>
  </si>
  <si>
    <t xml:space="preserve"> - Lyukóvölgyi szociális célú épületek működtetése</t>
  </si>
  <si>
    <t xml:space="preserve"> - Szociális munka napja</t>
  </si>
  <si>
    <t xml:space="preserve"> - Magyar Máltai Szeretetszolgálat jelenlét programok</t>
  </si>
  <si>
    <t xml:space="preserve"> - Szociális infrastruktúra fejlesztése</t>
  </si>
  <si>
    <t>Szociális mindösszesen</t>
  </si>
  <si>
    <t>Oktatás</t>
  </si>
  <si>
    <t>Kötött felhasználású kiadások:</t>
  </si>
  <si>
    <t>Ifjúságpolitikával kapcsolatos feladatok:</t>
  </si>
  <si>
    <t xml:space="preserve"> - Mozgássérült óvodás és általános iskolás gyermekek szállítása:</t>
  </si>
  <si>
    <t xml:space="preserve">   - Magyar Máltai Szeretetszolgálat Egyesület</t>
  </si>
  <si>
    <t xml:space="preserve">   - Szimbiózis Alapítvány</t>
  </si>
  <si>
    <t xml:space="preserve"> - Célpont Ifjúsági Információs és Tanácsadó Iroda működtetése</t>
  </si>
  <si>
    <t xml:space="preserve"> - Óvodatej akció</t>
  </si>
  <si>
    <t>Egyéb feladatok:</t>
  </si>
  <si>
    <t xml:space="preserve"> - Miskolci Felnőttképző Központ Közhasznú Nonprofit Kft. működéséhez hozzájárulás</t>
  </si>
  <si>
    <t xml:space="preserve"> - Idősügyi Tanács</t>
  </si>
  <si>
    <t xml:space="preserve"> - Kiváló teljesítményt nyújtó tanulók elismerése</t>
  </si>
  <si>
    <t xml:space="preserve"> - Miskolc Városi Diákönkormányzat támogatása</t>
  </si>
  <si>
    <t xml:space="preserve"> - Helyi identitást és kohéziót erősítő önkormányzati programok (TOP támogatás)</t>
  </si>
  <si>
    <t>Oktatás mindösszesen</t>
  </si>
  <si>
    <t>Kulturális és idegenforgalmi feladatok</t>
  </si>
  <si>
    <t>Kulturális feladatok</t>
  </si>
  <si>
    <t>Rendezvények támogatása:</t>
  </si>
  <si>
    <t xml:space="preserve"> - Városi ünnepek</t>
  </si>
  <si>
    <t>Kulturális szervezetek támogatása:</t>
  </si>
  <si>
    <t xml:space="preserve"> - CINE-MIS Nonprofit Kft. működési támogatása</t>
  </si>
  <si>
    <t xml:space="preserve"> - CINE-MIS Nonprofit Kft. kölcsön biztosítása</t>
  </si>
  <si>
    <t xml:space="preserve"> - Miskolci Nemzeti Színház Nonprofit Kft. támogatása</t>
  </si>
  <si>
    <t xml:space="preserve"> - Miskolci Csodamalom Bábszínház Nonprofit Kft. támogatása</t>
  </si>
  <si>
    <t xml:space="preserve"> - Miskolci Szimfonikus Zenekar Nonprofit Kft. támogatása</t>
  </si>
  <si>
    <t xml:space="preserve"> - Miskolci Kulturális Központ Nonprofit Kft. támogatása</t>
  </si>
  <si>
    <t xml:space="preserve"> - "Bartók + …" Miskolci Nemzetközi Operafesztivál (Miskolci Operafesztivál Nonprofit Kft.)</t>
  </si>
  <si>
    <t xml:space="preserve"> - Kulturális rendezvények támogatása</t>
  </si>
  <si>
    <t xml:space="preserve"> - Határon túli kulturális és idegenforgalmi feladatok</t>
  </si>
  <si>
    <t xml:space="preserve"> - Miskolci Kommunikációs Nonprofit Kft. működtetés támogatása</t>
  </si>
  <si>
    <t xml:space="preserve"> - MIDMAR Nonprofit Kft. működési támogatása</t>
  </si>
  <si>
    <t xml:space="preserve"> - Szinvavölgyi Néptáncegyüttes támogatása</t>
  </si>
  <si>
    <t>Egyéb kulturális feladatok:</t>
  </si>
  <si>
    <t xml:space="preserve"> - Szakértői díjak</t>
  </si>
  <si>
    <t xml:space="preserve"> - Művészeti és tudományos ösztöndíjak</t>
  </si>
  <si>
    <t xml:space="preserve"> - Város által alapított díjak</t>
  </si>
  <si>
    <t xml:space="preserve"> - Miskolc város védett síremlékei</t>
  </si>
  <si>
    <t xml:space="preserve"> - Szlovák Nemzetiségi Önkormányzat Bükkszentlászló Közösségi ház működési támogatás</t>
  </si>
  <si>
    <t xml:space="preserve"> - Kiemelt történelmi évfordulók</t>
  </si>
  <si>
    <t xml:space="preserve"> - Szász Endréné életjáradéka</t>
  </si>
  <si>
    <t xml:space="preserve"> - Touch Info tornyok üzemeltetése</t>
  </si>
  <si>
    <t xml:space="preserve"> - Miskolc-Tapolca gyógyhellyé nyilvánítása</t>
  </si>
  <si>
    <t>Idegenforgalmi feladatok</t>
  </si>
  <si>
    <t xml:space="preserve"> - Idegenforgalmi Alap</t>
  </si>
  <si>
    <t xml:space="preserve"> - Idegenforgalmi kapcsolatok és kiadványok</t>
  </si>
  <si>
    <t xml:space="preserve"> - Városmarketing</t>
  </si>
  <si>
    <t>Kulturális és idegenforgalmi feladatok összesen:</t>
  </si>
  <si>
    <t>Sport</t>
  </si>
  <si>
    <t>Sportlétesítmények üzemeltetése:</t>
  </si>
  <si>
    <t xml:space="preserve"> - Miskolc Városi Sportiskola Nonprofit Kft. kiadásai:</t>
  </si>
  <si>
    <t xml:space="preserve">    - működési támogatás (sportutánpótlás képzés)</t>
  </si>
  <si>
    <t xml:space="preserve">    - kötelező úszásoktatás</t>
  </si>
  <si>
    <t xml:space="preserve"> - Miskolc Városi Szabadidőközpont Nonprofit Kft. működési támogatás</t>
  </si>
  <si>
    <t>Miskolci Sportcentrum Kft. kiadásai:</t>
  </si>
  <si>
    <t xml:space="preserve"> - Sportlétesítmények üzemeltetése</t>
  </si>
  <si>
    <t xml:space="preserve"> - Diáksport támogatása (Miskolc Városi Diáksport Szövetség)</t>
  </si>
  <si>
    <t>Miskolci Sportcentrum Kft. működési támogatás</t>
  </si>
  <si>
    <t xml:space="preserve"> - Barátság Maraton</t>
  </si>
  <si>
    <t xml:space="preserve"> - Bükki Hegyi Maraton</t>
  </si>
  <si>
    <t xml:space="preserve"> - Hazai, nemzetközi szabadidős és sportrendezvények támogatása</t>
  </si>
  <si>
    <t xml:space="preserve"> - Előre nem tervezhető, hazai, nemzetközi szabadidős és sportrendezvények támogatása</t>
  </si>
  <si>
    <t xml:space="preserve"> - Egyesületi támogatások (Egyéni olimpiai sportágak)</t>
  </si>
  <si>
    <t>Kiemelt egyesületi támogatások:</t>
  </si>
  <si>
    <t xml:space="preserve"> - Miskolci Jegesmedvék</t>
  </si>
  <si>
    <t xml:space="preserve"> - Miskolci Vízilabda Club</t>
  </si>
  <si>
    <t xml:space="preserve"> - Sport Mecénás Alap</t>
  </si>
  <si>
    <t xml:space="preserve"> - MVSC Sporttelep működtetési támogatása</t>
  </si>
  <si>
    <t xml:space="preserve"> - Eredményes miskolci sportolókkal kapcsolatos díjazások, támogatások</t>
  </si>
  <si>
    <t xml:space="preserve"> - Eredményességi támogatás</t>
  </si>
  <si>
    <t xml:space="preserve"> - Sportesemények díjazása</t>
  </si>
  <si>
    <t xml:space="preserve"> - Tájékozódási Futó VB (egyetem)</t>
  </si>
  <si>
    <t>Sport összesen:</t>
  </si>
  <si>
    <t>Központilag kezelt  feladatok</t>
  </si>
  <si>
    <t>Nemzetiségi önkormányzatok támogatása</t>
  </si>
  <si>
    <t xml:space="preserve"> - Bolgár</t>
  </si>
  <si>
    <t xml:space="preserve"> - Görög</t>
  </si>
  <si>
    <t xml:space="preserve"> - Lengyel</t>
  </si>
  <si>
    <t xml:space="preserve"> - Német</t>
  </si>
  <si>
    <t xml:space="preserve"> - Örmény</t>
  </si>
  <si>
    <t xml:space="preserve"> - Roma</t>
  </si>
  <si>
    <t xml:space="preserve"> - Ruszin</t>
  </si>
  <si>
    <t xml:space="preserve"> - Szlovák</t>
  </si>
  <si>
    <t xml:space="preserve"> - Ukrán</t>
  </si>
  <si>
    <t>Közbiztonsági és rendvédelmi feladatok:</t>
  </si>
  <si>
    <t xml:space="preserve"> - Közbiztonság, polgárőrség  támogatása</t>
  </si>
  <si>
    <t xml:space="preserve"> - Közbiztonság és közrend védelmével összefüggő feladatok támogatása</t>
  </si>
  <si>
    <t xml:space="preserve"> - Közbiztonsági megelőzés, védekezés, helyreállítási feladatok</t>
  </si>
  <si>
    <t xml:space="preserve"> - Képviselők juttatása</t>
  </si>
  <si>
    <t xml:space="preserve"> - Elszámolás az államháztartással</t>
  </si>
  <si>
    <t xml:space="preserve"> - Államháztartáson belüli megelőlegezések</t>
  </si>
  <si>
    <t xml:space="preserve"> - Szolidaritási hozzájárulás</t>
  </si>
  <si>
    <t xml:space="preserve"> - Önkormányzati intézmények, Polgármesteri Hivatal és a nemzetiségi önkormányzatok közfoglalkoztatása</t>
  </si>
  <si>
    <t>10109001-</t>
  </si>
  <si>
    <t xml:space="preserve"> - Általános igazgatási tevékenység kiadásai</t>
  </si>
  <si>
    <t xml:space="preserve"> - Önkormányzatnál foglalkoztatottak kiadásai</t>
  </si>
  <si>
    <t>10112353-</t>
  </si>
  <si>
    <t xml:space="preserve"> - Tisztségviselők juttatásai és járulékai</t>
  </si>
  <si>
    <t xml:space="preserve"> - Informatikai feladatok ellátása (Miskolc Holding Zrt.)</t>
  </si>
  <si>
    <t xml:space="preserve"> - Közétkeztetéssel összefüggő feladatok kiadásai</t>
  </si>
  <si>
    <t>Különböző alapok támogatása:</t>
  </si>
  <si>
    <t xml:space="preserve"> - Mecénási Alap</t>
  </si>
  <si>
    <t xml:space="preserve">   - Kulturális rendezvények és feladatok támogatása</t>
  </si>
  <si>
    <t xml:space="preserve">   - Bizottság által felosztható</t>
  </si>
  <si>
    <t>10113051-</t>
  </si>
  <si>
    <t xml:space="preserve">   - Polgármesteri</t>
  </si>
  <si>
    <t>10112090-</t>
  </si>
  <si>
    <t xml:space="preserve"> - Választókerületi Alap</t>
  </si>
  <si>
    <t xml:space="preserve"> - Megyei Jogú Városok Szövetsége tagdíj</t>
  </si>
  <si>
    <t xml:space="preserve"> - Civil szervezetek támogatása</t>
  </si>
  <si>
    <t>Ifjúságpolitikai feladatok</t>
  </si>
  <si>
    <t xml:space="preserve"> - Testvérvárosi kapcsolatok</t>
  </si>
  <si>
    <t xml:space="preserve"> - Esélyegyenlőségi feladatok</t>
  </si>
  <si>
    <t xml:space="preserve"> - Közbeszerzési tevékenység ellátásával összefüggő kiadások</t>
  </si>
  <si>
    <t xml:space="preserve"> - "Visegrádi Négyek az Európai Unióban" Testvérvárosi Találkozó</t>
  </si>
  <si>
    <t xml:space="preserve"> - Önkormányzati alapítású közalapítványok támogatása</t>
  </si>
  <si>
    <t xml:space="preserve"> - Médiakampányok</t>
  </si>
  <si>
    <t xml:space="preserve"> - PR feladatok</t>
  </si>
  <si>
    <t xml:space="preserve"> - Nyugdíjas klubok támogatása</t>
  </si>
  <si>
    <t xml:space="preserve"> - Miskolc Megyei Jogú Város Foglalkoztatási Paktum Programja (TOP támogatás)</t>
  </si>
  <si>
    <t xml:space="preserve"> - Adomány Fazekas testvérek részére</t>
  </si>
  <si>
    <t xml:space="preserve"> - Nemzetközi tevékenység</t>
  </si>
  <si>
    <t>Központilag kezelt feladatok mindösszesen</t>
  </si>
  <si>
    <t>Tartalékok</t>
  </si>
  <si>
    <t>Általános tartalék</t>
  </si>
  <si>
    <t>Céltartalék:</t>
  </si>
  <si>
    <t xml:space="preserve"> - iparűzési adóval összefüggő</t>
  </si>
  <si>
    <t>Tartalékok mindösszesen</t>
  </si>
  <si>
    <t>Adósságszolgálat</t>
  </si>
  <si>
    <t>Hiteltörlesztés</t>
  </si>
  <si>
    <t>Kamatfizetés</t>
  </si>
  <si>
    <t>Adósságszolgálat összesen</t>
  </si>
  <si>
    <t>Miskolc Térségi Konzorcium működéséhez kapcsolódó ÁFA kiadás</t>
  </si>
  <si>
    <t>Ifjúságpolitikával kapcsolatos feladatok</t>
  </si>
  <si>
    <t>Mikulásvonat költségeihez hozzájárulás</t>
  </si>
  <si>
    <t xml:space="preserve"> - Miskolc Megyei Jogú Város ASP Központhoz való csatlakozása</t>
  </si>
  <si>
    <t xml:space="preserve"> - Garanciákkal, biztosítékokkal kapcsolatos visszafizetések</t>
  </si>
  <si>
    <t xml:space="preserve"> - Önkormányzati peres kifizetések</t>
  </si>
  <si>
    <t>01104075</t>
  </si>
  <si>
    <t xml:space="preserve"> - MIVÍZ Kft. támogatása (lakossági ivóvíz- és csatorna szolgáltatás állami támogatás)</t>
  </si>
  <si>
    <t>05105010</t>
  </si>
  <si>
    <t xml:space="preserve"> - Rendszeres gyermekvédelmi kedvezményhez kapcsolódó pénzbeli támogatás Erzsébet utalványként adott természetbeni ellátás támogatása</t>
  </si>
  <si>
    <t>07108219</t>
  </si>
  <si>
    <t xml:space="preserve"> - MIDMAR Nonprofit Kft. részére pótbefizetés</t>
  </si>
  <si>
    <t>Miskolc Térségi Konzorcium  ÁFA megtérítés</t>
  </si>
  <si>
    <t>061073071</t>
  </si>
  <si>
    <t xml:space="preserve">      - "Legyünk együtt, Tegyünk együtt" (TOP támogatás)</t>
  </si>
  <si>
    <t>061073072</t>
  </si>
  <si>
    <t xml:space="preserve">      - Városrészi együtthatók (TOP támogatás)</t>
  </si>
  <si>
    <t>061073073</t>
  </si>
  <si>
    <t xml:space="preserve">      - Miskolc Te vagy! (TOP támogatás)</t>
  </si>
  <si>
    <t>07108306</t>
  </si>
  <si>
    <t xml:space="preserve"> - II. Rákóczi Ferenc Megyei és Városi Könyvtár visszatérítendő támogatás</t>
  </si>
  <si>
    <t>08107340</t>
  </si>
  <si>
    <t xml:space="preserve"> - 2017/2018. évi TAO Sportfejlesztési Program pályázatok önrésze</t>
  </si>
  <si>
    <t>03105009</t>
  </si>
  <si>
    <t>Városüzemeltetési feladatok (5.1. melléklet)</t>
  </si>
  <si>
    <t>Miskolc Holding Zrt-hez kapcsolódó kiadások:</t>
  </si>
  <si>
    <t xml:space="preserve"> - Fiatalok első lakáshoz jutásának pénzügyi támogatása</t>
  </si>
  <si>
    <t>01104054</t>
  </si>
  <si>
    <t xml:space="preserve">    - Egyedi közfoglalkoztatotti program</t>
  </si>
  <si>
    <t>01114019</t>
  </si>
  <si>
    <t>Főépítészi feladatok</t>
  </si>
  <si>
    <t>01114020</t>
  </si>
  <si>
    <t>Városrendezési feladatok</t>
  </si>
  <si>
    <t>01114021</t>
  </si>
  <si>
    <t>Városépítészeti pályázatok</t>
  </si>
  <si>
    <t>03105021</t>
  </si>
  <si>
    <t>Önkormányzati vagyon őrzésével, tárolásával kapcsolatos kiadások</t>
  </si>
  <si>
    <t>07108367</t>
  </si>
  <si>
    <t>Imázs kampány</t>
  </si>
  <si>
    <t>08107142</t>
  </si>
  <si>
    <t>Kiemelt sportesemények támogatása</t>
  </si>
  <si>
    <t>10113520</t>
  </si>
  <si>
    <t>10113521</t>
  </si>
  <si>
    <t>2018. évi bérfejlesztés kiadási</t>
  </si>
  <si>
    <t>05106457</t>
  </si>
  <si>
    <t>05106459</t>
  </si>
  <si>
    <t>06107334</t>
  </si>
  <si>
    <t>07108309</t>
  </si>
  <si>
    <t>08107143</t>
  </si>
  <si>
    <t>10113482</t>
  </si>
  <si>
    <t xml:space="preserve"> - Hiszek Benned Sport Program II.</t>
  </si>
  <si>
    <t>-10113058</t>
  </si>
  <si>
    <t>-10112355</t>
  </si>
  <si>
    <t xml:space="preserve"> - Szociális ágazati összevont pótlék </t>
  </si>
  <si>
    <t xml:space="preserve"> - Szociális ágazatban egészségügyi végzettséghez kötött munkakörben foglalkoztatottak egészségügyi kiegészítő pótlék</t>
  </si>
  <si>
    <t xml:space="preserve"> - Bosh Óvodai csoport támogatás</t>
  </si>
  <si>
    <t xml:space="preserve"> - Kulturális illetménypótlék</t>
  </si>
  <si>
    <t xml:space="preserve"> - Diósgyőri Kórház átvételével kapcsolatos üzemeltetési költségek kiadásai</t>
  </si>
  <si>
    <t xml:space="preserve"> - Költségvetési szerveknél foglalkoztatottak bérkompenzációja</t>
  </si>
  <si>
    <t>-01101632</t>
  </si>
  <si>
    <t>-01101633</t>
  </si>
  <si>
    <t>10113076</t>
  </si>
  <si>
    <t xml:space="preserve"> - Megyei Jogú Városok Szövetsége Jegyzői Kollégiumi ülés kiadásai</t>
  </si>
  <si>
    <t>06107018</t>
  </si>
  <si>
    <t>10111502</t>
  </si>
  <si>
    <t>11105037-</t>
  </si>
  <si>
    <t>-11105038</t>
  </si>
  <si>
    <t>11105052-</t>
  </si>
  <si>
    <t>-11105054</t>
  </si>
  <si>
    <t>05106460</t>
  </si>
  <si>
    <t xml:space="preserve"> - Bölcsődei kiegészítő támogatás kiadásai</t>
  </si>
  <si>
    <t>10109009</t>
  </si>
  <si>
    <t xml:space="preserve"> - Diákmunka támogatása</t>
  </si>
  <si>
    <t>08107341</t>
  </si>
  <si>
    <t xml:space="preserve"> - 2018/2019. évi TAO Sportfejlesztési Program pályázatok önrésze</t>
  </si>
  <si>
    <t>05106461</t>
  </si>
  <si>
    <t xml:space="preserve"> - Óvodai és iskolai szociális segítő tevékenység támogatása</t>
  </si>
  <si>
    <t xml:space="preserve"> - Nemzetiségi nevelési-oktatási feladatot ellátó pedagógusok nemzetiségi pótléka</t>
  </si>
  <si>
    <t>-10112114</t>
  </si>
  <si>
    <t>-10109014</t>
  </si>
  <si>
    <t>Módosított előirányzat</t>
  </si>
  <si>
    <t>Korrekció</t>
  </si>
  <si>
    <t>Korrekció utáni módosított előirányzat</t>
  </si>
  <si>
    <t>AZ ÖNKORMÁNYZAT 2018. ÉVI KIADÁSAI FELADATONKÉNT</t>
  </si>
  <si>
    <t>6. melléklet Az Önkormányzat 2018. évi költségvetésének megállapításáról szóló 2/2018. (III. 6.) rendelet módosításáról szóló</t>
  </si>
  <si>
    <t>(3.2. melléklet a 2/2018. (III. 6.) önkormányzati rendelethez)</t>
  </si>
  <si>
    <t>Miskolc Térségi Konzorcium működéséhez kapcsolódó kiadások összesen</t>
  </si>
  <si>
    <t>Városi szinten kiemelt egyesületek létesítményhasználati és versenyeztetésének támogatása:</t>
  </si>
  <si>
    <t xml:space="preserve"> - Kárpát-medence népviseletei gyűjtemény őrzése, tárolása (Lézerpont Stúdió Kft.)</t>
  </si>
  <si>
    <t>Különböző szervezetek támogatása, költség hozzájárulások, tagdíjak:</t>
  </si>
  <si>
    <t>21/2018. (XII.17.)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</si>
</sst>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297">
    <xf numFmtId="0" fontId="0" fillId="0" borderId="0" xfId="0"/>
    <xf numFmtId="49" fontId="1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/>
    <xf numFmtId="49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9" fontId="5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/>
    <xf numFmtId="0" fontId="1" fillId="0" borderId="5" xfId="0" applyFont="1" applyBorder="1" applyAlignment="1"/>
    <xf numFmtId="49" fontId="1" fillId="0" borderId="17" xfId="0" applyNumberFormat="1" applyFont="1" applyBorder="1" applyAlignment="1"/>
    <xf numFmtId="0" fontId="1" fillId="0" borderId="17" xfId="0" applyFont="1" applyBorder="1" applyAlignment="1"/>
    <xf numFmtId="49" fontId="1" fillId="0" borderId="35" xfId="0" applyNumberFormat="1" applyFont="1" applyBorder="1" applyAlignment="1"/>
    <xf numFmtId="0" fontId="1" fillId="0" borderId="35" xfId="0" applyFont="1" applyBorder="1" applyAlignment="1"/>
    <xf numFmtId="49" fontId="1" fillId="0" borderId="8" xfId="0" applyNumberFormat="1" applyFont="1" applyBorder="1" applyAlignment="1"/>
    <xf numFmtId="0" fontId="6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/>
    <xf numFmtId="0" fontId="1" fillId="2" borderId="0" xfId="0" applyFont="1" applyFill="1" applyAlignment="1"/>
    <xf numFmtId="3" fontId="1" fillId="2" borderId="0" xfId="0" applyNumberFormat="1" applyFont="1" applyFill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1" fillId="4" borderId="0" xfId="0" applyFont="1" applyFill="1" applyBorder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2" fillId="0" borderId="0" xfId="0" applyFont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9" fillId="0" borderId="0" xfId="0" applyFont="1" applyAlignment="1"/>
    <xf numFmtId="0" fontId="2" fillId="4" borderId="0" xfId="0" applyFont="1" applyFill="1" applyBorder="1" applyAlignment="1"/>
    <xf numFmtId="49" fontId="1" fillId="2" borderId="22" xfId="0" applyNumberFormat="1" applyFont="1" applyFill="1" applyBorder="1" applyAlignment="1"/>
    <xf numFmtId="49" fontId="1" fillId="2" borderId="17" xfId="0" applyNumberFormat="1" applyFont="1" applyFill="1" applyBorder="1" applyAlignment="1"/>
    <xf numFmtId="0" fontId="1" fillId="2" borderId="3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49" fontId="2" fillId="2" borderId="43" xfId="0" applyNumberFormat="1" applyFont="1" applyFill="1" applyBorder="1" applyAlignment="1"/>
    <xf numFmtId="0" fontId="2" fillId="2" borderId="0" xfId="0" applyFont="1" applyFill="1" applyBorder="1" applyAlignment="1"/>
    <xf numFmtId="49" fontId="2" fillId="2" borderId="8" xfId="0" applyNumberFormat="1" applyFont="1" applyFill="1" applyBorder="1" applyAlignment="1"/>
    <xf numFmtId="0" fontId="1" fillId="2" borderId="0" xfId="0" applyFont="1" applyFill="1" applyBorder="1" applyAlignment="1"/>
    <xf numFmtId="0" fontId="1" fillId="2" borderId="17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49" fontId="1" fillId="2" borderId="17" xfId="0" quotePrefix="1" applyNumberFormat="1" applyFont="1" applyFill="1" applyBorder="1" applyAlignment="1"/>
    <xf numFmtId="0" fontId="8" fillId="2" borderId="22" xfId="0" applyFont="1" applyFill="1" applyBorder="1" applyAlignment="1"/>
    <xf numFmtId="0" fontId="1" fillId="2" borderId="42" xfId="0" applyFont="1" applyFill="1" applyBorder="1" applyAlignment="1"/>
    <xf numFmtId="0" fontId="12" fillId="4" borderId="0" xfId="0" applyFont="1" applyFill="1" applyAlignment="1"/>
    <xf numFmtId="0" fontId="12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vertical="center"/>
    </xf>
    <xf numFmtId="0" fontId="12" fillId="4" borderId="0" xfId="0" applyFont="1" applyFill="1" applyBorder="1" applyAlignment="1"/>
    <xf numFmtId="0" fontId="12" fillId="3" borderId="0" xfId="0" applyFont="1" applyFill="1" applyAlignment="1"/>
    <xf numFmtId="3" fontId="1" fillId="0" borderId="0" xfId="0" applyNumberFormat="1" applyFont="1" applyBorder="1" applyAlignment="1"/>
    <xf numFmtId="3" fontId="1" fillId="2" borderId="0" xfId="0" applyNumberFormat="1" applyFont="1" applyFill="1" applyBorder="1" applyAlignment="1"/>
    <xf numFmtId="0" fontId="12" fillId="2" borderId="0" xfId="0" applyFont="1" applyFill="1" applyAlignment="1"/>
    <xf numFmtId="0" fontId="12" fillId="2" borderId="0" xfId="0" applyFont="1" applyFill="1" applyBorder="1" applyAlignment="1"/>
    <xf numFmtId="0" fontId="1" fillId="2" borderId="22" xfId="0" applyFont="1" applyFill="1" applyBorder="1" applyAlignment="1">
      <alignment horizontal="left"/>
    </xf>
    <xf numFmtId="0" fontId="8" fillId="2" borderId="17" xfId="0" applyFont="1" applyFill="1" applyBorder="1" applyAlignment="1"/>
    <xf numFmtId="0" fontId="1" fillId="2" borderId="42" xfId="0" applyFont="1" applyFill="1" applyBorder="1" applyAlignment="1">
      <alignment horizontal="left"/>
    </xf>
    <xf numFmtId="0" fontId="1" fillId="2" borderId="17" xfId="0" applyFont="1" applyFill="1" applyBorder="1" applyAlignment="1"/>
    <xf numFmtId="0" fontId="1" fillId="2" borderId="33" xfId="0" applyFont="1" applyFill="1" applyBorder="1" applyAlignment="1"/>
    <xf numFmtId="49" fontId="1" fillId="2" borderId="38" xfId="0" applyNumberFormat="1" applyFont="1" applyFill="1" applyBorder="1" applyAlignment="1"/>
    <xf numFmtId="0" fontId="1" fillId="2" borderId="38" xfId="0" applyFont="1" applyFill="1" applyBorder="1" applyAlignment="1"/>
    <xf numFmtId="0" fontId="8" fillId="2" borderId="39" xfId="0" applyFont="1" applyFill="1" applyBorder="1" applyAlignment="1"/>
    <xf numFmtId="49" fontId="2" fillId="5" borderId="29" xfId="0" applyNumberFormat="1" applyFont="1" applyFill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/>
    <xf numFmtId="0" fontId="2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5" borderId="25" xfId="0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2" fillId="5" borderId="2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29" xfId="0" applyFont="1" applyFill="1" applyBorder="1"/>
    <xf numFmtId="0" fontId="2" fillId="5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2" fillId="0" borderId="8" xfId="0" applyNumberFormat="1" applyFont="1" applyBorder="1"/>
    <xf numFmtId="49" fontId="2" fillId="0" borderId="17" xfId="0" applyNumberFormat="1" applyFont="1" applyBorder="1"/>
    <xf numFmtId="49" fontId="2" fillId="0" borderId="22" xfId="0" applyNumberFormat="1" applyFont="1" applyBorder="1"/>
    <xf numFmtId="49" fontId="2" fillId="5" borderId="25" xfId="0" applyNumberFormat="1" applyFont="1" applyFill="1" applyBorder="1" applyAlignment="1">
      <alignment vertical="center"/>
    </xf>
    <xf numFmtId="49" fontId="2" fillId="5" borderId="29" xfId="0" applyNumberFormat="1" applyFont="1" applyFill="1" applyBorder="1"/>
    <xf numFmtId="0" fontId="1" fillId="2" borderId="22" xfId="0" applyFont="1" applyFill="1" applyBorder="1" applyAlignment="1"/>
    <xf numFmtId="0" fontId="1" fillId="2" borderId="32" xfId="0" applyFont="1" applyFill="1" applyBorder="1" applyAlignment="1"/>
    <xf numFmtId="3" fontId="3" fillId="2" borderId="0" xfId="0" applyNumberFormat="1" applyFont="1" applyFill="1" applyAlignment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5" fillId="2" borderId="4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19" xfId="0" applyNumberFormat="1" applyFont="1" applyFill="1" applyBorder="1" applyAlignment="1">
      <alignment horizontal="right"/>
    </xf>
    <xf numFmtId="3" fontId="2" fillId="2" borderId="19" xfId="0" applyNumberFormat="1" applyFont="1" applyFill="1" applyBorder="1"/>
    <xf numFmtId="3" fontId="2" fillId="2" borderId="21" xfId="0" applyNumberFormat="1" applyFont="1" applyFill="1" applyBorder="1"/>
    <xf numFmtId="3" fontId="2" fillId="5" borderId="27" xfId="0" applyNumberFormat="1" applyFont="1" applyFill="1" applyBorder="1" applyAlignment="1">
      <alignment vertical="center"/>
    </xf>
    <xf numFmtId="3" fontId="2" fillId="5" borderId="30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/>
    <xf numFmtId="3" fontId="1" fillId="2" borderId="19" xfId="0" applyNumberFormat="1" applyFont="1" applyFill="1" applyBorder="1" applyAlignment="1"/>
    <xf numFmtId="3" fontId="1" fillId="2" borderId="36" xfId="0" applyNumberFormat="1" applyFont="1" applyFill="1" applyBorder="1" applyAlignment="1"/>
    <xf numFmtId="3" fontId="7" fillId="2" borderId="16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2" fillId="2" borderId="45" xfId="0" applyNumberFormat="1" applyFont="1" applyFill="1" applyBorder="1" applyAlignment="1"/>
    <xf numFmtId="3" fontId="1" fillId="2" borderId="21" xfId="0" applyNumberFormat="1" applyFont="1" applyFill="1" applyBorder="1" applyAlignment="1"/>
    <xf numFmtId="3" fontId="2" fillId="2" borderId="16" xfId="0" applyNumberFormat="1" applyFont="1" applyFill="1" applyBorder="1" applyAlignment="1"/>
    <xf numFmtId="3" fontId="9" fillId="2" borderId="16" xfId="0" applyNumberFormat="1" applyFont="1" applyFill="1" applyBorder="1" applyAlignment="1"/>
    <xf numFmtId="3" fontId="2" fillId="2" borderId="16" xfId="0" applyNumberFormat="1" applyFont="1" applyFill="1" applyBorder="1" applyAlignment="1">
      <alignment vertical="center"/>
    </xf>
    <xf numFmtId="3" fontId="1" fillId="2" borderId="51" xfId="0" applyNumberFormat="1" applyFont="1" applyFill="1" applyBorder="1" applyAlignment="1"/>
    <xf numFmtId="3" fontId="8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3" fontId="1" fillId="2" borderId="33" xfId="0" applyNumberFormat="1" applyFont="1" applyFill="1" applyBorder="1" applyAlignment="1"/>
    <xf numFmtId="49" fontId="1" fillId="2" borderId="22" xfId="0" applyNumberFormat="1" applyFont="1" applyFill="1" applyBorder="1" applyAlignment="1">
      <alignment horizontal="left"/>
    </xf>
    <xf numFmtId="0" fontId="1" fillId="2" borderId="33" xfId="0" applyFont="1" applyFill="1" applyBorder="1" applyAlignment="1">
      <alignment horizontal="left" wrapText="1"/>
    </xf>
    <xf numFmtId="49" fontId="1" fillId="2" borderId="22" xfId="0" quotePrefix="1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8" fillId="2" borderId="3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3" fontId="2" fillId="2" borderId="30" xfId="0" applyNumberFormat="1" applyFont="1" applyFill="1" applyBorder="1" applyAlignment="1">
      <alignment vertical="center"/>
    </xf>
    <xf numFmtId="0" fontId="1" fillId="2" borderId="8" xfId="0" applyFont="1" applyFill="1" applyBorder="1" applyAlignment="1"/>
    <xf numFmtId="0" fontId="2" fillId="2" borderId="29" xfId="0" applyFont="1" applyFill="1" applyBorder="1" applyAlignment="1">
      <alignment vertical="center"/>
    </xf>
    <xf numFmtId="0" fontId="1" fillId="2" borderId="33" xfId="0" applyFont="1" applyFill="1" applyBorder="1" applyAlignment="1">
      <alignment wrapText="1"/>
    </xf>
    <xf numFmtId="0" fontId="2" fillId="2" borderId="8" xfId="0" applyFont="1" applyFill="1" applyBorder="1" applyAlignment="1"/>
    <xf numFmtId="49" fontId="7" fillId="2" borderId="8" xfId="0" applyNumberFormat="1" applyFont="1" applyFill="1" applyBorder="1" applyAlignment="1"/>
    <xf numFmtId="0" fontId="8" fillId="2" borderId="8" xfId="0" applyFont="1" applyFill="1" applyBorder="1" applyAlignment="1"/>
    <xf numFmtId="0" fontId="8" fillId="2" borderId="32" xfId="0" applyFont="1" applyFill="1" applyBorder="1" applyAlignment="1"/>
    <xf numFmtId="0" fontId="8" fillId="2" borderId="38" xfId="0" applyFont="1" applyFill="1" applyBorder="1" applyAlignment="1"/>
    <xf numFmtId="49" fontId="1" fillId="2" borderId="8" xfId="0" quotePrefix="1" applyNumberFormat="1" applyFont="1" applyFill="1" applyBorder="1" applyAlignment="1">
      <alignment horizontal="left"/>
    </xf>
    <xf numFmtId="49" fontId="9" fillId="2" borderId="8" xfId="0" quotePrefix="1" applyNumberFormat="1" applyFont="1" applyFill="1" applyBorder="1" applyAlignment="1">
      <alignment horizontal="left"/>
    </xf>
    <xf numFmtId="0" fontId="9" fillId="2" borderId="8" xfId="0" applyFont="1" applyFill="1" applyBorder="1" applyAlignment="1"/>
    <xf numFmtId="49" fontId="1" fillId="2" borderId="17" xfId="0" quotePrefix="1" applyNumberFormat="1" applyFont="1" applyFill="1" applyBorder="1" applyAlignment="1">
      <alignment horizontal="left"/>
    </xf>
    <xf numFmtId="49" fontId="1" fillId="2" borderId="38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/>
    </xf>
    <xf numFmtId="0" fontId="8" fillId="2" borderId="48" xfId="0" applyFont="1" applyFill="1" applyBorder="1" applyAlignment="1"/>
    <xf numFmtId="0" fontId="1" fillId="2" borderId="42" xfId="0" applyFont="1" applyFill="1" applyBorder="1" applyAlignment="1">
      <alignment wrapText="1"/>
    </xf>
    <xf numFmtId="49" fontId="2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9" fontId="1" fillId="2" borderId="8" xfId="0" quotePrefix="1" applyNumberFormat="1" applyFont="1" applyFill="1" applyBorder="1" applyAlignment="1"/>
    <xf numFmtId="0" fontId="1" fillId="2" borderId="39" xfId="0" applyFont="1" applyFill="1" applyBorder="1" applyAlignment="1"/>
    <xf numFmtId="0" fontId="6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49" fontId="1" fillId="2" borderId="49" xfId="0" applyNumberFormat="1" applyFont="1" applyFill="1" applyBorder="1" applyAlignment="1"/>
    <xf numFmtId="0" fontId="8" fillId="2" borderId="49" xfId="0" applyFont="1" applyFill="1" applyBorder="1" applyAlignment="1"/>
    <xf numFmtId="0" fontId="1" fillId="2" borderId="50" xfId="0" applyFont="1" applyFill="1" applyBorder="1" applyAlignment="1">
      <alignment horizontal="left"/>
    </xf>
    <xf numFmtId="49" fontId="1" fillId="2" borderId="38" xfId="0" quotePrefix="1" applyNumberFormat="1" applyFont="1" applyFill="1" applyBorder="1" applyAlignment="1"/>
    <xf numFmtId="49" fontId="12" fillId="2" borderId="8" xfId="0" applyNumberFormat="1" applyFont="1" applyFill="1" applyBorder="1" applyAlignment="1"/>
    <xf numFmtId="0" fontId="12" fillId="2" borderId="8" xfId="0" applyFont="1" applyFill="1" applyBorder="1" applyAlignment="1"/>
    <xf numFmtId="0" fontId="12" fillId="2" borderId="32" xfId="0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3" fontId="2" fillId="6" borderId="14" xfId="0" applyNumberFormat="1" applyFont="1" applyFill="1" applyBorder="1" applyAlignment="1">
      <alignment vertical="center"/>
    </xf>
    <xf numFmtId="3" fontId="2" fillId="6" borderId="3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20" xfId="0" applyNumberFormat="1" applyFont="1" applyFill="1" applyBorder="1" applyAlignment="1">
      <alignment horizontal="right"/>
    </xf>
    <xf numFmtId="3" fontId="2" fillId="2" borderId="20" xfId="0" applyNumberFormat="1" applyFont="1" applyFill="1" applyBorder="1"/>
    <xf numFmtId="3" fontId="2" fillId="2" borderId="24" xfId="0" applyNumberFormat="1" applyFont="1" applyFill="1" applyBorder="1"/>
    <xf numFmtId="3" fontId="2" fillId="5" borderId="28" xfId="0" applyNumberFormat="1" applyFont="1" applyFill="1" applyBorder="1" applyAlignment="1">
      <alignment vertical="center"/>
    </xf>
    <xf numFmtId="3" fontId="2" fillId="6" borderId="15" xfId="0" applyNumberFormat="1" applyFont="1" applyFill="1" applyBorder="1" applyAlignment="1">
      <alignment vertical="center"/>
    </xf>
    <xf numFmtId="3" fontId="2" fillId="6" borderId="31" xfId="0" applyNumberFormat="1" applyFont="1" applyFill="1" applyBorder="1" applyAlignment="1">
      <alignment horizontal="right"/>
    </xf>
    <xf numFmtId="3" fontId="2" fillId="5" borderId="31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/>
    <xf numFmtId="3" fontId="1" fillId="2" borderId="20" xfId="0" applyNumberFormat="1" applyFont="1" applyFill="1" applyBorder="1" applyAlignment="1"/>
    <xf numFmtId="3" fontId="1" fillId="2" borderId="37" xfId="0" applyNumberFormat="1" applyFont="1" applyFill="1" applyBorder="1" applyAlignment="1"/>
    <xf numFmtId="3" fontId="7" fillId="2" borderId="11" xfId="0" applyNumberFormat="1" applyFont="1" applyFill="1" applyBorder="1" applyAlignment="1"/>
    <xf numFmtId="3" fontId="1" fillId="2" borderId="41" xfId="0" applyNumberFormat="1" applyFont="1" applyFill="1" applyBorder="1" applyAlignment="1"/>
    <xf numFmtId="3" fontId="1" fillId="2" borderId="34" xfId="0" applyNumberFormat="1" applyFont="1" applyFill="1" applyBorder="1" applyAlignment="1"/>
    <xf numFmtId="3" fontId="2" fillId="2" borderId="46" xfId="0" applyNumberFormat="1" applyFont="1" applyFill="1" applyBorder="1" applyAlignment="1"/>
    <xf numFmtId="3" fontId="1" fillId="2" borderId="24" xfId="0" applyNumberFormat="1" applyFont="1" applyFill="1" applyBorder="1" applyAlignment="1"/>
    <xf numFmtId="3" fontId="2" fillId="2" borderId="31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/>
    <xf numFmtId="3" fontId="9" fillId="2" borderId="11" xfId="0" applyNumberFormat="1" applyFont="1" applyFill="1" applyBorder="1" applyAlignment="1"/>
    <xf numFmtId="3" fontId="2" fillId="2" borderId="11" xfId="0" applyNumberFormat="1" applyFont="1" applyFill="1" applyBorder="1" applyAlignment="1">
      <alignment vertical="center"/>
    </xf>
    <xf numFmtId="3" fontId="1" fillId="2" borderId="52" xfId="0" applyNumberFormat="1" applyFont="1" applyFill="1" applyBorder="1" applyAlignment="1"/>
    <xf numFmtId="3" fontId="8" fillId="2" borderId="11" xfId="0" applyNumberFormat="1" applyFont="1" applyFill="1" applyBorder="1" applyAlignment="1"/>
    <xf numFmtId="3" fontId="1" fillId="2" borderId="11" xfId="0" applyNumberFormat="1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Continuous"/>
    </xf>
    <xf numFmtId="0" fontId="16" fillId="2" borderId="0" xfId="0" applyFont="1" applyFill="1" applyBorder="1" applyAlignment="1">
      <alignment horizontal="centerContinuous"/>
    </xf>
    <xf numFmtId="49" fontId="2" fillId="2" borderId="12" xfId="0" applyNumberFormat="1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center"/>
    </xf>
    <xf numFmtId="0" fontId="1" fillId="0" borderId="18" xfId="0" applyFont="1" applyBorder="1" applyAlignment="1"/>
    <xf numFmtId="0" fontId="1" fillId="0" borderId="60" xfId="0" applyFont="1" applyBorder="1" applyAlignment="1"/>
    <xf numFmtId="0" fontId="1" fillId="2" borderId="18" xfId="0" applyFont="1" applyFill="1" applyBorder="1" applyAlignment="1">
      <alignment horizontal="left"/>
    </xf>
    <xf numFmtId="0" fontId="9" fillId="2" borderId="48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 wrapText="1"/>
    </xf>
    <xf numFmtId="0" fontId="1" fillId="2" borderId="48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2" fillId="2" borderId="61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1" fillId="2" borderId="23" xfId="0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48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" fillId="2" borderId="23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wrapText="1"/>
    </xf>
    <xf numFmtId="0" fontId="1" fillId="2" borderId="48" xfId="0" applyFont="1" applyFill="1" applyBorder="1" applyAlignment="1"/>
    <xf numFmtId="3" fontId="2" fillId="2" borderId="57" xfId="0" applyNumberFormat="1" applyFont="1" applyFill="1" applyBorder="1" applyAlignment="1">
      <alignment horizontal="right"/>
    </xf>
    <xf numFmtId="3" fontId="2" fillId="2" borderId="58" xfId="0" applyNumberFormat="1" applyFont="1" applyFill="1" applyBorder="1" applyAlignment="1">
      <alignment horizontal="right"/>
    </xf>
    <xf numFmtId="3" fontId="2" fillId="2" borderId="62" xfId="0" applyNumberFormat="1" applyFont="1" applyFill="1" applyBorder="1" applyAlignment="1">
      <alignment horizontal="right"/>
    </xf>
    <xf numFmtId="3" fontId="2" fillId="2" borderId="62" xfId="0" applyNumberFormat="1" applyFont="1" applyFill="1" applyBorder="1"/>
    <xf numFmtId="3" fontId="2" fillId="2" borderId="63" xfId="0" applyNumberFormat="1" applyFont="1" applyFill="1" applyBorder="1"/>
    <xf numFmtId="3" fontId="2" fillId="5" borderId="64" xfId="0" applyNumberFormat="1" applyFont="1" applyFill="1" applyBorder="1" applyAlignment="1">
      <alignment vertical="center"/>
    </xf>
    <xf numFmtId="3" fontId="2" fillId="6" borderId="59" xfId="0" applyNumberFormat="1" applyFont="1" applyFill="1" applyBorder="1" applyAlignment="1">
      <alignment vertical="center"/>
    </xf>
    <xf numFmtId="3" fontId="2" fillId="6" borderId="56" xfId="0" applyNumberFormat="1" applyFont="1" applyFill="1" applyBorder="1" applyAlignment="1">
      <alignment horizontal="right"/>
    </xf>
    <xf numFmtId="3" fontId="2" fillId="5" borderId="56" xfId="0" applyNumberFormat="1" applyFont="1" applyFill="1" applyBorder="1" applyAlignment="1">
      <alignment horizontal="right" vertical="center"/>
    </xf>
    <xf numFmtId="3" fontId="1" fillId="2" borderId="58" xfId="0" applyNumberFormat="1" applyFont="1" applyFill="1" applyBorder="1" applyAlignment="1"/>
    <xf numFmtId="3" fontId="1" fillId="2" borderId="62" xfId="0" applyNumberFormat="1" applyFont="1" applyFill="1" applyBorder="1" applyAlignment="1"/>
    <xf numFmtId="3" fontId="1" fillId="2" borderId="65" xfId="0" applyNumberFormat="1" applyFont="1" applyFill="1" applyBorder="1" applyAlignment="1"/>
    <xf numFmtId="3" fontId="7" fillId="2" borderId="58" xfId="0" applyNumberFormat="1" applyFont="1" applyFill="1" applyBorder="1" applyAlignment="1"/>
    <xf numFmtId="3" fontId="1" fillId="2" borderId="66" xfId="0" applyNumberFormat="1" applyFont="1" applyFill="1" applyBorder="1" applyAlignment="1"/>
    <xf numFmtId="3" fontId="2" fillId="2" borderId="67" xfId="0" applyNumberFormat="1" applyFont="1" applyFill="1" applyBorder="1" applyAlignment="1"/>
    <xf numFmtId="3" fontId="1" fillId="2" borderId="63" xfId="0" applyNumberFormat="1" applyFont="1" applyFill="1" applyBorder="1" applyAlignment="1"/>
    <xf numFmtId="3" fontId="2" fillId="2" borderId="56" xfId="0" applyNumberFormat="1" applyFont="1" applyFill="1" applyBorder="1" applyAlignment="1">
      <alignment vertical="center"/>
    </xf>
    <xf numFmtId="3" fontId="2" fillId="2" borderId="58" xfId="0" applyNumberFormat="1" applyFont="1" applyFill="1" applyBorder="1" applyAlignment="1"/>
    <xf numFmtId="3" fontId="9" fillId="2" borderId="58" xfId="0" applyNumberFormat="1" applyFont="1" applyFill="1" applyBorder="1" applyAlignment="1"/>
    <xf numFmtId="3" fontId="2" fillId="2" borderId="58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9" fontId="18" fillId="0" borderId="0" xfId="0" applyNumberFormat="1" applyFont="1" applyAlignment="1">
      <alignment horizontal="centerContinuous" wrapText="1"/>
    </xf>
    <xf numFmtId="0" fontId="17" fillId="0" borderId="0" xfId="0" applyFont="1" applyAlignment="1">
      <alignment horizontal="centerContinuous" wrapText="1"/>
    </xf>
    <xf numFmtId="0" fontId="18" fillId="0" borderId="0" xfId="0" applyFont="1" applyAlignment="1">
      <alignment horizontal="centerContinuous" wrapText="1"/>
    </xf>
    <xf numFmtId="3" fontId="17" fillId="2" borderId="0" xfId="0" applyNumberFormat="1" applyFont="1" applyFill="1" applyAlignment="1">
      <alignment horizontal="centerContinuous" wrapText="1"/>
    </xf>
    <xf numFmtId="0" fontId="17" fillId="0" borderId="0" xfId="0" applyFont="1" applyAlignment="1"/>
    <xf numFmtId="3" fontId="7" fillId="2" borderId="0" xfId="0" applyNumberFormat="1" applyFont="1" applyFill="1" applyAlignment="1">
      <alignment horizontal="right" wrapText="1"/>
    </xf>
    <xf numFmtId="3" fontId="1" fillId="2" borderId="39" xfId="0" applyNumberFormat="1" applyFont="1" applyFill="1" applyBorder="1" applyAlignment="1"/>
    <xf numFmtId="3" fontId="1" fillId="2" borderId="69" xfId="0" applyNumberFormat="1" applyFont="1" applyFill="1" applyBorder="1" applyAlignment="1"/>
    <xf numFmtId="0" fontId="8" fillId="2" borderId="39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/>
    </xf>
    <xf numFmtId="49" fontId="1" fillId="2" borderId="70" xfId="0" applyNumberFormat="1" applyFont="1" applyFill="1" applyBorder="1" applyAlignment="1"/>
    <xf numFmtId="0" fontId="13" fillId="2" borderId="0" xfId="0" applyFont="1" applyFill="1" applyBorder="1" applyAlignment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 wrapText="1"/>
    </xf>
    <xf numFmtId="3" fontId="4" fillId="2" borderId="53" xfId="0" applyNumberFormat="1" applyFont="1" applyFill="1" applyBorder="1" applyAlignment="1">
      <alignment horizontal="center" vertical="center" wrapText="1"/>
    </xf>
    <xf numFmtId="3" fontId="4" fillId="2" borderId="54" xfId="0" applyNumberFormat="1" applyFont="1" applyFill="1" applyBorder="1" applyAlignment="1">
      <alignment horizontal="center" vertical="center" wrapText="1"/>
    </xf>
    <xf numFmtId="3" fontId="4" fillId="2" borderId="5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left" wrapText="1"/>
    </xf>
    <xf numFmtId="0" fontId="1" fillId="2" borderId="4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4" fillId="2" borderId="57" xfId="0" applyNumberFormat="1" applyFont="1" applyFill="1" applyBorder="1" applyAlignment="1">
      <alignment horizontal="center" vertical="center" wrapText="1"/>
    </xf>
    <xf numFmtId="3" fontId="4" fillId="2" borderId="58" xfId="0" applyNumberFormat="1" applyFont="1" applyFill="1" applyBorder="1" applyAlignment="1">
      <alignment horizontal="center" vertical="center" wrapText="1"/>
    </xf>
    <xf numFmtId="3" fontId="4" fillId="2" borderId="5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2"/>
  <sheetViews>
    <sheetView tabSelected="1" view="pageBreakPreview" zoomScale="86" zoomScaleNormal="100" zoomScaleSheetLayoutView="86" workbookViewId="0">
      <selection activeCell="B3" sqref="B3:G3"/>
    </sheetView>
  </sheetViews>
  <sheetFormatPr defaultColWidth="11" defaultRowHeight="12.75" x14ac:dyDescent="0.2"/>
  <cols>
    <col min="1" max="1" width="4.28515625" style="270" customWidth="1"/>
    <col min="2" max="2" width="11.28515625" style="1" customWidth="1"/>
    <col min="3" max="3" width="3.140625" style="2" customWidth="1"/>
    <col min="4" max="4" width="62.28515625" style="2" customWidth="1"/>
    <col min="5" max="7" width="14.7109375" style="20" bestFit="1" customWidth="1"/>
    <col min="8" max="8" width="13.85546875" style="2" bestFit="1" customWidth="1"/>
    <col min="9" max="9" width="14.28515625" style="2" customWidth="1"/>
    <col min="10" max="252" width="11" style="2"/>
    <col min="253" max="253" width="4.42578125" style="2" customWidth="1"/>
    <col min="254" max="254" width="11.28515625" style="2" customWidth="1"/>
    <col min="255" max="255" width="3.140625" style="2" customWidth="1"/>
    <col min="256" max="256" width="62.28515625" style="2" customWidth="1"/>
    <col min="257" max="257" width="13.85546875" style="2" bestFit="1" customWidth="1"/>
    <col min="258" max="258" width="14.85546875" style="2" bestFit="1" customWidth="1"/>
    <col min="259" max="259" width="12.7109375" style="2" bestFit="1" customWidth="1"/>
    <col min="260" max="260" width="10.7109375" style="2" customWidth="1"/>
    <col min="261" max="261" width="51.28515625" style="2" customWidth="1"/>
    <col min="262" max="263" width="11" style="2"/>
    <col min="264" max="264" width="12.7109375" style="2" bestFit="1" customWidth="1"/>
    <col min="265" max="508" width="11" style="2"/>
    <col min="509" max="509" width="4.42578125" style="2" customWidth="1"/>
    <col min="510" max="510" width="11.28515625" style="2" customWidth="1"/>
    <col min="511" max="511" width="3.140625" style="2" customWidth="1"/>
    <col min="512" max="512" width="62.28515625" style="2" customWidth="1"/>
    <col min="513" max="513" width="13.85546875" style="2" bestFit="1" customWidth="1"/>
    <col min="514" max="514" width="14.85546875" style="2" bestFit="1" customWidth="1"/>
    <col min="515" max="515" width="12.7109375" style="2" bestFit="1" customWidth="1"/>
    <col min="516" max="516" width="10.7109375" style="2" customWidth="1"/>
    <col min="517" max="517" width="51.28515625" style="2" customWidth="1"/>
    <col min="518" max="519" width="11" style="2"/>
    <col min="520" max="520" width="12.7109375" style="2" bestFit="1" customWidth="1"/>
    <col min="521" max="764" width="11" style="2"/>
    <col min="765" max="765" width="4.42578125" style="2" customWidth="1"/>
    <col min="766" max="766" width="11.28515625" style="2" customWidth="1"/>
    <col min="767" max="767" width="3.140625" style="2" customWidth="1"/>
    <col min="768" max="768" width="62.28515625" style="2" customWidth="1"/>
    <col min="769" max="769" width="13.85546875" style="2" bestFit="1" customWidth="1"/>
    <col min="770" max="770" width="14.85546875" style="2" bestFit="1" customWidth="1"/>
    <col min="771" max="771" width="12.7109375" style="2" bestFit="1" customWidth="1"/>
    <col min="772" max="772" width="10.7109375" style="2" customWidth="1"/>
    <col min="773" max="773" width="51.28515625" style="2" customWidth="1"/>
    <col min="774" max="775" width="11" style="2"/>
    <col min="776" max="776" width="12.7109375" style="2" bestFit="1" customWidth="1"/>
    <col min="777" max="1020" width="11" style="2"/>
    <col min="1021" max="1021" width="4.42578125" style="2" customWidth="1"/>
    <col min="1022" max="1022" width="11.28515625" style="2" customWidth="1"/>
    <col min="1023" max="1023" width="3.140625" style="2" customWidth="1"/>
    <col min="1024" max="1024" width="62.28515625" style="2" customWidth="1"/>
    <col min="1025" max="1025" width="13.85546875" style="2" bestFit="1" customWidth="1"/>
    <col min="1026" max="1026" width="14.85546875" style="2" bestFit="1" customWidth="1"/>
    <col min="1027" max="1027" width="12.7109375" style="2" bestFit="1" customWidth="1"/>
    <col min="1028" max="1028" width="10.7109375" style="2" customWidth="1"/>
    <col min="1029" max="1029" width="51.28515625" style="2" customWidth="1"/>
    <col min="1030" max="1031" width="11" style="2"/>
    <col min="1032" max="1032" width="12.7109375" style="2" bestFit="1" customWidth="1"/>
    <col min="1033" max="1276" width="11" style="2"/>
    <col min="1277" max="1277" width="4.42578125" style="2" customWidth="1"/>
    <col min="1278" max="1278" width="11.28515625" style="2" customWidth="1"/>
    <col min="1279" max="1279" width="3.140625" style="2" customWidth="1"/>
    <col min="1280" max="1280" width="62.28515625" style="2" customWidth="1"/>
    <col min="1281" max="1281" width="13.85546875" style="2" bestFit="1" customWidth="1"/>
    <col min="1282" max="1282" width="14.85546875" style="2" bestFit="1" customWidth="1"/>
    <col min="1283" max="1283" width="12.7109375" style="2" bestFit="1" customWidth="1"/>
    <col min="1284" max="1284" width="10.7109375" style="2" customWidth="1"/>
    <col min="1285" max="1285" width="51.28515625" style="2" customWidth="1"/>
    <col min="1286" max="1287" width="11" style="2"/>
    <col min="1288" max="1288" width="12.7109375" style="2" bestFit="1" customWidth="1"/>
    <col min="1289" max="1532" width="11" style="2"/>
    <col min="1533" max="1533" width="4.42578125" style="2" customWidth="1"/>
    <col min="1534" max="1534" width="11.28515625" style="2" customWidth="1"/>
    <col min="1535" max="1535" width="3.140625" style="2" customWidth="1"/>
    <col min="1536" max="1536" width="62.28515625" style="2" customWidth="1"/>
    <col min="1537" max="1537" width="13.85546875" style="2" bestFit="1" customWidth="1"/>
    <col min="1538" max="1538" width="14.85546875" style="2" bestFit="1" customWidth="1"/>
    <col min="1539" max="1539" width="12.7109375" style="2" bestFit="1" customWidth="1"/>
    <col min="1540" max="1540" width="10.7109375" style="2" customWidth="1"/>
    <col min="1541" max="1541" width="51.28515625" style="2" customWidth="1"/>
    <col min="1542" max="1543" width="11" style="2"/>
    <col min="1544" max="1544" width="12.7109375" style="2" bestFit="1" customWidth="1"/>
    <col min="1545" max="1788" width="11" style="2"/>
    <col min="1789" max="1789" width="4.42578125" style="2" customWidth="1"/>
    <col min="1790" max="1790" width="11.28515625" style="2" customWidth="1"/>
    <col min="1791" max="1791" width="3.140625" style="2" customWidth="1"/>
    <col min="1792" max="1792" width="62.28515625" style="2" customWidth="1"/>
    <col min="1793" max="1793" width="13.85546875" style="2" bestFit="1" customWidth="1"/>
    <col min="1794" max="1794" width="14.85546875" style="2" bestFit="1" customWidth="1"/>
    <col min="1795" max="1795" width="12.7109375" style="2" bestFit="1" customWidth="1"/>
    <col min="1796" max="1796" width="10.7109375" style="2" customWidth="1"/>
    <col min="1797" max="1797" width="51.28515625" style="2" customWidth="1"/>
    <col min="1798" max="1799" width="11" style="2"/>
    <col min="1800" max="1800" width="12.7109375" style="2" bestFit="1" customWidth="1"/>
    <col min="1801" max="2044" width="11" style="2"/>
    <col min="2045" max="2045" width="4.42578125" style="2" customWidth="1"/>
    <col min="2046" max="2046" width="11.28515625" style="2" customWidth="1"/>
    <col min="2047" max="2047" width="3.140625" style="2" customWidth="1"/>
    <col min="2048" max="2048" width="62.28515625" style="2" customWidth="1"/>
    <col min="2049" max="2049" width="13.85546875" style="2" bestFit="1" customWidth="1"/>
    <col min="2050" max="2050" width="14.85546875" style="2" bestFit="1" customWidth="1"/>
    <col min="2051" max="2051" width="12.7109375" style="2" bestFit="1" customWidth="1"/>
    <col min="2052" max="2052" width="10.7109375" style="2" customWidth="1"/>
    <col min="2053" max="2053" width="51.28515625" style="2" customWidth="1"/>
    <col min="2054" max="2055" width="11" style="2"/>
    <col min="2056" max="2056" width="12.7109375" style="2" bestFit="1" customWidth="1"/>
    <col min="2057" max="2300" width="11" style="2"/>
    <col min="2301" max="2301" width="4.42578125" style="2" customWidth="1"/>
    <col min="2302" max="2302" width="11.28515625" style="2" customWidth="1"/>
    <col min="2303" max="2303" width="3.140625" style="2" customWidth="1"/>
    <col min="2304" max="2304" width="62.28515625" style="2" customWidth="1"/>
    <col min="2305" max="2305" width="13.85546875" style="2" bestFit="1" customWidth="1"/>
    <col min="2306" max="2306" width="14.85546875" style="2" bestFit="1" customWidth="1"/>
    <col min="2307" max="2307" width="12.7109375" style="2" bestFit="1" customWidth="1"/>
    <col min="2308" max="2308" width="10.7109375" style="2" customWidth="1"/>
    <col min="2309" max="2309" width="51.28515625" style="2" customWidth="1"/>
    <col min="2310" max="2311" width="11" style="2"/>
    <col min="2312" max="2312" width="12.7109375" style="2" bestFit="1" customWidth="1"/>
    <col min="2313" max="2556" width="11" style="2"/>
    <col min="2557" max="2557" width="4.42578125" style="2" customWidth="1"/>
    <col min="2558" max="2558" width="11.28515625" style="2" customWidth="1"/>
    <col min="2559" max="2559" width="3.140625" style="2" customWidth="1"/>
    <col min="2560" max="2560" width="62.28515625" style="2" customWidth="1"/>
    <col min="2561" max="2561" width="13.85546875" style="2" bestFit="1" customWidth="1"/>
    <col min="2562" max="2562" width="14.85546875" style="2" bestFit="1" customWidth="1"/>
    <col min="2563" max="2563" width="12.7109375" style="2" bestFit="1" customWidth="1"/>
    <col min="2564" max="2564" width="10.7109375" style="2" customWidth="1"/>
    <col min="2565" max="2565" width="51.28515625" style="2" customWidth="1"/>
    <col min="2566" max="2567" width="11" style="2"/>
    <col min="2568" max="2568" width="12.7109375" style="2" bestFit="1" customWidth="1"/>
    <col min="2569" max="2812" width="11" style="2"/>
    <col min="2813" max="2813" width="4.42578125" style="2" customWidth="1"/>
    <col min="2814" max="2814" width="11.28515625" style="2" customWidth="1"/>
    <col min="2815" max="2815" width="3.140625" style="2" customWidth="1"/>
    <col min="2816" max="2816" width="62.28515625" style="2" customWidth="1"/>
    <col min="2817" max="2817" width="13.85546875" style="2" bestFit="1" customWidth="1"/>
    <col min="2818" max="2818" width="14.85546875" style="2" bestFit="1" customWidth="1"/>
    <col min="2819" max="2819" width="12.7109375" style="2" bestFit="1" customWidth="1"/>
    <col min="2820" max="2820" width="10.7109375" style="2" customWidth="1"/>
    <col min="2821" max="2821" width="51.28515625" style="2" customWidth="1"/>
    <col min="2822" max="2823" width="11" style="2"/>
    <col min="2824" max="2824" width="12.7109375" style="2" bestFit="1" customWidth="1"/>
    <col min="2825" max="3068" width="11" style="2"/>
    <col min="3069" max="3069" width="4.42578125" style="2" customWidth="1"/>
    <col min="3070" max="3070" width="11.28515625" style="2" customWidth="1"/>
    <col min="3071" max="3071" width="3.140625" style="2" customWidth="1"/>
    <col min="3072" max="3072" width="62.28515625" style="2" customWidth="1"/>
    <col min="3073" max="3073" width="13.85546875" style="2" bestFit="1" customWidth="1"/>
    <col min="3074" max="3074" width="14.85546875" style="2" bestFit="1" customWidth="1"/>
    <col min="3075" max="3075" width="12.7109375" style="2" bestFit="1" customWidth="1"/>
    <col min="3076" max="3076" width="10.7109375" style="2" customWidth="1"/>
    <col min="3077" max="3077" width="51.28515625" style="2" customWidth="1"/>
    <col min="3078" max="3079" width="11" style="2"/>
    <col min="3080" max="3080" width="12.7109375" style="2" bestFit="1" customWidth="1"/>
    <col min="3081" max="3324" width="11" style="2"/>
    <col min="3325" max="3325" width="4.42578125" style="2" customWidth="1"/>
    <col min="3326" max="3326" width="11.28515625" style="2" customWidth="1"/>
    <col min="3327" max="3327" width="3.140625" style="2" customWidth="1"/>
    <col min="3328" max="3328" width="62.28515625" style="2" customWidth="1"/>
    <col min="3329" max="3329" width="13.85546875" style="2" bestFit="1" customWidth="1"/>
    <col min="3330" max="3330" width="14.85546875" style="2" bestFit="1" customWidth="1"/>
    <col min="3331" max="3331" width="12.7109375" style="2" bestFit="1" customWidth="1"/>
    <col min="3332" max="3332" width="10.7109375" style="2" customWidth="1"/>
    <col min="3333" max="3333" width="51.28515625" style="2" customWidth="1"/>
    <col min="3334" max="3335" width="11" style="2"/>
    <col min="3336" max="3336" width="12.7109375" style="2" bestFit="1" customWidth="1"/>
    <col min="3337" max="3580" width="11" style="2"/>
    <col min="3581" max="3581" width="4.42578125" style="2" customWidth="1"/>
    <col min="3582" max="3582" width="11.28515625" style="2" customWidth="1"/>
    <col min="3583" max="3583" width="3.140625" style="2" customWidth="1"/>
    <col min="3584" max="3584" width="62.28515625" style="2" customWidth="1"/>
    <col min="3585" max="3585" width="13.85546875" style="2" bestFit="1" customWidth="1"/>
    <col min="3586" max="3586" width="14.85546875" style="2" bestFit="1" customWidth="1"/>
    <col min="3587" max="3587" width="12.7109375" style="2" bestFit="1" customWidth="1"/>
    <col min="3588" max="3588" width="10.7109375" style="2" customWidth="1"/>
    <col min="3589" max="3589" width="51.28515625" style="2" customWidth="1"/>
    <col min="3590" max="3591" width="11" style="2"/>
    <col min="3592" max="3592" width="12.7109375" style="2" bestFit="1" customWidth="1"/>
    <col min="3593" max="3836" width="11" style="2"/>
    <col min="3837" max="3837" width="4.42578125" style="2" customWidth="1"/>
    <col min="3838" max="3838" width="11.28515625" style="2" customWidth="1"/>
    <col min="3839" max="3839" width="3.140625" style="2" customWidth="1"/>
    <col min="3840" max="3840" width="62.28515625" style="2" customWidth="1"/>
    <col min="3841" max="3841" width="13.85546875" style="2" bestFit="1" customWidth="1"/>
    <col min="3842" max="3842" width="14.85546875" style="2" bestFit="1" customWidth="1"/>
    <col min="3843" max="3843" width="12.7109375" style="2" bestFit="1" customWidth="1"/>
    <col min="3844" max="3844" width="10.7109375" style="2" customWidth="1"/>
    <col min="3845" max="3845" width="51.28515625" style="2" customWidth="1"/>
    <col min="3846" max="3847" width="11" style="2"/>
    <col min="3848" max="3848" width="12.7109375" style="2" bestFit="1" customWidth="1"/>
    <col min="3849" max="4092" width="11" style="2"/>
    <col min="4093" max="4093" width="4.42578125" style="2" customWidth="1"/>
    <col min="4094" max="4094" width="11.28515625" style="2" customWidth="1"/>
    <col min="4095" max="4095" width="3.140625" style="2" customWidth="1"/>
    <col min="4096" max="4096" width="62.28515625" style="2" customWidth="1"/>
    <col min="4097" max="4097" width="13.85546875" style="2" bestFit="1" customWidth="1"/>
    <col min="4098" max="4098" width="14.85546875" style="2" bestFit="1" customWidth="1"/>
    <col min="4099" max="4099" width="12.7109375" style="2" bestFit="1" customWidth="1"/>
    <col min="4100" max="4100" width="10.7109375" style="2" customWidth="1"/>
    <col min="4101" max="4101" width="51.28515625" style="2" customWidth="1"/>
    <col min="4102" max="4103" width="11" style="2"/>
    <col min="4104" max="4104" width="12.7109375" style="2" bestFit="1" customWidth="1"/>
    <col min="4105" max="4348" width="11" style="2"/>
    <col min="4349" max="4349" width="4.42578125" style="2" customWidth="1"/>
    <col min="4350" max="4350" width="11.28515625" style="2" customWidth="1"/>
    <col min="4351" max="4351" width="3.140625" style="2" customWidth="1"/>
    <col min="4352" max="4352" width="62.28515625" style="2" customWidth="1"/>
    <col min="4353" max="4353" width="13.85546875" style="2" bestFit="1" customWidth="1"/>
    <col min="4354" max="4354" width="14.85546875" style="2" bestFit="1" customWidth="1"/>
    <col min="4355" max="4355" width="12.7109375" style="2" bestFit="1" customWidth="1"/>
    <col min="4356" max="4356" width="10.7109375" style="2" customWidth="1"/>
    <col min="4357" max="4357" width="51.28515625" style="2" customWidth="1"/>
    <col min="4358" max="4359" width="11" style="2"/>
    <col min="4360" max="4360" width="12.7109375" style="2" bestFit="1" customWidth="1"/>
    <col min="4361" max="4604" width="11" style="2"/>
    <col min="4605" max="4605" width="4.42578125" style="2" customWidth="1"/>
    <col min="4606" max="4606" width="11.28515625" style="2" customWidth="1"/>
    <col min="4607" max="4607" width="3.140625" style="2" customWidth="1"/>
    <col min="4608" max="4608" width="62.28515625" style="2" customWidth="1"/>
    <col min="4609" max="4609" width="13.85546875" style="2" bestFit="1" customWidth="1"/>
    <col min="4610" max="4610" width="14.85546875" style="2" bestFit="1" customWidth="1"/>
    <col min="4611" max="4611" width="12.7109375" style="2" bestFit="1" customWidth="1"/>
    <col min="4612" max="4612" width="10.7109375" style="2" customWidth="1"/>
    <col min="4613" max="4613" width="51.28515625" style="2" customWidth="1"/>
    <col min="4614" max="4615" width="11" style="2"/>
    <col min="4616" max="4616" width="12.7109375" style="2" bestFit="1" customWidth="1"/>
    <col min="4617" max="4860" width="11" style="2"/>
    <col min="4861" max="4861" width="4.42578125" style="2" customWidth="1"/>
    <col min="4862" max="4862" width="11.28515625" style="2" customWidth="1"/>
    <col min="4863" max="4863" width="3.140625" style="2" customWidth="1"/>
    <col min="4864" max="4864" width="62.28515625" style="2" customWidth="1"/>
    <col min="4865" max="4865" width="13.85546875" style="2" bestFit="1" customWidth="1"/>
    <col min="4866" max="4866" width="14.85546875" style="2" bestFit="1" customWidth="1"/>
    <col min="4867" max="4867" width="12.7109375" style="2" bestFit="1" customWidth="1"/>
    <col min="4868" max="4868" width="10.7109375" style="2" customWidth="1"/>
    <col min="4869" max="4869" width="51.28515625" style="2" customWidth="1"/>
    <col min="4870" max="4871" width="11" style="2"/>
    <col min="4872" max="4872" width="12.7109375" style="2" bestFit="1" customWidth="1"/>
    <col min="4873" max="5116" width="11" style="2"/>
    <col min="5117" max="5117" width="4.42578125" style="2" customWidth="1"/>
    <col min="5118" max="5118" width="11.28515625" style="2" customWidth="1"/>
    <col min="5119" max="5119" width="3.140625" style="2" customWidth="1"/>
    <col min="5120" max="5120" width="62.28515625" style="2" customWidth="1"/>
    <col min="5121" max="5121" width="13.85546875" style="2" bestFit="1" customWidth="1"/>
    <col min="5122" max="5122" width="14.85546875" style="2" bestFit="1" customWidth="1"/>
    <col min="5123" max="5123" width="12.7109375" style="2" bestFit="1" customWidth="1"/>
    <col min="5124" max="5124" width="10.7109375" style="2" customWidth="1"/>
    <col min="5125" max="5125" width="51.28515625" style="2" customWidth="1"/>
    <col min="5126" max="5127" width="11" style="2"/>
    <col min="5128" max="5128" width="12.7109375" style="2" bestFit="1" customWidth="1"/>
    <col min="5129" max="5372" width="11" style="2"/>
    <col min="5373" max="5373" width="4.42578125" style="2" customWidth="1"/>
    <col min="5374" max="5374" width="11.28515625" style="2" customWidth="1"/>
    <col min="5375" max="5375" width="3.140625" style="2" customWidth="1"/>
    <col min="5376" max="5376" width="62.28515625" style="2" customWidth="1"/>
    <col min="5377" max="5377" width="13.85546875" style="2" bestFit="1" customWidth="1"/>
    <col min="5378" max="5378" width="14.85546875" style="2" bestFit="1" customWidth="1"/>
    <col min="5379" max="5379" width="12.7109375" style="2" bestFit="1" customWidth="1"/>
    <col min="5380" max="5380" width="10.7109375" style="2" customWidth="1"/>
    <col min="5381" max="5381" width="51.28515625" style="2" customWidth="1"/>
    <col min="5382" max="5383" width="11" style="2"/>
    <col min="5384" max="5384" width="12.7109375" style="2" bestFit="1" customWidth="1"/>
    <col min="5385" max="5628" width="11" style="2"/>
    <col min="5629" max="5629" width="4.42578125" style="2" customWidth="1"/>
    <col min="5630" max="5630" width="11.28515625" style="2" customWidth="1"/>
    <col min="5631" max="5631" width="3.140625" style="2" customWidth="1"/>
    <col min="5632" max="5632" width="62.28515625" style="2" customWidth="1"/>
    <col min="5633" max="5633" width="13.85546875" style="2" bestFit="1" customWidth="1"/>
    <col min="5634" max="5634" width="14.85546875" style="2" bestFit="1" customWidth="1"/>
    <col min="5635" max="5635" width="12.7109375" style="2" bestFit="1" customWidth="1"/>
    <col min="5636" max="5636" width="10.7109375" style="2" customWidth="1"/>
    <col min="5637" max="5637" width="51.28515625" style="2" customWidth="1"/>
    <col min="5638" max="5639" width="11" style="2"/>
    <col min="5640" max="5640" width="12.7109375" style="2" bestFit="1" customWidth="1"/>
    <col min="5641" max="5884" width="11" style="2"/>
    <col min="5885" max="5885" width="4.42578125" style="2" customWidth="1"/>
    <col min="5886" max="5886" width="11.28515625" style="2" customWidth="1"/>
    <col min="5887" max="5887" width="3.140625" style="2" customWidth="1"/>
    <col min="5888" max="5888" width="62.28515625" style="2" customWidth="1"/>
    <col min="5889" max="5889" width="13.85546875" style="2" bestFit="1" customWidth="1"/>
    <col min="5890" max="5890" width="14.85546875" style="2" bestFit="1" customWidth="1"/>
    <col min="5891" max="5891" width="12.7109375" style="2" bestFit="1" customWidth="1"/>
    <col min="5892" max="5892" width="10.7109375" style="2" customWidth="1"/>
    <col min="5893" max="5893" width="51.28515625" style="2" customWidth="1"/>
    <col min="5894" max="5895" width="11" style="2"/>
    <col min="5896" max="5896" width="12.7109375" style="2" bestFit="1" customWidth="1"/>
    <col min="5897" max="6140" width="11" style="2"/>
    <col min="6141" max="6141" width="4.42578125" style="2" customWidth="1"/>
    <col min="6142" max="6142" width="11.28515625" style="2" customWidth="1"/>
    <col min="6143" max="6143" width="3.140625" style="2" customWidth="1"/>
    <col min="6144" max="6144" width="62.28515625" style="2" customWidth="1"/>
    <col min="6145" max="6145" width="13.85546875" style="2" bestFit="1" customWidth="1"/>
    <col min="6146" max="6146" width="14.85546875" style="2" bestFit="1" customWidth="1"/>
    <col min="6147" max="6147" width="12.7109375" style="2" bestFit="1" customWidth="1"/>
    <col min="6148" max="6148" width="10.7109375" style="2" customWidth="1"/>
    <col min="6149" max="6149" width="51.28515625" style="2" customWidth="1"/>
    <col min="6150" max="6151" width="11" style="2"/>
    <col min="6152" max="6152" width="12.7109375" style="2" bestFit="1" customWidth="1"/>
    <col min="6153" max="6396" width="11" style="2"/>
    <col min="6397" max="6397" width="4.42578125" style="2" customWidth="1"/>
    <col min="6398" max="6398" width="11.28515625" style="2" customWidth="1"/>
    <col min="6399" max="6399" width="3.140625" style="2" customWidth="1"/>
    <col min="6400" max="6400" width="62.28515625" style="2" customWidth="1"/>
    <col min="6401" max="6401" width="13.85546875" style="2" bestFit="1" customWidth="1"/>
    <col min="6402" max="6402" width="14.85546875" style="2" bestFit="1" customWidth="1"/>
    <col min="6403" max="6403" width="12.7109375" style="2" bestFit="1" customWidth="1"/>
    <col min="6404" max="6404" width="10.7109375" style="2" customWidth="1"/>
    <col min="6405" max="6405" width="51.28515625" style="2" customWidth="1"/>
    <col min="6406" max="6407" width="11" style="2"/>
    <col min="6408" max="6408" width="12.7109375" style="2" bestFit="1" customWidth="1"/>
    <col min="6409" max="6652" width="11" style="2"/>
    <col min="6653" max="6653" width="4.42578125" style="2" customWidth="1"/>
    <col min="6654" max="6654" width="11.28515625" style="2" customWidth="1"/>
    <col min="6655" max="6655" width="3.140625" style="2" customWidth="1"/>
    <col min="6656" max="6656" width="62.28515625" style="2" customWidth="1"/>
    <col min="6657" max="6657" width="13.85546875" style="2" bestFit="1" customWidth="1"/>
    <col min="6658" max="6658" width="14.85546875" style="2" bestFit="1" customWidth="1"/>
    <col min="6659" max="6659" width="12.7109375" style="2" bestFit="1" customWidth="1"/>
    <col min="6660" max="6660" width="10.7109375" style="2" customWidth="1"/>
    <col min="6661" max="6661" width="51.28515625" style="2" customWidth="1"/>
    <col min="6662" max="6663" width="11" style="2"/>
    <col min="6664" max="6664" width="12.7109375" style="2" bestFit="1" customWidth="1"/>
    <col min="6665" max="6908" width="11" style="2"/>
    <col min="6909" max="6909" width="4.42578125" style="2" customWidth="1"/>
    <col min="6910" max="6910" width="11.28515625" style="2" customWidth="1"/>
    <col min="6911" max="6911" width="3.140625" style="2" customWidth="1"/>
    <col min="6912" max="6912" width="62.28515625" style="2" customWidth="1"/>
    <col min="6913" max="6913" width="13.85546875" style="2" bestFit="1" customWidth="1"/>
    <col min="6914" max="6914" width="14.85546875" style="2" bestFit="1" customWidth="1"/>
    <col min="6915" max="6915" width="12.7109375" style="2" bestFit="1" customWidth="1"/>
    <col min="6916" max="6916" width="10.7109375" style="2" customWidth="1"/>
    <col min="6917" max="6917" width="51.28515625" style="2" customWidth="1"/>
    <col min="6918" max="6919" width="11" style="2"/>
    <col min="6920" max="6920" width="12.7109375" style="2" bestFit="1" customWidth="1"/>
    <col min="6921" max="7164" width="11" style="2"/>
    <col min="7165" max="7165" width="4.42578125" style="2" customWidth="1"/>
    <col min="7166" max="7166" width="11.28515625" style="2" customWidth="1"/>
    <col min="7167" max="7167" width="3.140625" style="2" customWidth="1"/>
    <col min="7168" max="7168" width="62.28515625" style="2" customWidth="1"/>
    <col min="7169" max="7169" width="13.85546875" style="2" bestFit="1" customWidth="1"/>
    <col min="7170" max="7170" width="14.85546875" style="2" bestFit="1" customWidth="1"/>
    <col min="7171" max="7171" width="12.7109375" style="2" bestFit="1" customWidth="1"/>
    <col min="7172" max="7172" width="10.7109375" style="2" customWidth="1"/>
    <col min="7173" max="7173" width="51.28515625" style="2" customWidth="1"/>
    <col min="7174" max="7175" width="11" style="2"/>
    <col min="7176" max="7176" width="12.7109375" style="2" bestFit="1" customWidth="1"/>
    <col min="7177" max="7420" width="11" style="2"/>
    <col min="7421" max="7421" width="4.42578125" style="2" customWidth="1"/>
    <col min="7422" max="7422" width="11.28515625" style="2" customWidth="1"/>
    <col min="7423" max="7423" width="3.140625" style="2" customWidth="1"/>
    <col min="7424" max="7424" width="62.28515625" style="2" customWidth="1"/>
    <col min="7425" max="7425" width="13.85546875" style="2" bestFit="1" customWidth="1"/>
    <col min="7426" max="7426" width="14.85546875" style="2" bestFit="1" customWidth="1"/>
    <col min="7427" max="7427" width="12.7109375" style="2" bestFit="1" customWidth="1"/>
    <col min="7428" max="7428" width="10.7109375" style="2" customWidth="1"/>
    <col min="7429" max="7429" width="51.28515625" style="2" customWidth="1"/>
    <col min="7430" max="7431" width="11" style="2"/>
    <col min="7432" max="7432" width="12.7109375" style="2" bestFit="1" customWidth="1"/>
    <col min="7433" max="7676" width="11" style="2"/>
    <col min="7677" max="7677" width="4.42578125" style="2" customWidth="1"/>
    <col min="7678" max="7678" width="11.28515625" style="2" customWidth="1"/>
    <col min="7679" max="7679" width="3.140625" style="2" customWidth="1"/>
    <col min="7680" max="7680" width="62.28515625" style="2" customWidth="1"/>
    <col min="7681" max="7681" width="13.85546875" style="2" bestFit="1" customWidth="1"/>
    <col min="7682" max="7682" width="14.85546875" style="2" bestFit="1" customWidth="1"/>
    <col min="7683" max="7683" width="12.7109375" style="2" bestFit="1" customWidth="1"/>
    <col min="7684" max="7684" width="10.7109375" style="2" customWidth="1"/>
    <col min="7685" max="7685" width="51.28515625" style="2" customWidth="1"/>
    <col min="7686" max="7687" width="11" style="2"/>
    <col min="7688" max="7688" width="12.7109375" style="2" bestFit="1" customWidth="1"/>
    <col min="7689" max="7932" width="11" style="2"/>
    <col min="7933" max="7933" width="4.42578125" style="2" customWidth="1"/>
    <col min="7934" max="7934" width="11.28515625" style="2" customWidth="1"/>
    <col min="7935" max="7935" width="3.140625" style="2" customWidth="1"/>
    <col min="7936" max="7936" width="62.28515625" style="2" customWidth="1"/>
    <col min="7937" max="7937" width="13.85546875" style="2" bestFit="1" customWidth="1"/>
    <col min="7938" max="7938" width="14.85546875" style="2" bestFit="1" customWidth="1"/>
    <col min="7939" max="7939" width="12.7109375" style="2" bestFit="1" customWidth="1"/>
    <col min="7940" max="7940" width="10.7109375" style="2" customWidth="1"/>
    <col min="7941" max="7941" width="51.28515625" style="2" customWidth="1"/>
    <col min="7942" max="7943" width="11" style="2"/>
    <col min="7944" max="7944" width="12.7109375" style="2" bestFit="1" customWidth="1"/>
    <col min="7945" max="8188" width="11" style="2"/>
    <col min="8189" max="8189" width="4.42578125" style="2" customWidth="1"/>
    <col min="8190" max="8190" width="11.28515625" style="2" customWidth="1"/>
    <col min="8191" max="8191" width="3.140625" style="2" customWidth="1"/>
    <col min="8192" max="8192" width="62.28515625" style="2" customWidth="1"/>
    <col min="8193" max="8193" width="13.85546875" style="2" bestFit="1" customWidth="1"/>
    <col min="8194" max="8194" width="14.85546875" style="2" bestFit="1" customWidth="1"/>
    <col min="8195" max="8195" width="12.7109375" style="2" bestFit="1" customWidth="1"/>
    <col min="8196" max="8196" width="10.7109375" style="2" customWidth="1"/>
    <col min="8197" max="8197" width="51.28515625" style="2" customWidth="1"/>
    <col min="8198" max="8199" width="11" style="2"/>
    <col min="8200" max="8200" width="12.7109375" style="2" bestFit="1" customWidth="1"/>
    <col min="8201" max="8444" width="11" style="2"/>
    <col min="8445" max="8445" width="4.42578125" style="2" customWidth="1"/>
    <col min="8446" max="8446" width="11.28515625" style="2" customWidth="1"/>
    <col min="8447" max="8447" width="3.140625" style="2" customWidth="1"/>
    <col min="8448" max="8448" width="62.28515625" style="2" customWidth="1"/>
    <col min="8449" max="8449" width="13.85546875" style="2" bestFit="1" customWidth="1"/>
    <col min="8450" max="8450" width="14.85546875" style="2" bestFit="1" customWidth="1"/>
    <col min="8451" max="8451" width="12.7109375" style="2" bestFit="1" customWidth="1"/>
    <col min="8452" max="8452" width="10.7109375" style="2" customWidth="1"/>
    <col min="8453" max="8453" width="51.28515625" style="2" customWidth="1"/>
    <col min="8454" max="8455" width="11" style="2"/>
    <col min="8456" max="8456" width="12.7109375" style="2" bestFit="1" customWidth="1"/>
    <col min="8457" max="8700" width="11" style="2"/>
    <col min="8701" max="8701" width="4.42578125" style="2" customWidth="1"/>
    <col min="8702" max="8702" width="11.28515625" style="2" customWidth="1"/>
    <col min="8703" max="8703" width="3.140625" style="2" customWidth="1"/>
    <col min="8704" max="8704" width="62.28515625" style="2" customWidth="1"/>
    <col min="8705" max="8705" width="13.85546875" style="2" bestFit="1" customWidth="1"/>
    <col min="8706" max="8706" width="14.85546875" style="2" bestFit="1" customWidth="1"/>
    <col min="8707" max="8707" width="12.7109375" style="2" bestFit="1" customWidth="1"/>
    <col min="8708" max="8708" width="10.7109375" style="2" customWidth="1"/>
    <col min="8709" max="8709" width="51.28515625" style="2" customWidth="1"/>
    <col min="8710" max="8711" width="11" style="2"/>
    <col min="8712" max="8712" width="12.7109375" style="2" bestFit="1" customWidth="1"/>
    <col min="8713" max="8956" width="11" style="2"/>
    <col min="8957" max="8957" width="4.42578125" style="2" customWidth="1"/>
    <col min="8958" max="8958" width="11.28515625" style="2" customWidth="1"/>
    <col min="8959" max="8959" width="3.140625" style="2" customWidth="1"/>
    <col min="8960" max="8960" width="62.28515625" style="2" customWidth="1"/>
    <col min="8961" max="8961" width="13.85546875" style="2" bestFit="1" customWidth="1"/>
    <col min="8962" max="8962" width="14.85546875" style="2" bestFit="1" customWidth="1"/>
    <col min="8963" max="8963" width="12.7109375" style="2" bestFit="1" customWidth="1"/>
    <col min="8964" max="8964" width="10.7109375" style="2" customWidth="1"/>
    <col min="8965" max="8965" width="51.28515625" style="2" customWidth="1"/>
    <col min="8966" max="8967" width="11" style="2"/>
    <col min="8968" max="8968" width="12.7109375" style="2" bestFit="1" customWidth="1"/>
    <col min="8969" max="9212" width="11" style="2"/>
    <col min="9213" max="9213" width="4.42578125" style="2" customWidth="1"/>
    <col min="9214" max="9214" width="11.28515625" style="2" customWidth="1"/>
    <col min="9215" max="9215" width="3.140625" style="2" customWidth="1"/>
    <col min="9216" max="9216" width="62.28515625" style="2" customWidth="1"/>
    <col min="9217" max="9217" width="13.85546875" style="2" bestFit="1" customWidth="1"/>
    <col min="9218" max="9218" width="14.85546875" style="2" bestFit="1" customWidth="1"/>
    <col min="9219" max="9219" width="12.7109375" style="2" bestFit="1" customWidth="1"/>
    <col min="9220" max="9220" width="10.7109375" style="2" customWidth="1"/>
    <col min="9221" max="9221" width="51.28515625" style="2" customWidth="1"/>
    <col min="9222" max="9223" width="11" style="2"/>
    <col min="9224" max="9224" width="12.7109375" style="2" bestFit="1" customWidth="1"/>
    <col min="9225" max="9468" width="11" style="2"/>
    <col min="9469" max="9469" width="4.42578125" style="2" customWidth="1"/>
    <col min="9470" max="9470" width="11.28515625" style="2" customWidth="1"/>
    <col min="9471" max="9471" width="3.140625" style="2" customWidth="1"/>
    <col min="9472" max="9472" width="62.28515625" style="2" customWidth="1"/>
    <col min="9473" max="9473" width="13.85546875" style="2" bestFit="1" customWidth="1"/>
    <col min="9474" max="9474" width="14.85546875" style="2" bestFit="1" customWidth="1"/>
    <col min="9475" max="9475" width="12.7109375" style="2" bestFit="1" customWidth="1"/>
    <col min="9476" max="9476" width="10.7109375" style="2" customWidth="1"/>
    <col min="9477" max="9477" width="51.28515625" style="2" customWidth="1"/>
    <col min="9478" max="9479" width="11" style="2"/>
    <col min="9480" max="9480" width="12.7109375" style="2" bestFit="1" customWidth="1"/>
    <col min="9481" max="9724" width="11" style="2"/>
    <col min="9725" max="9725" width="4.42578125" style="2" customWidth="1"/>
    <col min="9726" max="9726" width="11.28515625" style="2" customWidth="1"/>
    <col min="9727" max="9727" width="3.140625" style="2" customWidth="1"/>
    <col min="9728" max="9728" width="62.28515625" style="2" customWidth="1"/>
    <col min="9729" max="9729" width="13.85546875" style="2" bestFit="1" customWidth="1"/>
    <col min="9730" max="9730" width="14.85546875" style="2" bestFit="1" customWidth="1"/>
    <col min="9731" max="9731" width="12.7109375" style="2" bestFit="1" customWidth="1"/>
    <col min="9732" max="9732" width="10.7109375" style="2" customWidth="1"/>
    <col min="9733" max="9733" width="51.28515625" style="2" customWidth="1"/>
    <col min="9734" max="9735" width="11" style="2"/>
    <col min="9736" max="9736" width="12.7109375" style="2" bestFit="1" customWidth="1"/>
    <col min="9737" max="9980" width="11" style="2"/>
    <col min="9981" max="9981" width="4.42578125" style="2" customWidth="1"/>
    <col min="9982" max="9982" width="11.28515625" style="2" customWidth="1"/>
    <col min="9983" max="9983" width="3.140625" style="2" customWidth="1"/>
    <col min="9984" max="9984" width="62.28515625" style="2" customWidth="1"/>
    <col min="9985" max="9985" width="13.85546875" style="2" bestFit="1" customWidth="1"/>
    <col min="9986" max="9986" width="14.85546875" style="2" bestFit="1" customWidth="1"/>
    <col min="9987" max="9987" width="12.7109375" style="2" bestFit="1" customWidth="1"/>
    <col min="9988" max="9988" width="10.7109375" style="2" customWidth="1"/>
    <col min="9989" max="9989" width="51.28515625" style="2" customWidth="1"/>
    <col min="9990" max="9991" width="11" style="2"/>
    <col min="9992" max="9992" width="12.7109375" style="2" bestFit="1" customWidth="1"/>
    <col min="9993" max="10236" width="11" style="2"/>
    <col min="10237" max="10237" width="4.42578125" style="2" customWidth="1"/>
    <col min="10238" max="10238" width="11.28515625" style="2" customWidth="1"/>
    <col min="10239" max="10239" width="3.140625" style="2" customWidth="1"/>
    <col min="10240" max="10240" width="62.28515625" style="2" customWidth="1"/>
    <col min="10241" max="10241" width="13.85546875" style="2" bestFit="1" customWidth="1"/>
    <col min="10242" max="10242" width="14.85546875" style="2" bestFit="1" customWidth="1"/>
    <col min="10243" max="10243" width="12.7109375" style="2" bestFit="1" customWidth="1"/>
    <col min="10244" max="10244" width="10.7109375" style="2" customWidth="1"/>
    <col min="10245" max="10245" width="51.28515625" style="2" customWidth="1"/>
    <col min="10246" max="10247" width="11" style="2"/>
    <col min="10248" max="10248" width="12.7109375" style="2" bestFit="1" customWidth="1"/>
    <col min="10249" max="10492" width="11" style="2"/>
    <col min="10493" max="10493" width="4.42578125" style="2" customWidth="1"/>
    <col min="10494" max="10494" width="11.28515625" style="2" customWidth="1"/>
    <col min="10495" max="10495" width="3.140625" style="2" customWidth="1"/>
    <col min="10496" max="10496" width="62.28515625" style="2" customWidth="1"/>
    <col min="10497" max="10497" width="13.85546875" style="2" bestFit="1" customWidth="1"/>
    <col min="10498" max="10498" width="14.85546875" style="2" bestFit="1" customWidth="1"/>
    <col min="10499" max="10499" width="12.7109375" style="2" bestFit="1" customWidth="1"/>
    <col min="10500" max="10500" width="10.7109375" style="2" customWidth="1"/>
    <col min="10501" max="10501" width="51.28515625" style="2" customWidth="1"/>
    <col min="10502" max="10503" width="11" style="2"/>
    <col min="10504" max="10504" width="12.7109375" style="2" bestFit="1" customWidth="1"/>
    <col min="10505" max="10748" width="11" style="2"/>
    <col min="10749" max="10749" width="4.42578125" style="2" customWidth="1"/>
    <col min="10750" max="10750" width="11.28515625" style="2" customWidth="1"/>
    <col min="10751" max="10751" width="3.140625" style="2" customWidth="1"/>
    <col min="10752" max="10752" width="62.28515625" style="2" customWidth="1"/>
    <col min="10753" max="10753" width="13.85546875" style="2" bestFit="1" customWidth="1"/>
    <col min="10754" max="10754" width="14.85546875" style="2" bestFit="1" customWidth="1"/>
    <col min="10755" max="10755" width="12.7109375" style="2" bestFit="1" customWidth="1"/>
    <col min="10756" max="10756" width="10.7109375" style="2" customWidth="1"/>
    <col min="10757" max="10757" width="51.28515625" style="2" customWidth="1"/>
    <col min="10758" max="10759" width="11" style="2"/>
    <col min="10760" max="10760" width="12.7109375" style="2" bestFit="1" customWidth="1"/>
    <col min="10761" max="11004" width="11" style="2"/>
    <col min="11005" max="11005" width="4.42578125" style="2" customWidth="1"/>
    <col min="11006" max="11006" width="11.28515625" style="2" customWidth="1"/>
    <col min="11007" max="11007" width="3.140625" style="2" customWidth="1"/>
    <col min="11008" max="11008" width="62.28515625" style="2" customWidth="1"/>
    <col min="11009" max="11009" width="13.85546875" style="2" bestFit="1" customWidth="1"/>
    <col min="11010" max="11010" width="14.85546875" style="2" bestFit="1" customWidth="1"/>
    <col min="11011" max="11011" width="12.7109375" style="2" bestFit="1" customWidth="1"/>
    <col min="11012" max="11012" width="10.7109375" style="2" customWidth="1"/>
    <col min="11013" max="11013" width="51.28515625" style="2" customWidth="1"/>
    <col min="11014" max="11015" width="11" style="2"/>
    <col min="11016" max="11016" width="12.7109375" style="2" bestFit="1" customWidth="1"/>
    <col min="11017" max="11260" width="11" style="2"/>
    <col min="11261" max="11261" width="4.42578125" style="2" customWidth="1"/>
    <col min="11262" max="11262" width="11.28515625" style="2" customWidth="1"/>
    <col min="11263" max="11263" width="3.140625" style="2" customWidth="1"/>
    <col min="11264" max="11264" width="62.28515625" style="2" customWidth="1"/>
    <col min="11265" max="11265" width="13.85546875" style="2" bestFit="1" customWidth="1"/>
    <col min="11266" max="11266" width="14.85546875" style="2" bestFit="1" customWidth="1"/>
    <col min="11267" max="11267" width="12.7109375" style="2" bestFit="1" customWidth="1"/>
    <col min="11268" max="11268" width="10.7109375" style="2" customWidth="1"/>
    <col min="11269" max="11269" width="51.28515625" style="2" customWidth="1"/>
    <col min="11270" max="11271" width="11" style="2"/>
    <col min="11272" max="11272" width="12.7109375" style="2" bestFit="1" customWidth="1"/>
    <col min="11273" max="11516" width="11" style="2"/>
    <col min="11517" max="11517" width="4.42578125" style="2" customWidth="1"/>
    <col min="11518" max="11518" width="11.28515625" style="2" customWidth="1"/>
    <col min="11519" max="11519" width="3.140625" style="2" customWidth="1"/>
    <col min="11520" max="11520" width="62.28515625" style="2" customWidth="1"/>
    <col min="11521" max="11521" width="13.85546875" style="2" bestFit="1" customWidth="1"/>
    <col min="11522" max="11522" width="14.85546875" style="2" bestFit="1" customWidth="1"/>
    <col min="11523" max="11523" width="12.7109375" style="2" bestFit="1" customWidth="1"/>
    <col min="11524" max="11524" width="10.7109375" style="2" customWidth="1"/>
    <col min="11525" max="11525" width="51.28515625" style="2" customWidth="1"/>
    <col min="11526" max="11527" width="11" style="2"/>
    <col min="11528" max="11528" width="12.7109375" style="2" bestFit="1" customWidth="1"/>
    <col min="11529" max="11772" width="11" style="2"/>
    <col min="11773" max="11773" width="4.42578125" style="2" customWidth="1"/>
    <col min="11774" max="11774" width="11.28515625" style="2" customWidth="1"/>
    <col min="11775" max="11775" width="3.140625" style="2" customWidth="1"/>
    <col min="11776" max="11776" width="62.28515625" style="2" customWidth="1"/>
    <col min="11777" max="11777" width="13.85546875" style="2" bestFit="1" customWidth="1"/>
    <col min="11778" max="11778" width="14.85546875" style="2" bestFit="1" customWidth="1"/>
    <col min="11779" max="11779" width="12.7109375" style="2" bestFit="1" customWidth="1"/>
    <col min="11780" max="11780" width="10.7109375" style="2" customWidth="1"/>
    <col min="11781" max="11781" width="51.28515625" style="2" customWidth="1"/>
    <col min="11782" max="11783" width="11" style="2"/>
    <col min="11784" max="11784" width="12.7109375" style="2" bestFit="1" customWidth="1"/>
    <col min="11785" max="12028" width="11" style="2"/>
    <col min="12029" max="12029" width="4.42578125" style="2" customWidth="1"/>
    <col min="12030" max="12030" width="11.28515625" style="2" customWidth="1"/>
    <col min="12031" max="12031" width="3.140625" style="2" customWidth="1"/>
    <col min="12032" max="12032" width="62.28515625" style="2" customWidth="1"/>
    <col min="12033" max="12033" width="13.85546875" style="2" bestFit="1" customWidth="1"/>
    <col min="12034" max="12034" width="14.85546875" style="2" bestFit="1" customWidth="1"/>
    <col min="12035" max="12035" width="12.7109375" style="2" bestFit="1" customWidth="1"/>
    <col min="12036" max="12036" width="10.7109375" style="2" customWidth="1"/>
    <col min="12037" max="12037" width="51.28515625" style="2" customWidth="1"/>
    <col min="12038" max="12039" width="11" style="2"/>
    <col min="12040" max="12040" width="12.7109375" style="2" bestFit="1" customWidth="1"/>
    <col min="12041" max="12284" width="11" style="2"/>
    <col min="12285" max="12285" width="4.42578125" style="2" customWidth="1"/>
    <col min="12286" max="12286" width="11.28515625" style="2" customWidth="1"/>
    <col min="12287" max="12287" width="3.140625" style="2" customWidth="1"/>
    <col min="12288" max="12288" width="62.28515625" style="2" customWidth="1"/>
    <col min="12289" max="12289" width="13.85546875" style="2" bestFit="1" customWidth="1"/>
    <col min="12290" max="12290" width="14.85546875" style="2" bestFit="1" customWidth="1"/>
    <col min="12291" max="12291" width="12.7109375" style="2" bestFit="1" customWidth="1"/>
    <col min="12292" max="12292" width="10.7109375" style="2" customWidth="1"/>
    <col min="12293" max="12293" width="51.28515625" style="2" customWidth="1"/>
    <col min="12294" max="12295" width="11" style="2"/>
    <col min="12296" max="12296" width="12.7109375" style="2" bestFit="1" customWidth="1"/>
    <col min="12297" max="12540" width="11" style="2"/>
    <col min="12541" max="12541" width="4.42578125" style="2" customWidth="1"/>
    <col min="12542" max="12542" width="11.28515625" style="2" customWidth="1"/>
    <col min="12543" max="12543" width="3.140625" style="2" customWidth="1"/>
    <col min="12544" max="12544" width="62.28515625" style="2" customWidth="1"/>
    <col min="12545" max="12545" width="13.85546875" style="2" bestFit="1" customWidth="1"/>
    <col min="12546" max="12546" width="14.85546875" style="2" bestFit="1" customWidth="1"/>
    <col min="12547" max="12547" width="12.7109375" style="2" bestFit="1" customWidth="1"/>
    <col min="12548" max="12548" width="10.7109375" style="2" customWidth="1"/>
    <col min="12549" max="12549" width="51.28515625" style="2" customWidth="1"/>
    <col min="12550" max="12551" width="11" style="2"/>
    <col min="12552" max="12552" width="12.7109375" style="2" bestFit="1" customWidth="1"/>
    <col min="12553" max="12796" width="11" style="2"/>
    <col min="12797" max="12797" width="4.42578125" style="2" customWidth="1"/>
    <col min="12798" max="12798" width="11.28515625" style="2" customWidth="1"/>
    <col min="12799" max="12799" width="3.140625" style="2" customWidth="1"/>
    <col min="12800" max="12800" width="62.28515625" style="2" customWidth="1"/>
    <col min="12801" max="12801" width="13.85546875" style="2" bestFit="1" customWidth="1"/>
    <col min="12802" max="12802" width="14.85546875" style="2" bestFit="1" customWidth="1"/>
    <col min="12803" max="12803" width="12.7109375" style="2" bestFit="1" customWidth="1"/>
    <col min="12804" max="12804" width="10.7109375" style="2" customWidth="1"/>
    <col min="12805" max="12805" width="51.28515625" style="2" customWidth="1"/>
    <col min="12806" max="12807" width="11" style="2"/>
    <col min="12808" max="12808" width="12.7109375" style="2" bestFit="1" customWidth="1"/>
    <col min="12809" max="13052" width="11" style="2"/>
    <col min="13053" max="13053" width="4.42578125" style="2" customWidth="1"/>
    <col min="13054" max="13054" width="11.28515625" style="2" customWidth="1"/>
    <col min="13055" max="13055" width="3.140625" style="2" customWidth="1"/>
    <col min="13056" max="13056" width="62.28515625" style="2" customWidth="1"/>
    <col min="13057" max="13057" width="13.85546875" style="2" bestFit="1" customWidth="1"/>
    <col min="13058" max="13058" width="14.85546875" style="2" bestFit="1" customWidth="1"/>
    <col min="13059" max="13059" width="12.7109375" style="2" bestFit="1" customWidth="1"/>
    <col min="13060" max="13060" width="10.7109375" style="2" customWidth="1"/>
    <col min="13061" max="13061" width="51.28515625" style="2" customWidth="1"/>
    <col min="13062" max="13063" width="11" style="2"/>
    <col min="13064" max="13064" width="12.7109375" style="2" bestFit="1" customWidth="1"/>
    <col min="13065" max="13308" width="11" style="2"/>
    <col min="13309" max="13309" width="4.42578125" style="2" customWidth="1"/>
    <col min="13310" max="13310" width="11.28515625" style="2" customWidth="1"/>
    <col min="13311" max="13311" width="3.140625" style="2" customWidth="1"/>
    <col min="13312" max="13312" width="62.28515625" style="2" customWidth="1"/>
    <col min="13313" max="13313" width="13.85546875" style="2" bestFit="1" customWidth="1"/>
    <col min="13314" max="13314" width="14.85546875" style="2" bestFit="1" customWidth="1"/>
    <col min="13315" max="13315" width="12.7109375" style="2" bestFit="1" customWidth="1"/>
    <col min="13316" max="13316" width="10.7109375" style="2" customWidth="1"/>
    <col min="13317" max="13317" width="51.28515625" style="2" customWidth="1"/>
    <col min="13318" max="13319" width="11" style="2"/>
    <col min="13320" max="13320" width="12.7109375" style="2" bestFit="1" customWidth="1"/>
    <col min="13321" max="13564" width="11" style="2"/>
    <col min="13565" max="13565" width="4.42578125" style="2" customWidth="1"/>
    <col min="13566" max="13566" width="11.28515625" style="2" customWidth="1"/>
    <col min="13567" max="13567" width="3.140625" style="2" customWidth="1"/>
    <col min="13568" max="13568" width="62.28515625" style="2" customWidth="1"/>
    <col min="13569" max="13569" width="13.85546875" style="2" bestFit="1" customWidth="1"/>
    <col min="13570" max="13570" width="14.85546875" style="2" bestFit="1" customWidth="1"/>
    <col min="13571" max="13571" width="12.7109375" style="2" bestFit="1" customWidth="1"/>
    <col min="13572" max="13572" width="10.7109375" style="2" customWidth="1"/>
    <col min="13573" max="13573" width="51.28515625" style="2" customWidth="1"/>
    <col min="13574" max="13575" width="11" style="2"/>
    <col min="13576" max="13576" width="12.7109375" style="2" bestFit="1" customWidth="1"/>
    <col min="13577" max="13820" width="11" style="2"/>
    <col min="13821" max="13821" width="4.42578125" style="2" customWidth="1"/>
    <col min="13822" max="13822" width="11.28515625" style="2" customWidth="1"/>
    <col min="13823" max="13823" width="3.140625" style="2" customWidth="1"/>
    <col min="13824" max="13824" width="62.28515625" style="2" customWidth="1"/>
    <col min="13825" max="13825" width="13.85546875" style="2" bestFit="1" customWidth="1"/>
    <col min="13826" max="13826" width="14.85546875" style="2" bestFit="1" customWidth="1"/>
    <col min="13827" max="13827" width="12.7109375" style="2" bestFit="1" customWidth="1"/>
    <col min="13828" max="13828" width="10.7109375" style="2" customWidth="1"/>
    <col min="13829" max="13829" width="51.28515625" style="2" customWidth="1"/>
    <col min="13830" max="13831" width="11" style="2"/>
    <col min="13832" max="13832" width="12.7109375" style="2" bestFit="1" customWidth="1"/>
    <col min="13833" max="14076" width="11" style="2"/>
    <col min="14077" max="14077" width="4.42578125" style="2" customWidth="1"/>
    <col min="14078" max="14078" width="11.28515625" style="2" customWidth="1"/>
    <col min="14079" max="14079" width="3.140625" style="2" customWidth="1"/>
    <col min="14080" max="14080" width="62.28515625" style="2" customWidth="1"/>
    <col min="14081" max="14081" width="13.85546875" style="2" bestFit="1" customWidth="1"/>
    <col min="14082" max="14082" width="14.85546875" style="2" bestFit="1" customWidth="1"/>
    <col min="14083" max="14083" width="12.7109375" style="2" bestFit="1" customWidth="1"/>
    <col min="14084" max="14084" width="10.7109375" style="2" customWidth="1"/>
    <col min="14085" max="14085" width="51.28515625" style="2" customWidth="1"/>
    <col min="14086" max="14087" width="11" style="2"/>
    <col min="14088" max="14088" width="12.7109375" style="2" bestFit="1" customWidth="1"/>
    <col min="14089" max="14332" width="11" style="2"/>
    <col min="14333" max="14333" width="4.42578125" style="2" customWidth="1"/>
    <col min="14334" max="14334" width="11.28515625" style="2" customWidth="1"/>
    <col min="14335" max="14335" width="3.140625" style="2" customWidth="1"/>
    <col min="14336" max="14336" width="62.28515625" style="2" customWidth="1"/>
    <col min="14337" max="14337" width="13.85546875" style="2" bestFit="1" customWidth="1"/>
    <col min="14338" max="14338" width="14.85546875" style="2" bestFit="1" customWidth="1"/>
    <col min="14339" max="14339" width="12.7109375" style="2" bestFit="1" customWidth="1"/>
    <col min="14340" max="14340" width="10.7109375" style="2" customWidth="1"/>
    <col min="14341" max="14341" width="51.28515625" style="2" customWidth="1"/>
    <col min="14342" max="14343" width="11" style="2"/>
    <col min="14344" max="14344" width="12.7109375" style="2" bestFit="1" customWidth="1"/>
    <col min="14345" max="14588" width="11" style="2"/>
    <col min="14589" max="14589" width="4.42578125" style="2" customWidth="1"/>
    <col min="14590" max="14590" width="11.28515625" style="2" customWidth="1"/>
    <col min="14591" max="14591" width="3.140625" style="2" customWidth="1"/>
    <col min="14592" max="14592" width="62.28515625" style="2" customWidth="1"/>
    <col min="14593" max="14593" width="13.85546875" style="2" bestFit="1" customWidth="1"/>
    <col min="14594" max="14594" width="14.85546875" style="2" bestFit="1" customWidth="1"/>
    <col min="14595" max="14595" width="12.7109375" style="2" bestFit="1" customWidth="1"/>
    <col min="14596" max="14596" width="10.7109375" style="2" customWidth="1"/>
    <col min="14597" max="14597" width="51.28515625" style="2" customWidth="1"/>
    <col min="14598" max="14599" width="11" style="2"/>
    <col min="14600" max="14600" width="12.7109375" style="2" bestFit="1" customWidth="1"/>
    <col min="14601" max="14844" width="11" style="2"/>
    <col min="14845" max="14845" width="4.42578125" style="2" customWidth="1"/>
    <col min="14846" max="14846" width="11.28515625" style="2" customWidth="1"/>
    <col min="14847" max="14847" width="3.140625" style="2" customWidth="1"/>
    <col min="14848" max="14848" width="62.28515625" style="2" customWidth="1"/>
    <col min="14849" max="14849" width="13.85546875" style="2" bestFit="1" customWidth="1"/>
    <col min="14850" max="14850" width="14.85546875" style="2" bestFit="1" customWidth="1"/>
    <col min="14851" max="14851" width="12.7109375" style="2" bestFit="1" customWidth="1"/>
    <col min="14852" max="14852" width="10.7109375" style="2" customWidth="1"/>
    <col min="14853" max="14853" width="51.28515625" style="2" customWidth="1"/>
    <col min="14854" max="14855" width="11" style="2"/>
    <col min="14856" max="14856" width="12.7109375" style="2" bestFit="1" customWidth="1"/>
    <col min="14857" max="15100" width="11" style="2"/>
    <col min="15101" max="15101" width="4.42578125" style="2" customWidth="1"/>
    <col min="15102" max="15102" width="11.28515625" style="2" customWidth="1"/>
    <col min="15103" max="15103" width="3.140625" style="2" customWidth="1"/>
    <col min="15104" max="15104" width="62.28515625" style="2" customWidth="1"/>
    <col min="15105" max="15105" width="13.85546875" style="2" bestFit="1" customWidth="1"/>
    <col min="15106" max="15106" width="14.85546875" style="2" bestFit="1" customWidth="1"/>
    <col min="15107" max="15107" width="12.7109375" style="2" bestFit="1" customWidth="1"/>
    <col min="15108" max="15108" width="10.7109375" style="2" customWidth="1"/>
    <col min="15109" max="15109" width="51.28515625" style="2" customWidth="1"/>
    <col min="15110" max="15111" width="11" style="2"/>
    <col min="15112" max="15112" width="12.7109375" style="2" bestFit="1" customWidth="1"/>
    <col min="15113" max="15356" width="11" style="2"/>
    <col min="15357" max="15357" width="4.42578125" style="2" customWidth="1"/>
    <col min="15358" max="15358" width="11.28515625" style="2" customWidth="1"/>
    <col min="15359" max="15359" width="3.140625" style="2" customWidth="1"/>
    <col min="15360" max="15360" width="62.28515625" style="2" customWidth="1"/>
    <col min="15361" max="15361" width="13.85546875" style="2" bestFit="1" customWidth="1"/>
    <col min="15362" max="15362" width="14.85546875" style="2" bestFit="1" customWidth="1"/>
    <col min="15363" max="15363" width="12.7109375" style="2" bestFit="1" customWidth="1"/>
    <col min="15364" max="15364" width="10.7109375" style="2" customWidth="1"/>
    <col min="15365" max="15365" width="51.28515625" style="2" customWidth="1"/>
    <col min="15366" max="15367" width="11" style="2"/>
    <col min="15368" max="15368" width="12.7109375" style="2" bestFit="1" customWidth="1"/>
    <col min="15369" max="15612" width="11" style="2"/>
    <col min="15613" max="15613" width="4.42578125" style="2" customWidth="1"/>
    <col min="15614" max="15614" width="11.28515625" style="2" customWidth="1"/>
    <col min="15615" max="15615" width="3.140625" style="2" customWidth="1"/>
    <col min="15616" max="15616" width="62.28515625" style="2" customWidth="1"/>
    <col min="15617" max="15617" width="13.85546875" style="2" bestFit="1" customWidth="1"/>
    <col min="15618" max="15618" width="14.85546875" style="2" bestFit="1" customWidth="1"/>
    <col min="15619" max="15619" width="12.7109375" style="2" bestFit="1" customWidth="1"/>
    <col min="15620" max="15620" width="10.7109375" style="2" customWidth="1"/>
    <col min="15621" max="15621" width="51.28515625" style="2" customWidth="1"/>
    <col min="15622" max="15623" width="11" style="2"/>
    <col min="15624" max="15624" width="12.7109375" style="2" bestFit="1" customWidth="1"/>
    <col min="15625" max="15868" width="11" style="2"/>
    <col min="15869" max="15869" width="4.42578125" style="2" customWidth="1"/>
    <col min="15870" max="15870" width="11.28515625" style="2" customWidth="1"/>
    <col min="15871" max="15871" width="3.140625" style="2" customWidth="1"/>
    <col min="15872" max="15872" width="62.28515625" style="2" customWidth="1"/>
    <col min="15873" max="15873" width="13.85546875" style="2" bestFit="1" customWidth="1"/>
    <col min="15874" max="15874" width="14.85546875" style="2" bestFit="1" customWidth="1"/>
    <col min="15875" max="15875" width="12.7109375" style="2" bestFit="1" customWidth="1"/>
    <col min="15876" max="15876" width="10.7109375" style="2" customWidth="1"/>
    <col min="15877" max="15877" width="51.28515625" style="2" customWidth="1"/>
    <col min="15878" max="15879" width="11" style="2"/>
    <col min="15880" max="15880" width="12.7109375" style="2" bestFit="1" customWidth="1"/>
    <col min="15881" max="16124" width="11" style="2"/>
    <col min="16125" max="16125" width="4.42578125" style="2" customWidth="1"/>
    <col min="16126" max="16126" width="11.28515625" style="2" customWidth="1"/>
    <col min="16127" max="16127" width="3.140625" style="2" customWidth="1"/>
    <col min="16128" max="16128" width="62.28515625" style="2" customWidth="1"/>
    <col min="16129" max="16129" width="13.85546875" style="2" bestFit="1" customWidth="1"/>
    <col min="16130" max="16130" width="14.85546875" style="2" bestFit="1" customWidth="1"/>
    <col min="16131" max="16131" width="12.7109375" style="2" bestFit="1" customWidth="1"/>
    <col min="16132" max="16132" width="10.7109375" style="2" customWidth="1"/>
    <col min="16133" max="16133" width="51.28515625" style="2" customWidth="1"/>
    <col min="16134" max="16135" width="11" style="2"/>
    <col min="16136" max="16136" width="12.7109375" style="2" bestFit="1" customWidth="1"/>
    <col min="16137" max="16384" width="11" style="2"/>
  </cols>
  <sheetData>
    <row r="1" spans="1:10" ht="14.25" x14ac:dyDescent="0.2">
      <c r="B1" s="259"/>
      <c r="C1" s="259"/>
      <c r="D1" s="259"/>
      <c r="E1" s="259"/>
      <c r="F1" s="260"/>
      <c r="G1" s="260" t="s">
        <v>496</v>
      </c>
      <c r="H1" s="258"/>
      <c r="I1" s="258"/>
      <c r="J1" s="258"/>
    </row>
    <row r="2" spans="1:10" ht="15" customHeight="1" x14ac:dyDescent="0.2">
      <c r="B2" s="282" t="s">
        <v>502</v>
      </c>
      <c r="C2" s="282"/>
      <c r="D2" s="282"/>
      <c r="E2" s="282"/>
      <c r="F2" s="282"/>
      <c r="G2" s="282"/>
      <c r="H2" s="258"/>
      <c r="I2" s="258"/>
      <c r="J2" s="258"/>
    </row>
    <row r="3" spans="1:10" ht="15" customHeight="1" x14ac:dyDescent="0.2">
      <c r="B3" s="283" t="s">
        <v>497</v>
      </c>
      <c r="C3" s="283"/>
      <c r="D3" s="283"/>
      <c r="E3" s="283"/>
      <c r="F3" s="283"/>
      <c r="G3" s="283"/>
      <c r="H3" s="258"/>
      <c r="I3" s="258"/>
      <c r="J3" s="258"/>
    </row>
    <row r="4" spans="1:10" ht="15" customHeight="1" x14ac:dyDescent="0.2">
      <c r="B4" s="266"/>
      <c r="C4" s="266"/>
      <c r="D4" s="266"/>
      <c r="E4" s="266"/>
      <c r="F4" s="266"/>
      <c r="G4" s="266"/>
      <c r="H4" s="258"/>
      <c r="I4" s="258"/>
      <c r="J4" s="258"/>
    </row>
    <row r="5" spans="1:10" s="265" customFormat="1" ht="18" x14ac:dyDescent="0.25">
      <c r="A5" s="271"/>
      <c r="B5" s="261" t="s">
        <v>495</v>
      </c>
      <c r="C5" s="262"/>
      <c r="D5" s="263"/>
      <c r="E5" s="264"/>
      <c r="F5" s="264"/>
      <c r="G5" s="264"/>
    </row>
    <row r="6" spans="1:10" s="18" customFormat="1" ht="15.75" x14ac:dyDescent="0.25">
      <c r="A6" s="272"/>
      <c r="B6" s="4"/>
      <c r="C6" s="5"/>
      <c r="D6" s="5"/>
      <c r="E6" s="103"/>
      <c r="F6" s="103"/>
      <c r="G6" s="103"/>
    </row>
    <row r="7" spans="1:10" x14ac:dyDescent="0.2">
      <c r="B7" s="6"/>
      <c r="C7" s="7"/>
      <c r="D7" s="7"/>
      <c r="E7" s="104"/>
      <c r="F7" s="104"/>
      <c r="G7" s="104"/>
    </row>
    <row r="8" spans="1:10" ht="15" customHeight="1" x14ac:dyDescent="0.2">
      <c r="G8" s="257" t="s">
        <v>166</v>
      </c>
    </row>
    <row r="9" spans="1:10" s="17" customFormat="1" ht="15" customHeight="1" thickBot="1" x14ac:dyDescent="0.25">
      <c r="A9" s="273"/>
      <c r="B9" s="8" t="s">
        <v>167</v>
      </c>
      <c r="C9" s="292" t="s">
        <v>168</v>
      </c>
      <c r="D9" s="293"/>
      <c r="E9" s="105" t="s">
        <v>169</v>
      </c>
      <c r="F9" s="105" t="s">
        <v>170</v>
      </c>
      <c r="G9" s="200" t="s">
        <v>171</v>
      </c>
    </row>
    <row r="10" spans="1:10" ht="15" customHeight="1" x14ac:dyDescent="0.25">
      <c r="A10" s="289"/>
      <c r="B10" s="201" t="s">
        <v>172</v>
      </c>
      <c r="C10" s="202"/>
      <c r="D10" s="203"/>
      <c r="E10" s="294" t="s">
        <v>492</v>
      </c>
      <c r="F10" s="294" t="s">
        <v>493</v>
      </c>
      <c r="G10" s="284" t="s">
        <v>494</v>
      </c>
    </row>
    <row r="11" spans="1:10" ht="12.75" customHeight="1" x14ac:dyDescent="0.25">
      <c r="A11" s="290"/>
      <c r="B11" s="204" t="s">
        <v>173</v>
      </c>
      <c r="C11" s="205" t="s">
        <v>0</v>
      </c>
      <c r="D11" s="206"/>
      <c r="E11" s="295"/>
      <c r="F11" s="295"/>
      <c r="G11" s="285"/>
    </row>
    <row r="12" spans="1:10" ht="15.75" thickBot="1" x14ac:dyDescent="0.3">
      <c r="A12" s="291"/>
      <c r="B12" s="207" t="s">
        <v>174</v>
      </c>
      <c r="C12" s="208"/>
      <c r="D12" s="209"/>
      <c r="E12" s="296"/>
      <c r="F12" s="296"/>
      <c r="G12" s="286"/>
    </row>
    <row r="13" spans="1:10" ht="13.5" customHeight="1" x14ac:dyDescent="0.2">
      <c r="A13" s="274"/>
      <c r="B13" s="94" t="s">
        <v>175</v>
      </c>
      <c r="C13" s="69"/>
      <c r="D13" s="22" t="s">
        <v>175</v>
      </c>
      <c r="E13" s="236"/>
      <c r="F13" s="106"/>
      <c r="G13" s="176"/>
    </row>
    <row r="14" spans="1:10" ht="13.5" customHeight="1" x14ac:dyDescent="0.25">
      <c r="A14" s="274">
        <v>1</v>
      </c>
      <c r="B14" s="95"/>
      <c r="C14" s="16" t="s">
        <v>176</v>
      </c>
      <c r="D14" s="70"/>
      <c r="E14" s="237"/>
      <c r="F14" s="107"/>
      <c r="G14" s="177"/>
    </row>
    <row r="15" spans="1:10" ht="13.5" customHeight="1" x14ac:dyDescent="0.2">
      <c r="A15" s="274"/>
      <c r="B15" s="96"/>
      <c r="C15" s="71"/>
      <c r="D15" s="72"/>
      <c r="E15" s="237"/>
      <c r="F15" s="107"/>
      <c r="G15" s="177"/>
    </row>
    <row r="16" spans="1:10" ht="13.5" customHeight="1" x14ac:dyDescent="0.2">
      <c r="A16" s="274">
        <v>2</v>
      </c>
      <c r="B16" s="97"/>
      <c r="C16" s="73" t="str">
        <f>C50</f>
        <v>Városüzemeltetés</v>
      </c>
      <c r="D16" s="74"/>
      <c r="E16" s="238">
        <f>E100</f>
        <v>7168971423</v>
      </c>
      <c r="F16" s="108">
        <f>F100</f>
        <v>87649000</v>
      </c>
      <c r="G16" s="178">
        <f>G100</f>
        <v>7256620423</v>
      </c>
      <c r="H16" s="20"/>
      <c r="I16" s="20"/>
      <c r="J16" s="3"/>
    </row>
    <row r="17" spans="1:8" ht="13.5" customHeight="1" x14ac:dyDescent="0.2">
      <c r="A17" s="274"/>
      <c r="B17" s="97"/>
      <c r="C17" s="73"/>
      <c r="D17" s="74"/>
      <c r="E17" s="238"/>
      <c r="F17" s="108"/>
      <c r="G17" s="178"/>
      <c r="H17" s="20"/>
    </row>
    <row r="18" spans="1:8" ht="13.5" customHeight="1" x14ac:dyDescent="0.2">
      <c r="A18" s="274">
        <v>3</v>
      </c>
      <c r="B18" s="97"/>
      <c r="C18" s="73" t="str">
        <f>C102</f>
        <v>Környezetvédelem</v>
      </c>
      <c r="D18" s="74"/>
      <c r="E18" s="238">
        <f>E123</f>
        <v>14419479</v>
      </c>
      <c r="F18" s="108">
        <f>F123</f>
        <v>0</v>
      </c>
      <c r="G18" s="178">
        <f>G123</f>
        <v>14419479</v>
      </c>
      <c r="H18" s="20"/>
    </row>
    <row r="19" spans="1:8" ht="13.5" customHeight="1" x14ac:dyDescent="0.2">
      <c r="A19" s="274"/>
      <c r="B19" s="97"/>
      <c r="C19" s="73"/>
      <c r="D19" s="74"/>
      <c r="E19" s="238"/>
      <c r="F19" s="108"/>
      <c r="G19" s="178"/>
      <c r="H19" s="20"/>
    </row>
    <row r="20" spans="1:8" ht="13.5" customHeight="1" x14ac:dyDescent="0.2">
      <c r="A20" s="274">
        <v>4</v>
      </c>
      <c r="B20" s="97"/>
      <c r="C20" s="73" t="str">
        <f>C125</f>
        <v>Vagyongazdálkodás</v>
      </c>
      <c r="D20" s="74"/>
      <c r="E20" s="239">
        <f>E150</f>
        <v>3796010574</v>
      </c>
      <c r="F20" s="109">
        <f>F150</f>
        <v>0</v>
      </c>
      <c r="G20" s="179">
        <f>G150</f>
        <v>3796010574</v>
      </c>
      <c r="H20" s="20"/>
    </row>
    <row r="21" spans="1:8" ht="13.5" customHeight="1" x14ac:dyDescent="0.2">
      <c r="A21" s="274"/>
      <c r="B21" s="97"/>
      <c r="C21" s="73"/>
      <c r="D21" s="74"/>
      <c r="E21" s="238"/>
      <c r="F21" s="108"/>
      <c r="G21" s="178"/>
      <c r="H21" s="20"/>
    </row>
    <row r="22" spans="1:8" ht="13.5" customHeight="1" x14ac:dyDescent="0.2">
      <c r="A22" s="274">
        <v>5</v>
      </c>
      <c r="B22" s="97"/>
      <c r="C22" s="73" t="str">
        <f>C152</f>
        <v>Egészségügy</v>
      </c>
      <c r="D22" s="74"/>
      <c r="E22" s="239">
        <f>E168</f>
        <v>16791806</v>
      </c>
      <c r="F22" s="109">
        <f>F168</f>
        <v>0</v>
      </c>
      <c r="G22" s="179">
        <f>G168</f>
        <v>16791806</v>
      </c>
      <c r="H22" s="20"/>
    </row>
    <row r="23" spans="1:8" ht="13.5" customHeight="1" x14ac:dyDescent="0.2">
      <c r="A23" s="274"/>
      <c r="B23" s="97"/>
      <c r="C23" s="73"/>
      <c r="D23" s="74"/>
      <c r="E23" s="238"/>
      <c r="F23" s="108"/>
      <c r="G23" s="178"/>
      <c r="H23" s="20"/>
    </row>
    <row r="24" spans="1:8" ht="13.5" customHeight="1" x14ac:dyDescent="0.2">
      <c r="A24" s="274">
        <v>6</v>
      </c>
      <c r="B24" s="97"/>
      <c r="C24" s="73" t="str">
        <f>C170</f>
        <v>Szociális</v>
      </c>
      <c r="D24" s="74"/>
      <c r="E24" s="239">
        <f>E219</f>
        <v>864360791</v>
      </c>
      <c r="F24" s="109">
        <f>F219</f>
        <v>-39099368</v>
      </c>
      <c r="G24" s="179">
        <f>G219</f>
        <v>825261423</v>
      </c>
      <c r="H24" s="20"/>
    </row>
    <row r="25" spans="1:8" ht="13.5" customHeight="1" x14ac:dyDescent="0.2">
      <c r="A25" s="274"/>
      <c r="B25" s="97"/>
      <c r="C25" s="73"/>
      <c r="D25" s="75"/>
      <c r="E25" s="238"/>
      <c r="F25" s="108"/>
      <c r="G25" s="178"/>
      <c r="H25" s="20"/>
    </row>
    <row r="26" spans="1:8" ht="13.5" customHeight="1" x14ac:dyDescent="0.2">
      <c r="A26" s="274">
        <v>7</v>
      </c>
      <c r="B26" s="97"/>
      <c r="C26" s="73" t="str">
        <f>C221</f>
        <v>Oktatás</v>
      </c>
      <c r="D26" s="74"/>
      <c r="E26" s="238">
        <f>E251</f>
        <v>178946958</v>
      </c>
      <c r="F26" s="108">
        <f>F251</f>
        <v>0</v>
      </c>
      <c r="G26" s="178">
        <f>G251</f>
        <v>178946958</v>
      </c>
      <c r="H26" s="20"/>
    </row>
    <row r="27" spans="1:8" ht="13.5" customHeight="1" x14ac:dyDescent="0.2">
      <c r="A27" s="274"/>
      <c r="B27" s="97"/>
      <c r="C27" s="73"/>
      <c r="D27" s="74"/>
      <c r="E27" s="238"/>
      <c r="F27" s="108"/>
      <c r="G27" s="178"/>
      <c r="H27" s="20"/>
    </row>
    <row r="28" spans="1:8" ht="13.5" customHeight="1" x14ac:dyDescent="0.2">
      <c r="A28" s="274">
        <v>8</v>
      </c>
      <c r="B28" s="97"/>
      <c r="C28" s="73" t="str">
        <f>C253</f>
        <v>Kulturális és idegenforgalmi feladatok</v>
      </c>
      <c r="D28" s="74"/>
      <c r="E28" s="239">
        <f>E306</f>
        <v>2803768232</v>
      </c>
      <c r="F28" s="109">
        <f>F306</f>
        <v>-5761661</v>
      </c>
      <c r="G28" s="179">
        <f>G306</f>
        <v>2798006571</v>
      </c>
      <c r="H28" s="20"/>
    </row>
    <row r="29" spans="1:8" ht="13.5" customHeight="1" x14ac:dyDescent="0.2">
      <c r="A29" s="274"/>
      <c r="B29" s="97"/>
      <c r="C29" s="73"/>
      <c r="D29" s="74"/>
      <c r="E29" s="238"/>
      <c r="F29" s="108"/>
      <c r="G29" s="178"/>
      <c r="H29" s="20"/>
    </row>
    <row r="30" spans="1:8" ht="13.5" customHeight="1" x14ac:dyDescent="0.2">
      <c r="A30" s="274">
        <v>9</v>
      </c>
      <c r="B30" s="97"/>
      <c r="C30" s="73" t="str">
        <f>C308</f>
        <v>Sport</v>
      </c>
      <c r="D30" s="74"/>
      <c r="E30" s="239">
        <f>E350</f>
        <v>859993951</v>
      </c>
      <c r="F30" s="109">
        <f>F350</f>
        <v>15300000</v>
      </c>
      <c r="G30" s="179">
        <f>G350</f>
        <v>875293951</v>
      </c>
      <c r="H30" s="20"/>
    </row>
    <row r="31" spans="1:8" ht="13.5" customHeight="1" x14ac:dyDescent="0.2">
      <c r="A31" s="274"/>
      <c r="B31" s="97"/>
      <c r="C31" s="73"/>
      <c r="D31" s="74"/>
      <c r="E31" s="238"/>
      <c r="F31" s="108"/>
      <c r="G31" s="178"/>
      <c r="H31" s="20"/>
    </row>
    <row r="32" spans="1:8" ht="13.5" customHeight="1" x14ac:dyDescent="0.2">
      <c r="A32" s="274">
        <v>10</v>
      </c>
      <c r="B32" s="97"/>
      <c r="C32" s="73" t="str">
        <f>C352</f>
        <v>Központilag kezelt  feladatok</v>
      </c>
      <c r="D32" s="74"/>
      <c r="E32" s="240">
        <f>E424</f>
        <v>5819003331</v>
      </c>
      <c r="F32" s="110">
        <f>F424</f>
        <v>-11426897</v>
      </c>
      <c r="G32" s="180">
        <f>G424</f>
        <v>5807576434</v>
      </c>
      <c r="H32" s="20"/>
    </row>
    <row r="33" spans="1:10" ht="13.5" customHeight="1" x14ac:dyDescent="0.2">
      <c r="A33" s="274"/>
      <c r="B33" s="97"/>
      <c r="C33" s="73"/>
      <c r="D33" s="74"/>
      <c r="E33" s="238"/>
      <c r="F33" s="108"/>
      <c r="G33" s="178"/>
      <c r="H33" s="20"/>
    </row>
    <row r="34" spans="1:10" ht="13.5" customHeight="1" x14ac:dyDescent="0.2">
      <c r="A34" s="274">
        <v>11</v>
      </c>
      <c r="B34" s="97"/>
      <c r="C34" s="73" t="str">
        <f>C426</f>
        <v>Tartalékok</v>
      </c>
      <c r="D34" s="74"/>
      <c r="E34" s="240">
        <f>E437</f>
        <v>153186839</v>
      </c>
      <c r="F34" s="110">
        <f>F437</f>
        <v>-60108798</v>
      </c>
      <c r="G34" s="180">
        <f>G437</f>
        <v>93078041</v>
      </c>
      <c r="H34" s="20"/>
    </row>
    <row r="35" spans="1:10" ht="13.5" customHeight="1" x14ac:dyDescent="0.2">
      <c r="A35" s="274"/>
      <c r="B35" s="97"/>
      <c r="C35" s="73"/>
      <c r="D35" s="74"/>
      <c r="E35" s="238"/>
      <c r="F35" s="108"/>
      <c r="G35" s="178"/>
      <c r="H35" s="20"/>
    </row>
    <row r="36" spans="1:10" ht="13.5" customHeight="1" x14ac:dyDescent="0.2">
      <c r="A36" s="274">
        <v>12</v>
      </c>
      <c r="B36" s="97"/>
      <c r="C36" s="73" t="str">
        <f>C439</f>
        <v>Adósságszolgálat</v>
      </c>
      <c r="D36" s="74"/>
      <c r="E36" s="240">
        <f>E451</f>
        <v>525218714</v>
      </c>
      <c r="F36" s="110">
        <f>F451</f>
        <v>0</v>
      </c>
      <c r="G36" s="180">
        <f>G451</f>
        <v>525218714</v>
      </c>
      <c r="H36" s="20"/>
    </row>
    <row r="37" spans="1:10" ht="13.5" customHeight="1" x14ac:dyDescent="0.2">
      <c r="A37" s="274"/>
      <c r="B37" s="97"/>
      <c r="C37" s="73"/>
      <c r="D37" s="74"/>
      <c r="E37" s="239"/>
      <c r="F37" s="109"/>
      <c r="G37" s="179"/>
      <c r="H37" s="20"/>
    </row>
    <row r="38" spans="1:10" ht="13.5" customHeight="1" x14ac:dyDescent="0.2">
      <c r="A38" s="274">
        <v>13</v>
      </c>
      <c r="B38" s="97"/>
      <c r="C38" s="73" t="s">
        <v>177</v>
      </c>
      <c r="D38" s="74"/>
      <c r="E38" s="239">
        <f>E462</f>
        <v>212211486</v>
      </c>
      <c r="F38" s="109">
        <f>F462</f>
        <v>0</v>
      </c>
      <c r="G38" s="179">
        <f>G462</f>
        <v>212211486</v>
      </c>
      <c r="H38" s="20"/>
    </row>
    <row r="39" spans="1:10" ht="13.5" customHeight="1" thickBot="1" x14ac:dyDescent="0.25">
      <c r="A39" s="274"/>
      <c r="B39" s="98"/>
      <c r="C39" s="76"/>
      <c r="D39" s="77"/>
      <c r="E39" s="240"/>
      <c r="F39" s="110"/>
      <c r="G39" s="180"/>
      <c r="H39" s="20"/>
    </row>
    <row r="40" spans="1:10" ht="19.5" customHeight="1" thickTop="1" thickBot="1" x14ac:dyDescent="0.25">
      <c r="A40" s="274">
        <v>14</v>
      </c>
      <c r="B40" s="99"/>
      <c r="C40" s="78" t="s">
        <v>178</v>
      </c>
      <c r="D40" s="79"/>
      <c r="E40" s="241">
        <f>SUM(E15:E39)</f>
        <v>22412883584</v>
      </c>
      <c r="F40" s="111">
        <f>SUM(F15:F39)</f>
        <v>-13447724</v>
      </c>
      <c r="G40" s="181">
        <f>SUM(G15:G39)</f>
        <v>22399435860</v>
      </c>
      <c r="H40" s="3"/>
      <c r="I40" s="3"/>
    </row>
    <row r="41" spans="1:10" ht="15" customHeight="1" thickBot="1" x14ac:dyDescent="0.25">
      <c r="A41" s="274">
        <v>15</v>
      </c>
      <c r="B41" s="100"/>
      <c r="C41" s="80"/>
      <c r="D41" s="81" t="s">
        <v>179</v>
      </c>
      <c r="E41" s="242">
        <v>199222090</v>
      </c>
      <c r="F41" s="174">
        <v>7000000</v>
      </c>
      <c r="G41" s="182">
        <f>SUM(E41:F41)</f>
        <v>206222090</v>
      </c>
      <c r="H41" s="3"/>
    </row>
    <row r="42" spans="1:10" ht="15" customHeight="1" thickBot="1" x14ac:dyDescent="0.25">
      <c r="A42" s="274">
        <v>16</v>
      </c>
      <c r="B42" s="100"/>
      <c r="C42" s="80"/>
      <c r="D42" s="81" t="s">
        <v>180</v>
      </c>
      <c r="E42" s="243">
        <v>17677351</v>
      </c>
      <c r="F42" s="175">
        <v>0</v>
      </c>
      <c r="G42" s="183">
        <f>SUM(E42:F42)</f>
        <v>17677351</v>
      </c>
    </row>
    <row r="43" spans="1:10" ht="15" customHeight="1" thickBot="1" x14ac:dyDescent="0.25">
      <c r="A43" s="274">
        <v>17</v>
      </c>
      <c r="B43" s="100"/>
      <c r="C43" s="82"/>
      <c r="D43" s="81" t="s">
        <v>181</v>
      </c>
      <c r="E43" s="242">
        <v>45653681072</v>
      </c>
      <c r="F43" s="174">
        <v>150047860</v>
      </c>
      <c r="G43" s="182">
        <f>SUM(E43:F43)</f>
        <v>45803728932</v>
      </c>
      <c r="H43" s="3"/>
      <c r="I43" s="3"/>
    </row>
    <row r="44" spans="1:10" ht="15" customHeight="1" thickBot="1" x14ac:dyDescent="0.25">
      <c r="A44" s="274">
        <v>18</v>
      </c>
      <c r="B44" s="100"/>
      <c r="C44" s="82"/>
      <c r="D44" s="81" t="s">
        <v>182</v>
      </c>
      <c r="E44" s="243">
        <v>661776351</v>
      </c>
      <c r="F44" s="175">
        <v>0</v>
      </c>
      <c r="G44" s="183">
        <f>SUM(E44:F44)</f>
        <v>661776351</v>
      </c>
      <c r="H44" s="21"/>
      <c r="I44" s="21"/>
      <c r="J44" s="21"/>
    </row>
    <row r="45" spans="1:10" ht="18" customHeight="1" thickBot="1" x14ac:dyDescent="0.25">
      <c r="A45" s="274">
        <v>19</v>
      </c>
      <c r="B45" s="67"/>
      <c r="C45" s="68" t="s">
        <v>183</v>
      </c>
      <c r="D45" s="83"/>
      <c r="E45" s="244">
        <f>SUM(E40:E44)</f>
        <v>68945240448</v>
      </c>
      <c r="F45" s="112">
        <f>SUM(F40:F44)</f>
        <v>143600136</v>
      </c>
      <c r="G45" s="184">
        <f>SUM(G40:G44)</f>
        <v>69088840584</v>
      </c>
      <c r="H45" s="55"/>
      <c r="I45" s="55"/>
      <c r="J45" s="21"/>
    </row>
    <row r="46" spans="1:10" x14ac:dyDescent="0.2">
      <c r="A46" s="274">
        <v>20</v>
      </c>
      <c r="B46" s="9"/>
      <c r="C46" s="10" t="s">
        <v>184</v>
      </c>
      <c r="D46" s="21"/>
      <c r="E46" s="245"/>
      <c r="F46" s="113"/>
      <c r="G46" s="185"/>
    </row>
    <row r="47" spans="1:10" x14ac:dyDescent="0.2">
      <c r="A47" s="274">
        <v>21</v>
      </c>
      <c r="B47" s="11"/>
      <c r="C47" s="12"/>
      <c r="D47" s="210" t="s">
        <v>185</v>
      </c>
      <c r="E47" s="246">
        <f>E79+E113+E140+E159+E192+E228+E272+E321+E389+E435+E449+E460+E41+E42+E43+E44</f>
        <v>65745860694</v>
      </c>
      <c r="F47" s="114">
        <f>F79+F113+F140+F159+F192+F228+F272+F321+F389+F435+F449+F460+F41+F42+F43+F44</f>
        <v>144168088</v>
      </c>
      <c r="G47" s="186">
        <f>G79+G113+G140+G159+G192+G228+G272+G321+G389+G435+G449+G460+G41+G42+G43+G44</f>
        <v>65890028782</v>
      </c>
      <c r="H47" s="3"/>
      <c r="I47" s="3"/>
    </row>
    <row r="48" spans="1:10" ht="13.5" thickBot="1" x14ac:dyDescent="0.25">
      <c r="A48" s="274">
        <v>22</v>
      </c>
      <c r="B48" s="13"/>
      <c r="C48" s="14"/>
      <c r="D48" s="211" t="s">
        <v>186</v>
      </c>
      <c r="E48" s="247">
        <f>E98+E121+E148+E166+E217+E249+E304+E348+E422</f>
        <v>3199379754</v>
      </c>
      <c r="F48" s="115">
        <f>F98+F121+F148+F166+F217+F249+F304+F348+F422</f>
        <v>-567952</v>
      </c>
      <c r="G48" s="187">
        <f>G98+G121+G148+G166+G217+G249+G304+G348+G422</f>
        <v>3198811802</v>
      </c>
      <c r="H48" s="3"/>
      <c r="I48" s="3"/>
    </row>
    <row r="49" spans="1:11" ht="13.5" customHeight="1" x14ac:dyDescent="0.25">
      <c r="A49" s="274"/>
      <c r="B49" s="15"/>
      <c r="C49" s="84"/>
      <c r="D49" s="85"/>
      <c r="E49" s="248"/>
      <c r="F49" s="116"/>
      <c r="G49" s="188"/>
      <c r="H49" s="3"/>
      <c r="I49" s="3"/>
    </row>
    <row r="50" spans="1:11" ht="13.5" customHeight="1" x14ac:dyDescent="0.25">
      <c r="A50" s="274">
        <v>23</v>
      </c>
      <c r="B50" s="15"/>
      <c r="C50" s="84" t="s">
        <v>187</v>
      </c>
      <c r="D50" s="85"/>
      <c r="E50" s="248"/>
      <c r="F50" s="116"/>
      <c r="G50" s="188"/>
      <c r="H50" s="3"/>
      <c r="I50" s="3"/>
    </row>
    <row r="51" spans="1:11" ht="15.75" x14ac:dyDescent="0.25">
      <c r="A51" s="274"/>
      <c r="B51" s="15"/>
      <c r="C51" s="84"/>
      <c r="D51" s="85"/>
      <c r="E51" s="248"/>
      <c r="F51" s="116"/>
      <c r="G51" s="188"/>
      <c r="H51" s="3"/>
      <c r="I51" s="3"/>
    </row>
    <row r="52" spans="1:11" ht="15.75" x14ac:dyDescent="0.25">
      <c r="A52" s="274">
        <v>24</v>
      </c>
      <c r="B52" s="15"/>
      <c r="C52" s="84" t="s">
        <v>188</v>
      </c>
      <c r="D52" s="85"/>
      <c r="E52" s="248"/>
      <c r="F52" s="116"/>
      <c r="G52" s="188"/>
      <c r="H52" s="55"/>
      <c r="I52" s="55"/>
    </row>
    <row r="53" spans="1:11" ht="14.25" x14ac:dyDescent="0.2">
      <c r="A53" s="274"/>
      <c r="B53" s="15"/>
      <c r="C53" s="86"/>
      <c r="D53" s="87"/>
      <c r="E53" s="248"/>
      <c r="F53" s="116"/>
      <c r="G53" s="188"/>
      <c r="H53" s="55"/>
      <c r="I53" s="55"/>
    </row>
    <row r="54" spans="1:11" ht="14.25" x14ac:dyDescent="0.2">
      <c r="A54" s="274">
        <v>25</v>
      </c>
      <c r="B54" s="35" t="s">
        <v>189</v>
      </c>
      <c r="C54" s="93"/>
      <c r="D54" s="132"/>
      <c r="E54" s="248"/>
      <c r="F54" s="116"/>
      <c r="G54" s="188"/>
      <c r="H54" s="55"/>
      <c r="I54" s="55"/>
    </row>
    <row r="55" spans="1:11" s="21" customFormat="1" ht="12.75" customHeight="1" x14ac:dyDescent="0.2">
      <c r="A55" s="274">
        <v>26</v>
      </c>
      <c r="B55" s="33" t="s">
        <v>471</v>
      </c>
      <c r="C55" s="42"/>
      <c r="D55" s="212" t="s">
        <v>436</v>
      </c>
      <c r="E55" s="246">
        <v>2340206607</v>
      </c>
      <c r="F55" s="114">
        <v>86200000</v>
      </c>
      <c r="G55" s="186">
        <f>SUM(E55:F55)</f>
        <v>2426406607</v>
      </c>
      <c r="H55" s="55"/>
      <c r="I55" s="55"/>
    </row>
    <row r="56" spans="1:11" s="21" customFormat="1" ht="12.75" customHeight="1" x14ac:dyDescent="0.2">
      <c r="A56" s="274">
        <v>27</v>
      </c>
      <c r="B56" s="64"/>
      <c r="C56" s="34"/>
      <c r="D56" s="213" t="s">
        <v>190</v>
      </c>
      <c r="E56" s="249"/>
      <c r="F56" s="117"/>
      <c r="G56" s="189"/>
      <c r="H56" s="3"/>
      <c r="I56" s="3"/>
    </row>
    <row r="57" spans="1:11" s="21" customFormat="1" ht="12.75" customHeight="1" x14ac:dyDescent="0.2">
      <c r="A57" s="274">
        <v>28</v>
      </c>
      <c r="B57" s="35"/>
      <c r="C57" s="133"/>
      <c r="D57" s="214" t="s">
        <v>191</v>
      </c>
      <c r="E57" s="245"/>
      <c r="F57" s="113"/>
      <c r="G57" s="185"/>
      <c r="H57" s="56"/>
      <c r="I57" s="56"/>
    </row>
    <row r="58" spans="1:11" s="21" customFormat="1" ht="12.75" customHeight="1" x14ac:dyDescent="0.2">
      <c r="A58" s="274">
        <v>29</v>
      </c>
      <c r="B58" s="33" t="s">
        <v>5</v>
      </c>
      <c r="C58" s="135"/>
      <c r="D58" s="212" t="s">
        <v>192</v>
      </c>
      <c r="E58" s="246">
        <v>93600000</v>
      </c>
      <c r="F58" s="128"/>
      <c r="G58" s="190">
        <f t="shared" ref="G58:G77" si="0">SUM(E58:F58)</f>
        <v>93600000</v>
      </c>
      <c r="H58" s="56"/>
      <c r="I58" s="56"/>
    </row>
    <row r="59" spans="1:11" ht="12.75" customHeight="1" x14ac:dyDescent="0.2">
      <c r="A59" s="274">
        <v>30</v>
      </c>
      <c r="B59" s="44" t="s">
        <v>9</v>
      </c>
      <c r="C59" s="136"/>
      <c r="D59" s="212" t="s">
        <v>193</v>
      </c>
      <c r="E59" s="246">
        <v>33600000</v>
      </c>
      <c r="F59" s="128"/>
      <c r="G59" s="190">
        <f t="shared" si="0"/>
        <v>33600000</v>
      </c>
      <c r="H59" s="21"/>
      <c r="I59" s="21"/>
    </row>
    <row r="60" spans="1:11" s="41" customFormat="1" ht="12.75" customHeight="1" x14ac:dyDescent="0.2">
      <c r="A60" s="274">
        <v>31</v>
      </c>
      <c r="B60" s="32" t="s">
        <v>10</v>
      </c>
      <c r="C60" s="126"/>
      <c r="D60" s="215" t="s">
        <v>194</v>
      </c>
      <c r="E60" s="246">
        <v>5200000</v>
      </c>
      <c r="F60" s="128"/>
      <c r="G60" s="190">
        <f t="shared" si="0"/>
        <v>5200000</v>
      </c>
      <c r="H60" s="3"/>
      <c r="I60" s="3"/>
    </row>
    <row r="61" spans="1:11" s="41" customFormat="1" ht="12.75" customHeight="1" x14ac:dyDescent="0.2">
      <c r="A61" s="274">
        <v>32</v>
      </c>
      <c r="B61" s="32" t="s">
        <v>439</v>
      </c>
      <c r="C61" s="126"/>
      <c r="D61" s="215" t="s">
        <v>440</v>
      </c>
      <c r="E61" s="246">
        <v>31200000</v>
      </c>
      <c r="F61" s="128"/>
      <c r="G61" s="190">
        <f t="shared" si="0"/>
        <v>31200000</v>
      </c>
      <c r="H61" s="56"/>
      <c r="I61" s="56"/>
    </row>
    <row r="62" spans="1:11" s="21" customFormat="1" ht="12.75" customHeight="1" x14ac:dyDescent="0.2">
      <c r="A62" s="274">
        <v>33</v>
      </c>
      <c r="B62" s="32" t="s">
        <v>4</v>
      </c>
      <c r="C62" s="126"/>
      <c r="D62" s="215" t="s">
        <v>195</v>
      </c>
      <c r="E62" s="246">
        <v>166634502</v>
      </c>
      <c r="F62" s="128"/>
      <c r="G62" s="190">
        <f t="shared" si="0"/>
        <v>166634502</v>
      </c>
      <c r="H62" s="55"/>
      <c r="I62" s="55"/>
    </row>
    <row r="63" spans="1:11" s="21" customFormat="1" ht="12.75" customHeight="1" x14ac:dyDescent="0.2">
      <c r="A63" s="274">
        <v>34</v>
      </c>
      <c r="B63" s="32" t="s">
        <v>3</v>
      </c>
      <c r="C63" s="126"/>
      <c r="D63" s="215" t="s">
        <v>196</v>
      </c>
      <c r="E63" s="246">
        <v>657900000</v>
      </c>
      <c r="F63" s="128"/>
      <c r="G63" s="190">
        <f t="shared" si="0"/>
        <v>657900000</v>
      </c>
      <c r="H63" s="3"/>
      <c r="I63" s="3"/>
      <c r="J63" s="3"/>
      <c r="K63" s="3"/>
    </row>
    <row r="64" spans="1:11" s="21" customFormat="1" ht="12.75" customHeight="1" x14ac:dyDescent="0.2">
      <c r="A64" s="274">
        <v>35</v>
      </c>
      <c r="B64" s="32" t="s">
        <v>2</v>
      </c>
      <c r="C64" s="126"/>
      <c r="D64" s="215" t="s">
        <v>197</v>
      </c>
      <c r="E64" s="246">
        <v>1255000000</v>
      </c>
      <c r="F64" s="128"/>
      <c r="G64" s="190">
        <f t="shared" si="0"/>
        <v>1255000000</v>
      </c>
      <c r="H64" s="3"/>
      <c r="I64" s="3"/>
      <c r="J64" s="3"/>
      <c r="K64" s="3"/>
    </row>
    <row r="65" spans="1:11" s="21" customFormat="1" ht="12.75" customHeight="1" x14ac:dyDescent="0.2">
      <c r="A65" s="274">
        <v>36</v>
      </c>
      <c r="B65" s="32" t="s">
        <v>6</v>
      </c>
      <c r="C65" s="126"/>
      <c r="D65" s="215" t="s">
        <v>198</v>
      </c>
      <c r="E65" s="246">
        <v>502409000</v>
      </c>
      <c r="F65" s="128">
        <v>-2351000</v>
      </c>
      <c r="G65" s="190">
        <f t="shared" si="0"/>
        <v>500058000</v>
      </c>
      <c r="H65" s="3"/>
      <c r="I65" s="3"/>
      <c r="J65" s="3"/>
      <c r="K65" s="3"/>
    </row>
    <row r="66" spans="1:11" s="21" customFormat="1" x14ac:dyDescent="0.2">
      <c r="A66" s="274">
        <v>37</v>
      </c>
      <c r="B66" s="32" t="s">
        <v>7</v>
      </c>
      <c r="C66" s="126"/>
      <c r="D66" s="216" t="s">
        <v>199</v>
      </c>
      <c r="E66" s="246">
        <v>200000000</v>
      </c>
      <c r="F66" s="128"/>
      <c r="G66" s="190">
        <f t="shared" si="0"/>
        <v>200000000</v>
      </c>
      <c r="H66" s="3"/>
      <c r="I66" s="3"/>
      <c r="J66" s="3"/>
      <c r="K66" s="3"/>
    </row>
    <row r="67" spans="1:11" s="21" customFormat="1" ht="25.5" x14ac:dyDescent="0.2">
      <c r="A67" s="274">
        <v>38</v>
      </c>
      <c r="B67" s="32" t="s">
        <v>8</v>
      </c>
      <c r="C67" s="126"/>
      <c r="D67" s="216" t="s">
        <v>200</v>
      </c>
      <c r="E67" s="246">
        <v>180000000</v>
      </c>
      <c r="F67" s="128"/>
      <c r="G67" s="190">
        <f t="shared" si="0"/>
        <v>180000000</v>
      </c>
      <c r="H67" s="3"/>
      <c r="I67" s="3"/>
      <c r="J67" s="3"/>
      <c r="K67" s="3"/>
    </row>
    <row r="68" spans="1:11" s="21" customFormat="1" ht="25.5" x14ac:dyDescent="0.2">
      <c r="A68" s="274">
        <v>39</v>
      </c>
      <c r="B68" s="64" t="s">
        <v>418</v>
      </c>
      <c r="C68" s="137"/>
      <c r="D68" s="217" t="s">
        <v>419</v>
      </c>
      <c r="E68" s="246">
        <v>51722300</v>
      </c>
      <c r="F68" s="128"/>
      <c r="G68" s="190">
        <f t="shared" si="0"/>
        <v>51722300</v>
      </c>
      <c r="H68" s="3"/>
      <c r="I68" s="3"/>
      <c r="J68" s="3"/>
      <c r="K68" s="3"/>
    </row>
    <row r="69" spans="1:11" s="21" customFormat="1" ht="12.75" customHeight="1" x14ac:dyDescent="0.2">
      <c r="A69" s="274">
        <v>40</v>
      </c>
      <c r="B69" s="64"/>
      <c r="C69" s="137"/>
      <c r="D69" s="218" t="s">
        <v>201</v>
      </c>
      <c r="E69" s="249"/>
      <c r="F69" s="267"/>
      <c r="G69" s="268"/>
      <c r="H69" s="3"/>
      <c r="I69" s="3"/>
      <c r="J69" s="3"/>
      <c r="K69" s="3"/>
    </row>
    <row r="70" spans="1:11" s="21" customFormat="1" ht="12.75" customHeight="1" x14ac:dyDescent="0.2">
      <c r="A70" s="274">
        <v>41</v>
      </c>
      <c r="B70" s="33" t="s">
        <v>13</v>
      </c>
      <c r="C70" s="135"/>
      <c r="D70" s="212" t="s">
        <v>202</v>
      </c>
      <c r="E70" s="246">
        <v>200310360</v>
      </c>
      <c r="F70" s="128"/>
      <c r="G70" s="190">
        <f t="shared" si="0"/>
        <v>200310360</v>
      </c>
      <c r="H70" s="3"/>
      <c r="I70" s="3"/>
      <c r="J70" s="3"/>
      <c r="K70" s="3"/>
    </row>
    <row r="71" spans="1:11" s="21" customFormat="1" ht="12.75" customHeight="1" x14ac:dyDescent="0.2">
      <c r="A71" s="274">
        <v>42</v>
      </c>
      <c r="B71" s="32" t="s">
        <v>14</v>
      </c>
      <c r="C71" s="126"/>
      <c r="D71" s="215" t="s">
        <v>203</v>
      </c>
      <c r="E71" s="246">
        <v>587787390</v>
      </c>
      <c r="F71" s="128"/>
      <c r="G71" s="190">
        <f t="shared" si="0"/>
        <v>587787390</v>
      </c>
      <c r="H71" s="3"/>
      <c r="I71" s="3"/>
      <c r="J71" s="3"/>
      <c r="K71" s="3"/>
    </row>
    <row r="72" spans="1:11" s="21" customFormat="1" ht="12.75" customHeight="1" x14ac:dyDescent="0.2">
      <c r="A72" s="274">
        <v>43</v>
      </c>
      <c r="B72" s="32" t="s">
        <v>15</v>
      </c>
      <c r="C72" s="126"/>
      <c r="D72" s="215" t="s">
        <v>204</v>
      </c>
      <c r="E72" s="246">
        <v>13780584</v>
      </c>
      <c r="F72" s="128"/>
      <c r="G72" s="190">
        <f t="shared" si="0"/>
        <v>13780584</v>
      </c>
      <c r="H72" s="3"/>
      <c r="I72" s="3"/>
      <c r="J72" s="3"/>
      <c r="K72" s="3"/>
    </row>
    <row r="73" spans="1:11" s="21" customFormat="1" ht="12.75" customHeight="1" x14ac:dyDescent="0.2">
      <c r="A73" s="274">
        <v>44</v>
      </c>
      <c r="B73" s="32" t="s">
        <v>16</v>
      </c>
      <c r="C73" s="126"/>
      <c r="D73" s="215" t="s">
        <v>205</v>
      </c>
      <c r="E73" s="246">
        <v>43184401</v>
      </c>
      <c r="F73" s="128">
        <v>-25265275</v>
      </c>
      <c r="G73" s="190">
        <f t="shared" si="0"/>
        <v>17919126</v>
      </c>
      <c r="H73" s="3"/>
      <c r="I73" s="3"/>
      <c r="J73" s="3"/>
      <c r="K73" s="3"/>
    </row>
    <row r="74" spans="1:11" s="21" customFormat="1" ht="12.75" customHeight="1" x14ac:dyDescent="0.2">
      <c r="A74" s="274">
        <v>45</v>
      </c>
      <c r="B74" s="32" t="s">
        <v>441</v>
      </c>
      <c r="C74" s="126"/>
      <c r="D74" s="215" t="s">
        <v>442</v>
      </c>
      <c r="E74" s="246">
        <v>3000000</v>
      </c>
      <c r="F74" s="128"/>
      <c r="G74" s="190">
        <f t="shared" si="0"/>
        <v>3000000</v>
      </c>
      <c r="H74" s="3"/>
      <c r="I74" s="3"/>
      <c r="J74" s="3"/>
      <c r="K74" s="3"/>
    </row>
    <row r="75" spans="1:11" s="21" customFormat="1" ht="12.75" customHeight="1" x14ac:dyDescent="0.2">
      <c r="A75" s="274">
        <v>46</v>
      </c>
      <c r="B75" s="32" t="s">
        <v>443</v>
      </c>
      <c r="C75" s="126"/>
      <c r="D75" s="215" t="s">
        <v>444</v>
      </c>
      <c r="E75" s="246">
        <v>59000000</v>
      </c>
      <c r="F75" s="128">
        <v>25265275</v>
      </c>
      <c r="G75" s="190">
        <f t="shared" si="0"/>
        <v>84265275</v>
      </c>
      <c r="H75" s="3"/>
      <c r="I75" s="3"/>
      <c r="J75" s="3"/>
      <c r="K75" s="3"/>
    </row>
    <row r="76" spans="1:11" s="21" customFormat="1" ht="12.75" customHeight="1" x14ac:dyDescent="0.2">
      <c r="A76" s="274">
        <v>47</v>
      </c>
      <c r="B76" s="32" t="s">
        <v>17</v>
      </c>
      <c r="C76" s="126"/>
      <c r="D76" s="215" t="s">
        <v>206</v>
      </c>
      <c r="E76" s="246">
        <v>779800</v>
      </c>
      <c r="F76" s="128"/>
      <c r="G76" s="190">
        <f t="shared" si="0"/>
        <v>779800</v>
      </c>
      <c r="H76" s="3"/>
      <c r="I76" s="3"/>
      <c r="J76" s="3"/>
      <c r="K76" s="3"/>
    </row>
    <row r="77" spans="1:11" s="21" customFormat="1" ht="12.75" customHeight="1" x14ac:dyDescent="0.2">
      <c r="A77" s="274">
        <v>48</v>
      </c>
      <c r="B77" s="131" t="s">
        <v>23</v>
      </c>
      <c r="C77" s="135"/>
      <c r="D77" s="212" t="s">
        <v>207</v>
      </c>
      <c r="E77" s="246">
        <v>219160000</v>
      </c>
      <c r="F77" s="128"/>
      <c r="G77" s="190">
        <f t="shared" si="0"/>
        <v>219160000</v>
      </c>
      <c r="H77" s="3"/>
      <c r="I77" s="3"/>
      <c r="J77" s="3"/>
      <c r="K77" s="3"/>
    </row>
    <row r="78" spans="1:11" ht="12.75" customHeight="1" thickBot="1" x14ac:dyDescent="0.25">
      <c r="A78" s="274"/>
      <c r="B78" s="32"/>
      <c r="C78" s="138"/>
      <c r="D78" s="219"/>
      <c r="E78" s="246"/>
      <c r="F78" s="114"/>
      <c r="G78" s="186"/>
      <c r="H78" s="3"/>
      <c r="I78" s="3"/>
      <c r="J78" s="3"/>
      <c r="K78" s="3"/>
    </row>
    <row r="79" spans="1:11" s="22" customFormat="1" ht="15" customHeight="1" thickTop="1" thickBot="1" x14ac:dyDescent="0.25">
      <c r="A79" s="274">
        <v>49</v>
      </c>
      <c r="B79" s="38"/>
      <c r="C79" s="88" t="s">
        <v>208</v>
      </c>
      <c r="D79" s="220"/>
      <c r="E79" s="250">
        <f>SUM(E53:E78)</f>
        <v>6644474944</v>
      </c>
      <c r="F79" s="118">
        <f t="shared" ref="F79:G79" si="1">SUM(F53:F78)</f>
        <v>83849000</v>
      </c>
      <c r="G79" s="191">
        <f t="shared" si="1"/>
        <v>6728323944</v>
      </c>
      <c r="H79" s="3"/>
      <c r="I79" s="3"/>
      <c r="J79" s="3"/>
      <c r="K79" s="3"/>
    </row>
    <row r="80" spans="1:11" s="21" customFormat="1" ht="11.25" customHeight="1" thickTop="1" x14ac:dyDescent="0.2">
      <c r="A80" s="274"/>
      <c r="B80" s="35"/>
      <c r="C80" s="133"/>
      <c r="D80" s="132"/>
      <c r="E80" s="245"/>
      <c r="F80" s="113"/>
      <c r="G80" s="185"/>
      <c r="H80" s="3"/>
      <c r="I80" s="3"/>
      <c r="J80" s="3"/>
      <c r="K80" s="3"/>
    </row>
    <row r="81" spans="1:11" s="21" customFormat="1" ht="18" customHeight="1" x14ac:dyDescent="0.25">
      <c r="A81" s="274">
        <v>50</v>
      </c>
      <c r="B81" s="35"/>
      <c r="C81" s="92" t="s">
        <v>209</v>
      </c>
      <c r="D81" s="132"/>
      <c r="E81" s="245"/>
      <c r="F81" s="113"/>
      <c r="G81" s="185"/>
      <c r="H81" s="3"/>
      <c r="I81" s="3"/>
      <c r="J81" s="3"/>
      <c r="K81" s="3"/>
    </row>
    <row r="82" spans="1:11" s="21" customFormat="1" ht="12.75" customHeight="1" x14ac:dyDescent="0.2">
      <c r="A82" s="274"/>
      <c r="B82" s="35"/>
      <c r="C82" s="133"/>
      <c r="D82" s="132"/>
      <c r="E82" s="245"/>
      <c r="F82" s="113"/>
      <c r="G82" s="185"/>
      <c r="H82" s="3"/>
      <c r="I82" s="3"/>
      <c r="J82" s="3"/>
      <c r="K82" s="3"/>
    </row>
    <row r="83" spans="1:11" s="21" customFormat="1" ht="12.75" customHeight="1" x14ac:dyDescent="0.2">
      <c r="A83" s="274">
        <v>51</v>
      </c>
      <c r="B83" s="35" t="s">
        <v>189</v>
      </c>
      <c r="C83" s="36"/>
      <c r="D83" s="223"/>
      <c r="E83" s="245"/>
      <c r="F83" s="113"/>
      <c r="G83" s="185"/>
      <c r="H83" s="3"/>
      <c r="I83" s="3"/>
      <c r="J83" s="3"/>
      <c r="K83" s="3"/>
    </row>
    <row r="84" spans="1:11" s="21" customFormat="1" ht="12.75" customHeight="1" x14ac:dyDescent="0.2">
      <c r="A84" s="274">
        <v>52</v>
      </c>
      <c r="B84" s="33" t="s">
        <v>472</v>
      </c>
      <c r="C84" s="42"/>
      <c r="D84" s="212" t="s">
        <v>436</v>
      </c>
      <c r="E84" s="246">
        <v>107139090</v>
      </c>
      <c r="F84" s="114">
        <v>3800000</v>
      </c>
      <c r="G84" s="186">
        <f t="shared" ref="G84:G96" si="2">SUM(E84:F84)</f>
        <v>110939090</v>
      </c>
      <c r="H84" s="3"/>
      <c r="I84" s="3"/>
      <c r="J84" s="3"/>
      <c r="K84" s="3"/>
    </row>
    <row r="85" spans="1:11" s="21" customFormat="1" ht="12.75" customHeight="1" x14ac:dyDescent="0.2">
      <c r="A85" s="274">
        <v>53</v>
      </c>
      <c r="B85" s="64"/>
      <c r="C85" s="137"/>
      <c r="D85" s="213" t="s">
        <v>190</v>
      </c>
      <c r="E85" s="249"/>
      <c r="F85" s="117"/>
      <c r="G85" s="189"/>
      <c r="H85" s="3"/>
      <c r="I85" s="3"/>
      <c r="J85" s="3"/>
      <c r="K85" s="3"/>
    </row>
    <row r="86" spans="1:11" s="21" customFormat="1" ht="12.75" customHeight="1" x14ac:dyDescent="0.2">
      <c r="A86" s="274">
        <v>54</v>
      </c>
      <c r="B86" s="35"/>
      <c r="C86" s="133"/>
      <c r="D86" s="214" t="s">
        <v>191</v>
      </c>
      <c r="E86" s="245"/>
      <c r="F86" s="113"/>
      <c r="G86" s="185"/>
      <c r="H86" s="3"/>
      <c r="I86" s="3"/>
      <c r="J86" s="3"/>
      <c r="K86" s="3"/>
    </row>
    <row r="87" spans="1:11" s="21" customFormat="1" ht="12.75" customHeight="1" x14ac:dyDescent="0.2">
      <c r="A87" s="274">
        <v>55</v>
      </c>
      <c r="B87" s="33" t="s">
        <v>1</v>
      </c>
      <c r="C87" s="135"/>
      <c r="D87" s="212" t="s">
        <v>210</v>
      </c>
      <c r="E87" s="246">
        <v>74928796</v>
      </c>
      <c r="F87" s="114"/>
      <c r="G87" s="186">
        <f t="shared" si="2"/>
        <v>74928796</v>
      </c>
      <c r="H87" s="3"/>
      <c r="I87" s="3"/>
      <c r="J87" s="3"/>
      <c r="K87" s="3"/>
    </row>
    <row r="88" spans="1:11" s="21" customFormat="1" ht="12.75" customHeight="1" x14ac:dyDescent="0.2">
      <c r="A88" s="274">
        <v>56</v>
      </c>
      <c r="B88" s="64"/>
      <c r="C88" s="137"/>
      <c r="D88" s="218" t="s">
        <v>211</v>
      </c>
      <c r="E88" s="249"/>
      <c r="F88" s="117"/>
      <c r="G88" s="189"/>
      <c r="H88" s="3"/>
      <c r="I88" s="3"/>
      <c r="J88" s="3"/>
      <c r="K88" s="3"/>
    </row>
    <row r="89" spans="1:11" s="21" customFormat="1" ht="12.75" customHeight="1" x14ac:dyDescent="0.2">
      <c r="A89" s="274">
        <v>57</v>
      </c>
      <c r="B89" s="33" t="s">
        <v>11</v>
      </c>
      <c r="C89" s="135"/>
      <c r="D89" s="212" t="s">
        <v>212</v>
      </c>
      <c r="E89" s="246">
        <v>90000000</v>
      </c>
      <c r="F89" s="114"/>
      <c r="G89" s="186">
        <f t="shared" si="2"/>
        <v>90000000</v>
      </c>
      <c r="H89" s="3"/>
      <c r="I89" s="3"/>
      <c r="J89" s="3"/>
      <c r="K89" s="3"/>
    </row>
    <row r="90" spans="1:11" s="21" customFormat="1" ht="25.5" x14ac:dyDescent="0.2">
      <c r="A90" s="274">
        <v>58</v>
      </c>
      <c r="B90" s="33" t="s">
        <v>12</v>
      </c>
      <c r="C90" s="135"/>
      <c r="D90" s="221" t="s">
        <v>213</v>
      </c>
      <c r="E90" s="246">
        <v>105000000</v>
      </c>
      <c r="F90" s="114"/>
      <c r="G90" s="186">
        <f t="shared" si="2"/>
        <v>105000000</v>
      </c>
      <c r="H90" s="3"/>
      <c r="I90" s="3"/>
      <c r="J90" s="3"/>
      <c r="K90" s="3"/>
    </row>
    <row r="91" spans="1:11" s="21" customFormat="1" ht="12.75" customHeight="1" x14ac:dyDescent="0.2">
      <c r="A91" s="274">
        <v>59</v>
      </c>
      <c r="B91" s="33" t="s">
        <v>445</v>
      </c>
      <c r="C91" s="135"/>
      <c r="D91" s="212" t="s">
        <v>446</v>
      </c>
      <c r="E91" s="246">
        <v>3000000</v>
      </c>
      <c r="F91" s="114"/>
      <c r="G91" s="186">
        <f t="shared" si="2"/>
        <v>3000000</v>
      </c>
      <c r="H91" s="3"/>
      <c r="I91" s="3"/>
      <c r="J91" s="3"/>
      <c r="K91" s="3"/>
    </row>
    <row r="92" spans="1:11" s="21" customFormat="1" ht="12.75" customHeight="1" x14ac:dyDescent="0.2">
      <c r="A92" s="274">
        <v>60</v>
      </c>
      <c r="B92" s="33" t="s">
        <v>18</v>
      </c>
      <c r="C92" s="135"/>
      <c r="D92" s="212" t="s">
        <v>214</v>
      </c>
      <c r="E92" s="246">
        <v>60000000</v>
      </c>
      <c r="F92" s="114">
        <v>-50000000</v>
      </c>
      <c r="G92" s="186">
        <f t="shared" si="2"/>
        <v>10000000</v>
      </c>
      <c r="H92" s="3"/>
      <c r="I92" s="3"/>
      <c r="J92" s="3"/>
      <c r="K92" s="3"/>
    </row>
    <row r="93" spans="1:11" s="21" customFormat="1" ht="25.5" x14ac:dyDescent="0.2">
      <c r="A93" s="274">
        <v>61</v>
      </c>
      <c r="B93" s="32" t="s">
        <v>19</v>
      </c>
      <c r="C93" s="59"/>
      <c r="D93" s="216" t="s">
        <v>215</v>
      </c>
      <c r="E93" s="246">
        <v>2837180</v>
      </c>
      <c r="F93" s="114"/>
      <c r="G93" s="186">
        <f t="shared" si="2"/>
        <v>2837180</v>
      </c>
      <c r="H93" s="3"/>
      <c r="I93" s="3"/>
      <c r="J93" s="3"/>
      <c r="K93" s="3"/>
    </row>
    <row r="94" spans="1:11" s="21" customFormat="1" ht="25.5" x14ac:dyDescent="0.2">
      <c r="A94" s="274">
        <v>62</v>
      </c>
      <c r="B94" s="33" t="s">
        <v>20</v>
      </c>
      <c r="C94" s="135"/>
      <c r="D94" s="221" t="s">
        <v>216</v>
      </c>
      <c r="E94" s="246">
        <v>25715000</v>
      </c>
      <c r="F94" s="114">
        <v>50000000</v>
      </c>
      <c r="G94" s="186">
        <f t="shared" si="2"/>
        <v>75715000</v>
      </c>
      <c r="H94" s="3"/>
      <c r="I94" s="3"/>
      <c r="J94" s="3"/>
      <c r="K94" s="3"/>
    </row>
    <row r="95" spans="1:11" s="21" customFormat="1" ht="12.75" customHeight="1" x14ac:dyDescent="0.2">
      <c r="A95" s="274">
        <v>63</v>
      </c>
      <c r="B95" s="33" t="s">
        <v>21</v>
      </c>
      <c r="C95" s="135"/>
      <c r="D95" s="212" t="s">
        <v>217</v>
      </c>
      <c r="E95" s="246">
        <v>8942763</v>
      </c>
      <c r="F95" s="114"/>
      <c r="G95" s="186">
        <f t="shared" si="2"/>
        <v>8942763</v>
      </c>
      <c r="H95" s="3"/>
      <c r="I95" s="3"/>
      <c r="J95" s="3"/>
      <c r="K95" s="3"/>
    </row>
    <row r="96" spans="1:11" s="21" customFormat="1" ht="12.75" customHeight="1" x14ac:dyDescent="0.2">
      <c r="A96" s="274">
        <v>64</v>
      </c>
      <c r="B96" s="33" t="s">
        <v>22</v>
      </c>
      <c r="C96" s="135"/>
      <c r="D96" s="212" t="s">
        <v>218</v>
      </c>
      <c r="E96" s="246">
        <v>46933650</v>
      </c>
      <c r="F96" s="114"/>
      <c r="G96" s="186">
        <f t="shared" si="2"/>
        <v>46933650</v>
      </c>
      <c r="H96" s="3"/>
      <c r="I96" s="3"/>
      <c r="J96" s="3"/>
      <c r="K96" s="3"/>
    </row>
    <row r="97" spans="1:11" ht="12.75" customHeight="1" thickBot="1" x14ac:dyDescent="0.25">
      <c r="A97" s="274"/>
      <c r="B97" s="32"/>
      <c r="C97" s="59"/>
      <c r="D97" s="215"/>
      <c r="E97" s="251"/>
      <c r="F97" s="119"/>
      <c r="G97" s="192"/>
      <c r="H97" s="3"/>
      <c r="I97" s="3"/>
      <c r="J97" s="3"/>
      <c r="K97" s="3"/>
    </row>
    <row r="98" spans="1:11" s="22" customFormat="1" ht="15" customHeight="1" thickTop="1" thickBot="1" x14ac:dyDescent="0.25">
      <c r="A98" s="274">
        <v>65</v>
      </c>
      <c r="B98" s="38"/>
      <c r="C98" s="88" t="s">
        <v>219</v>
      </c>
      <c r="D98" s="220"/>
      <c r="E98" s="250">
        <f>SUM(E82:E97)</f>
        <v>524496479</v>
      </c>
      <c r="F98" s="118">
        <f t="shared" ref="F98:G98" si="3">SUM(F82:F97)</f>
        <v>3800000</v>
      </c>
      <c r="G98" s="191">
        <f t="shared" si="3"/>
        <v>528296479</v>
      </c>
    </row>
    <row r="99" spans="1:11" ht="13.5" customHeight="1" thickTop="1" thickBot="1" x14ac:dyDescent="0.25">
      <c r="A99" s="274"/>
      <c r="B99" s="35"/>
      <c r="C99" s="90"/>
      <c r="D99" s="132"/>
      <c r="E99" s="245"/>
      <c r="F99" s="113"/>
      <c r="G99" s="185"/>
    </row>
    <row r="100" spans="1:11" s="23" customFormat="1" ht="15" customHeight="1" thickBot="1" x14ac:dyDescent="0.3">
      <c r="A100" s="275">
        <v>66</v>
      </c>
      <c r="B100" s="139"/>
      <c r="C100" s="140"/>
      <c r="D100" s="222" t="s">
        <v>220</v>
      </c>
      <c r="E100" s="252">
        <f>E79+E98</f>
        <v>7168971423</v>
      </c>
      <c r="F100" s="142">
        <f t="shared" ref="F100:G100" si="4">F79+F98</f>
        <v>87649000</v>
      </c>
      <c r="G100" s="193">
        <f t="shared" si="4"/>
        <v>7256620423</v>
      </c>
    </row>
    <row r="101" spans="1:11" s="24" customFormat="1" ht="14.25" x14ac:dyDescent="0.2">
      <c r="A101" s="274"/>
      <c r="B101" s="35"/>
      <c r="C101" s="93"/>
      <c r="D101" s="132"/>
      <c r="E101" s="245"/>
      <c r="F101" s="113"/>
      <c r="G101" s="185"/>
    </row>
    <row r="102" spans="1:11" s="21" customFormat="1" ht="15.75" x14ac:dyDescent="0.25">
      <c r="A102" s="274">
        <v>67</v>
      </c>
      <c r="B102" s="35"/>
      <c r="C102" s="92" t="s">
        <v>221</v>
      </c>
      <c r="D102" s="41"/>
      <c r="E102" s="245"/>
      <c r="F102" s="113"/>
      <c r="G102" s="185"/>
    </row>
    <row r="103" spans="1:11" x14ac:dyDescent="0.2">
      <c r="A103" s="274"/>
      <c r="B103" s="35"/>
      <c r="C103" s="143"/>
      <c r="D103" s="223"/>
      <c r="E103" s="245"/>
      <c r="F103" s="113"/>
      <c r="G103" s="185"/>
    </row>
    <row r="104" spans="1:11" ht="15.75" x14ac:dyDescent="0.25">
      <c r="A104" s="274">
        <v>68</v>
      </c>
      <c r="B104" s="35"/>
      <c r="C104" s="92" t="s">
        <v>188</v>
      </c>
      <c r="D104" s="223"/>
      <c r="E104" s="245"/>
      <c r="F104" s="113"/>
      <c r="G104" s="185"/>
    </row>
    <row r="105" spans="1:11" x14ac:dyDescent="0.2">
      <c r="A105" s="274"/>
      <c r="B105" s="35"/>
      <c r="C105" s="143"/>
      <c r="D105" s="223"/>
      <c r="E105" s="245"/>
      <c r="F105" s="113"/>
      <c r="G105" s="185"/>
    </row>
    <row r="106" spans="1:11" s="25" customFormat="1" x14ac:dyDescent="0.2">
      <c r="A106" s="274">
        <v>69</v>
      </c>
      <c r="B106" s="33" t="s">
        <v>32</v>
      </c>
      <c r="C106" s="62"/>
      <c r="D106" s="224" t="s">
        <v>222</v>
      </c>
      <c r="E106" s="246">
        <v>400000</v>
      </c>
      <c r="F106" s="114"/>
      <c r="G106" s="186">
        <f t="shared" ref="G106:G111" si="5">SUM(E106:F106)</f>
        <v>400000</v>
      </c>
    </row>
    <row r="107" spans="1:11" x14ac:dyDescent="0.2">
      <c r="A107" s="274">
        <v>70</v>
      </c>
      <c r="B107" s="32" t="s">
        <v>26</v>
      </c>
      <c r="C107" s="42"/>
      <c r="D107" s="212" t="s">
        <v>223</v>
      </c>
      <c r="E107" s="246">
        <v>2000000</v>
      </c>
      <c r="F107" s="114"/>
      <c r="G107" s="186">
        <f t="shared" si="5"/>
        <v>2000000</v>
      </c>
    </row>
    <row r="108" spans="1:11" x14ac:dyDescent="0.2">
      <c r="A108" s="274">
        <v>71</v>
      </c>
      <c r="B108" s="32" t="s">
        <v>27</v>
      </c>
      <c r="C108" s="42"/>
      <c r="D108" s="212" t="s">
        <v>224</v>
      </c>
      <c r="E108" s="246">
        <v>3922750</v>
      </c>
      <c r="F108" s="114"/>
      <c r="G108" s="186">
        <f t="shared" si="5"/>
        <v>3922750</v>
      </c>
    </row>
    <row r="109" spans="1:11" x14ac:dyDescent="0.2">
      <c r="A109" s="274">
        <v>72</v>
      </c>
      <c r="B109" s="32" t="s">
        <v>30</v>
      </c>
      <c r="C109" s="42"/>
      <c r="D109" s="212" t="s">
        <v>225</v>
      </c>
      <c r="E109" s="246">
        <v>2500000</v>
      </c>
      <c r="F109" s="114"/>
      <c r="G109" s="186">
        <f t="shared" si="5"/>
        <v>2500000</v>
      </c>
    </row>
    <row r="110" spans="1:11" x14ac:dyDescent="0.2">
      <c r="A110" s="274">
        <v>73</v>
      </c>
      <c r="B110" s="32" t="s">
        <v>24</v>
      </c>
      <c r="C110" s="42"/>
      <c r="D110" s="212" t="s">
        <v>226</v>
      </c>
      <c r="E110" s="246">
        <v>2696729</v>
      </c>
      <c r="F110" s="114"/>
      <c r="G110" s="186">
        <f t="shared" si="5"/>
        <v>2696729</v>
      </c>
    </row>
    <row r="111" spans="1:11" x14ac:dyDescent="0.2">
      <c r="A111" s="274">
        <v>74</v>
      </c>
      <c r="B111" s="32" t="s">
        <v>29</v>
      </c>
      <c r="C111" s="42"/>
      <c r="D111" s="212" t="s">
        <v>227</v>
      </c>
      <c r="E111" s="246">
        <v>1000000</v>
      </c>
      <c r="F111" s="114"/>
      <c r="G111" s="186">
        <f t="shared" si="5"/>
        <v>1000000</v>
      </c>
    </row>
    <row r="112" spans="1:11" ht="13.5" thickBot="1" x14ac:dyDescent="0.25">
      <c r="A112" s="274"/>
      <c r="B112" s="32"/>
      <c r="C112" s="42"/>
      <c r="D112" s="212"/>
      <c r="E112" s="246"/>
      <c r="F112" s="114"/>
      <c r="G112" s="186"/>
    </row>
    <row r="113" spans="1:7" s="22" customFormat="1" ht="15" customHeight="1" thickTop="1" thickBot="1" x14ac:dyDescent="0.25">
      <c r="A113" s="274">
        <v>75</v>
      </c>
      <c r="B113" s="38"/>
      <c r="C113" s="88" t="s">
        <v>208</v>
      </c>
      <c r="D113" s="220"/>
      <c r="E113" s="250">
        <f>SUM(E104:E112)</f>
        <v>12519479</v>
      </c>
      <c r="F113" s="118">
        <f t="shared" ref="F113:G113" si="6">SUM(F104:F112)</f>
        <v>0</v>
      </c>
      <c r="G113" s="191">
        <f t="shared" si="6"/>
        <v>12519479</v>
      </c>
    </row>
    <row r="114" spans="1:7" s="21" customFormat="1" ht="18" customHeight="1" thickTop="1" x14ac:dyDescent="0.25">
      <c r="A114" s="274"/>
      <c r="B114" s="35"/>
      <c r="C114" s="92"/>
      <c r="D114" s="132"/>
      <c r="E114" s="245"/>
      <c r="F114" s="113"/>
      <c r="G114" s="185"/>
    </row>
    <row r="115" spans="1:7" s="21" customFormat="1" ht="17.25" customHeight="1" x14ac:dyDescent="0.25">
      <c r="A115" s="274">
        <v>76</v>
      </c>
      <c r="B115" s="35"/>
      <c r="C115" s="92" t="s">
        <v>209</v>
      </c>
      <c r="D115" s="132"/>
      <c r="E115" s="245"/>
      <c r="F115" s="113"/>
      <c r="G115" s="185"/>
    </row>
    <row r="116" spans="1:7" ht="14.25" x14ac:dyDescent="0.2">
      <c r="A116" s="274"/>
      <c r="B116" s="35"/>
      <c r="C116" s="93"/>
      <c r="D116" s="223"/>
      <c r="E116" s="245"/>
      <c r="F116" s="113"/>
      <c r="G116" s="185"/>
    </row>
    <row r="117" spans="1:7" x14ac:dyDescent="0.2">
      <c r="A117" s="274">
        <v>77</v>
      </c>
      <c r="B117" s="33" t="s">
        <v>28</v>
      </c>
      <c r="C117" s="42"/>
      <c r="D117" s="212" t="s">
        <v>228</v>
      </c>
      <c r="E117" s="246">
        <v>200000</v>
      </c>
      <c r="F117" s="114"/>
      <c r="G117" s="186">
        <f t="shared" ref="G117:G119" si="7">SUM(E117:F117)</f>
        <v>200000</v>
      </c>
    </row>
    <row r="118" spans="1:7" x14ac:dyDescent="0.2">
      <c r="A118" s="274">
        <v>78</v>
      </c>
      <c r="B118" s="32" t="s">
        <v>31</v>
      </c>
      <c r="C118" s="42"/>
      <c r="D118" s="212" t="s">
        <v>229</v>
      </c>
      <c r="E118" s="246">
        <v>1500000</v>
      </c>
      <c r="F118" s="114"/>
      <c r="G118" s="186">
        <f t="shared" si="7"/>
        <v>1500000</v>
      </c>
    </row>
    <row r="119" spans="1:7" x14ac:dyDescent="0.2">
      <c r="A119" s="274">
        <v>79</v>
      </c>
      <c r="B119" s="32" t="s">
        <v>25</v>
      </c>
      <c r="C119" s="42"/>
      <c r="D119" s="212" t="s">
        <v>230</v>
      </c>
      <c r="E119" s="246">
        <v>200000</v>
      </c>
      <c r="F119" s="114"/>
      <c r="G119" s="186">
        <f t="shared" si="7"/>
        <v>200000</v>
      </c>
    </row>
    <row r="120" spans="1:7" ht="15" thickBot="1" x14ac:dyDescent="0.25">
      <c r="A120" s="274"/>
      <c r="B120" s="32"/>
      <c r="C120" s="138"/>
      <c r="D120" s="212"/>
      <c r="E120" s="246"/>
      <c r="F120" s="114"/>
      <c r="G120" s="186"/>
    </row>
    <row r="121" spans="1:7" s="22" customFormat="1" ht="15" customHeight="1" thickTop="1" thickBot="1" x14ac:dyDescent="0.25">
      <c r="A121" s="274">
        <v>80</v>
      </c>
      <c r="B121" s="38"/>
      <c r="C121" s="88" t="s">
        <v>219</v>
      </c>
      <c r="D121" s="220"/>
      <c r="E121" s="250">
        <f>SUM(E115:E120)</f>
        <v>1900000</v>
      </c>
      <c r="F121" s="118">
        <f t="shared" ref="F121:G121" si="8">SUM(F115:F120)</f>
        <v>0</v>
      </c>
      <c r="G121" s="191">
        <f t="shared" si="8"/>
        <v>1900000</v>
      </c>
    </row>
    <row r="122" spans="1:7" ht="14.25" thickTop="1" thickBot="1" x14ac:dyDescent="0.25">
      <c r="A122" s="274"/>
      <c r="B122" s="35"/>
      <c r="C122" s="90"/>
      <c r="D122" s="223"/>
      <c r="E122" s="245"/>
      <c r="F122" s="113"/>
      <c r="G122" s="185"/>
    </row>
    <row r="123" spans="1:7" s="23" customFormat="1" ht="15" customHeight="1" thickBot="1" x14ac:dyDescent="0.3">
      <c r="A123" s="275">
        <v>81</v>
      </c>
      <c r="B123" s="139"/>
      <c r="C123" s="144"/>
      <c r="D123" s="222" t="s">
        <v>231</v>
      </c>
      <c r="E123" s="252">
        <f>E113+E121</f>
        <v>14419479</v>
      </c>
      <c r="F123" s="142">
        <f t="shared" ref="F123:G123" si="9">F113+F121</f>
        <v>0</v>
      </c>
      <c r="G123" s="193">
        <f t="shared" si="9"/>
        <v>14419479</v>
      </c>
    </row>
    <row r="124" spans="1:7" s="26" customFormat="1" x14ac:dyDescent="0.2">
      <c r="A124" s="274"/>
      <c r="B124" s="35"/>
      <c r="C124" s="143"/>
      <c r="D124" s="223"/>
      <c r="E124" s="245"/>
      <c r="F124" s="113"/>
      <c r="G124" s="185"/>
    </row>
    <row r="125" spans="1:7" s="21" customFormat="1" ht="15.75" x14ac:dyDescent="0.25">
      <c r="A125" s="274">
        <v>82</v>
      </c>
      <c r="B125" s="35"/>
      <c r="C125" s="92" t="s">
        <v>232</v>
      </c>
      <c r="D125" s="41"/>
      <c r="E125" s="245"/>
      <c r="F125" s="113"/>
      <c r="G125" s="185"/>
    </row>
    <row r="126" spans="1:7" x14ac:dyDescent="0.2">
      <c r="A126" s="274"/>
      <c r="B126" s="35"/>
      <c r="C126" s="143"/>
      <c r="D126" s="225"/>
      <c r="E126" s="245"/>
      <c r="F126" s="113"/>
      <c r="G126" s="185"/>
    </row>
    <row r="127" spans="1:7" ht="15.75" x14ac:dyDescent="0.25">
      <c r="A127" s="274">
        <v>83</v>
      </c>
      <c r="B127" s="35"/>
      <c r="C127" s="92" t="s">
        <v>188</v>
      </c>
      <c r="D127" s="225"/>
      <c r="E127" s="245"/>
      <c r="F127" s="113"/>
      <c r="G127" s="185"/>
    </row>
    <row r="128" spans="1:7" x14ac:dyDescent="0.2">
      <c r="A128" s="274"/>
      <c r="B128" s="35"/>
      <c r="C128" s="143"/>
      <c r="D128" s="225"/>
      <c r="E128" s="245"/>
      <c r="F128" s="113"/>
      <c r="G128" s="185"/>
    </row>
    <row r="129" spans="1:7" s="19" customFormat="1" x14ac:dyDescent="0.2">
      <c r="A129" s="274">
        <v>84</v>
      </c>
      <c r="B129" s="33" t="s">
        <v>33</v>
      </c>
      <c r="C129" s="42"/>
      <c r="D129" s="212" t="s">
        <v>233</v>
      </c>
      <c r="E129" s="246">
        <v>4281303</v>
      </c>
      <c r="F129" s="114"/>
      <c r="G129" s="186">
        <f t="shared" ref="G129:G138" si="10">SUM(E129:F129)</f>
        <v>4281303</v>
      </c>
    </row>
    <row r="130" spans="1:7" x14ac:dyDescent="0.2">
      <c r="A130" s="274">
        <v>85</v>
      </c>
      <c r="B130" s="64"/>
      <c r="C130" s="137"/>
      <c r="D130" s="218" t="s">
        <v>437</v>
      </c>
      <c r="E130" s="245"/>
      <c r="F130" s="113"/>
      <c r="G130" s="185"/>
    </row>
    <row r="131" spans="1:7" s="19" customFormat="1" x14ac:dyDescent="0.2">
      <c r="A131" s="274">
        <v>86</v>
      </c>
      <c r="B131" s="44" t="s">
        <v>38</v>
      </c>
      <c r="C131" s="42"/>
      <c r="D131" s="212" t="s">
        <v>234</v>
      </c>
      <c r="E131" s="246">
        <v>1816280475</v>
      </c>
      <c r="F131" s="114"/>
      <c r="G131" s="186">
        <f t="shared" si="10"/>
        <v>1816280475</v>
      </c>
    </row>
    <row r="132" spans="1:7" s="19" customFormat="1" x14ac:dyDescent="0.2">
      <c r="A132" s="274">
        <v>87</v>
      </c>
      <c r="B132" s="32" t="s">
        <v>39</v>
      </c>
      <c r="C132" s="42"/>
      <c r="D132" s="215" t="s">
        <v>235</v>
      </c>
      <c r="E132" s="246">
        <v>15077851</v>
      </c>
      <c r="F132" s="114"/>
      <c r="G132" s="186">
        <f t="shared" si="10"/>
        <v>15077851</v>
      </c>
    </row>
    <row r="133" spans="1:7" s="19" customFormat="1" x14ac:dyDescent="0.2">
      <c r="A133" s="274">
        <v>88</v>
      </c>
      <c r="B133" s="32" t="s">
        <v>35</v>
      </c>
      <c r="C133" s="42"/>
      <c r="D133" s="212" t="s">
        <v>236</v>
      </c>
      <c r="E133" s="246">
        <v>316000000</v>
      </c>
      <c r="F133" s="114"/>
      <c r="G133" s="186">
        <f t="shared" si="10"/>
        <v>316000000</v>
      </c>
    </row>
    <row r="134" spans="1:7" s="19" customFormat="1" x14ac:dyDescent="0.2">
      <c r="A134" s="274">
        <v>89</v>
      </c>
      <c r="B134" s="32" t="s">
        <v>36</v>
      </c>
      <c r="C134" s="42"/>
      <c r="D134" s="212" t="s">
        <v>237</v>
      </c>
      <c r="E134" s="246">
        <v>20000000</v>
      </c>
      <c r="F134" s="114"/>
      <c r="G134" s="186">
        <f t="shared" si="10"/>
        <v>20000000</v>
      </c>
    </row>
    <row r="135" spans="1:7" s="19" customFormat="1" x14ac:dyDescent="0.2">
      <c r="A135" s="274">
        <v>90</v>
      </c>
      <c r="B135" s="32" t="s">
        <v>37</v>
      </c>
      <c r="C135" s="42"/>
      <c r="D135" s="212" t="s">
        <v>238</v>
      </c>
      <c r="E135" s="246">
        <v>1026450022</v>
      </c>
      <c r="F135" s="114"/>
      <c r="G135" s="186">
        <f t="shared" si="10"/>
        <v>1026450022</v>
      </c>
    </row>
    <row r="136" spans="1:7" s="19" customFormat="1" x14ac:dyDescent="0.2">
      <c r="A136" s="274">
        <v>91</v>
      </c>
      <c r="B136" s="32" t="s">
        <v>435</v>
      </c>
      <c r="C136" s="42"/>
      <c r="D136" s="212" t="s">
        <v>424</v>
      </c>
      <c r="E136" s="246">
        <v>480635223</v>
      </c>
      <c r="F136" s="114"/>
      <c r="G136" s="186">
        <f t="shared" si="10"/>
        <v>480635223</v>
      </c>
    </row>
    <row r="137" spans="1:7" s="19" customFormat="1" x14ac:dyDescent="0.2">
      <c r="A137" s="274">
        <v>92</v>
      </c>
      <c r="B137" s="32" t="s">
        <v>34</v>
      </c>
      <c r="C137" s="42"/>
      <c r="D137" s="212" t="s">
        <v>239</v>
      </c>
      <c r="E137" s="246">
        <v>4000000</v>
      </c>
      <c r="F137" s="114"/>
      <c r="G137" s="186">
        <f t="shared" si="10"/>
        <v>4000000</v>
      </c>
    </row>
    <row r="138" spans="1:7" s="19" customFormat="1" ht="25.5" x14ac:dyDescent="0.2">
      <c r="A138" s="274">
        <v>93</v>
      </c>
      <c r="B138" s="32" t="s">
        <v>40</v>
      </c>
      <c r="C138" s="59"/>
      <c r="D138" s="216" t="s">
        <v>240</v>
      </c>
      <c r="E138" s="246">
        <v>18899406</v>
      </c>
      <c r="F138" s="114"/>
      <c r="G138" s="186">
        <f t="shared" si="10"/>
        <v>18899406</v>
      </c>
    </row>
    <row r="139" spans="1:7" s="19" customFormat="1" ht="13.5" thickBot="1" x14ac:dyDescent="0.25">
      <c r="A139" s="274"/>
      <c r="B139" s="35"/>
      <c r="C139" s="36"/>
      <c r="D139" s="223"/>
      <c r="E139" s="245"/>
      <c r="F139" s="113"/>
      <c r="G139" s="185"/>
    </row>
    <row r="140" spans="1:7" s="39" customFormat="1" ht="15" customHeight="1" thickTop="1" thickBot="1" x14ac:dyDescent="0.25">
      <c r="A140" s="274">
        <v>94</v>
      </c>
      <c r="B140" s="38"/>
      <c r="C140" s="88" t="s">
        <v>208</v>
      </c>
      <c r="D140" s="220"/>
      <c r="E140" s="250">
        <f>SUM(E128:E139)</f>
        <v>3701624280</v>
      </c>
      <c r="F140" s="118">
        <f t="shared" ref="F140:G140" si="11">SUM(F128:F139)</f>
        <v>0</v>
      </c>
      <c r="G140" s="191">
        <f t="shared" si="11"/>
        <v>3701624280</v>
      </c>
    </row>
    <row r="141" spans="1:7" s="39" customFormat="1" ht="15" customHeight="1" thickTop="1" x14ac:dyDescent="0.2">
      <c r="A141" s="276"/>
      <c r="B141" s="40"/>
      <c r="C141" s="90"/>
      <c r="D141" s="225"/>
      <c r="E141" s="253"/>
      <c r="F141" s="120"/>
      <c r="G141" s="194"/>
    </row>
    <row r="142" spans="1:7" s="41" customFormat="1" ht="17.25" customHeight="1" x14ac:dyDescent="0.25">
      <c r="A142" s="274">
        <v>95</v>
      </c>
      <c r="B142" s="35"/>
      <c r="C142" s="92" t="s">
        <v>209</v>
      </c>
      <c r="D142" s="132"/>
      <c r="E142" s="245"/>
      <c r="F142" s="113"/>
      <c r="G142" s="185"/>
    </row>
    <row r="143" spans="1:7" s="19" customFormat="1" ht="14.25" x14ac:dyDescent="0.2">
      <c r="A143" s="274"/>
      <c r="B143" s="35"/>
      <c r="C143" s="93"/>
      <c r="D143" s="223"/>
      <c r="E143" s="245"/>
      <c r="F143" s="113"/>
      <c r="G143" s="185"/>
    </row>
    <row r="144" spans="1:7" s="19" customFormat="1" x14ac:dyDescent="0.2">
      <c r="A144" s="274">
        <v>96</v>
      </c>
      <c r="B144" s="33" t="s">
        <v>42</v>
      </c>
      <c r="C144" s="42"/>
      <c r="D144" s="212" t="s">
        <v>241</v>
      </c>
      <c r="E144" s="246">
        <v>45080114</v>
      </c>
      <c r="F144" s="114"/>
      <c r="G144" s="186">
        <f t="shared" ref="G144:G146" si="12">SUM(E144:F144)</f>
        <v>45080114</v>
      </c>
    </row>
    <row r="145" spans="1:7" s="19" customFormat="1" x14ac:dyDescent="0.2">
      <c r="A145" s="274">
        <v>97</v>
      </c>
      <c r="B145" s="33" t="s">
        <v>41</v>
      </c>
      <c r="C145" s="42"/>
      <c r="D145" s="212" t="s">
        <v>242</v>
      </c>
      <c r="E145" s="246">
        <v>24306180</v>
      </c>
      <c r="F145" s="114"/>
      <c r="G145" s="186">
        <f t="shared" si="12"/>
        <v>24306180</v>
      </c>
    </row>
    <row r="146" spans="1:7" s="19" customFormat="1" x14ac:dyDescent="0.2">
      <c r="A146" s="274">
        <v>98</v>
      </c>
      <c r="B146" s="33" t="s">
        <v>447</v>
      </c>
      <c r="C146" s="42"/>
      <c r="D146" s="212" t="s">
        <v>448</v>
      </c>
      <c r="E146" s="246">
        <v>25000000</v>
      </c>
      <c r="F146" s="114"/>
      <c r="G146" s="186">
        <f t="shared" si="12"/>
        <v>25000000</v>
      </c>
    </row>
    <row r="147" spans="1:7" ht="15" thickBot="1" x14ac:dyDescent="0.25">
      <c r="A147" s="274"/>
      <c r="B147" s="32"/>
      <c r="C147" s="138"/>
      <c r="D147" s="212"/>
      <c r="E147" s="246"/>
      <c r="F147" s="114"/>
      <c r="G147" s="186"/>
    </row>
    <row r="148" spans="1:7" s="22" customFormat="1" ht="15" customHeight="1" thickTop="1" thickBot="1" x14ac:dyDescent="0.25">
      <c r="A148" s="274">
        <v>99</v>
      </c>
      <c r="B148" s="38"/>
      <c r="C148" s="88" t="s">
        <v>219</v>
      </c>
      <c r="D148" s="220"/>
      <c r="E148" s="250">
        <f>SUM(E142:E147)</f>
        <v>94386294</v>
      </c>
      <c r="F148" s="118">
        <f t="shared" ref="F148:G148" si="13">SUM(F142:F147)</f>
        <v>0</v>
      </c>
      <c r="G148" s="191">
        <f t="shared" si="13"/>
        <v>94386294</v>
      </c>
    </row>
    <row r="149" spans="1:7" ht="14.25" thickTop="1" thickBot="1" x14ac:dyDescent="0.25">
      <c r="A149" s="274"/>
      <c r="B149" s="35"/>
      <c r="C149" s="90"/>
      <c r="D149" s="223"/>
      <c r="E149" s="245"/>
      <c r="F149" s="113"/>
      <c r="G149" s="185"/>
    </row>
    <row r="150" spans="1:7" s="23" customFormat="1" ht="15" customHeight="1" thickBot="1" x14ac:dyDescent="0.3">
      <c r="A150" s="275">
        <v>100</v>
      </c>
      <c r="B150" s="139"/>
      <c r="C150" s="144"/>
      <c r="D150" s="222" t="s">
        <v>243</v>
      </c>
      <c r="E150" s="252">
        <f>E140+E148</f>
        <v>3796010574</v>
      </c>
      <c r="F150" s="142">
        <f>F140+F148</f>
        <v>0</v>
      </c>
      <c r="G150" s="193">
        <f>G140+G148</f>
        <v>3796010574</v>
      </c>
    </row>
    <row r="151" spans="1:7" s="26" customFormat="1" x14ac:dyDescent="0.2">
      <c r="A151" s="274"/>
      <c r="B151" s="35"/>
      <c r="C151" s="143"/>
      <c r="D151" s="223"/>
      <c r="E151" s="245"/>
      <c r="F151" s="113"/>
      <c r="G151" s="185"/>
    </row>
    <row r="152" spans="1:7" ht="15.75" x14ac:dyDescent="0.25">
      <c r="A152" s="274">
        <v>101</v>
      </c>
      <c r="B152" s="35"/>
      <c r="C152" s="92" t="s">
        <v>244</v>
      </c>
      <c r="D152" s="41"/>
      <c r="E152" s="245"/>
      <c r="F152" s="113"/>
      <c r="G152" s="185"/>
    </row>
    <row r="153" spans="1:7" x14ac:dyDescent="0.2">
      <c r="A153" s="274"/>
      <c r="B153" s="35"/>
      <c r="C153" s="143"/>
      <c r="D153" s="225"/>
      <c r="E153" s="245"/>
      <c r="F153" s="113"/>
      <c r="G153" s="185"/>
    </row>
    <row r="154" spans="1:7" ht="15.75" x14ac:dyDescent="0.25">
      <c r="A154" s="274">
        <v>102</v>
      </c>
      <c r="B154" s="35"/>
      <c r="C154" s="92" t="s">
        <v>188</v>
      </c>
      <c r="D154" s="225"/>
      <c r="E154" s="245"/>
      <c r="F154" s="113"/>
      <c r="G154" s="185"/>
    </row>
    <row r="155" spans="1:7" x14ac:dyDescent="0.2">
      <c r="A155" s="274"/>
      <c r="B155" s="35"/>
      <c r="C155" s="143"/>
      <c r="D155" s="225"/>
      <c r="E155" s="245"/>
      <c r="F155" s="113"/>
      <c r="G155" s="185"/>
    </row>
    <row r="156" spans="1:7" x14ac:dyDescent="0.2">
      <c r="A156" s="274">
        <v>103</v>
      </c>
      <c r="B156" s="33" t="s">
        <v>43</v>
      </c>
      <c r="C156" s="62"/>
      <c r="D156" s="224" t="s">
        <v>245</v>
      </c>
      <c r="E156" s="246">
        <v>1163106</v>
      </c>
      <c r="F156" s="114"/>
      <c r="G156" s="186">
        <f t="shared" ref="G156:G157" si="14">SUM(E156:F156)</f>
        <v>1163106</v>
      </c>
    </row>
    <row r="157" spans="1:7" x14ac:dyDescent="0.2">
      <c r="A157" s="274">
        <v>104</v>
      </c>
      <c r="B157" s="32" t="s">
        <v>46</v>
      </c>
      <c r="C157" s="101"/>
      <c r="D157" s="226" t="s">
        <v>246</v>
      </c>
      <c r="E157" s="246">
        <v>12628700</v>
      </c>
      <c r="F157" s="114"/>
      <c r="G157" s="186">
        <f t="shared" si="14"/>
        <v>12628700</v>
      </c>
    </row>
    <row r="158" spans="1:7" ht="13.5" thickBot="1" x14ac:dyDescent="0.25">
      <c r="A158" s="274"/>
      <c r="B158" s="35"/>
      <c r="C158" s="143"/>
      <c r="D158" s="41"/>
      <c r="E158" s="245"/>
      <c r="F158" s="113"/>
      <c r="G158" s="185"/>
    </row>
    <row r="159" spans="1:7" s="22" customFormat="1" ht="15" customHeight="1" thickTop="1" thickBot="1" x14ac:dyDescent="0.25">
      <c r="A159" s="274">
        <v>105</v>
      </c>
      <c r="B159" s="38"/>
      <c r="C159" s="88" t="s">
        <v>208</v>
      </c>
      <c r="D159" s="220"/>
      <c r="E159" s="250">
        <f>SUM(E154:E158)</f>
        <v>13791806</v>
      </c>
      <c r="F159" s="118">
        <f>SUM(F154:F158)</f>
        <v>0</v>
      </c>
      <c r="G159" s="191">
        <f>SUM(G154:G158)</f>
        <v>13791806</v>
      </c>
    </row>
    <row r="160" spans="1:7" ht="16.5" thickTop="1" x14ac:dyDescent="0.25">
      <c r="A160" s="274"/>
      <c r="B160" s="35"/>
      <c r="C160" s="92"/>
      <c r="D160" s="223"/>
      <c r="E160" s="245"/>
      <c r="F160" s="113"/>
      <c r="G160" s="185"/>
    </row>
    <row r="161" spans="1:7" ht="15.75" x14ac:dyDescent="0.25">
      <c r="A161" s="274">
        <v>106</v>
      </c>
      <c r="B161" s="35"/>
      <c r="C161" s="92" t="s">
        <v>209</v>
      </c>
      <c r="D161" s="223"/>
      <c r="E161" s="245"/>
      <c r="F161" s="113"/>
      <c r="G161" s="185"/>
    </row>
    <row r="162" spans="1:7" x14ac:dyDescent="0.2">
      <c r="A162" s="274"/>
      <c r="B162" s="35"/>
      <c r="C162" s="36"/>
      <c r="D162" s="223"/>
      <c r="E162" s="245"/>
      <c r="F162" s="113"/>
      <c r="G162" s="185"/>
    </row>
    <row r="163" spans="1:7" x14ac:dyDescent="0.2">
      <c r="A163" s="274">
        <v>107</v>
      </c>
      <c r="B163" s="33" t="s">
        <v>44</v>
      </c>
      <c r="C163" s="62"/>
      <c r="D163" s="224" t="s">
        <v>247</v>
      </c>
      <c r="E163" s="246">
        <v>1500000</v>
      </c>
      <c r="F163" s="114"/>
      <c r="G163" s="186">
        <f t="shared" ref="G163:G164" si="15">SUM(E163:F163)</f>
        <v>1500000</v>
      </c>
    </row>
    <row r="164" spans="1:7" ht="25.5" x14ac:dyDescent="0.2">
      <c r="A164" s="274">
        <v>108</v>
      </c>
      <c r="B164" s="33" t="s">
        <v>45</v>
      </c>
      <c r="C164" s="62"/>
      <c r="D164" s="227" t="s">
        <v>248</v>
      </c>
      <c r="E164" s="246">
        <v>1500000</v>
      </c>
      <c r="F164" s="114"/>
      <c r="G164" s="186">
        <f t="shared" si="15"/>
        <v>1500000</v>
      </c>
    </row>
    <row r="165" spans="1:7" ht="13.5" thickBot="1" x14ac:dyDescent="0.25">
      <c r="A165" s="274"/>
      <c r="B165" s="131"/>
      <c r="C165" s="101"/>
      <c r="D165" s="215"/>
      <c r="E165" s="251"/>
      <c r="F165" s="119"/>
      <c r="G165" s="192"/>
    </row>
    <row r="166" spans="1:7" s="22" customFormat="1" ht="15" customHeight="1" thickTop="1" thickBot="1" x14ac:dyDescent="0.25">
      <c r="A166" s="274">
        <v>109</v>
      </c>
      <c r="B166" s="38"/>
      <c r="C166" s="88" t="s">
        <v>219</v>
      </c>
      <c r="D166" s="220"/>
      <c r="E166" s="250">
        <f>SUM(E162:E165)</f>
        <v>3000000</v>
      </c>
      <c r="F166" s="118">
        <f t="shared" ref="F166:G166" si="16">SUM(F162:F165)</f>
        <v>0</v>
      </c>
      <c r="G166" s="191">
        <f t="shared" si="16"/>
        <v>3000000</v>
      </c>
    </row>
    <row r="167" spans="1:7" ht="14.25" thickTop="1" thickBot="1" x14ac:dyDescent="0.25">
      <c r="A167" s="274"/>
      <c r="B167" s="35"/>
      <c r="C167" s="65"/>
      <c r="D167" s="228"/>
      <c r="E167" s="249"/>
      <c r="F167" s="117"/>
      <c r="G167" s="189"/>
    </row>
    <row r="168" spans="1:7" s="23" customFormat="1" ht="15" customHeight="1" thickBot="1" x14ac:dyDescent="0.3">
      <c r="A168" s="275">
        <v>110</v>
      </c>
      <c r="B168" s="139"/>
      <c r="C168" s="144"/>
      <c r="D168" s="222" t="s">
        <v>249</v>
      </c>
      <c r="E168" s="252">
        <f>E159+E166</f>
        <v>16791806</v>
      </c>
      <c r="F168" s="142">
        <f>F159+F166</f>
        <v>0</v>
      </c>
      <c r="G168" s="193">
        <f>G159+G166</f>
        <v>16791806</v>
      </c>
    </row>
    <row r="169" spans="1:7" s="27" customFormat="1" ht="15" customHeight="1" x14ac:dyDescent="0.2">
      <c r="A169" s="276"/>
      <c r="B169" s="40"/>
      <c r="C169" s="146"/>
      <c r="D169" s="225"/>
      <c r="E169" s="253"/>
      <c r="F169" s="120"/>
      <c r="G169" s="194"/>
    </row>
    <row r="170" spans="1:7" s="28" customFormat="1" ht="15" customHeight="1" x14ac:dyDescent="0.25">
      <c r="A170" s="274">
        <v>111</v>
      </c>
      <c r="B170" s="147"/>
      <c r="C170" s="92" t="s">
        <v>250</v>
      </c>
      <c r="D170" s="229"/>
      <c r="E170" s="245"/>
      <c r="F170" s="113"/>
      <c r="G170" s="185"/>
    </row>
    <row r="171" spans="1:7" x14ac:dyDescent="0.2">
      <c r="A171" s="274"/>
      <c r="B171" s="35"/>
      <c r="C171" s="143"/>
      <c r="D171" s="225"/>
      <c r="E171" s="245"/>
      <c r="F171" s="113"/>
      <c r="G171" s="185"/>
    </row>
    <row r="172" spans="1:7" ht="15.75" x14ac:dyDescent="0.25">
      <c r="A172" s="274">
        <v>112</v>
      </c>
      <c r="B172" s="35"/>
      <c r="C172" s="92" t="s">
        <v>188</v>
      </c>
      <c r="D172" s="225"/>
      <c r="E172" s="245"/>
      <c r="F172" s="113"/>
      <c r="G172" s="185"/>
    </row>
    <row r="173" spans="1:7" x14ac:dyDescent="0.2">
      <c r="A173" s="274"/>
      <c r="B173" s="35"/>
      <c r="C173" s="148"/>
      <c r="D173" s="230"/>
      <c r="E173" s="245"/>
      <c r="F173" s="113"/>
      <c r="G173" s="185"/>
    </row>
    <row r="174" spans="1:7" ht="12.75" customHeight="1" x14ac:dyDescent="0.2">
      <c r="A174" s="274">
        <v>113</v>
      </c>
      <c r="B174" s="35"/>
      <c r="C174" s="148"/>
      <c r="D174" s="230" t="s">
        <v>251</v>
      </c>
      <c r="E174" s="245"/>
      <c r="F174" s="113"/>
      <c r="G174" s="185"/>
    </row>
    <row r="175" spans="1:7" ht="12.75" customHeight="1" x14ac:dyDescent="0.2">
      <c r="A175" s="274">
        <v>114</v>
      </c>
      <c r="B175" s="33" t="s">
        <v>48</v>
      </c>
      <c r="C175" s="62"/>
      <c r="D175" s="212" t="s">
        <v>252</v>
      </c>
      <c r="E175" s="246">
        <v>43266</v>
      </c>
      <c r="F175" s="114"/>
      <c r="G175" s="186">
        <f t="shared" ref="G175:G190" si="17">SUM(E175:F175)</f>
        <v>43266</v>
      </c>
    </row>
    <row r="176" spans="1:7" ht="12.75" customHeight="1" x14ac:dyDescent="0.2">
      <c r="A176" s="274">
        <v>115</v>
      </c>
      <c r="B176" s="35"/>
      <c r="C176" s="148"/>
      <c r="D176" s="230" t="s">
        <v>253</v>
      </c>
      <c r="E176" s="249"/>
      <c r="F176" s="117"/>
      <c r="G176" s="189"/>
    </row>
    <row r="177" spans="1:7" s="21" customFormat="1" ht="12.75" customHeight="1" x14ac:dyDescent="0.2">
      <c r="A177" s="274">
        <v>116</v>
      </c>
      <c r="B177" s="33" t="s">
        <v>49</v>
      </c>
      <c r="C177" s="60"/>
      <c r="D177" s="224" t="s">
        <v>254</v>
      </c>
      <c r="E177" s="246">
        <v>8110000</v>
      </c>
      <c r="F177" s="114"/>
      <c r="G177" s="186">
        <f t="shared" si="17"/>
        <v>8110000</v>
      </c>
    </row>
    <row r="178" spans="1:7" ht="12.75" customHeight="1" x14ac:dyDescent="0.2">
      <c r="A178" s="274">
        <v>117</v>
      </c>
      <c r="B178" s="64"/>
      <c r="C178" s="150"/>
      <c r="D178" s="157" t="s">
        <v>255</v>
      </c>
      <c r="E178" s="249"/>
      <c r="F178" s="117"/>
      <c r="G178" s="189"/>
    </row>
    <row r="179" spans="1:7" ht="25.5" x14ac:dyDescent="0.2">
      <c r="A179" s="274">
        <v>118</v>
      </c>
      <c r="B179" s="33" t="s">
        <v>53</v>
      </c>
      <c r="C179" s="62"/>
      <c r="D179" s="221" t="s">
        <v>256</v>
      </c>
      <c r="E179" s="246">
        <v>36600507</v>
      </c>
      <c r="F179" s="114"/>
      <c r="G179" s="186">
        <f t="shared" si="17"/>
        <v>36600507</v>
      </c>
    </row>
    <row r="180" spans="1:7" ht="25.5" customHeight="1" x14ac:dyDescent="0.2">
      <c r="A180" s="274">
        <v>119</v>
      </c>
      <c r="B180" s="32" t="s">
        <v>420</v>
      </c>
      <c r="C180" s="101"/>
      <c r="D180" s="216" t="s">
        <v>421</v>
      </c>
      <c r="E180" s="246">
        <v>23303000</v>
      </c>
      <c r="F180" s="114"/>
      <c r="G180" s="186">
        <f t="shared" si="17"/>
        <v>23303000</v>
      </c>
    </row>
    <row r="181" spans="1:7" x14ac:dyDescent="0.2">
      <c r="A181" s="274">
        <v>120</v>
      </c>
      <c r="B181" s="44" t="s">
        <v>481</v>
      </c>
      <c r="C181" s="62"/>
      <c r="D181" s="221" t="s">
        <v>482</v>
      </c>
      <c r="E181" s="246">
        <v>75681570</v>
      </c>
      <c r="F181" s="114"/>
      <c r="G181" s="186">
        <f t="shared" si="17"/>
        <v>75681570</v>
      </c>
    </row>
    <row r="182" spans="1:7" x14ac:dyDescent="0.2">
      <c r="A182" s="274">
        <v>121</v>
      </c>
      <c r="B182" s="44" t="s">
        <v>487</v>
      </c>
      <c r="C182" s="62"/>
      <c r="D182" s="221" t="s">
        <v>488</v>
      </c>
      <c r="E182" s="246">
        <v>38406025</v>
      </c>
      <c r="F182" s="114"/>
      <c r="G182" s="186">
        <f t="shared" si="17"/>
        <v>38406025</v>
      </c>
    </row>
    <row r="183" spans="1:7" ht="12.75" customHeight="1" x14ac:dyDescent="0.2">
      <c r="A183" s="274">
        <v>122</v>
      </c>
      <c r="B183" s="64"/>
      <c r="C183" s="150"/>
      <c r="D183" s="157" t="s">
        <v>257</v>
      </c>
      <c r="E183" s="249"/>
      <c r="F183" s="117"/>
      <c r="G183" s="189"/>
    </row>
    <row r="184" spans="1:7" ht="12.75" customHeight="1" x14ac:dyDescent="0.2">
      <c r="A184" s="274">
        <v>123</v>
      </c>
      <c r="B184" s="33" t="s">
        <v>57</v>
      </c>
      <c r="C184" s="62"/>
      <c r="D184" s="212" t="s">
        <v>258</v>
      </c>
      <c r="E184" s="246">
        <v>2000000</v>
      </c>
      <c r="F184" s="114"/>
      <c r="G184" s="186">
        <f t="shared" si="17"/>
        <v>2000000</v>
      </c>
    </row>
    <row r="185" spans="1:7" ht="12.75" customHeight="1" x14ac:dyDescent="0.2">
      <c r="A185" s="274">
        <v>124</v>
      </c>
      <c r="B185" s="33" t="s">
        <v>58</v>
      </c>
      <c r="C185" s="62"/>
      <c r="D185" s="212" t="s">
        <v>259</v>
      </c>
      <c r="E185" s="246">
        <v>43500000</v>
      </c>
      <c r="F185" s="114"/>
      <c r="G185" s="186">
        <f t="shared" si="17"/>
        <v>43500000</v>
      </c>
    </row>
    <row r="186" spans="1:7" s="29" customFormat="1" ht="12.75" customHeight="1" x14ac:dyDescent="0.2">
      <c r="A186" s="274">
        <v>125</v>
      </c>
      <c r="B186" s="64"/>
      <c r="C186" s="150"/>
      <c r="D186" s="157" t="s">
        <v>260</v>
      </c>
      <c r="E186" s="249"/>
      <c r="F186" s="117"/>
      <c r="G186" s="189"/>
    </row>
    <row r="187" spans="1:7" ht="12.75" customHeight="1" x14ac:dyDescent="0.2">
      <c r="A187" s="274">
        <v>126</v>
      </c>
      <c r="B187" s="33" t="s">
        <v>63</v>
      </c>
      <c r="C187" s="62"/>
      <c r="D187" s="212" t="s">
        <v>261</v>
      </c>
      <c r="E187" s="246">
        <v>16935476</v>
      </c>
      <c r="F187" s="114"/>
      <c r="G187" s="186">
        <f t="shared" si="17"/>
        <v>16935476</v>
      </c>
    </row>
    <row r="188" spans="1:7" ht="12.75" customHeight="1" x14ac:dyDescent="0.2">
      <c r="A188" s="274">
        <v>127</v>
      </c>
      <c r="B188" s="33" t="s">
        <v>50</v>
      </c>
      <c r="C188" s="62"/>
      <c r="D188" s="212" t="s">
        <v>262</v>
      </c>
      <c r="E188" s="246">
        <v>14929062</v>
      </c>
      <c r="F188" s="114"/>
      <c r="G188" s="186">
        <f t="shared" si="17"/>
        <v>14929062</v>
      </c>
    </row>
    <row r="189" spans="1:7" ht="12.75" customHeight="1" x14ac:dyDescent="0.2">
      <c r="A189" s="274">
        <v>128</v>
      </c>
      <c r="B189" s="33" t="s">
        <v>456</v>
      </c>
      <c r="C189" s="62"/>
      <c r="D189" s="215" t="s">
        <v>465</v>
      </c>
      <c r="E189" s="246">
        <v>27283213</v>
      </c>
      <c r="F189" s="114">
        <v>-27283213</v>
      </c>
      <c r="G189" s="186">
        <f t="shared" si="17"/>
        <v>0</v>
      </c>
    </row>
    <row r="190" spans="1:7" ht="27.75" customHeight="1" x14ac:dyDescent="0.2">
      <c r="A190" s="274">
        <v>129</v>
      </c>
      <c r="B190" s="33" t="s">
        <v>457</v>
      </c>
      <c r="C190" s="62"/>
      <c r="D190" s="216" t="s">
        <v>466</v>
      </c>
      <c r="E190" s="246">
        <v>461716</v>
      </c>
      <c r="F190" s="114">
        <v>-461716</v>
      </c>
      <c r="G190" s="186">
        <f t="shared" si="17"/>
        <v>0</v>
      </c>
    </row>
    <row r="191" spans="1:7" ht="13.5" thickBot="1" x14ac:dyDescent="0.25">
      <c r="A191" s="274"/>
      <c r="B191" s="33"/>
      <c r="C191" s="62"/>
      <c r="D191" s="212"/>
      <c r="E191" s="246"/>
      <c r="F191" s="114"/>
      <c r="G191" s="186"/>
    </row>
    <row r="192" spans="1:7" s="22" customFormat="1" ht="15" customHeight="1" thickTop="1" thickBot="1" x14ac:dyDescent="0.25">
      <c r="A192" s="274">
        <v>130</v>
      </c>
      <c r="B192" s="38"/>
      <c r="C192" s="88" t="s">
        <v>208</v>
      </c>
      <c r="D192" s="220"/>
      <c r="E192" s="250">
        <f>SUM(E172:E191)</f>
        <v>287253835</v>
      </c>
      <c r="F192" s="118">
        <f>SUM(F172:F191)</f>
        <v>-27744929</v>
      </c>
      <c r="G192" s="191">
        <f>SUM(G172:G191)</f>
        <v>259508906</v>
      </c>
    </row>
    <row r="193" spans="1:7" ht="13.5" thickTop="1" x14ac:dyDescent="0.2">
      <c r="A193" s="274"/>
      <c r="B193" s="151"/>
      <c r="C193" s="148"/>
      <c r="D193" s="230"/>
      <c r="E193" s="245"/>
      <c r="F193" s="113"/>
      <c r="G193" s="185"/>
    </row>
    <row r="194" spans="1:7" s="30" customFormat="1" x14ac:dyDescent="0.2">
      <c r="A194" s="274">
        <v>131</v>
      </c>
      <c r="B194" s="152"/>
      <c r="C194" s="153" t="s">
        <v>209</v>
      </c>
      <c r="D194" s="231"/>
      <c r="E194" s="254"/>
      <c r="F194" s="121"/>
      <c r="G194" s="195"/>
    </row>
    <row r="195" spans="1:7" s="30" customFormat="1" x14ac:dyDescent="0.2">
      <c r="A195" s="277"/>
      <c r="B195" s="152"/>
      <c r="C195" s="153"/>
      <c r="D195" s="231"/>
      <c r="E195" s="254"/>
      <c r="F195" s="121"/>
      <c r="G195" s="195"/>
    </row>
    <row r="196" spans="1:7" s="30" customFormat="1" x14ac:dyDescent="0.2">
      <c r="A196" s="274">
        <v>132</v>
      </c>
      <c r="B196" s="152"/>
      <c r="C196" s="153"/>
      <c r="D196" s="214" t="s">
        <v>251</v>
      </c>
      <c r="E196" s="254"/>
      <c r="F196" s="121"/>
      <c r="G196" s="195"/>
    </row>
    <row r="197" spans="1:7" x14ac:dyDescent="0.2">
      <c r="A197" s="274">
        <v>133</v>
      </c>
      <c r="B197" s="154" t="s">
        <v>47</v>
      </c>
      <c r="C197" s="60"/>
      <c r="D197" s="224" t="s">
        <v>263</v>
      </c>
      <c r="E197" s="246">
        <v>67381800</v>
      </c>
      <c r="F197" s="114"/>
      <c r="G197" s="186">
        <f t="shared" ref="G197:G215" si="18">SUM(E197:F197)</f>
        <v>67381800</v>
      </c>
    </row>
    <row r="198" spans="1:7" x14ac:dyDescent="0.2">
      <c r="A198" s="274">
        <v>134</v>
      </c>
      <c r="B198" s="155"/>
      <c r="C198" s="65"/>
      <c r="D198" s="157" t="s">
        <v>255</v>
      </c>
      <c r="E198" s="249"/>
      <c r="F198" s="117"/>
      <c r="G198" s="189"/>
    </row>
    <row r="199" spans="1:7" x14ac:dyDescent="0.2">
      <c r="A199" s="274">
        <v>135</v>
      </c>
      <c r="B199" s="156" t="s">
        <v>51</v>
      </c>
      <c r="C199" s="62"/>
      <c r="D199" s="212" t="s">
        <v>264</v>
      </c>
      <c r="E199" s="246">
        <v>3935508</v>
      </c>
      <c r="F199" s="114">
        <v>-3705689</v>
      </c>
      <c r="G199" s="186">
        <f t="shared" si="18"/>
        <v>229819</v>
      </c>
    </row>
    <row r="200" spans="1:7" x14ac:dyDescent="0.2">
      <c r="A200" s="274">
        <v>136</v>
      </c>
      <c r="B200" s="129" t="s">
        <v>52</v>
      </c>
      <c r="C200" s="101"/>
      <c r="D200" s="226" t="s">
        <v>265</v>
      </c>
      <c r="E200" s="246">
        <v>5848020</v>
      </c>
      <c r="F200" s="114"/>
      <c r="G200" s="186">
        <f t="shared" si="18"/>
        <v>5848020</v>
      </c>
    </row>
    <row r="201" spans="1:7" x14ac:dyDescent="0.2">
      <c r="A201" s="274">
        <v>137</v>
      </c>
      <c r="B201" s="156" t="s">
        <v>54</v>
      </c>
      <c r="C201" s="62"/>
      <c r="D201" s="212" t="s">
        <v>266</v>
      </c>
      <c r="E201" s="246">
        <v>5000000</v>
      </c>
      <c r="F201" s="114">
        <v>-891250</v>
      </c>
      <c r="G201" s="186">
        <f t="shared" si="18"/>
        <v>4108750</v>
      </c>
    </row>
    <row r="202" spans="1:7" x14ac:dyDescent="0.2">
      <c r="A202" s="274">
        <v>138</v>
      </c>
      <c r="B202" s="156" t="s">
        <v>55</v>
      </c>
      <c r="C202" s="62"/>
      <c r="D202" s="212" t="s">
        <v>267</v>
      </c>
      <c r="E202" s="246">
        <v>4740000</v>
      </c>
      <c r="F202" s="114"/>
      <c r="G202" s="186">
        <f t="shared" si="18"/>
        <v>4740000</v>
      </c>
    </row>
    <row r="203" spans="1:7" x14ac:dyDescent="0.2">
      <c r="A203" s="274">
        <v>139</v>
      </c>
      <c r="B203" s="155"/>
      <c r="C203" s="65"/>
      <c r="D203" s="218" t="s">
        <v>268</v>
      </c>
      <c r="E203" s="249"/>
      <c r="F203" s="117"/>
      <c r="G203" s="189"/>
    </row>
    <row r="204" spans="1:7" x14ac:dyDescent="0.2">
      <c r="A204" s="274"/>
      <c r="B204" s="151"/>
      <c r="C204" s="148"/>
      <c r="D204" s="230" t="s">
        <v>269</v>
      </c>
      <c r="E204" s="254"/>
      <c r="F204" s="121"/>
      <c r="G204" s="195"/>
    </row>
    <row r="205" spans="1:7" x14ac:dyDescent="0.2">
      <c r="A205" s="274">
        <v>140</v>
      </c>
      <c r="B205" s="156" t="s">
        <v>56</v>
      </c>
      <c r="C205" s="60"/>
      <c r="D205" s="224" t="s">
        <v>270</v>
      </c>
      <c r="E205" s="246">
        <v>20892500</v>
      </c>
      <c r="F205" s="114">
        <v>-6757500</v>
      </c>
      <c r="G205" s="186">
        <f t="shared" si="18"/>
        <v>14135000</v>
      </c>
    </row>
    <row r="206" spans="1:7" x14ac:dyDescent="0.2">
      <c r="A206" s="274">
        <v>141</v>
      </c>
      <c r="B206" s="151"/>
      <c r="C206" s="148"/>
      <c r="D206" s="157" t="s">
        <v>271</v>
      </c>
      <c r="E206" s="254"/>
      <c r="F206" s="121"/>
      <c r="G206" s="195"/>
    </row>
    <row r="207" spans="1:7" x14ac:dyDescent="0.2">
      <c r="A207" s="274">
        <v>142</v>
      </c>
      <c r="B207" s="156" t="s">
        <v>62</v>
      </c>
      <c r="C207" s="62"/>
      <c r="D207" s="212" t="s">
        <v>272</v>
      </c>
      <c r="E207" s="246">
        <v>3068340</v>
      </c>
      <c r="F207" s="114"/>
      <c r="G207" s="186">
        <f t="shared" si="18"/>
        <v>3068340</v>
      </c>
    </row>
    <row r="208" spans="1:7" x14ac:dyDescent="0.2">
      <c r="A208" s="274">
        <v>143</v>
      </c>
      <c r="B208" s="155"/>
      <c r="C208" s="65"/>
      <c r="D208" s="157" t="s">
        <v>260</v>
      </c>
      <c r="E208" s="249"/>
      <c r="F208" s="117"/>
      <c r="G208" s="189"/>
    </row>
    <row r="209" spans="1:7" x14ac:dyDescent="0.2">
      <c r="A209" s="274">
        <v>144</v>
      </c>
      <c r="B209" s="156" t="s">
        <v>64</v>
      </c>
      <c r="C209" s="62"/>
      <c r="D209" s="212" t="s">
        <v>273</v>
      </c>
      <c r="E209" s="246">
        <v>4000000</v>
      </c>
      <c r="F209" s="114"/>
      <c r="G209" s="186">
        <f t="shared" si="18"/>
        <v>4000000</v>
      </c>
    </row>
    <row r="210" spans="1:7" ht="15" customHeight="1" x14ac:dyDescent="0.2">
      <c r="A210" s="274">
        <v>145</v>
      </c>
      <c r="B210" s="129" t="s">
        <v>65</v>
      </c>
      <c r="C210" s="101"/>
      <c r="D210" s="232" t="s">
        <v>274</v>
      </c>
      <c r="E210" s="246">
        <v>3000000</v>
      </c>
      <c r="F210" s="114"/>
      <c r="G210" s="186">
        <f t="shared" si="18"/>
        <v>3000000</v>
      </c>
    </row>
    <row r="211" spans="1:7" x14ac:dyDescent="0.2">
      <c r="A211" s="274">
        <v>146</v>
      </c>
      <c r="B211" s="156" t="s">
        <v>67</v>
      </c>
      <c r="C211" s="62"/>
      <c r="D211" s="224" t="s">
        <v>275</v>
      </c>
      <c r="E211" s="246">
        <v>407738564</v>
      </c>
      <c r="F211" s="114"/>
      <c r="G211" s="186">
        <f t="shared" si="18"/>
        <v>407738564</v>
      </c>
    </row>
    <row r="212" spans="1:7" x14ac:dyDescent="0.2">
      <c r="A212" s="274">
        <v>147</v>
      </c>
      <c r="B212" s="156" t="s">
        <v>59</v>
      </c>
      <c r="C212" s="62"/>
      <c r="D212" s="224" t="s">
        <v>276</v>
      </c>
      <c r="E212" s="246">
        <v>2794224</v>
      </c>
      <c r="F212" s="114"/>
      <c r="G212" s="186">
        <f t="shared" si="18"/>
        <v>2794224</v>
      </c>
    </row>
    <row r="213" spans="1:7" x14ac:dyDescent="0.2">
      <c r="A213" s="274">
        <v>148</v>
      </c>
      <c r="B213" s="156" t="s">
        <v>60</v>
      </c>
      <c r="C213" s="62"/>
      <c r="D213" s="212" t="s">
        <v>277</v>
      </c>
      <c r="E213" s="246">
        <v>900000</v>
      </c>
      <c r="F213" s="114"/>
      <c r="G213" s="186">
        <f t="shared" si="18"/>
        <v>900000</v>
      </c>
    </row>
    <row r="214" spans="1:7" x14ac:dyDescent="0.2">
      <c r="A214" s="274">
        <v>149</v>
      </c>
      <c r="B214" s="156" t="s">
        <v>61</v>
      </c>
      <c r="C214" s="62"/>
      <c r="D214" s="212" t="s">
        <v>278</v>
      </c>
      <c r="E214" s="246">
        <v>47500000</v>
      </c>
      <c r="F214" s="114"/>
      <c r="G214" s="186">
        <f t="shared" si="18"/>
        <v>47500000</v>
      </c>
    </row>
    <row r="215" spans="1:7" x14ac:dyDescent="0.2">
      <c r="A215" s="274">
        <v>150</v>
      </c>
      <c r="B215" s="156" t="s">
        <v>66</v>
      </c>
      <c r="C215" s="62"/>
      <c r="D215" s="212" t="s">
        <v>279</v>
      </c>
      <c r="E215" s="246">
        <v>308000</v>
      </c>
      <c r="F215" s="114"/>
      <c r="G215" s="186">
        <f t="shared" si="18"/>
        <v>308000</v>
      </c>
    </row>
    <row r="216" spans="1:7" ht="13.5" thickBot="1" x14ac:dyDescent="0.25">
      <c r="A216" s="274"/>
      <c r="B216" s="33"/>
      <c r="C216" s="62"/>
      <c r="D216" s="212"/>
      <c r="E216" s="246"/>
      <c r="F216" s="114"/>
      <c r="G216" s="186"/>
    </row>
    <row r="217" spans="1:7" s="22" customFormat="1" ht="15" customHeight="1" thickTop="1" thickBot="1" x14ac:dyDescent="0.25">
      <c r="A217" s="274">
        <v>151</v>
      </c>
      <c r="B217" s="38"/>
      <c r="C217" s="88" t="s">
        <v>219</v>
      </c>
      <c r="D217" s="220"/>
      <c r="E217" s="250">
        <f>SUM(E193:E216)</f>
        <v>577106956</v>
      </c>
      <c r="F217" s="118">
        <f t="shared" ref="F217:G217" si="19">SUM(F193:F216)</f>
        <v>-11354439</v>
      </c>
      <c r="G217" s="191">
        <f t="shared" si="19"/>
        <v>565752517</v>
      </c>
    </row>
    <row r="218" spans="1:7" ht="14.25" thickTop="1" thickBot="1" x14ac:dyDescent="0.25">
      <c r="A218" s="274"/>
      <c r="B218" s="155"/>
      <c r="C218" s="65"/>
      <c r="D218" s="228"/>
      <c r="E218" s="249"/>
      <c r="F218" s="117"/>
      <c r="G218" s="189"/>
    </row>
    <row r="219" spans="1:7" s="23" customFormat="1" ht="15" customHeight="1" thickBot="1" x14ac:dyDescent="0.3">
      <c r="A219" s="275">
        <v>152</v>
      </c>
      <c r="B219" s="139"/>
      <c r="C219" s="144"/>
      <c r="D219" s="222" t="s">
        <v>280</v>
      </c>
      <c r="E219" s="252">
        <f>E192+E217</f>
        <v>864360791</v>
      </c>
      <c r="F219" s="142">
        <f t="shared" ref="F219:G219" si="20">F192+F217</f>
        <v>-39099368</v>
      </c>
      <c r="G219" s="193">
        <f t="shared" si="20"/>
        <v>825261423</v>
      </c>
    </row>
    <row r="220" spans="1:7" s="23" customFormat="1" ht="15" customHeight="1" x14ac:dyDescent="0.25">
      <c r="A220" s="278"/>
      <c r="B220" s="159"/>
      <c r="C220" s="160"/>
      <c r="D220" s="233"/>
      <c r="E220" s="255"/>
      <c r="F220" s="122"/>
      <c r="G220" s="196"/>
    </row>
    <row r="221" spans="1:7" s="21" customFormat="1" ht="15.75" x14ac:dyDescent="0.25">
      <c r="A221" s="274">
        <v>153</v>
      </c>
      <c r="B221" s="35"/>
      <c r="C221" s="92" t="s">
        <v>281</v>
      </c>
      <c r="D221" s="41"/>
      <c r="E221" s="245"/>
      <c r="F221" s="113"/>
      <c r="G221" s="185"/>
    </row>
    <row r="222" spans="1:7" s="21" customFormat="1" ht="15.75" x14ac:dyDescent="0.25">
      <c r="A222" s="274"/>
      <c r="B222" s="35"/>
      <c r="C222" s="92"/>
      <c r="D222" s="223"/>
      <c r="E222" s="245"/>
      <c r="F222" s="113"/>
      <c r="G222" s="185"/>
    </row>
    <row r="223" spans="1:7" s="21" customFormat="1" ht="15.75" x14ac:dyDescent="0.25">
      <c r="A223" s="274">
        <v>154</v>
      </c>
      <c r="B223" s="35"/>
      <c r="C223" s="92" t="s">
        <v>188</v>
      </c>
      <c r="D223" s="223"/>
      <c r="E223" s="245"/>
      <c r="F223" s="113"/>
      <c r="G223" s="185"/>
    </row>
    <row r="224" spans="1:7" x14ac:dyDescent="0.2">
      <c r="A224" s="274"/>
      <c r="B224" s="161"/>
      <c r="C224" s="36"/>
      <c r="D224" s="214"/>
      <c r="E224" s="245"/>
      <c r="F224" s="113"/>
      <c r="G224" s="185"/>
    </row>
    <row r="225" spans="1:7" x14ac:dyDescent="0.2">
      <c r="A225" s="274">
        <v>155</v>
      </c>
      <c r="B225" s="161"/>
      <c r="C225" s="36"/>
      <c r="D225" s="214" t="s">
        <v>282</v>
      </c>
      <c r="E225" s="245"/>
      <c r="F225" s="113"/>
      <c r="G225" s="185"/>
    </row>
    <row r="226" spans="1:7" s="19" customFormat="1" ht="25.5" x14ac:dyDescent="0.2">
      <c r="A226" s="274">
        <v>156</v>
      </c>
      <c r="B226" s="44" t="s">
        <v>475</v>
      </c>
      <c r="C226" s="42"/>
      <c r="D226" s="221" t="s">
        <v>489</v>
      </c>
      <c r="E226" s="246">
        <v>264000</v>
      </c>
      <c r="F226" s="114"/>
      <c r="G226" s="186">
        <f t="shared" ref="G226" si="21">SUM(E226:F226)</f>
        <v>264000</v>
      </c>
    </row>
    <row r="227" spans="1:7" s="21" customFormat="1" ht="12.75" customHeight="1" thickBot="1" x14ac:dyDescent="0.3">
      <c r="A227" s="274"/>
      <c r="B227" s="33"/>
      <c r="C227" s="92"/>
      <c r="D227" s="223"/>
      <c r="E227" s="245"/>
      <c r="F227" s="113"/>
      <c r="G227" s="185"/>
    </row>
    <row r="228" spans="1:7" s="22" customFormat="1" ht="15" customHeight="1" thickTop="1" thickBot="1" x14ac:dyDescent="0.25">
      <c r="A228" s="274">
        <v>157</v>
      </c>
      <c r="B228" s="38"/>
      <c r="C228" s="88" t="s">
        <v>208</v>
      </c>
      <c r="D228" s="220"/>
      <c r="E228" s="250">
        <f>SUM(E224:E227)</f>
        <v>264000</v>
      </c>
      <c r="F228" s="118">
        <f t="shared" ref="F228:G228" si="22">SUM(F224:F227)</f>
        <v>0</v>
      </c>
      <c r="G228" s="191">
        <f t="shared" si="22"/>
        <v>264000</v>
      </c>
    </row>
    <row r="229" spans="1:7" ht="16.5" thickTop="1" x14ac:dyDescent="0.25">
      <c r="A229" s="274"/>
      <c r="B229" s="35"/>
      <c r="C229" s="92"/>
      <c r="D229" s="223"/>
      <c r="E229" s="245"/>
      <c r="F229" s="113"/>
      <c r="G229" s="185"/>
    </row>
    <row r="230" spans="1:7" ht="15.75" x14ac:dyDescent="0.25">
      <c r="A230" s="274">
        <v>158</v>
      </c>
      <c r="B230" s="35"/>
      <c r="C230" s="92" t="s">
        <v>209</v>
      </c>
      <c r="D230" s="223"/>
      <c r="E230" s="245"/>
      <c r="F230" s="113"/>
      <c r="G230" s="185"/>
    </row>
    <row r="231" spans="1:7" s="21" customFormat="1" ht="17.25" customHeight="1" x14ac:dyDescent="0.2">
      <c r="A231" s="274"/>
      <c r="B231" s="35"/>
      <c r="C231" s="133"/>
      <c r="D231" s="214"/>
      <c r="E231" s="245"/>
      <c r="F231" s="113"/>
      <c r="G231" s="185"/>
    </row>
    <row r="232" spans="1:7" x14ac:dyDescent="0.2">
      <c r="A232" s="274">
        <v>159</v>
      </c>
      <c r="B232" s="35"/>
      <c r="C232" s="36"/>
      <c r="D232" s="214" t="s">
        <v>283</v>
      </c>
      <c r="E232" s="245"/>
      <c r="F232" s="113"/>
      <c r="G232" s="185"/>
    </row>
    <row r="233" spans="1:7" x14ac:dyDescent="0.2">
      <c r="A233" s="274">
        <v>160</v>
      </c>
      <c r="B233" s="35"/>
      <c r="C233" s="36"/>
      <c r="D233" s="223" t="s">
        <v>284</v>
      </c>
      <c r="E233" s="245"/>
      <c r="F233" s="113"/>
      <c r="G233" s="185"/>
    </row>
    <row r="234" spans="1:7" x14ac:dyDescent="0.2">
      <c r="A234" s="274">
        <v>161</v>
      </c>
      <c r="B234" s="33" t="s">
        <v>70</v>
      </c>
      <c r="C234" s="42"/>
      <c r="D234" s="212" t="s">
        <v>285</v>
      </c>
      <c r="E234" s="246">
        <v>4500000</v>
      </c>
      <c r="F234" s="114"/>
      <c r="G234" s="186">
        <f t="shared" ref="G234:G247" si="23">SUM(E234:F234)</f>
        <v>4500000</v>
      </c>
    </row>
    <row r="235" spans="1:7" x14ac:dyDescent="0.2">
      <c r="A235" s="274">
        <v>162</v>
      </c>
      <c r="B235" s="32" t="s">
        <v>71</v>
      </c>
      <c r="C235" s="42"/>
      <c r="D235" s="212" t="s">
        <v>286</v>
      </c>
      <c r="E235" s="246">
        <v>1500000</v>
      </c>
      <c r="F235" s="114"/>
      <c r="G235" s="186">
        <f t="shared" si="23"/>
        <v>1500000</v>
      </c>
    </row>
    <row r="236" spans="1:7" x14ac:dyDescent="0.2">
      <c r="A236" s="274">
        <v>163</v>
      </c>
      <c r="B236" s="32" t="s">
        <v>72</v>
      </c>
      <c r="C236" s="42"/>
      <c r="D236" s="212" t="s">
        <v>287</v>
      </c>
      <c r="E236" s="246">
        <v>11000000</v>
      </c>
      <c r="F236" s="114"/>
      <c r="G236" s="186">
        <f t="shared" si="23"/>
        <v>11000000</v>
      </c>
    </row>
    <row r="237" spans="1:7" x14ac:dyDescent="0.2">
      <c r="A237" s="274">
        <v>164</v>
      </c>
      <c r="B237" s="32" t="s">
        <v>69</v>
      </c>
      <c r="C237" s="126"/>
      <c r="D237" s="215" t="s">
        <v>288</v>
      </c>
      <c r="E237" s="246">
        <v>12328913</v>
      </c>
      <c r="F237" s="114"/>
      <c r="G237" s="186">
        <f t="shared" si="23"/>
        <v>12328913</v>
      </c>
    </row>
    <row r="238" spans="1:7" x14ac:dyDescent="0.2">
      <c r="A238" s="274">
        <v>165</v>
      </c>
      <c r="B238" s="64" t="s">
        <v>458</v>
      </c>
      <c r="C238" s="137"/>
      <c r="D238" s="228" t="s">
        <v>467</v>
      </c>
      <c r="E238" s="246">
        <v>4257112</v>
      </c>
      <c r="F238" s="114"/>
      <c r="G238" s="186">
        <f t="shared" si="23"/>
        <v>4257112</v>
      </c>
    </row>
    <row r="239" spans="1:7" x14ac:dyDescent="0.2">
      <c r="A239" s="274">
        <v>166</v>
      </c>
      <c r="B239" s="64"/>
      <c r="C239" s="34"/>
      <c r="D239" s="218" t="s">
        <v>289</v>
      </c>
      <c r="E239" s="249"/>
      <c r="F239" s="117"/>
      <c r="G239" s="189"/>
    </row>
    <row r="240" spans="1:7" ht="25.5" x14ac:dyDescent="0.2">
      <c r="A240" s="274">
        <v>167</v>
      </c>
      <c r="B240" s="33" t="s">
        <v>76</v>
      </c>
      <c r="C240" s="36"/>
      <c r="D240" s="234" t="s">
        <v>290</v>
      </c>
      <c r="E240" s="246">
        <v>8000000</v>
      </c>
      <c r="F240" s="114"/>
      <c r="G240" s="186">
        <f t="shared" si="23"/>
        <v>8000000</v>
      </c>
    </row>
    <row r="241" spans="1:7" x14ac:dyDescent="0.2">
      <c r="A241" s="274">
        <v>168</v>
      </c>
      <c r="B241" s="32" t="s">
        <v>68</v>
      </c>
      <c r="C241" s="34"/>
      <c r="D241" s="228" t="s">
        <v>291</v>
      </c>
      <c r="E241" s="246">
        <v>4000000</v>
      </c>
      <c r="F241" s="114"/>
      <c r="G241" s="186">
        <f t="shared" si="23"/>
        <v>4000000</v>
      </c>
    </row>
    <row r="242" spans="1:7" x14ac:dyDescent="0.2">
      <c r="A242" s="274">
        <v>169</v>
      </c>
      <c r="B242" s="32" t="s">
        <v>73</v>
      </c>
      <c r="C242" s="34"/>
      <c r="D242" s="228" t="s">
        <v>292</v>
      </c>
      <c r="E242" s="246">
        <v>2388140</v>
      </c>
      <c r="F242" s="114"/>
      <c r="G242" s="186">
        <f t="shared" si="23"/>
        <v>2388140</v>
      </c>
    </row>
    <row r="243" spans="1:7" x14ac:dyDescent="0.2">
      <c r="A243" s="274">
        <v>170</v>
      </c>
      <c r="B243" s="32" t="s">
        <v>75</v>
      </c>
      <c r="C243" s="34"/>
      <c r="D243" s="228" t="s">
        <v>293</v>
      </c>
      <c r="E243" s="246">
        <v>3200000</v>
      </c>
      <c r="F243" s="114"/>
      <c r="G243" s="186">
        <f t="shared" si="23"/>
        <v>3200000</v>
      </c>
    </row>
    <row r="244" spans="1:7" ht="25.5" x14ac:dyDescent="0.2">
      <c r="A244" s="274">
        <v>171</v>
      </c>
      <c r="B244" s="32" t="s">
        <v>74</v>
      </c>
      <c r="C244" s="34"/>
      <c r="D244" s="217" t="s">
        <v>294</v>
      </c>
      <c r="E244" s="246"/>
      <c r="F244" s="114"/>
      <c r="G244" s="186"/>
    </row>
    <row r="245" spans="1:7" x14ac:dyDescent="0.2">
      <c r="A245" s="274">
        <v>172</v>
      </c>
      <c r="B245" s="32" t="s">
        <v>425</v>
      </c>
      <c r="C245" s="34"/>
      <c r="D245" s="217" t="s">
        <v>426</v>
      </c>
      <c r="E245" s="246">
        <v>42502931</v>
      </c>
      <c r="F245" s="114"/>
      <c r="G245" s="186">
        <f t="shared" si="23"/>
        <v>42502931</v>
      </c>
    </row>
    <row r="246" spans="1:7" x14ac:dyDescent="0.2">
      <c r="A246" s="274">
        <v>173</v>
      </c>
      <c r="B246" s="32" t="s">
        <v>427</v>
      </c>
      <c r="C246" s="34"/>
      <c r="D246" s="217" t="s">
        <v>428</v>
      </c>
      <c r="E246" s="246">
        <v>42502931</v>
      </c>
      <c r="F246" s="114"/>
      <c r="G246" s="186">
        <f t="shared" si="23"/>
        <v>42502931</v>
      </c>
    </row>
    <row r="247" spans="1:7" x14ac:dyDescent="0.2">
      <c r="A247" s="274">
        <v>174</v>
      </c>
      <c r="B247" s="32" t="s">
        <v>429</v>
      </c>
      <c r="C247" s="34"/>
      <c r="D247" s="217" t="s">
        <v>430</v>
      </c>
      <c r="E247" s="246">
        <v>42502931</v>
      </c>
      <c r="F247" s="114"/>
      <c r="G247" s="186">
        <f t="shared" si="23"/>
        <v>42502931</v>
      </c>
    </row>
    <row r="248" spans="1:7" ht="13.5" thickBot="1" x14ac:dyDescent="0.25">
      <c r="A248" s="274"/>
      <c r="B248" s="32"/>
      <c r="C248" s="34"/>
      <c r="D248" s="228"/>
      <c r="E248" s="249"/>
      <c r="F248" s="117"/>
      <c r="G248" s="189"/>
    </row>
    <row r="249" spans="1:7" s="22" customFormat="1" ht="15" customHeight="1" thickTop="1" thickBot="1" x14ac:dyDescent="0.25">
      <c r="A249" s="274">
        <v>175</v>
      </c>
      <c r="B249" s="38"/>
      <c r="C249" s="88" t="s">
        <v>219</v>
      </c>
      <c r="D249" s="220"/>
      <c r="E249" s="250">
        <f>SUM(E231:E248)</f>
        <v>178682958</v>
      </c>
      <c r="F249" s="118">
        <f t="shared" ref="F249:G249" si="24">SUM(F231:F248)</f>
        <v>0</v>
      </c>
      <c r="G249" s="191">
        <f t="shared" si="24"/>
        <v>178682958</v>
      </c>
    </row>
    <row r="250" spans="1:7" ht="12.75" customHeight="1" thickTop="1" thickBot="1" x14ac:dyDescent="0.25">
      <c r="A250" s="274"/>
      <c r="B250" s="64"/>
      <c r="C250" s="65"/>
      <c r="D250" s="235"/>
      <c r="E250" s="247"/>
      <c r="F250" s="117"/>
      <c r="G250" s="189"/>
    </row>
    <row r="251" spans="1:7" s="23" customFormat="1" ht="15" customHeight="1" thickBot="1" x14ac:dyDescent="0.3">
      <c r="A251" s="275">
        <v>176</v>
      </c>
      <c r="B251" s="139"/>
      <c r="C251" s="144"/>
      <c r="D251" s="141" t="s">
        <v>295</v>
      </c>
      <c r="E251" s="142">
        <f>E228+E249</f>
        <v>178946958</v>
      </c>
      <c r="F251" s="142">
        <f t="shared" ref="F251:G251" si="25">F228+F249</f>
        <v>0</v>
      </c>
      <c r="G251" s="193">
        <f t="shared" si="25"/>
        <v>178946958</v>
      </c>
    </row>
    <row r="252" spans="1:7" s="31" customFormat="1" ht="15" customHeight="1" x14ac:dyDescent="0.25">
      <c r="A252" s="276"/>
      <c r="B252" s="40"/>
      <c r="C252" s="92"/>
      <c r="D252" s="102"/>
      <c r="E252" s="113"/>
      <c r="F252" s="113"/>
      <c r="G252" s="185"/>
    </row>
    <row r="253" spans="1:7" s="21" customFormat="1" ht="15.75" x14ac:dyDescent="0.25">
      <c r="A253" s="274">
        <v>177</v>
      </c>
      <c r="B253" s="35"/>
      <c r="C253" s="92" t="s">
        <v>296</v>
      </c>
      <c r="D253" s="102"/>
      <c r="E253" s="113"/>
      <c r="F253" s="113"/>
      <c r="G253" s="185"/>
    </row>
    <row r="254" spans="1:7" ht="15.75" x14ac:dyDescent="0.25">
      <c r="A254" s="274"/>
      <c r="B254" s="35"/>
      <c r="C254" s="163"/>
      <c r="D254" s="37"/>
      <c r="E254" s="113"/>
      <c r="F254" s="113"/>
      <c r="G254" s="185"/>
    </row>
    <row r="255" spans="1:7" ht="15" x14ac:dyDescent="0.25">
      <c r="A255" s="274">
        <v>178</v>
      </c>
      <c r="B255" s="35"/>
      <c r="C255" s="164" t="s">
        <v>297</v>
      </c>
      <c r="D255" s="37"/>
      <c r="E255" s="113"/>
      <c r="F255" s="113"/>
      <c r="G255" s="185"/>
    </row>
    <row r="256" spans="1:7" ht="15.75" x14ac:dyDescent="0.25">
      <c r="A256" s="274"/>
      <c r="B256" s="35"/>
      <c r="C256" s="163"/>
      <c r="D256" s="37"/>
      <c r="E256" s="113"/>
      <c r="F256" s="113"/>
      <c r="G256" s="185"/>
    </row>
    <row r="257" spans="1:7" s="21" customFormat="1" ht="15.75" x14ac:dyDescent="0.25">
      <c r="A257" s="274">
        <v>179</v>
      </c>
      <c r="B257" s="35"/>
      <c r="C257" s="92" t="s">
        <v>188</v>
      </c>
      <c r="D257" s="37"/>
      <c r="E257" s="113"/>
      <c r="F257" s="113"/>
      <c r="G257" s="185"/>
    </row>
    <row r="258" spans="1:7" ht="15.75" x14ac:dyDescent="0.25">
      <c r="A258" s="274"/>
      <c r="B258" s="35"/>
      <c r="C258" s="163"/>
      <c r="D258" s="37"/>
      <c r="E258" s="113"/>
      <c r="F258" s="113"/>
      <c r="G258" s="185"/>
    </row>
    <row r="259" spans="1:7" s="21" customFormat="1" ht="17.25" customHeight="1" x14ac:dyDescent="0.2">
      <c r="A259" s="274">
        <v>180</v>
      </c>
      <c r="B259" s="35"/>
      <c r="C259" s="148"/>
      <c r="D259" s="149" t="s">
        <v>298</v>
      </c>
      <c r="E259" s="113"/>
      <c r="F259" s="113"/>
      <c r="G259" s="185"/>
    </row>
    <row r="260" spans="1:7" x14ac:dyDescent="0.2">
      <c r="A260" s="274">
        <v>181</v>
      </c>
      <c r="B260" s="33" t="s">
        <v>78</v>
      </c>
      <c r="C260" s="62"/>
      <c r="D260" s="63" t="s">
        <v>299</v>
      </c>
      <c r="E260" s="114">
        <v>37840666</v>
      </c>
      <c r="F260" s="114"/>
      <c r="G260" s="186">
        <f t="shared" ref="G260:G267" si="26">SUM(E260:F260)</f>
        <v>37840666</v>
      </c>
    </row>
    <row r="261" spans="1:7" s="21" customFormat="1" ht="17.25" customHeight="1" x14ac:dyDescent="0.2">
      <c r="A261" s="274">
        <v>182</v>
      </c>
      <c r="B261" s="64"/>
      <c r="C261" s="148"/>
      <c r="D261" s="149" t="s">
        <v>300</v>
      </c>
      <c r="E261" s="113"/>
      <c r="F261" s="113"/>
      <c r="G261" s="185"/>
    </row>
    <row r="262" spans="1:7" x14ac:dyDescent="0.2">
      <c r="A262" s="274">
        <v>183</v>
      </c>
      <c r="B262" s="33" t="s">
        <v>83</v>
      </c>
      <c r="C262" s="62"/>
      <c r="D262" s="63" t="s">
        <v>301</v>
      </c>
      <c r="E262" s="114">
        <v>61241274</v>
      </c>
      <c r="F262" s="114"/>
      <c r="G262" s="186">
        <f t="shared" si="26"/>
        <v>61241274</v>
      </c>
    </row>
    <row r="263" spans="1:7" x14ac:dyDescent="0.2">
      <c r="A263" s="274">
        <v>184</v>
      </c>
      <c r="B263" s="131" t="s">
        <v>84</v>
      </c>
      <c r="C263" s="62"/>
      <c r="D263" s="63" t="s">
        <v>302</v>
      </c>
      <c r="E263" s="114">
        <v>36000000</v>
      </c>
      <c r="F263" s="114"/>
      <c r="G263" s="186">
        <f t="shared" si="26"/>
        <v>36000000</v>
      </c>
    </row>
    <row r="264" spans="1:7" x14ac:dyDescent="0.2">
      <c r="A264" s="274">
        <v>185</v>
      </c>
      <c r="B264" s="131" t="s">
        <v>85</v>
      </c>
      <c r="C264" s="62"/>
      <c r="D264" s="63" t="s">
        <v>303</v>
      </c>
      <c r="E264" s="114">
        <v>1102331415</v>
      </c>
      <c r="F264" s="114"/>
      <c r="G264" s="186">
        <f t="shared" si="26"/>
        <v>1102331415</v>
      </c>
    </row>
    <row r="265" spans="1:7" x14ac:dyDescent="0.2">
      <c r="A265" s="274">
        <v>186</v>
      </c>
      <c r="B265" s="131" t="s">
        <v>86</v>
      </c>
      <c r="C265" s="62"/>
      <c r="D265" s="63" t="s">
        <v>304</v>
      </c>
      <c r="E265" s="114">
        <v>100444506</v>
      </c>
      <c r="F265" s="114"/>
      <c r="G265" s="186">
        <f t="shared" si="26"/>
        <v>100444506</v>
      </c>
    </row>
    <row r="266" spans="1:7" x14ac:dyDescent="0.2">
      <c r="A266" s="274">
        <v>187</v>
      </c>
      <c r="B266" s="131" t="s">
        <v>87</v>
      </c>
      <c r="C266" s="62"/>
      <c r="D266" s="63" t="s">
        <v>305</v>
      </c>
      <c r="E266" s="114">
        <v>467862024</v>
      </c>
      <c r="F266" s="114"/>
      <c r="G266" s="186">
        <f t="shared" si="26"/>
        <v>467862024</v>
      </c>
    </row>
    <row r="267" spans="1:7" x14ac:dyDescent="0.2">
      <c r="A267" s="274">
        <v>188</v>
      </c>
      <c r="B267" s="32" t="s">
        <v>88</v>
      </c>
      <c r="C267" s="60"/>
      <c r="D267" s="63" t="s">
        <v>306</v>
      </c>
      <c r="E267" s="114">
        <v>330690670</v>
      </c>
      <c r="F267" s="114"/>
      <c r="G267" s="186">
        <f t="shared" si="26"/>
        <v>330690670</v>
      </c>
    </row>
    <row r="268" spans="1:7" x14ac:dyDescent="0.2">
      <c r="A268" s="274">
        <v>189</v>
      </c>
      <c r="B268" s="64"/>
      <c r="C268" s="150"/>
      <c r="D268" s="66" t="s">
        <v>289</v>
      </c>
      <c r="E268" s="113"/>
      <c r="F268" s="113"/>
      <c r="G268" s="185"/>
    </row>
    <row r="269" spans="1:7" x14ac:dyDescent="0.2">
      <c r="A269" s="274">
        <v>190</v>
      </c>
      <c r="B269" s="44" t="s">
        <v>431</v>
      </c>
      <c r="C269" s="60"/>
      <c r="D269" s="63" t="s">
        <v>432</v>
      </c>
      <c r="E269" s="114"/>
      <c r="F269" s="114"/>
      <c r="G269" s="186"/>
    </row>
    <row r="270" spans="1:7" x14ac:dyDescent="0.2">
      <c r="A270" s="274">
        <v>191</v>
      </c>
      <c r="B270" s="33" t="s">
        <v>459</v>
      </c>
      <c r="C270" s="60"/>
      <c r="D270" s="43" t="s">
        <v>468</v>
      </c>
      <c r="E270" s="114">
        <v>5311661</v>
      </c>
      <c r="F270" s="114">
        <v>-5311661</v>
      </c>
      <c r="G270" s="186"/>
    </row>
    <row r="271" spans="1:7" ht="13.5" thickBot="1" x14ac:dyDescent="0.25">
      <c r="A271" s="274"/>
      <c r="B271" s="35"/>
      <c r="C271" s="148"/>
      <c r="D271" s="37"/>
      <c r="E271" s="113"/>
      <c r="F271" s="113"/>
      <c r="G271" s="185"/>
    </row>
    <row r="272" spans="1:7" s="22" customFormat="1" ht="15" customHeight="1" thickTop="1" thickBot="1" x14ac:dyDescent="0.25">
      <c r="A272" s="274">
        <v>192</v>
      </c>
      <c r="B272" s="38"/>
      <c r="C272" s="88" t="s">
        <v>208</v>
      </c>
      <c r="D272" s="89"/>
      <c r="E272" s="118">
        <f>SUM(E258:E270)</f>
        <v>2141722216</v>
      </c>
      <c r="F272" s="118">
        <f t="shared" ref="F272:G272" si="27">SUM(F258:F270)</f>
        <v>-5311661</v>
      </c>
      <c r="G272" s="191">
        <f t="shared" si="27"/>
        <v>2136410555</v>
      </c>
    </row>
    <row r="273" spans="1:7" ht="13.5" thickTop="1" x14ac:dyDescent="0.2">
      <c r="A273" s="274"/>
      <c r="B273" s="165"/>
      <c r="C273" s="166"/>
      <c r="D273" s="167"/>
      <c r="E273" s="123"/>
      <c r="F273" s="123"/>
      <c r="G273" s="197"/>
    </row>
    <row r="274" spans="1:7" ht="15.75" x14ac:dyDescent="0.25">
      <c r="A274" s="274">
        <v>193</v>
      </c>
      <c r="B274" s="35"/>
      <c r="C274" s="92" t="s">
        <v>209</v>
      </c>
      <c r="D274" s="37"/>
      <c r="E274" s="113"/>
      <c r="F274" s="113"/>
      <c r="G274" s="185"/>
    </row>
    <row r="275" spans="1:7" ht="15.75" x14ac:dyDescent="0.25">
      <c r="A275" s="274"/>
      <c r="B275" s="35"/>
      <c r="C275" s="92"/>
      <c r="D275" s="37"/>
      <c r="E275" s="113"/>
      <c r="F275" s="113"/>
      <c r="G275" s="185"/>
    </row>
    <row r="276" spans="1:7" s="21" customFormat="1" ht="17.25" customHeight="1" x14ac:dyDescent="0.2">
      <c r="A276" s="274">
        <v>194</v>
      </c>
      <c r="B276" s="35"/>
      <c r="C276" s="148"/>
      <c r="D276" s="149" t="s">
        <v>298</v>
      </c>
      <c r="E276" s="113"/>
      <c r="F276" s="113"/>
      <c r="G276" s="185"/>
    </row>
    <row r="277" spans="1:7" ht="25.5" x14ac:dyDescent="0.2">
      <c r="A277" s="274">
        <v>195</v>
      </c>
      <c r="B277" s="33" t="s">
        <v>77</v>
      </c>
      <c r="C277" s="62"/>
      <c r="D277" s="145" t="s">
        <v>307</v>
      </c>
      <c r="E277" s="114">
        <v>82676274</v>
      </c>
      <c r="F277" s="114"/>
      <c r="G277" s="186">
        <f t="shared" ref="G277:G302" si="28">SUM(E277:F277)</f>
        <v>82676274</v>
      </c>
    </row>
    <row r="278" spans="1:7" x14ac:dyDescent="0.2">
      <c r="A278" s="274">
        <v>196</v>
      </c>
      <c r="B278" s="33" t="s">
        <v>80</v>
      </c>
      <c r="C278" s="62"/>
      <c r="D278" s="63" t="s">
        <v>308</v>
      </c>
      <c r="E278" s="114">
        <v>59017730</v>
      </c>
      <c r="F278" s="114"/>
      <c r="G278" s="186">
        <f t="shared" si="28"/>
        <v>59017730</v>
      </c>
    </row>
    <row r="279" spans="1:7" x14ac:dyDescent="0.2">
      <c r="A279" s="274">
        <v>197</v>
      </c>
      <c r="B279" s="33" t="s">
        <v>81</v>
      </c>
      <c r="C279" s="62"/>
      <c r="D279" s="63" t="s">
        <v>309</v>
      </c>
      <c r="E279" s="114">
        <v>7190000</v>
      </c>
      <c r="F279" s="114"/>
      <c r="G279" s="186">
        <f t="shared" si="28"/>
        <v>7190000</v>
      </c>
    </row>
    <row r="280" spans="1:7" x14ac:dyDescent="0.2">
      <c r="A280" s="274">
        <v>198</v>
      </c>
      <c r="B280" s="64"/>
      <c r="C280" s="65"/>
      <c r="D280" s="66" t="s">
        <v>300</v>
      </c>
      <c r="E280" s="117"/>
      <c r="F280" s="117"/>
      <c r="G280" s="189"/>
    </row>
    <row r="281" spans="1:7" x14ac:dyDescent="0.2">
      <c r="A281" s="274">
        <v>199</v>
      </c>
      <c r="B281" s="33" t="s">
        <v>82</v>
      </c>
      <c r="C281" s="62"/>
      <c r="D281" s="63" t="s">
        <v>310</v>
      </c>
      <c r="E281" s="114">
        <v>295000000</v>
      </c>
      <c r="F281" s="114"/>
      <c r="G281" s="186">
        <f t="shared" si="28"/>
        <v>295000000</v>
      </c>
    </row>
    <row r="282" spans="1:7" x14ac:dyDescent="0.2">
      <c r="A282" s="274">
        <v>200</v>
      </c>
      <c r="B282" s="32" t="s">
        <v>89</v>
      </c>
      <c r="C282" s="101"/>
      <c r="D282" s="46" t="s">
        <v>311</v>
      </c>
      <c r="E282" s="114">
        <v>104860213</v>
      </c>
      <c r="F282" s="114"/>
      <c r="G282" s="186">
        <f t="shared" si="28"/>
        <v>104860213</v>
      </c>
    </row>
    <row r="283" spans="1:7" x14ac:dyDescent="0.2">
      <c r="A283" s="274">
        <v>201</v>
      </c>
      <c r="B283" s="32" t="s">
        <v>422</v>
      </c>
      <c r="C283" s="101"/>
      <c r="D283" s="46" t="s">
        <v>423</v>
      </c>
      <c r="E283" s="114"/>
      <c r="F283" s="114"/>
      <c r="G283" s="186"/>
    </row>
    <row r="284" spans="1:7" x14ac:dyDescent="0.2">
      <c r="A284" s="274">
        <v>202</v>
      </c>
      <c r="B284" s="32" t="s">
        <v>90</v>
      </c>
      <c r="C284" s="101"/>
      <c r="D284" s="46" t="s">
        <v>312</v>
      </c>
      <c r="E284" s="114">
        <v>3000000</v>
      </c>
      <c r="F284" s="114"/>
      <c r="G284" s="186">
        <f t="shared" si="28"/>
        <v>3000000</v>
      </c>
    </row>
    <row r="285" spans="1:7" x14ac:dyDescent="0.2">
      <c r="A285" s="274">
        <v>203</v>
      </c>
      <c r="B285" s="64"/>
      <c r="C285" s="65"/>
      <c r="D285" s="66" t="s">
        <v>413</v>
      </c>
      <c r="E285" s="114"/>
      <c r="F285" s="114"/>
      <c r="G285" s="186"/>
    </row>
    <row r="286" spans="1:7" x14ac:dyDescent="0.2">
      <c r="A286" s="274">
        <v>204</v>
      </c>
      <c r="B286" s="168" t="s">
        <v>93</v>
      </c>
      <c r="C286" s="65"/>
      <c r="D286" s="162" t="s">
        <v>414</v>
      </c>
      <c r="E286" s="114">
        <v>1951500</v>
      </c>
      <c r="F286" s="114"/>
      <c r="G286" s="186">
        <f t="shared" si="28"/>
        <v>1951500</v>
      </c>
    </row>
    <row r="287" spans="1:7" x14ac:dyDescent="0.2">
      <c r="A287" s="274">
        <v>205</v>
      </c>
      <c r="B287" s="64"/>
      <c r="C287" s="65"/>
      <c r="D287" s="66" t="s">
        <v>313</v>
      </c>
      <c r="E287" s="249"/>
      <c r="F287" s="117"/>
      <c r="G287" s="189"/>
    </row>
    <row r="288" spans="1:7" x14ac:dyDescent="0.2">
      <c r="A288" s="274">
        <v>206</v>
      </c>
      <c r="B288" s="33" t="s">
        <v>94</v>
      </c>
      <c r="C288" s="62"/>
      <c r="D288" s="63" t="s">
        <v>314</v>
      </c>
      <c r="E288" s="114">
        <v>254200</v>
      </c>
      <c r="F288" s="114"/>
      <c r="G288" s="186">
        <f t="shared" si="28"/>
        <v>254200</v>
      </c>
    </row>
    <row r="289" spans="1:7" x14ac:dyDescent="0.2">
      <c r="A289" s="274">
        <v>207</v>
      </c>
      <c r="B289" s="32" t="s">
        <v>92</v>
      </c>
      <c r="C289" s="62"/>
      <c r="D289" s="63" t="s">
        <v>315</v>
      </c>
      <c r="E289" s="114">
        <v>2006700</v>
      </c>
      <c r="F289" s="114"/>
      <c r="G289" s="186">
        <f t="shared" si="28"/>
        <v>2006700</v>
      </c>
    </row>
    <row r="290" spans="1:7" x14ac:dyDescent="0.2">
      <c r="A290" s="274">
        <v>208</v>
      </c>
      <c r="B290" s="32" t="s">
        <v>102</v>
      </c>
      <c r="C290" s="101"/>
      <c r="D290" s="46" t="s">
        <v>316</v>
      </c>
      <c r="E290" s="114">
        <v>13911205</v>
      </c>
      <c r="F290" s="114"/>
      <c r="G290" s="186">
        <f t="shared" si="28"/>
        <v>13911205</v>
      </c>
    </row>
    <row r="291" spans="1:7" x14ac:dyDescent="0.2">
      <c r="A291" s="274">
        <v>209</v>
      </c>
      <c r="B291" s="33" t="s">
        <v>95</v>
      </c>
      <c r="C291" s="62"/>
      <c r="D291" s="63" t="s">
        <v>317</v>
      </c>
      <c r="E291" s="114">
        <v>1650000</v>
      </c>
      <c r="F291" s="114"/>
      <c r="G291" s="186">
        <f t="shared" si="28"/>
        <v>1650000</v>
      </c>
    </row>
    <row r="292" spans="1:7" ht="25.5" x14ac:dyDescent="0.2">
      <c r="A292" s="274">
        <v>210</v>
      </c>
      <c r="B292" s="32" t="s">
        <v>91</v>
      </c>
      <c r="C292" s="101"/>
      <c r="D292" s="158" t="s">
        <v>318</v>
      </c>
      <c r="E292" s="114">
        <v>1000000</v>
      </c>
      <c r="F292" s="114"/>
      <c r="G292" s="186">
        <f t="shared" si="28"/>
        <v>1000000</v>
      </c>
    </row>
    <row r="293" spans="1:7" x14ac:dyDescent="0.2">
      <c r="A293" s="274">
        <v>211</v>
      </c>
      <c r="B293" s="33" t="s">
        <v>79</v>
      </c>
      <c r="C293" s="62"/>
      <c r="D293" s="63" t="s">
        <v>319</v>
      </c>
      <c r="E293" s="114">
        <v>2588795</v>
      </c>
      <c r="F293" s="114"/>
      <c r="G293" s="186">
        <f t="shared" si="28"/>
        <v>2588795</v>
      </c>
    </row>
    <row r="294" spans="1:7" s="21" customFormat="1" ht="12.75" customHeight="1" x14ac:dyDescent="0.2">
      <c r="A294" s="274">
        <v>212</v>
      </c>
      <c r="B294" s="32" t="s">
        <v>98</v>
      </c>
      <c r="C294" s="45"/>
      <c r="D294" s="46" t="s">
        <v>320</v>
      </c>
      <c r="E294" s="114">
        <v>11050000</v>
      </c>
      <c r="F294" s="114"/>
      <c r="G294" s="186">
        <f t="shared" si="28"/>
        <v>11050000</v>
      </c>
    </row>
    <row r="295" spans="1:7" x14ac:dyDescent="0.2">
      <c r="A295" s="274">
        <v>213</v>
      </c>
      <c r="B295" s="33" t="s">
        <v>103</v>
      </c>
      <c r="C295" s="62"/>
      <c r="D295" s="63" t="s">
        <v>321</v>
      </c>
      <c r="E295" s="114">
        <v>1000000</v>
      </c>
      <c r="F295" s="114"/>
      <c r="G295" s="186">
        <f t="shared" si="28"/>
        <v>1000000</v>
      </c>
    </row>
    <row r="296" spans="1:7" ht="25.5" x14ac:dyDescent="0.2">
      <c r="A296" s="274">
        <v>214</v>
      </c>
      <c r="B296" s="33" t="s">
        <v>97</v>
      </c>
      <c r="C296" s="62"/>
      <c r="D296" s="145" t="s">
        <v>500</v>
      </c>
      <c r="E296" s="114">
        <v>2250000</v>
      </c>
      <c r="F296" s="114">
        <v>-450000</v>
      </c>
      <c r="G296" s="186">
        <f t="shared" si="28"/>
        <v>1800000</v>
      </c>
    </row>
    <row r="297" spans="1:7" x14ac:dyDescent="0.2">
      <c r="A297" s="274">
        <v>215</v>
      </c>
      <c r="B297" s="64" t="s">
        <v>96</v>
      </c>
      <c r="C297" s="101"/>
      <c r="D297" s="46" t="s">
        <v>322</v>
      </c>
      <c r="E297" s="114">
        <v>25210000</v>
      </c>
      <c r="F297" s="114"/>
      <c r="G297" s="186">
        <f t="shared" si="28"/>
        <v>25210000</v>
      </c>
    </row>
    <row r="298" spans="1:7" x14ac:dyDescent="0.2">
      <c r="A298" s="274">
        <v>216</v>
      </c>
      <c r="B298" s="64"/>
      <c r="C298" s="65"/>
      <c r="D298" s="66" t="s">
        <v>323</v>
      </c>
      <c r="E298" s="249"/>
      <c r="F298" s="117"/>
      <c r="G298" s="189"/>
    </row>
    <row r="299" spans="1:7" x14ac:dyDescent="0.2">
      <c r="A299" s="274">
        <v>217</v>
      </c>
      <c r="B299" s="33" t="s">
        <v>101</v>
      </c>
      <c r="C299" s="62"/>
      <c r="D299" s="63" t="s">
        <v>324</v>
      </c>
      <c r="E299" s="114">
        <v>1863000</v>
      </c>
      <c r="F299" s="114"/>
      <c r="G299" s="186">
        <f t="shared" si="28"/>
        <v>1863000</v>
      </c>
    </row>
    <row r="300" spans="1:7" x14ac:dyDescent="0.2">
      <c r="A300" s="274">
        <v>218</v>
      </c>
      <c r="B300" s="32" t="s">
        <v>99</v>
      </c>
      <c r="C300" s="62"/>
      <c r="D300" s="63" t="s">
        <v>325</v>
      </c>
      <c r="E300" s="114">
        <v>8327305</v>
      </c>
      <c r="F300" s="114"/>
      <c r="G300" s="186">
        <f t="shared" si="28"/>
        <v>8327305</v>
      </c>
    </row>
    <row r="301" spans="1:7" x14ac:dyDescent="0.2">
      <c r="A301" s="274">
        <v>219</v>
      </c>
      <c r="B301" s="32" t="s">
        <v>100</v>
      </c>
      <c r="C301" s="62"/>
      <c r="D301" s="63" t="s">
        <v>326</v>
      </c>
      <c r="E301" s="114">
        <v>17239094</v>
      </c>
      <c r="F301" s="114"/>
      <c r="G301" s="186">
        <f t="shared" si="28"/>
        <v>17239094</v>
      </c>
    </row>
    <row r="302" spans="1:7" x14ac:dyDescent="0.2">
      <c r="A302" s="274">
        <v>220</v>
      </c>
      <c r="B302" s="35" t="s">
        <v>449</v>
      </c>
      <c r="C302" s="62"/>
      <c r="D302" s="63" t="s">
        <v>450</v>
      </c>
      <c r="E302" s="114">
        <v>20000000</v>
      </c>
      <c r="F302" s="114"/>
      <c r="G302" s="186">
        <f t="shared" si="28"/>
        <v>20000000</v>
      </c>
    </row>
    <row r="303" spans="1:7" ht="13.5" thickBot="1" x14ac:dyDescent="0.25">
      <c r="A303" s="274"/>
      <c r="B303" s="280"/>
      <c r="C303" s="60"/>
      <c r="D303" s="43"/>
      <c r="E303" s="114"/>
      <c r="F303" s="114"/>
      <c r="G303" s="186"/>
    </row>
    <row r="304" spans="1:7" s="22" customFormat="1" ht="15" customHeight="1" thickTop="1" thickBot="1" x14ac:dyDescent="0.25">
      <c r="A304" s="274">
        <v>221</v>
      </c>
      <c r="B304" s="38"/>
      <c r="C304" s="88" t="s">
        <v>219</v>
      </c>
      <c r="D304" s="89"/>
      <c r="E304" s="118">
        <f>SUM(E275:E303)</f>
        <v>662046016</v>
      </c>
      <c r="F304" s="118">
        <f>SUM(F275:F303)</f>
        <v>-450000</v>
      </c>
      <c r="G304" s="191">
        <f>SUM(G275:G303)</f>
        <v>661596016</v>
      </c>
    </row>
    <row r="305" spans="1:7" ht="14.25" thickTop="1" thickBot="1" x14ac:dyDescent="0.25">
      <c r="A305" s="274"/>
      <c r="B305" s="35"/>
      <c r="C305" s="143"/>
      <c r="D305" s="102"/>
      <c r="E305" s="113"/>
      <c r="F305" s="113"/>
      <c r="G305" s="185"/>
    </row>
    <row r="306" spans="1:7" s="23" customFormat="1" ht="15" customHeight="1" thickBot="1" x14ac:dyDescent="0.3">
      <c r="A306" s="275">
        <v>222</v>
      </c>
      <c r="B306" s="139"/>
      <c r="C306" s="144"/>
      <c r="D306" s="141" t="s">
        <v>327</v>
      </c>
      <c r="E306" s="142">
        <f>E272+E304</f>
        <v>2803768232</v>
      </c>
      <c r="F306" s="142">
        <f>F272+F304</f>
        <v>-5761661</v>
      </c>
      <c r="G306" s="193">
        <f>G272+G304</f>
        <v>2798006571</v>
      </c>
    </row>
    <row r="307" spans="1:7" s="26" customFormat="1" x14ac:dyDescent="0.2">
      <c r="A307" s="274"/>
      <c r="B307" s="35"/>
      <c r="C307" s="143"/>
      <c r="D307" s="91"/>
      <c r="E307" s="113"/>
      <c r="F307" s="113"/>
      <c r="G307" s="185"/>
    </row>
    <row r="308" spans="1:7" s="21" customFormat="1" ht="13.5" customHeight="1" x14ac:dyDescent="0.25">
      <c r="A308" s="274">
        <v>223</v>
      </c>
      <c r="B308" s="35"/>
      <c r="C308" s="92" t="s">
        <v>328</v>
      </c>
      <c r="D308" s="102"/>
      <c r="E308" s="113"/>
      <c r="F308" s="113"/>
      <c r="G308" s="185"/>
    </row>
    <row r="309" spans="1:7" ht="15.75" x14ac:dyDescent="0.25">
      <c r="A309" s="274">
        <v>224</v>
      </c>
      <c r="B309" s="35"/>
      <c r="C309" s="92" t="s">
        <v>188</v>
      </c>
      <c r="D309" s="91"/>
      <c r="E309" s="113"/>
      <c r="F309" s="113"/>
      <c r="G309" s="185"/>
    </row>
    <row r="310" spans="1:7" s="21" customFormat="1" ht="17.25" customHeight="1" x14ac:dyDescent="0.2">
      <c r="A310" s="274"/>
      <c r="B310" s="35"/>
      <c r="C310" s="148"/>
      <c r="D310" s="149"/>
      <c r="E310" s="113"/>
      <c r="F310" s="113"/>
      <c r="G310" s="185"/>
    </row>
    <row r="311" spans="1:7" s="21" customFormat="1" x14ac:dyDescent="0.2">
      <c r="A311" s="274">
        <v>225</v>
      </c>
      <c r="B311" s="161"/>
      <c r="C311" s="143"/>
      <c r="D311" s="149" t="s">
        <v>329</v>
      </c>
      <c r="E311" s="113"/>
      <c r="F311" s="113"/>
      <c r="G311" s="185"/>
    </row>
    <row r="312" spans="1:7" s="21" customFormat="1" ht="12.75" customHeight="1" x14ac:dyDescent="0.2">
      <c r="A312" s="274">
        <v>226</v>
      </c>
      <c r="B312" s="161"/>
      <c r="C312" s="143"/>
      <c r="D312" s="149" t="s">
        <v>330</v>
      </c>
      <c r="E312" s="113"/>
      <c r="F312" s="113"/>
      <c r="G312" s="185"/>
    </row>
    <row r="313" spans="1:7" s="21" customFormat="1" ht="12.75" customHeight="1" x14ac:dyDescent="0.2">
      <c r="A313" s="274">
        <v>227</v>
      </c>
      <c r="B313" s="44" t="s">
        <v>117</v>
      </c>
      <c r="C313" s="62"/>
      <c r="D313" s="63" t="s">
        <v>331</v>
      </c>
      <c r="E313" s="114">
        <v>114619710</v>
      </c>
      <c r="F313" s="114"/>
      <c r="G313" s="186">
        <f t="shared" ref="G313:G319" si="29">SUM(E313:F313)</f>
        <v>114619710</v>
      </c>
    </row>
    <row r="314" spans="1:7" s="21" customFormat="1" ht="12.75" customHeight="1" x14ac:dyDescent="0.2">
      <c r="A314" s="274">
        <v>228</v>
      </c>
      <c r="B314" s="44" t="s">
        <v>116</v>
      </c>
      <c r="C314" s="62"/>
      <c r="D314" s="63" t="s">
        <v>332</v>
      </c>
      <c r="E314" s="114">
        <v>23000000</v>
      </c>
      <c r="F314" s="114"/>
      <c r="G314" s="186">
        <f t="shared" si="29"/>
        <v>23000000</v>
      </c>
    </row>
    <row r="315" spans="1:7" s="21" customFormat="1" ht="12.75" customHeight="1" x14ac:dyDescent="0.2">
      <c r="A315" s="274">
        <v>229</v>
      </c>
      <c r="B315" s="44" t="s">
        <v>118</v>
      </c>
      <c r="C315" s="62"/>
      <c r="D315" s="63" t="s">
        <v>333</v>
      </c>
      <c r="E315" s="114">
        <v>83517040</v>
      </c>
      <c r="F315" s="114"/>
      <c r="G315" s="186">
        <f t="shared" si="29"/>
        <v>83517040</v>
      </c>
    </row>
    <row r="316" spans="1:7" s="21" customFormat="1" ht="12.75" customHeight="1" x14ac:dyDescent="0.2">
      <c r="A316" s="274">
        <v>230</v>
      </c>
      <c r="B316" s="168"/>
      <c r="C316" s="65"/>
      <c r="D316" s="66" t="s">
        <v>334</v>
      </c>
      <c r="E316" s="117"/>
      <c r="F316" s="117"/>
      <c r="G316" s="189"/>
    </row>
    <row r="317" spans="1:7" s="21" customFormat="1" ht="12.75" customHeight="1" x14ac:dyDescent="0.2">
      <c r="A317" s="274">
        <v>231</v>
      </c>
      <c r="B317" s="44" t="s">
        <v>114</v>
      </c>
      <c r="C317" s="62"/>
      <c r="D317" s="63" t="s">
        <v>335</v>
      </c>
      <c r="E317" s="114">
        <v>243500000</v>
      </c>
      <c r="F317" s="114"/>
      <c r="G317" s="186">
        <f t="shared" si="29"/>
        <v>243500000</v>
      </c>
    </row>
    <row r="318" spans="1:7" s="21" customFormat="1" ht="12.75" customHeight="1" x14ac:dyDescent="0.2">
      <c r="A318" s="274">
        <v>232</v>
      </c>
      <c r="B318" s="168"/>
      <c r="C318" s="65"/>
      <c r="D318" s="66" t="s">
        <v>283</v>
      </c>
      <c r="E318" s="117"/>
      <c r="F318" s="117"/>
      <c r="G318" s="189"/>
    </row>
    <row r="319" spans="1:7" s="21" customFormat="1" ht="12.75" customHeight="1" x14ac:dyDescent="0.2">
      <c r="A319" s="274">
        <v>233</v>
      </c>
      <c r="B319" s="44" t="s">
        <v>113</v>
      </c>
      <c r="C319" s="62"/>
      <c r="D319" s="43" t="s">
        <v>336</v>
      </c>
      <c r="E319" s="114">
        <v>8000000</v>
      </c>
      <c r="F319" s="114"/>
      <c r="G319" s="186">
        <f t="shared" si="29"/>
        <v>8000000</v>
      </c>
    </row>
    <row r="320" spans="1:7" s="21" customFormat="1" ht="13.5" thickBot="1" x14ac:dyDescent="0.25">
      <c r="A320" s="274"/>
      <c r="B320" s="44"/>
      <c r="C320" s="62"/>
      <c r="D320" s="43"/>
      <c r="E320" s="114"/>
      <c r="F320" s="114"/>
      <c r="G320" s="186"/>
    </row>
    <row r="321" spans="1:7" s="22" customFormat="1" ht="15" customHeight="1" thickTop="1" thickBot="1" x14ac:dyDescent="0.25">
      <c r="A321" s="274">
        <v>234</v>
      </c>
      <c r="B321" s="38"/>
      <c r="C321" s="88" t="s">
        <v>208</v>
      </c>
      <c r="D321" s="89"/>
      <c r="E321" s="118">
        <f>SUM(E309:E320)</f>
        <v>472636750</v>
      </c>
      <c r="F321" s="118">
        <f t="shared" ref="F321:G321" si="30">SUM(F309:F320)</f>
        <v>0</v>
      </c>
      <c r="G321" s="191">
        <f t="shared" si="30"/>
        <v>472636750</v>
      </c>
    </row>
    <row r="322" spans="1:7" ht="13.5" thickTop="1" x14ac:dyDescent="0.2">
      <c r="A322" s="274"/>
      <c r="B322" s="165"/>
      <c r="C322" s="166"/>
      <c r="D322" s="167"/>
      <c r="E322" s="123"/>
      <c r="F322" s="123"/>
      <c r="G322" s="197"/>
    </row>
    <row r="323" spans="1:7" ht="15.75" x14ac:dyDescent="0.25">
      <c r="A323" s="274">
        <v>235</v>
      </c>
      <c r="B323" s="35"/>
      <c r="C323" s="92" t="s">
        <v>209</v>
      </c>
      <c r="D323" s="37"/>
      <c r="E323" s="113"/>
      <c r="F323" s="113"/>
      <c r="G323" s="185"/>
    </row>
    <row r="324" spans="1:7" s="21" customFormat="1" ht="12.75" customHeight="1" x14ac:dyDescent="0.2">
      <c r="A324" s="274"/>
      <c r="B324" s="35"/>
      <c r="C324" s="148"/>
      <c r="D324" s="149"/>
      <c r="E324" s="113"/>
      <c r="F324" s="113"/>
      <c r="G324" s="185"/>
    </row>
    <row r="325" spans="1:7" s="21" customFormat="1" ht="12.75" customHeight="1" x14ac:dyDescent="0.2">
      <c r="A325" s="274">
        <v>236</v>
      </c>
      <c r="B325" s="33" t="s">
        <v>119</v>
      </c>
      <c r="C325" s="60"/>
      <c r="D325" s="63" t="s">
        <v>337</v>
      </c>
      <c r="E325" s="114">
        <v>58481668</v>
      </c>
      <c r="F325" s="114">
        <v>1500000</v>
      </c>
      <c r="G325" s="186">
        <f t="shared" ref="G325:G346" si="31">SUM(E325:F325)</f>
        <v>59981668</v>
      </c>
    </row>
    <row r="326" spans="1:7" s="21" customFormat="1" ht="12.75" customHeight="1" x14ac:dyDescent="0.2">
      <c r="A326" s="274">
        <v>237</v>
      </c>
      <c r="B326" s="168"/>
      <c r="C326" s="150"/>
      <c r="D326" s="66" t="s">
        <v>298</v>
      </c>
      <c r="E326" s="249"/>
      <c r="F326" s="117"/>
      <c r="G326" s="189"/>
    </row>
    <row r="327" spans="1:7" s="21" customFormat="1" ht="12.75" customHeight="1" x14ac:dyDescent="0.2">
      <c r="A327" s="274">
        <v>238</v>
      </c>
      <c r="B327" s="33" t="s">
        <v>108</v>
      </c>
      <c r="C327" s="60"/>
      <c r="D327" s="63" t="s">
        <v>338</v>
      </c>
      <c r="E327" s="114">
        <v>1500000</v>
      </c>
      <c r="F327" s="114"/>
      <c r="G327" s="186">
        <f t="shared" si="31"/>
        <v>1500000</v>
      </c>
    </row>
    <row r="328" spans="1:7" s="21" customFormat="1" ht="12.75" customHeight="1" x14ac:dyDescent="0.2">
      <c r="A328" s="274">
        <v>239</v>
      </c>
      <c r="B328" s="33" t="s">
        <v>110</v>
      </c>
      <c r="C328" s="60"/>
      <c r="D328" s="63" t="s">
        <v>339</v>
      </c>
      <c r="E328" s="114">
        <v>2000000</v>
      </c>
      <c r="F328" s="114"/>
      <c r="G328" s="186">
        <f t="shared" si="31"/>
        <v>2000000</v>
      </c>
    </row>
    <row r="329" spans="1:7" s="21" customFormat="1" ht="12.75" customHeight="1" x14ac:dyDescent="0.2">
      <c r="A329" s="274">
        <v>240</v>
      </c>
      <c r="B329" s="33" t="s">
        <v>111</v>
      </c>
      <c r="C329" s="60"/>
      <c r="D329" s="63" t="s">
        <v>340</v>
      </c>
      <c r="E329" s="114">
        <v>8100000</v>
      </c>
      <c r="F329" s="114"/>
      <c r="G329" s="186">
        <f t="shared" si="31"/>
        <v>8100000</v>
      </c>
    </row>
    <row r="330" spans="1:7" s="21" customFormat="1" ht="25.5" x14ac:dyDescent="0.2">
      <c r="A330" s="274">
        <v>241</v>
      </c>
      <c r="B330" s="33" t="s">
        <v>112</v>
      </c>
      <c r="C330" s="60"/>
      <c r="D330" s="145" t="s">
        <v>341</v>
      </c>
      <c r="E330" s="114">
        <v>3149900</v>
      </c>
      <c r="F330" s="114"/>
      <c r="G330" s="186">
        <f t="shared" si="31"/>
        <v>3149900</v>
      </c>
    </row>
    <row r="331" spans="1:7" s="21" customFormat="1" x14ac:dyDescent="0.2">
      <c r="A331" s="274">
        <v>242</v>
      </c>
      <c r="B331" s="33" t="s">
        <v>451</v>
      </c>
      <c r="C331" s="60"/>
      <c r="D331" s="145" t="s">
        <v>452</v>
      </c>
      <c r="E331" s="114">
        <v>12000000</v>
      </c>
      <c r="F331" s="114"/>
      <c r="G331" s="186">
        <f t="shared" si="31"/>
        <v>12000000</v>
      </c>
    </row>
    <row r="332" spans="1:7" ht="25.5" x14ac:dyDescent="0.2">
      <c r="A332" s="274">
        <v>243</v>
      </c>
      <c r="B332" s="35"/>
      <c r="C332" s="148"/>
      <c r="D332" s="269" t="s">
        <v>499</v>
      </c>
      <c r="E332" s="249"/>
      <c r="F332" s="117"/>
      <c r="G332" s="189"/>
    </row>
    <row r="333" spans="1:7" ht="12.75" customHeight="1" x14ac:dyDescent="0.2">
      <c r="A333" s="274">
        <v>244</v>
      </c>
      <c r="B333" s="33" t="s">
        <v>105</v>
      </c>
      <c r="C333" s="62"/>
      <c r="D333" s="63" t="s">
        <v>342</v>
      </c>
      <c r="E333" s="114">
        <v>81000000</v>
      </c>
      <c r="F333" s="114"/>
      <c r="G333" s="186">
        <f t="shared" si="31"/>
        <v>81000000</v>
      </c>
    </row>
    <row r="334" spans="1:7" ht="12.75" customHeight="1" x14ac:dyDescent="0.2">
      <c r="A334" s="274">
        <v>245</v>
      </c>
      <c r="B334" s="64"/>
      <c r="C334" s="65"/>
      <c r="D334" s="66" t="s">
        <v>343</v>
      </c>
      <c r="E334" s="114"/>
      <c r="F334" s="114"/>
      <c r="G334" s="186"/>
    </row>
    <row r="335" spans="1:7" ht="12.75" customHeight="1" x14ac:dyDescent="0.2">
      <c r="A335" s="274">
        <v>246</v>
      </c>
      <c r="B335" s="32" t="s">
        <v>104</v>
      </c>
      <c r="C335" s="101"/>
      <c r="D335" s="46" t="s">
        <v>344</v>
      </c>
      <c r="E335" s="114">
        <v>65000000</v>
      </c>
      <c r="F335" s="114"/>
      <c r="G335" s="186">
        <f t="shared" si="31"/>
        <v>65000000</v>
      </c>
    </row>
    <row r="336" spans="1:7" ht="12.75" customHeight="1" x14ac:dyDescent="0.2">
      <c r="A336" s="274">
        <v>247</v>
      </c>
      <c r="B336" s="32" t="s">
        <v>106</v>
      </c>
      <c r="C336" s="101"/>
      <c r="D336" s="46" t="s">
        <v>345</v>
      </c>
      <c r="E336" s="114">
        <v>52000000</v>
      </c>
      <c r="F336" s="114"/>
      <c r="G336" s="186">
        <f t="shared" si="31"/>
        <v>52000000</v>
      </c>
    </row>
    <row r="337" spans="1:7" s="21" customFormat="1" ht="12.75" customHeight="1" x14ac:dyDescent="0.2">
      <c r="A337" s="274">
        <v>248</v>
      </c>
      <c r="B337" s="64"/>
      <c r="C337" s="150"/>
      <c r="D337" s="66" t="s">
        <v>289</v>
      </c>
      <c r="E337" s="249"/>
      <c r="F337" s="117"/>
      <c r="G337" s="189"/>
    </row>
    <row r="338" spans="1:7" s="21" customFormat="1" ht="12.75" customHeight="1" x14ac:dyDescent="0.2">
      <c r="A338" s="274">
        <v>249</v>
      </c>
      <c r="B338" s="33" t="s">
        <v>107</v>
      </c>
      <c r="C338" s="62"/>
      <c r="D338" s="63" t="s">
        <v>346</v>
      </c>
      <c r="E338" s="114">
        <v>9201325</v>
      </c>
      <c r="F338" s="114"/>
      <c r="G338" s="186">
        <f t="shared" si="31"/>
        <v>9201325</v>
      </c>
    </row>
    <row r="339" spans="1:7" s="21" customFormat="1" ht="12.75" customHeight="1" x14ac:dyDescent="0.2">
      <c r="A339" s="274">
        <v>250</v>
      </c>
      <c r="B339" s="32" t="s">
        <v>120</v>
      </c>
      <c r="C339" s="101"/>
      <c r="D339" s="46" t="s">
        <v>347</v>
      </c>
      <c r="E339" s="114">
        <v>5500000</v>
      </c>
      <c r="F339" s="114"/>
      <c r="G339" s="186">
        <f t="shared" si="31"/>
        <v>5500000</v>
      </c>
    </row>
    <row r="340" spans="1:7" s="21" customFormat="1" ht="12.75" customHeight="1" x14ac:dyDescent="0.2">
      <c r="A340" s="274">
        <v>251</v>
      </c>
      <c r="B340" s="32" t="s">
        <v>122</v>
      </c>
      <c r="C340" s="101"/>
      <c r="D340" s="46" t="s">
        <v>348</v>
      </c>
      <c r="E340" s="114">
        <v>9734925</v>
      </c>
      <c r="F340" s="114"/>
      <c r="G340" s="186">
        <f t="shared" si="31"/>
        <v>9734925</v>
      </c>
    </row>
    <row r="341" spans="1:7" s="21" customFormat="1" ht="12.75" customHeight="1" x14ac:dyDescent="0.2">
      <c r="A341" s="274">
        <v>252</v>
      </c>
      <c r="B341" s="32" t="s">
        <v>109</v>
      </c>
      <c r="C341" s="101"/>
      <c r="D341" s="46" t="s">
        <v>349</v>
      </c>
      <c r="E341" s="114">
        <v>120000</v>
      </c>
      <c r="F341" s="114"/>
      <c r="G341" s="186">
        <f t="shared" si="31"/>
        <v>120000</v>
      </c>
    </row>
    <row r="342" spans="1:7" s="21" customFormat="1" ht="12.75" customHeight="1" x14ac:dyDescent="0.2">
      <c r="A342" s="274">
        <v>253</v>
      </c>
      <c r="B342" s="32" t="s">
        <v>115</v>
      </c>
      <c r="C342" s="101"/>
      <c r="D342" s="46" t="s">
        <v>350</v>
      </c>
      <c r="E342" s="114">
        <v>47125</v>
      </c>
      <c r="F342" s="114"/>
      <c r="G342" s="186">
        <f t="shared" si="31"/>
        <v>47125</v>
      </c>
    </row>
    <row r="343" spans="1:7" s="21" customFormat="1" ht="12.75" customHeight="1" x14ac:dyDescent="0.2">
      <c r="A343" s="274">
        <v>254</v>
      </c>
      <c r="B343" s="32" t="s">
        <v>121</v>
      </c>
      <c r="C343" s="101"/>
      <c r="D343" s="46" t="s">
        <v>351</v>
      </c>
      <c r="E343" s="114">
        <v>460121</v>
      </c>
      <c r="F343" s="114"/>
      <c r="G343" s="186">
        <f t="shared" si="31"/>
        <v>460121</v>
      </c>
    </row>
    <row r="344" spans="1:7" s="21" customFormat="1" ht="12.75" customHeight="1" x14ac:dyDescent="0.2">
      <c r="A344" s="274">
        <v>255</v>
      </c>
      <c r="B344" s="131" t="s">
        <v>433</v>
      </c>
      <c r="C344" s="101"/>
      <c r="D344" s="46" t="s">
        <v>434</v>
      </c>
      <c r="E344" s="114">
        <v>68062137</v>
      </c>
      <c r="F344" s="114"/>
      <c r="G344" s="186">
        <f t="shared" si="31"/>
        <v>68062137</v>
      </c>
    </row>
    <row r="345" spans="1:7" s="21" customFormat="1" ht="12.75" customHeight="1" x14ac:dyDescent="0.2">
      <c r="A345" s="274">
        <v>256</v>
      </c>
      <c r="B345" s="131" t="s">
        <v>485</v>
      </c>
      <c r="C345" s="101"/>
      <c r="D345" s="46" t="s">
        <v>486</v>
      </c>
      <c r="E345" s="114">
        <v>7000000</v>
      </c>
      <c r="F345" s="114">
        <v>13800000</v>
      </c>
      <c r="G345" s="186">
        <f t="shared" si="31"/>
        <v>20800000</v>
      </c>
    </row>
    <row r="346" spans="1:7" s="21" customFormat="1" ht="12.75" customHeight="1" x14ac:dyDescent="0.2">
      <c r="A346" s="274">
        <v>257</v>
      </c>
      <c r="B346" s="32" t="s">
        <v>460</v>
      </c>
      <c r="C346" s="101"/>
      <c r="D346" s="46" t="s">
        <v>462</v>
      </c>
      <c r="E346" s="114">
        <v>4000000</v>
      </c>
      <c r="F346" s="114"/>
      <c r="G346" s="186">
        <f t="shared" si="31"/>
        <v>4000000</v>
      </c>
    </row>
    <row r="347" spans="1:7" s="21" customFormat="1" ht="12.75" customHeight="1" thickBot="1" x14ac:dyDescent="0.25">
      <c r="A347" s="274"/>
      <c r="B347" s="35"/>
      <c r="C347" s="143"/>
      <c r="D347" s="102"/>
      <c r="E347" s="113"/>
      <c r="F347" s="113"/>
      <c r="G347" s="185"/>
    </row>
    <row r="348" spans="1:7" s="22" customFormat="1" ht="15" customHeight="1" thickTop="1" thickBot="1" x14ac:dyDescent="0.25">
      <c r="A348" s="274">
        <v>258</v>
      </c>
      <c r="B348" s="38"/>
      <c r="C348" s="88" t="s">
        <v>219</v>
      </c>
      <c r="D348" s="89"/>
      <c r="E348" s="118">
        <f>SUM(E324:E346)</f>
        <v>387357201</v>
      </c>
      <c r="F348" s="118">
        <f>SUM(F324:F346)</f>
        <v>15300000</v>
      </c>
      <c r="G348" s="191">
        <f>SUM(G324:G346)</f>
        <v>402657201</v>
      </c>
    </row>
    <row r="349" spans="1:7" s="21" customFormat="1" ht="14.25" thickTop="1" thickBot="1" x14ac:dyDescent="0.25">
      <c r="A349" s="274"/>
      <c r="B349" s="35"/>
      <c r="C349" s="65"/>
      <c r="D349" s="127"/>
      <c r="E349" s="117"/>
      <c r="F349" s="117"/>
      <c r="G349" s="189"/>
    </row>
    <row r="350" spans="1:7" s="23" customFormat="1" ht="15" customHeight="1" thickBot="1" x14ac:dyDescent="0.3">
      <c r="A350" s="275">
        <v>259</v>
      </c>
      <c r="B350" s="139"/>
      <c r="C350" s="144"/>
      <c r="D350" s="141" t="s">
        <v>352</v>
      </c>
      <c r="E350" s="142">
        <f>E321+E348</f>
        <v>859993951</v>
      </c>
      <c r="F350" s="142">
        <f>F321+F348</f>
        <v>15300000</v>
      </c>
      <c r="G350" s="193">
        <f>G321+G348</f>
        <v>875293951</v>
      </c>
    </row>
    <row r="351" spans="1:7" s="47" customFormat="1" ht="12" customHeight="1" x14ac:dyDescent="0.2">
      <c r="A351" s="279"/>
      <c r="B351" s="169"/>
      <c r="C351" s="170"/>
      <c r="D351" s="171"/>
      <c r="E351" s="113"/>
      <c r="F351" s="113"/>
      <c r="G351" s="185"/>
    </row>
    <row r="352" spans="1:7" s="48" customFormat="1" ht="15.75" x14ac:dyDescent="0.25">
      <c r="A352" s="274">
        <v>260</v>
      </c>
      <c r="B352" s="35"/>
      <c r="C352" s="163" t="s">
        <v>353</v>
      </c>
      <c r="D352" s="91"/>
      <c r="E352" s="113"/>
      <c r="F352" s="113"/>
      <c r="G352" s="185"/>
    </row>
    <row r="353" spans="1:7" s="48" customFormat="1" ht="15.75" x14ac:dyDescent="0.25">
      <c r="A353" s="274"/>
      <c r="B353" s="35"/>
      <c r="C353" s="92"/>
      <c r="D353" s="91"/>
      <c r="E353" s="113"/>
      <c r="F353" s="113"/>
      <c r="G353" s="185"/>
    </row>
    <row r="354" spans="1:7" s="48" customFormat="1" ht="15.75" x14ac:dyDescent="0.25">
      <c r="A354" s="274">
        <v>261</v>
      </c>
      <c r="B354" s="35"/>
      <c r="C354" s="163" t="s">
        <v>188</v>
      </c>
      <c r="D354" s="91"/>
      <c r="E354" s="113"/>
      <c r="F354" s="113"/>
      <c r="G354" s="185"/>
    </row>
    <row r="355" spans="1:7" s="48" customFormat="1" ht="15.75" x14ac:dyDescent="0.25">
      <c r="A355" s="274"/>
      <c r="B355" s="35"/>
      <c r="C355" s="163"/>
      <c r="D355" s="91"/>
      <c r="E355" s="113"/>
      <c r="F355" s="113"/>
      <c r="G355" s="185"/>
    </row>
    <row r="356" spans="1:7" s="48" customFormat="1" x14ac:dyDescent="0.2">
      <c r="A356" s="274">
        <v>262</v>
      </c>
      <c r="B356" s="172"/>
      <c r="C356" s="148"/>
      <c r="D356" s="149" t="s">
        <v>354</v>
      </c>
      <c r="E356" s="113"/>
      <c r="F356" s="113"/>
      <c r="G356" s="185"/>
    </row>
    <row r="357" spans="1:7" s="48" customFormat="1" x14ac:dyDescent="0.2">
      <c r="A357" s="274">
        <v>263</v>
      </c>
      <c r="B357" s="156" t="s">
        <v>124</v>
      </c>
      <c r="C357" s="62"/>
      <c r="D357" s="43" t="s">
        <v>355</v>
      </c>
      <c r="E357" s="114">
        <v>1080000</v>
      </c>
      <c r="F357" s="114"/>
      <c r="G357" s="186">
        <f t="shared" ref="G357:G387" si="32">SUM(E357:F357)</f>
        <v>1080000</v>
      </c>
    </row>
    <row r="358" spans="1:7" s="48" customFormat="1" x14ac:dyDescent="0.2">
      <c r="A358" s="274">
        <v>264</v>
      </c>
      <c r="B358" s="129" t="s">
        <v>125</v>
      </c>
      <c r="C358" s="62"/>
      <c r="D358" s="43" t="s">
        <v>356</v>
      </c>
      <c r="E358" s="114">
        <v>1080000</v>
      </c>
      <c r="F358" s="114"/>
      <c r="G358" s="186">
        <f t="shared" si="32"/>
        <v>1080000</v>
      </c>
    </row>
    <row r="359" spans="1:7" s="48" customFormat="1" x14ac:dyDescent="0.2">
      <c r="A359" s="274">
        <v>265</v>
      </c>
      <c r="B359" s="129" t="s">
        <v>126</v>
      </c>
      <c r="C359" s="62"/>
      <c r="D359" s="43" t="s">
        <v>357</v>
      </c>
      <c r="E359" s="114">
        <v>1080000</v>
      </c>
      <c r="F359" s="114"/>
      <c r="G359" s="186">
        <f t="shared" si="32"/>
        <v>1080000</v>
      </c>
    </row>
    <row r="360" spans="1:7" s="48" customFormat="1" x14ac:dyDescent="0.2">
      <c r="A360" s="274">
        <v>266</v>
      </c>
      <c r="B360" s="129" t="s">
        <v>127</v>
      </c>
      <c r="C360" s="62"/>
      <c r="D360" s="43" t="s">
        <v>358</v>
      </c>
      <c r="E360" s="114">
        <v>1080000</v>
      </c>
      <c r="F360" s="114"/>
      <c r="G360" s="186">
        <f t="shared" si="32"/>
        <v>1080000</v>
      </c>
    </row>
    <row r="361" spans="1:7" s="48" customFormat="1" x14ac:dyDescent="0.2">
      <c r="A361" s="274">
        <v>267</v>
      </c>
      <c r="B361" s="129" t="s">
        <v>132</v>
      </c>
      <c r="C361" s="62"/>
      <c r="D361" s="43" t="s">
        <v>359</v>
      </c>
      <c r="E361" s="114">
        <v>1080000</v>
      </c>
      <c r="F361" s="114"/>
      <c r="G361" s="186">
        <f t="shared" si="32"/>
        <v>1080000</v>
      </c>
    </row>
    <row r="362" spans="1:7" s="48" customFormat="1" x14ac:dyDescent="0.2">
      <c r="A362" s="274">
        <v>268</v>
      </c>
      <c r="B362" s="129" t="s">
        <v>128</v>
      </c>
      <c r="C362" s="62"/>
      <c r="D362" s="43" t="s">
        <v>360</v>
      </c>
      <c r="E362" s="114">
        <v>2080000</v>
      </c>
      <c r="F362" s="114"/>
      <c r="G362" s="186">
        <f t="shared" si="32"/>
        <v>2080000</v>
      </c>
    </row>
    <row r="363" spans="1:7" s="48" customFormat="1" x14ac:dyDescent="0.2">
      <c r="A363" s="274">
        <v>269</v>
      </c>
      <c r="B363" s="129" t="s">
        <v>129</v>
      </c>
      <c r="C363" s="62"/>
      <c r="D363" s="43" t="s">
        <v>361</v>
      </c>
      <c r="E363" s="114">
        <v>1080000</v>
      </c>
      <c r="F363" s="114"/>
      <c r="G363" s="186">
        <f t="shared" si="32"/>
        <v>1080000</v>
      </c>
    </row>
    <row r="364" spans="1:7" s="48" customFormat="1" x14ac:dyDescent="0.2">
      <c r="A364" s="274">
        <v>270</v>
      </c>
      <c r="B364" s="129" t="s">
        <v>130</v>
      </c>
      <c r="C364" s="62"/>
      <c r="D364" s="43" t="s">
        <v>362</v>
      </c>
      <c r="E364" s="114">
        <v>1080000</v>
      </c>
      <c r="F364" s="114"/>
      <c r="G364" s="186">
        <f t="shared" si="32"/>
        <v>1080000</v>
      </c>
    </row>
    <row r="365" spans="1:7" s="48" customFormat="1" x14ac:dyDescent="0.2">
      <c r="A365" s="274">
        <v>271</v>
      </c>
      <c r="B365" s="129" t="s">
        <v>131</v>
      </c>
      <c r="C365" s="101"/>
      <c r="D365" s="61" t="s">
        <v>363</v>
      </c>
      <c r="E365" s="114">
        <v>1080000</v>
      </c>
      <c r="F365" s="114"/>
      <c r="G365" s="186">
        <f t="shared" si="32"/>
        <v>1080000</v>
      </c>
    </row>
    <row r="366" spans="1:7" s="48" customFormat="1" x14ac:dyDescent="0.2">
      <c r="A366" s="274">
        <v>272</v>
      </c>
      <c r="B366" s="155"/>
      <c r="C366" s="150"/>
      <c r="D366" s="66" t="s">
        <v>364</v>
      </c>
      <c r="E366" s="249"/>
      <c r="F366" s="117"/>
      <c r="G366" s="189"/>
    </row>
    <row r="367" spans="1:7" s="48" customFormat="1" x14ac:dyDescent="0.2">
      <c r="A367" s="274">
        <v>273</v>
      </c>
      <c r="B367" s="33" t="s">
        <v>141</v>
      </c>
      <c r="C367" s="60"/>
      <c r="D367" s="63" t="s">
        <v>365</v>
      </c>
      <c r="E367" s="114">
        <v>15308881</v>
      </c>
      <c r="F367" s="114"/>
      <c r="G367" s="186">
        <f t="shared" si="32"/>
        <v>15308881</v>
      </c>
    </row>
    <row r="368" spans="1:7" s="48" customFormat="1" ht="12.75" customHeight="1" x14ac:dyDescent="0.2">
      <c r="A368" s="274">
        <v>274</v>
      </c>
      <c r="B368" s="32" t="s">
        <v>142</v>
      </c>
      <c r="C368" s="45"/>
      <c r="D368" s="158" t="s">
        <v>366</v>
      </c>
      <c r="E368" s="114">
        <v>108799564</v>
      </c>
      <c r="F368" s="114"/>
      <c r="G368" s="186">
        <f t="shared" si="32"/>
        <v>108799564</v>
      </c>
    </row>
    <row r="369" spans="1:7" s="48" customFormat="1" x14ac:dyDescent="0.2">
      <c r="A369" s="274">
        <v>275</v>
      </c>
      <c r="B369" s="33" t="s">
        <v>140</v>
      </c>
      <c r="C369" s="62"/>
      <c r="D369" s="43" t="s">
        <v>367</v>
      </c>
      <c r="E369" s="114">
        <v>2160722</v>
      </c>
      <c r="F369" s="114"/>
      <c r="G369" s="186">
        <f t="shared" si="32"/>
        <v>2160722</v>
      </c>
    </row>
    <row r="370" spans="1:7" s="48" customFormat="1" x14ac:dyDescent="0.2">
      <c r="A370" s="274">
        <v>276</v>
      </c>
      <c r="B370" s="64"/>
      <c r="C370" s="150"/>
      <c r="D370" s="66" t="s">
        <v>289</v>
      </c>
      <c r="E370" s="249"/>
      <c r="F370" s="117"/>
      <c r="G370" s="189"/>
    </row>
    <row r="371" spans="1:7" s="48" customFormat="1" x14ac:dyDescent="0.2">
      <c r="A371" s="274">
        <v>277</v>
      </c>
      <c r="B371" s="33" t="s">
        <v>144</v>
      </c>
      <c r="C371" s="60"/>
      <c r="D371" s="63" t="s">
        <v>368</v>
      </c>
      <c r="E371" s="114">
        <v>120007000</v>
      </c>
      <c r="F371" s="114"/>
      <c r="G371" s="186">
        <f t="shared" si="32"/>
        <v>120007000</v>
      </c>
    </row>
    <row r="372" spans="1:7" s="48" customFormat="1" x14ac:dyDescent="0.2">
      <c r="A372" s="274">
        <v>278</v>
      </c>
      <c r="B372" s="156" t="s">
        <v>134</v>
      </c>
      <c r="C372" s="60"/>
      <c r="D372" s="43" t="s">
        <v>369</v>
      </c>
      <c r="E372" s="114">
        <v>341965508</v>
      </c>
      <c r="F372" s="114"/>
      <c r="G372" s="186">
        <f t="shared" si="32"/>
        <v>341965508</v>
      </c>
    </row>
    <row r="373" spans="1:7" s="48" customFormat="1" x14ac:dyDescent="0.2">
      <c r="A373" s="274">
        <v>279</v>
      </c>
      <c r="B373" s="156" t="s">
        <v>135</v>
      </c>
      <c r="C373" s="60"/>
      <c r="D373" s="43" t="s">
        <v>370</v>
      </c>
      <c r="E373" s="114">
        <v>224835507</v>
      </c>
      <c r="F373" s="114"/>
      <c r="G373" s="186">
        <f t="shared" si="32"/>
        <v>224835507</v>
      </c>
    </row>
    <row r="374" spans="1:7" s="48" customFormat="1" x14ac:dyDescent="0.2">
      <c r="A374" s="274">
        <v>280</v>
      </c>
      <c r="B374" s="156" t="s">
        <v>136</v>
      </c>
      <c r="C374" s="60"/>
      <c r="D374" s="43" t="s">
        <v>371</v>
      </c>
      <c r="E374" s="114">
        <v>23975742</v>
      </c>
      <c r="F374" s="114"/>
      <c r="G374" s="186">
        <f t="shared" si="32"/>
        <v>23975742</v>
      </c>
    </row>
    <row r="375" spans="1:7" s="48" customFormat="1" x14ac:dyDescent="0.2">
      <c r="A375" s="274">
        <v>281</v>
      </c>
      <c r="B375" s="156" t="s">
        <v>123</v>
      </c>
      <c r="C375" s="60"/>
      <c r="D375" s="43" t="s">
        <v>415</v>
      </c>
      <c r="E375" s="114">
        <v>4787689</v>
      </c>
      <c r="F375" s="114"/>
      <c r="G375" s="186">
        <f t="shared" si="32"/>
        <v>4787689</v>
      </c>
    </row>
    <row r="376" spans="1:7" s="48" customFormat="1" ht="25.5" x14ac:dyDescent="0.2">
      <c r="A376" s="274">
        <v>282</v>
      </c>
      <c r="B376" s="156" t="s">
        <v>143</v>
      </c>
      <c r="C376" s="60"/>
      <c r="D376" s="130" t="s">
        <v>372</v>
      </c>
      <c r="E376" s="114">
        <v>132908913</v>
      </c>
      <c r="F376" s="114"/>
      <c r="G376" s="186">
        <f t="shared" si="32"/>
        <v>132908913</v>
      </c>
    </row>
    <row r="377" spans="1:7" s="48" customFormat="1" x14ac:dyDescent="0.2">
      <c r="A377" s="274">
        <v>283</v>
      </c>
      <c r="B377" s="156" t="s">
        <v>483</v>
      </c>
      <c r="C377" s="60"/>
      <c r="D377" s="130" t="s">
        <v>484</v>
      </c>
      <c r="E377" s="114">
        <v>4351392</v>
      </c>
      <c r="F377" s="114"/>
      <c r="G377" s="186">
        <f t="shared" si="32"/>
        <v>4351392</v>
      </c>
    </row>
    <row r="378" spans="1:7" s="57" customFormat="1" x14ac:dyDescent="0.2">
      <c r="A378" s="274">
        <v>284</v>
      </c>
      <c r="B378" s="156" t="s">
        <v>373</v>
      </c>
      <c r="C378" s="60"/>
      <c r="D378" s="43" t="s">
        <v>374</v>
      </c>
      <c r="E378" s="114">
        <v>601923716</v>
      </c>
      <c r="F378" s="114"/>
      <c r="G378" s="186">
        <f t="shared" si="32"/>
        <v>601923716</v>
      </c>
    </row>
    <row r="379" spans="1:7" s="57" customFormat="1" x14ac:dyDescent="0.2">
      <c r="A379" s="274">
        <v>285</v>
      </c>
      <c r="B379" s="156" t="s">
        <v>491</v>
      </c>
      <c r="C379" s="60"/>
      <c r="D379" s="43"/>
      <c r="E379" s="114"/>
      <c r="F379" s="114"/>
      <c r="G379" s="186"/>
    </row>
    <row r="380" spans="1:7" s="48" customFormat="1" x14ac:dyDescent="0.2">
      <c r="A380" s="274">
        <v>286</v>
      </c>
      <c r="B380" s="129" t="s">
        <v>139</v>
      </c>
      <c r="C380" s="45"/>
      <c r="D380" s="61" t="s">
        <v>375</v>
      </c>
      <c r="E380" s="119">
        <v>61812262</v>
      </c>
      <c r="F380" s="119"/>
      <c r="G380" s="192">
        <f t="shared" si="32"/>
        <v>61812262</v>
      </c>
    </row>
    <row r="381" spans="1:7" s="57" customFormat="1" x14ac:dyDescent="0.2">
      <c r="A381" s="274">
        <v>287</v>
      </c>
      <c r="B381" s="129" t="s">
        <v>376</v>
      </c>
      <c r="C381" s="45"/>
      <c r="D381" s="61" t="s">
        <v>377</v>
      </c>
      <c r="E381" s="119">
        <v>49600000</v>
      </c>
      <c r="F381" s="119"/>
      <c r="G381" s="192">
        <f t="shared" si="32"/>
        <v>49600000</v>
      </c>
    </row>
    <row r="382" spans="1:7" s="58" customFormat="1" ht="12.75" customHeight="1" x14ac:dyDescent="0.2">
      <c r="A382" s="274">
        <v>288</v>
      </c>
      <c r="B382" s="32" t="s">
        <v>464</v>
      </c>
      <c r="C382" s="45"/>
      <c r="D382" s="61"/>
      <c r="E382" s="119"/>
      <c r="F382" s="119"/>
      <c r="G382" s="192"/>
    </row>
    <row r="383" spans="1:7" s="48" customFormat="1" x14ac:dyDescent="0.2">
      <c r="A383" s="274">
        <v>289</v>
      </c>
      <c r="B383" s="156" t="s">
        <v>149</v>
      </c>
      <c r="C383" s="62"/>
      <c r="D383" s="43" t="s">
        <v>378</v>
      </c>
      <c r="E383" s="114">
        <v>71685000</v>
      </c>
      <c r="F383" s="114"/>
      <c r="G383" s="186">
        <f t="shared" si="32"/>
        <v>71685000</v>
      </c>
    </row>
    <row r="384" spans="1:7" s="48" customFormat="1" x14ac:dyDescent="0.2">
      <c r="A384" s="274">
        <v>290</v>
      </c>
      <c r="B384" s="129" t="s">
        <v>159</v>
      </c>
      <c r="C384" s="101"/>
      <c r="D384" s="61" t="s">
        <v>379</v>
      </c>
      <c r="E384" s="119">
        <v>3222238556</v>
      </c>
      <c r="F384" s="119"/>
      <c r="G384" s="192">
        <f t="shared" si="32"/>
        <v>3222238556</v>
      </c>
    </row>
    <row r="385" spans="1:7" s="48" customFormat="1" x14ac:dyDescent="0.2">
      <c r="A385" s="274">
        <v>291</v>
      </c>
      <c r="B385" s="156" t="s">
        <v>476</v>
      </c>
      <c r="C385" s="62"/>
      <c r="D385" s="43" t="s">
        <v>417</v>
      </c>
      <c r="E385" s="114">
        <v>955645</v>
      </c>
      <c r="F385" s="114"/>
      <c r="G385" s="186">
        <f t="shared" si="32"/>
        <v>955645</v>
      </c>
    </row>
    <row r="386" spans="1:7" s="48" customFormat="1" x14ac:dyDescent="0.2">
      <c r="A386" s="274">
        <v>292</v>
      </c>
      <c r="B386" s="156" t="s">
        <v>453</v>
      </c>
      <c r="C386" s="62"/>
      <c r="D386" s="43" t="s">
        <v>469</v>
      </c>
      <c r="E386" s="114">
        <v>47000000</v>
      </c>
      <c r="F386" s="114"/>
      <c r="G386" s="186">
        <f t="shared" si="32"/>
        <v>47000000</v>
      </c>
    </row>
    <row r="387" spans="1:7" s="48" customFormat="1" x14ac:dyDescent="0.2">
      <c r="A387" s="274">
        <v>293</v>
      </c>
      <c r="B387" s="129" t="s">
        <v>461</v>
      </c>
      <c r="C387" s="101"/>
      <c r="D387" s="61" t="s">
        <v>470</v>
      </c>
      <c r="E387" s="119">
        <v>3563384</v>
      </c>
      <c r="F387" s="119">
        <f>-3481048-82336</f>
        <v>-3563384</v>
      </c>
      <c r="G387" s="192">
        <f t="shared" si="32"/>
        <v>0</v>
      </c>
    </row>
    <row r="388" spans="1:7" s="48" customFormat="1" ht="13.5" thickBot="1" x14ac:dyDescent="0.25">
      <c r="A388" s="274"/>
      <c r="B388" s="172"/>
      <c r="C388" s="143"/>
      <c r="D388" s="37"/>
      <c r="E388" s="124"/>
      <c r="F388" s="124"/>
      <c r="G388" s="198"/>
    </row>
    <row r="389" spans="1:7" s="48" customFormat="1" ht="14.25" thickTop="1" thickBot="1" x14ac:dyDescent="0.25">
      <c r="A389" s="274">
        <v>294</v>
      </c>
      <c r="B389" s="38"/>
      <c r="C389" s="88" t="s">
        <v>208</v>
      </c>
      <c r="D389" s="89"/>
      <c r="E389" s="118">
        <f>SUM(E353:E387)</f>
        <v>5048599481</v>
      </c>
      <c r="F389" s="118">
        <f>SUM(F353:F387)</f>
        <v>-3563384</v>
      </c>
      <c r="G389" s="191">
        <f>SUM(G353:G387)</f>
        <v>5045036097</v>
      </c>
    </row>
    <row r="390" spans="1:7" s="48" customFormat="1" ht="13.5" thickTop="1" x14ac:dyDescent="0.2">
      <c r="A390" s="274"/>
      <c r="B390" s="165"/>
      <c r="C390" s="166"/>
      <c r="D390" s="167"/>
      <c r="E390" s="123"/>
      <c r="F390" s="123"/>
      <c r="G390" s="197"/>
    </row>
    <row r="391" spans="1:7" s="48" customFormat="1" ht="15.75" customHeight="1" x14ac:dyDescent="0.25">
      <c r="A391" s="274">
        <v>295</v>
      </c>
      <c r="B391" s="35"/>
      <c r="C391" s="92" t="s">
        <v>209</v>
      </c>
      <c r="D391" s="37"/>
      <c r="E391" s="113"/>
      <c r="F391" s="113"/>
      <c r="G391" s="185"/>
    </row>
    <row r="392" spans="1:7" s="48" customFormat="1" ht="12.75" customHeight="1" x14ac:dyDescent="0.25">
      <c r="A392" s="274"/>
      <c r="B392" s="35"/>
      <c r="C392" s="92"/>
      <c r="D392" s="37"/>
      <c r="E392" s="113"/>
      <c r="F392" s="113"/>
      <c r="G392" s="185"/>
    </row>
    <row r="393" spans="1:7" s="50" customFormat="1" ht="12.75" customHeight="1" x14ac:dyDescent="0.25">
      <c r="A393" s="274">
        <v>296</v>
      </c>
      <c r="B393" s="35"/>
      <c r="C393" s="92" t="s">
        <v>380</v>
      </c>
      <c r="D393" s="134"/>
      <c r="E393" s="113"/>
      <c r="F393" s="113"/>
      <c r="G393" s="185"/>
    </row>
    <row r="394" spans="1:7" s="48" customFormat="1" x14ac:dyDescent="0.2">
      <c r="A394" s="274">
        <v>297</v>
      </c>
      <c r="B394" s="35"/>
      <c r="C394" s="143"/>
      <c r="D394" s="149" t="s">
        <v>381</v>
      </c>
      <c r="E394" s="113"/>
      <c r="F394" s="113"/>
      <c r="G394" s="185"/>
    </row>
    <row r="395" spans="1:7" s="48" customFormat="1" x14ac:dyDescent="0.2">
      <c r="A395" s="274">
        <v>298</v>
      </c>
      <c r="B395" s="33" t="s">
        <v>137</v>
      </c>
      <c r="C395" s="173"/>
      <c r="D395" s="43" t="s">
        <v>382</v>
      </c>
      <c r="E395" s="114">
        <v>48788845</v>
      </c>
      <c r="F395" s="114"/>
      <c r="G395" s="186">
        <f t="shared" ref="G395:G420" si="33">SUM(E395:F395)</f>
        <v>48788845</v>
      </c>
    </row>
    <row r="396" spans="1:7" s="48" customFormat="1" x14ac:dyDescent="0.2">
      <c r="A396" s="274">
        <v>299</v>
      </c>
      <c r="B396" s="33" t="s">
        <v>138</v>
      </c>
      <c r="C396" s="62"/>
      <c r="D396" s="63" t="s">
        <v>383</v>
      </c>
      <c r="E396" s="114">
        <v>8015685</v>
      </c>
      <c r="F396" s="114"/>
      <c r="G396" s="186">
        <f t="shared" si="33"/>
        <v>8015685</v>
      </c>
    </row>
    <row r="397" spans="1:7" s="57" customFormat="1" x14ac:dyDescent="0.2">
      <c r="A397" s="274">
        <v>300</v>
      </c>
      <c r="B397" s="33" t="s">
        <v>384</v>
      </c>
      <c r="C397" s="62"/>
      <c r="D397" s="63" t="s">
        <v>385</v>
      </c>
      <c r="E397" s="114">
        <v>16623494</v>
      </c>
      <c r="F397" s="114"/>
      <c r="G397" s="186">
        <f t="shared" si="33"/>
        <v>16623494</v>
      </c>
    </row>
    <row r="398" spans="1:7" s="57" customFormat="1" x14ac:dyDescent="0.2">
      <c r="A398" s="274">
        <v>301</v>
      </c>
      <c r="B398" s="33" t="s">
        <v>463</v>
      </c>
      <c r="C398" s="62"/>
      <c r="D398" s="63"/>
      <c r="E398" s="114"/>
      <c r="F398" s="114"/>
      <c r="G398" s="186"/>
    </row>
    <row r="399" spans="1:7" s="57" customFormat="1" x14ac:dyDescent="0.2">
      <c r="A399" s="274">
        <v>302</v>
      </c>
      <c r="B399" s="33" t="s">
        <v>386</v>
      </c>
      <c r="C399" s="62"/>
      <c r="D399" s="63" t="s">
        <v>387</v>
      </c>
      <c r="E399" s="114">
        <v>63157804</v>
      </c>
      <c r="F399" s="114">
        <f>-310000-30000-1634200-120000</f>
        <v>-2094200</v>
      </c>
      <c r="G399" s="186">
        <f t="shared" si="33"/>
        <v>61063604</v>
      </c>
    </row>
    <row r="400" spans="1:7" s="57" customFormat="1" x14ac:dyDescent="0.2">
      <c r="A400" s="274">
        <v>303</v>
      </c>
      <c r="B400" s="33" t="s">
        <v>490</v>
      </c>
      <c r="C400" s="62"/>
      <c r="D400" s="63"/>
      <c r="E400" s="114"/>
      <c r="F400" s="114"/>
      <c r="G400" s="186"/>
    </row>
    <row r="401" spans="1:7" s="57" customFormat="1" x14ac:dyDescent="0.2">
      <c r="A401" s="274">
        <v>304</v>
      </c>
      <c r="B401" s="64"/>
      <c r="C401" s="65"/>
      <c r="D401" s="66" t="s">
        <v>501</v>
      </c>
      <c r="E401" s="117"/>
      <c r="F401" s="117"/>
      <c r="G401" s="189"/>
    </row>
    <row r="402" spans="1:7" s="48" customFormat="1" x14ac:dyDescent="0.2">
      <c r="A402" s="274">
        <v>305</v>
      </c>
      <c r="B402" s="33" t="s">
        <v>145</v>
      </c>
      <c r="C402" s="62"/>
      <c r="D402" s="63" t="s">
        <v>388</v>
      </c>
      <c r="E402" s="114">
        <v>4748000</v>
      </c>
      <c r="F402" s="114"/>
      <c r="G402" s="186">
        <f t="shared" si="33"/>
        <v>4748000</v>
      </c>
    </row>
    <row r="403" spans="1:7" s="48" customFormat="1" x14ac:dyDescent="0.2">
      <c r="A403" s="274">
        <v>306</v>
      </c>
      <c r="B403" s="32" t="s">
        <v>147</v>
      </c>
      <c r="C403" s="101"/>
      <c r="D403" s="46" t="s">
        <v>389</v>
      </c>
      <c r="E403" s="114">
        <v>5647093</v>
      </c>
      <c r="F403" s="114"/>
      <c r="G403" s="186">
        <f t="shared" si="33"/>
        <v>5647093</v>
      </c>
    </row>
    <row r="404" spans="1:7" s="48" customFormat="1" x14ac:dyDescent="0.2">
      <c r="A404" s="274">
        <v>307</v>
      </c>
      <c r="B404" s="64"/>
      <c r="C404" s="65"/>
      <c r="D404" s="66" t="s">
        <v>390</v>
      </c>
      <c r="E404" s="249"/>
      <c r="F404" s="117"/>
      <c r="G404" s="189"/>
    </row>
    <row r="405" spans="1:7" s="48" customFormat="1" x14ac:dyDescent="0.2">
      <c r="A405" s="274">
        <v>308</v>
      </c>
      <c r="B405" s="35" t="s">
        <v>133</v>
      </c>
      <c r="C405" s="143"/>
      <c r="D405" s="102" t="s">
        <v>438</v>
      </c>
      <c r="E405" s="114">
        <v>705591</v>
      </c>
      <c r="F405" s="114"/>
      <c r="G405" s="186">
        <f t="shared" si="33"/>
        <v>705591</v>
      </c>
    </row>
    <row r="406" spans="1:7" s="48" customFormat="1" x14ac:dyDescent="0.2">
      <c r="A406" s="274">
        <v>309</v>
      </c>
      <c r="B406" s="64"/>
      <c r="C406" s="65"/>
      <c r="D406" s="66" t="s">
        <v>289</v>
      </c>
      <c r="E406" s="249"/>
      <c r="F406" s="117"/>
      <c r="G406" s="189"/>
    </row>
    <row r="407" spans="1:7" s="49" customFormat="1" ht="12.75" customHeight="1" x14ac:dyDescent="0.2">
      <c r="A407" s="274">
        <v>310</v>
      </c>
      <c r="B407" s="33" t="s">
        <v>152</v>
      </c>
      <c r="C407" s="62"/>
      <c r="D407" s="63" t="s">
        <v>391</v>
      </c>
      <c r="E407" s="114">
        <v>8256223</v>
      </c>
      <c r="F407" s="114">
        <v>-3885491</v>
      </c>
      <c r="G407" s="186">
        <f t="shared" si="33"/>
        <v>4370732</v>
      </c>
    </row>
    <row r="408" spans="1:7" s="49" customFormat="1" ht="12.75" customHeight="1" x14ac:dyDescent="0.2">
      <c r="A408" s="274">
        <v>311</v>
      </c>
      <c r="B408" s="32" t="s">
        <v>151</v>
      </c>
      <c r="C408" s="101"/>
      <c r="D408" s="46" t="s">
        <v>392</v>
      </c>
      <c r="E408" s="114">
        <v>1550000</v>
      </c>
      <c r="F408" s="114"/>
      <c r="G408" s="186">
        <f t="shared" si="33"/>
        <v>1550000</v>
      </c>
    </row>
    <row r="409" spans="1:7" s="48" customFormat="1" x14ac:dyDescent="0.2">
      <c r="A409" s="274">
        <v>312</v>
      </c>
      <c r="B409" s="35" t="s">
        <v>148</v>
      </c>
      <c r="C409" s="143"/>
      <c r="D409" s="102" t="s">
        <v>393</v>
      </c>
      <c r="E409" s="114">
        <v>6270000</v>
      </c>
      <c r="F409" s="114"/>
      <c r="G409" s="186">
        <f t="shared" si="33"/>
        <v>6270000</v>
      </c>
    </row>
    <row r="410" spans="1:7" s="48" customFormat="1" x14ac:dyDescent="0.2">
      <c r="A410" s="274">
        <v>313</v>
      </c>
      <c r="B410" s="32" t="s">
        <v>150</v>
      </c>
      <c r="C410" s="45"/>
      <c r="D410" s="46" t="s">
        <v>394</v>
      </c>
      <c r="E410" s="114">
        <v>2500000</v>
      </c>
      <c r="F410" s="114">
        <v>-1883822</v>
      </c>
      <c r="G410" s="186">
        <f t="shared" si="33"/>
        <v>616178</v>
      </c>
    </row>
    <row r="411" spans="1:7" s="48" customFormat="1" x14ac:dyDescent="0.2">
      <c r="A411" s="274">
        <v>314</v>
      </c>
      <c r="B411" s="33" t="s">
        <v>146</v>
      </c>
      <c r="C411" s="60"/>
      <c r="D411" s="63" t="s">
        <v>395</v>
      </c>
      <c r="E411" s="114">
        <v>11959271</v>
      </c>
      <c r="F411" s="114"/>
      <c r="G411" s="186">
        <f t="shared" si="33"/>
        <v>11959271</v>
      </c>
    </row>
    <row r="412" spans="1:7" s="48" customFormat="1" x14ac:dyDescent="0.2">
      <c r="A412" s="274">
        <v>315</v>
      </c>
      <c r="B412" s="33" t="s">
        <v>153</v>
      </c>
      <c r="C412" s="62"/>
      <c r="D412" s="43" t="s">
        <v>396</v>
      </c>
      <c r="E412" s="114">
        <v>8000000</v>
      </c>
      <c r="F412" s="114"/>
      <c r="G412" s="186">
        <f t="shared" si="33"/>
        <v>8000000</v>
      </c>
    </row>
    <row r="413" spans="1:7" s="48" customFormat="1" ht="13.5" customHeight="1" x14ac:dyDescent="0.2">
      <c r="A413" s="274">
        <v>316</v>
      </c>
      <c r="B413" s="101" t="s">
        <v>154</v>
      </c>
      <c r="C413" s="45"/>
      <c r="D413" s="46" t="s">
        <v>397</v>
      </c>
      <c r="E413" s="114">
        <v>5000000</v>
      </c>
      <c r="F413" s="114"/>
      <c r="G413" s="186">
        <f t="shared" si="33"/>
        <v>5000000</v>
      </c>
    </row>
    <row r="414" spans="1:7" s="51" customFormat="1" ht="12.75" customHeight="1" x14ac:dyDescent="0.2">
      <c r="A414" s="274">
        <v>317</v>
      </c>
      <c r="B414" s="62" t="s">
        <v>155</v>
      </c>
      <c r="C414" s="62"/>
      <c r="D414" s="63" t="s">
        <v>398</v>
      </c>
      <c r="E414" s="114">
        <v>2700960</v>
      </c>
      <c r="F414" s="114"/>
      <c r="G414" s="186">
        <f t="shared" si="33"/>
        <v>2700960</v>
      </c>
    </row>
    <row r="415" spans="1:7" s="48" customFormat="1" x14ac:dyDescent="0.2">
      <c r="A415" s="274">
        <v>318</v>
      </c>
      <c r="B415" s="32" t="s">
        <v>454</v>
      </c>
      <c r="C415" s="101"/>
      <c r="D415" s="46" t="s">
        <v>455</v>
      </c>
      <c r="E415" s="114">
        <v>308573743</v>
      </c>
      <c r="F415" s="114"/>
      <c r="G415" s="186">
        <f t="shared" si="33"/>
        <v>308573743</v>
      </c>
    </row>
    <row r="416" spans="1:7" s="48" customFormat="1" x14ac:dyDescent="0.2">
      <c r="A416" s="274">
        <v>319</v>
      </c>
      <c r="B416" s="32" t="s">
        <v>156</v>
      </c>
      <c r="C416" s="101"/>
      <c r="D416" s="46" t="s">
        <v>416</v>
      </c>
      <c r="E416" s="114">
        <v>27339827</v>
      </c>
      <c r="F416" s="114"/>
      <c r="G416" s="186">
        <f t="shared" si="33"/>
        <v>27339827</v>
      </c>
    </row>
    <row r="417" spans="1:7" s="48" customFormat="1" ht="25.5" x14ac:dyDescent="0.2">
      <c r="A417" s="274">
        <v>320</v>
      </c>
      <c r="B417" s="32" t="s">
        <v>157</v>
      </c>
      <c r="C417" s="101"/>
      <c r="D417" s="158" t="s">
        <v>399</v>
      </c>
      <c r="E417" s="114">
        <v>234290548</v>
      </c>
      <c r="F417" s="114"/>
      <c r="G417" s="186">
        <f t="shared" si="33"/>
        <v>234290548</v>
      </c>
    </row>
    <row r="418" spans="1:7" s="48" customFormat="1" x14ac:dyDescent="0.2">
      <c r="A418" s="274">
        <v>321</v>
      </c>
      <c r="B418" s="129" t="s">
        <v>158</v>
      </c>
      <c r="C418" s="101"/>
      <c r="D418" s="61" t="s">
        <v>400</v>
      </c>
      <c r="E418" s="114">
        <v>64000</v>
      </c>
      <c r="F418" s="114"/>
      <c r="G418" s="186">
        <f t="shared" si="33"/>
        <v>64000</v>
      </c>
    </row>
    <row r="419" spans="1:7" s="48" customFormat="1" x14ac:dyDescent="0.2">
      <c r="A419" s="274">
        <v>322</v>
      </c>
      <c r="B419" s="32" t="s">
        <v>160</v>
      </c>
      <c r="C419" s="101"/>
      <c r="D419" s="46" t="s">
        <v>401</v>
      </c>
      <c r="E419" s="114">
        <v>2856655</v>
      </c>
      <c r="F419" s="114"/>
      <c r="G419" s="186">
        <f t="shared" si="33"/>
        <v>2856655</v>
      </c>
    </row>
    <row r="420" spans="1:7" s="48" customFormat="1" x14ac:dyDescent="0.2">
      <c r="A420" s="274">
        <v>323</v>
      </c>
      <c r="B420" s="131" t="s">
        <v>473</v>
      </c>
      <c r="C420" s="101"/>
      <c r="D420" s="46" t="s">
        <v>474</v>
      </c>
      <c r="E420" s="114">
        <v>3356111</v>
      </c>
      <c r="F420" s="114"/>
      <c r="G420" s="186">
        <f t="shared" si="33"/>
        <v>3356111</v>
      </c>
    </row>
    <row r="421" spans="1:7" s="52" customFormat="1" ht="15" customHeight="1" thickBot="1" x14ac:dyDescent="0.25">
      <c r="A421" s="278"/>
      <c r="B421" s="129"/>
      <c r="C421" s="101"/>
      <c r="D421" s="46"/>
      <c r="E421" s="119"/>
      <c r="F421" s="119"/>
      <c r="G421" s="192"/>
    </row>
    <row r="422" spans="1:7" s="53" customFormat="1" ht="14.25" thickTop="1" thickBot="1" x14ac:dyDescent="0.25">
      <c r="A422" s="274">
        <v>324</v>
      </c>
      <c r="B422" s="38"/>
      <c r="C422" s="88" t="s">
        <v>219</v>
      </c>
      <c r="D422" s="89"/>
      <c r="E422" s="118">
        <f>SUM(E393:E421)</f>
        <v>770403850</v>
      </c>
      <c r="F422" s="118">
        <f>SUM(F393:F421)</f>
        <v>-7863513</v>
      </c>
      <c r="G422" s="191">
        <f>SUM(G393:G421)</f>
        <v>762540337</v>
      </c>
    </row>
    <row r="423" spans="1:7" s="49" customFormat="1" ht="14.25" thickTop="1" thickBot="1" x14ac:dyDescent="0.25">
      <c r="A423" s="274"/>
      <c r="B423" s="155"/>
      <c r="C423" s="65"/>
      <c r="D423" s="127"/>
      <c r="E423" s="117"/>
      <c r="F423" s="117"/>
      <c r="G423" s="189"/>
    </row>
    <row r="424" spans="1:7" s="48" customFormat="1" ht="13.5" thickBot="1" x14ac:dyDescent="0.25">
      <c r="A424" s="274">
        <v>325</v>
      </c>
      <c r="B424" s="139"/>
      <c r="C424" s="144"/>
      <c r="D424" s="141" t="s">
        <v>402</v>
      </c>
      <c r="E424" s="142">
        <f>E389+E422</f>
        <v>5819003331</v>
      </c>
      <c r="F424" s="142">
        <f>F389+F422</f>
        <v>-11426897</v>
      </c>
      <c r="G424" s="193">
        <f>G389+G422</f>
        <v>5807576434</v>
      </c>
    </row>
    <row r="425" spans="1:7" s="48" customFormat="1" x14ac:dyDescent="0.2">
      <c r="A425" s="274"/>
      <c r="B425" s="35"/>
      <c r="C425" s="143"/>
      <c r="D425" s="37"/>
      <c r="E425" s="113"/>
      <c r="F425" s="113"/>
      <c r="G425" s="185"/>
    </row>
    <row r="426" spans="1:7" s="48" customFormat="1" ht="18" customHeight="1" x14ac:dyDescent="0.25">
      <c r="A426" s="274">
        <v>326</v>
      </c>
      <c r="B426" s="35"/>
      <c r="C426" s="92" t="s">
        <v>403</v>
      </c>
      <c r="D426" s="102"/>
      <c r="E426" s="113"/>
      <c r="F426" s="113"/>
      <c r="G426" s="185"/>
    </row>
    <row r="427" spans="1:7" s="48" customFormat="1" x14ac:dyDescent="0.2">
      <c r="A427" s="274"/>
      <c r="B427" s="35"/>
      <c r="C427" s="143"/>
      <c r="D427" s="91"/>
      <c r="E427" s="113"/>
      <c r="F427" s="113"/>
      <c r="G427" s="185"/>
    </row>
    <row r="428" spans="1:7" s="48" customFormat="1" ht="15.75" x14ac:dyDescent="0.25">
      <c r="A428" s="274">
        <v>327</v>
      </c>
      <c r="B428" s="35"/>
      <c r="C428" s="92" t="s">
        <v>188</v>
      </c>
      <c r="D428" s="91"/>
      <c r="E428" s="113"/>
      <c r="F428" s="113"/>
      <c r="G428" s="185"/>
    </row>
    <row r="429" spans="1:7" s="48" customFormat="1" x14ac:dyDescent="0.2">
      <c r="A429" s="274"/>
      <c r="B429" s="35"/>
      <c r="C429" s="143"/>
      <c r="D429" s="37"/>
      <c r="E429" s="113"/>
      <c r="F429" s="113"/>
      <c r="G429" s="185"/>
    </row>
    <row r="430" spans="1:7" s="48" customFormat="1" x14ac:dyDescent="0.2">
      <c r="A430" s="274">
        <v>328</v>
      </c>
      <c r="B430" s="156" t="s">
        <v>161</v>
      </c>
      <c r="C430" s="62"/>
      <c r="D430" s="63" t="s">
        <v>404</v>
      </c>
      <c r="E430" s="114">
        <v>153186839</v>
      </c>
      <c r="F430" s="114">
        <v>-60108798</v>
      </c>
      <c r="G430" s="186">
        <f t="shared" ref="G430:G433" si="34">SUM(E430:F430)</f>
        <v>93078041</v>
      </c>
    </row>
    <row r="431" spans="1:7" s="48" customFormat="1" x14ac:dyDescent="0.2">
      <c r="A431" s="274"/>
      <c r="B431" s="156"/>
      <c r="C431" s="62"/>
      <c r="D431" s="63"/>
      <c r="E431" s="114"/>
      <c r="F431" s="114"/>
      <c r="G431" s="186"/>
    </row>
    <row r="432" spans="1:7" s="281" customFormat="1" ht="15" customHeight="1" x14ac:dyDescent="0.2">
      <c r="A432" s="274">
        <v>329</v>
      </c>
      <c r="B432" s="156"/>
      <c r="C432" s="62"/>
      <c r="D432" s="46" t="s">
        <v>405</v>
      </c>
      <c r="E432" s="114"/>
      <c r="F432" s="114"/>
      <c r="G432" s="186"/>
    </row>
    <row r="433" spans="1:34" s="57" customFormat="1" x14ac:dyDescent="0.2">
      <c r="A433" s="274">
        <v>330</v>
      </c>
      <c r="B433" s="156" t="s">
        <v>162</v>
      </c>
      <c r="C433" s="62" t="s">
        <v>175</v>
      </c>
      <c r="D433" s="63" t="s">
        <v>406</v>
      </c>
      <c r="E433" s="114">
        <v>0</v>
      </c>
      <c r="F433" s="114"/>
      <c r="G433" s="186">
        <f t="shared" si="34"/>
        <v>0</v>
      </c>
    </row>
    <row r="434" spans="1:34" s="52" customFormat="1" ht="15" customHeight="1" thickBot="1" x14ac:dyDescent="0.25">
      <c r="A434" s="278"/>
      <c r="B434" s="156"/>
      <c r="C434" s="62"/>
      <c r="D434" s="63"/>
      <c r="E434" s="114"/>
      <c r="F434" s="114"/>
      <c r="G434" s="186"/>
    </row>
    <row r="435" spans="1:34" s="53" customFormat="1" ht="14.25" thickTop="1" thickBot="1" x14ac:dyDescent="0.25">
      <c r="A435" s="274">
        <v>331</v>
      </c>
      <c r="B435" s="38"/>
      <c r="C435" s="88" t="s">
        <v>208</v>
      </c>
      <c r="D435" s="89"/>
      <c r="E435" s="118">
        <f>SUM(E428:E434)</f>
        <v>153186839</v>
      </c>
      <c r="F435" s="118">
        <f t="shared" ref="F435:G435" si="35">SUM(F428:F434)</f>
        <v>-60108798</v>
      </c>
      <c r="G435" s="191">
        <f t="shared" si="35"/>
        <v>93078041</v>
      </c>
    </row>
    <row r="436" spans="1:34" s="48" customFormat="1" ht="14.25" thickTop="1" thickBot="1" x14ac:dyDescent="0.25">
      <c r="A436" s="274"/>
      <c r="B436" s="172"/>
      <c r="C436" s="143"/>
      <c r="D436" s="37"/>
      <c r="E436" s="113"/>
      <c r="F436" s="113"/>
      <c r="G436" s="185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</row>
    <row r="437" spans="1:34" s="48" customFormat="1" ht="13.5" thickBot="1" x14ac:dyDescent="0.25">
      <c r="A437" s="274">
        <v>332</v>
      </c>
      <c r="B437" s="139"/>
      <c r="C437" s="144"/>
      <c r="D437" s="141" t="s">
        <v>407</v>
      </c>
      <c r="E437" s="142">
        <f>SUM(E435:E436)</f>
        <v>153186839</v>
      </c>
      <c r="F437" s="142">
        <f t="shared" ref="F437:G437" si="36">SUM(F435:F436)</f>
        <v>-60108798</v>
      </c>
      <c r="G437" s="193">
        <f t="shared" si="36"/>
        <v>93078041</v>
      </c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</row>
    <row r="438" spans="1:34" s="48" customFormat="1" x14ac:dyDescent="0.2">
      <c r="A438" s="274"/>
      <c r="B438" s="35"/>
      <c r="C438" s="143"/>
      <c r="D438" s="37"/>
      <c r="E438" s="113"/>
      <c r="F438" s="113"/>
      <c r="G438" s="185"/>
    </row>
    <row r="439" spans="1:34" s="48" customFormat="1" ht="15.75" x14ac:dyDescent="0.25">
      <c r="A439" s="274">
        <v>333</v>
      </c>
      <c r="B439" s="35"/>
      <c r="C439" s="92" t="s">
        <v>408</v>
      </c>
      <c r="D439" s="37"/>
      <c r="E439" s="125"/>
      <c r="F439" s="125"/>
      <c r="G439" s="19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</row>
    <row r="440" spans="1:34" s="54" customFormat="1" x14ac:dyDescent="0.2">
      <c r="A440" s="274"/>
      <c r="B440" s="35"/>
      <c r="C440" s="36"/>
      <c r="D440" s="37"/>
      <c r="E440" s="125"/>
      <c r="F440" s="125"/>
      <c r="G440" s="199"/>
    </row>
    <row r="441" spans="1:34" s="48" customFormat="1" ht="15.75" x14ac:dyDescent="0.25">
      <c r="A441" s="274">
        <v>334</v>
      </c>
      <c r="B441" s="35"/>
      <c r="C441" s="92" t="s">
        <v>188</v>
      </c>
      <c r="D441" s="91"/>
      <c r="E441" s="113"/>
      <c r="F441" s="113"/>
      <c r="G441" s="185"/>
    </row>
    <row r="442" spans="1:34" s="48" customFormat="1" x14ac:dyDescent="0.2">
      <c r="A442" s="274"/>
      <c r="B442" s="35"/>
      <c r="C442" s="36"/>
      <c r="D442" s="37"/>
      <c r="E442" s="125"/>
      <c r="F442" s="125"/>
      <c r="G442" s="199"/>
    </row>
    <row r="443" spans="1:34" s="48" customFormat="1" x14ac:dyDescent="0.2">
      <c r="A443" s="274">
        <v>335</v>
      </c>
      <c r="B443" s="156" t="s">
        <v>477</v>
      </c>
      <c r="C443" s="62"/>
      <c r="D443" s="63" t="s">
        <v>409</v>
      </c>
      <c r="E443" s="114">
        <v>458745032</v>
      </c>
      <c r="F443" s="114"/>
      <c r="G443" s="186">
        <f t="shared" ref="G443:G447" si="37">SUM(E443:F443)</f>
        <v>458745032</v>
      </c>
    </row>
    <row r="444" spans="1:34" s="48" customFormat="1" x14ac:dyDescent="0.2">
      <c r="A444" s="274">
        <v>336</v>
      </c>
      <c r="B444" s="156" t="s">
        <v>478</v>
      </c>
      <c r="C444" s="62"/>
      <c r="D444" s="63"/>
      <c r="E444" s="114"/>
      <c r="F444" s="114"/>
      <c r="G444" s="186"/>
    </row>
    <row r="445" spans="1:34" s="48" customFormat="1" x14ac:dyDescent="0.2">
      <c r="A445" s="274">
        <v>337</v>
      </c>
      <c r="B445" s="156" t="s">
        <v>479</v>
      </c>
      <c r="C445" s="62"/>
      <c r="D445" s="63"/>
      <c r="E445" s="114"/>
      <c r="F445" s="114"/>
      <c r="G445" s="186"/>
    </row>
    <row r="446" spans="1:34" s="51" customFormat="1" ht="15" customHeight="1" x14ac:dyDescent="0.2">
      <c r="A446" s="274">
        <v>338</v>
      </c>
      <c r="B446" s="156" t="s">
        <v>480</v>
      </c>
      <c r="C446" s="62"/>
      <c r="D446" s="63"/>
      <c r="E446" s="114"/>
      <c r="F446" s="114"/>
      <c r="G446" s="186"/>
    </row>
    <row r="447" spans="1:34" s="48" customFormat="1" x14ac:dyDescent="0.2">
      <c r="A447" s="274">
        <v>339</v>
      </c>
      <c r="B447" s="156" t="s">
        <v>163</v>
      </c>
      <c r="C447" s="62"/>
      <c r="D447" s="63" t="s">
        <v>410</v>
      </c>
      <c r="E447" s="114">
        <v>66473682</v>
      </c>
      <c r="F447" s="114"/>
      <c r="G447" s="186">
        <f t="shared" si="37"/>
        <v>66473682</v>
      </c>
    </row>
    <row r="448" spans="1:34" s="52" customFormat="1" ht="13.5" thickBot="1" x14ac:dyDescent="0.25">
      <c r="A448" s="278"/>
      <c r="B448" s="172"/>
      <c r="C448" s="62"/>
      <c r="D448" s="43"/>
      <c r="E448" s="114"/>
      <c r="F448" s="114"/>
      <c r="G448" s="186"/>
    </row>
    <row r="449" spans="1:7" s="53" customFormat="1" ht="14.25" thickTop="1" thickBot="1" x14ac:dyDescent="0.25">
      <c r="A449" s="274">
        <v>340</v>
      </c>
      <c r="B449" s="38"/>
      <c r="C449" s="88" t="s">
        <v>208</v>
      </c>
      <c r="D449" s="89"/>
      <c r="E449" s="118">
        <f>SUM(E442:E448)</f>
        <v>525218714</v>
      </c>
      <c r="F449" s="118">
        <f t="shared" ref="F449:G449" si="38">SUM(F442:F448)</f>
        <v>0</v>
      </c>
      <c r="G449" s="191">
        <f t="shared" si="38"/>
        <v>525218714</v>
      </c>
    </row>
    <row r="450" spans="1:7" s="49" customFormat="1" ht="14.25" thickTop="1" thickBot="1" x14ac:dyDescent="0.25">
      <c r="A450" s="274"/>
      <c r="B450" s="35"/>
      <c r="C450" s="36" t="s">
        <v>175</v>
      </c>
      <c r="D450" s="37" t="s">
        <v>175</v>
      </c>
      <c r="E450" s="125" t="s">
        <v>175</v>
      </c>
      <c r="F450" s="125" t="s">
        <v>175</v>
      </c>
      <c r="G450" s="199" t="s">
        <v>175</v>
      </c>
    </row>
    <row r="451" spans="1:7" s="48" customFormat="1" ht="12" customHeight="1" thickBot="1" x14ac:dyDescent="0.25">
      <c r="A451" s="274">
        <v>341</v>
      </c>
      <c r="B451" s="139"/>
      <c r="C451" s="144"/>
      <c r="D451" s="141" t="s">
        <v>411</v>
      </c>
      <c r="E451" s="142">
        <f>SUM(E449:E450)</f>
        <v>525218714</v>
      </c>
      <c r="F451" s="142">
        <f t="shared" ref="F451:G451" si="39">SUM(F449:F450)</f>
        <v>0</v>
      </c>
      <c r="G451" s="193">
        <f t="shared" si="39"/>
        <v>525218714</v>
      </c>
    </row>
    <row r="452" spans="1:7" s="48" customFormat="1" x14ac:dyDescent="0.2">
      <c r="A452" s="274"/>
      <c r="B452" s="35"/>
      <c r="C452" s="143"/>
      <c r="D452" s="37"/>
      <c r="E452" s="113"/>
      <c r="F452" s="113"/>
      <c r="G452" s="185"/>
    </row>
    <row r="453" spans="1:7" s="48" customFormat="1" ht="33" customHeight="1" x14ac:dyDescent="0.25">
      <c r="A453" s="274">
        <v>342</v>
      </c>
      <c r="B453" s="35"/>
      <c r="C453" s="287" t="s">
        <v>177</v>
      </c>
      <c r="D453" s="288"/>
      <c r="E453" s="113"/>
      <c r="F453" s="113"/>
      <c r="G453" s="185"/>
    </row>
    <row r="454" spans="1:7" s="48" customFormat="1" x14ac:dyDescent="0.2">
      <c r="A454" s="274"/>
      <c r="B454" s="172"/>
      <c r="C454" s="143"/>
      <c r="D454" s="37"/>
      <c r="E454" s="113"/>
      <c r="F454" s="113"/>
      <c r="G454" s="185"/>
    </row>
    <row r="455" spans="1:7" s="48" customFormat="1" ht="15.75" x14ac:dyDescent="0.25">
      <c r="A455" s="274">
        <v>343</v>
      </c>
      <c r="B455" s="35"/>
      <c r="C455" s="92" t="s">
        <v>188</v>
      </c>
      <c r="D455" s="91"/>
      <c r="E455" s="113"/>
      <c r="F455" s="113"/>
      <c r="G455" s="185"/>
    </row>
    <row r="456" spans="1:7" s="48" customFormat="1" x14ac:dyDescent="0.2">
      <c r="A456" s="274"/>
      <c r="B456" s="35"/>
      <c r="C456" s="36"/>
      <c r="D456" s="37"/>
      <c r="E456" s="125"/>
      <c r="F456" s="125"/>
      <c r="G456" s="199"/>
    </row>
    <row r="457" spans="1:7" s="51" customFormat="1" x14ac:dyDescent="0.2">
      <c r="A457" s="274">
        <v>344</v>
      </c>
      <c r="B457" s="156" t="s">
        <v>164</v>
      </c>
      <c r="C457" s="62"/>
      <c r="D457" s="43" t="s">
        <v>177</v>
      </c>
      <c r="E457" s="114">
        <v>201743284</v>
      </c>
      <c r="F457" s="114"/>
      <c r="G457" s="186">
        <f t="shared" ref="G457:G458" si="40">SUM(E457:F457)</f>
        <v>201743284</v>
      </c>
    </row>
    <row r="458" spans="1:7" s="48" customFormat="1" x14ac:dyDescent="0.2">
      <c r="A458" s="274">
        <v>345</v>
      </c>
      <c r="B458" s="156" t="s">
        <v>165</v>
      </c>
      <c r="C458" s="62"/>
      <c r="D458" s="43" t="s">
        <v>412</v>
      </c>
      <c r="E458" s="114">
        <v>10468202</v>
      </c>
      <c r="F458" s="114"/>
      <c r="G458" s="186">
        <f t="shared" si="40"/>
        <v>10468202</v>
      </c>
    </row>
    <row r="459" spans="1:7" s="52" customFormat="1" ht="15" customHeight="1" thickBot="1" x14ac:dyDescent="0.25">
      <c r="A459" s="278"/>
      <c r="B459" s="32"/>
      <c r="C459" s="59"/>
      <c r="D459" s="61"/>
      <c r="E459" s="119"/>
      <c r="F459" s="119"/>
      <c r="G459" s="192"/>
    </row>
    <row r="460" spans="1:7" s="52" customFormat="1" ht="15" customHeight="1" thickTop="1" thickBot="1" x14ac:dyDescent="0.25">
      <c r="A460" s="275">
        <v>346</v>
      </c>
      <c r="B460" s="38"/>
      <c r="C460" s="88" t="s">
        <v>208</v>
      </c>
      <c r="D460" s="89"/>
      <c r="E460" s="118">
        <f>SUM(E455:E459)</f>
        <v>212211486</v>
      </c>
      <c r="F460" s="118">
        <f t="shared" ref="F460:G460" si="41">SUM(F455:F459)</f>
        <v>0</v>
      </c>
      <c r="G460" s="191">
        <f t="shared" si="41"/>
        <v>212211486</v>
      </c>
    </row>
    <row r="461" spans="1:7" s="48" customFormat="1" ht="14.25" thickTop="1" thickBot="1" x14ac:dyDescent="0.25">
      <c r="A461" s="274"/>
      <c r="B461" s="32"/>
      <c r="C461" s="101"/>
      <c r="D461" s="61"/>
      <c r="E461" s="119"/>
      <c r="F461" s="119"/>
      <c r="G461" s="192"/>
    </row>
    <row r="462" spans="1:7" s="48" customFormat="1" ht="30.75" customHeight="1" thickBot="1" x14ac:dyDescent="0.25">
      <c r="A462" s="274">
        <v>347</v>
      </c>
      <c r="B462" s="139"/>
      <c r="C462" s="144"/>
      <c r="D462" s="256" t="s">
        <v>498</v>
      </c>
      <c r="E462" s="142">
        <f>SUM(E460:E461)</f>
        <v>212211486</v>
      </c>
      <c r="F462" s="142">
        <f t="shared" ref="F462:G462" si="42">SUM(F460:F461)</f>
        <v>0</v>
      </c>
      <c r="G462" s="193">
        <f t="shared" si="42"/>
        <v>212211486</v>
      </c>
    </row>
  </sheetData>
  <mergeCells count="8">
    <mergeCell ref="B2:G2"/>
    <mergeCell ref="B3:G3"/>
    <mergeCell ref="G10:G12"/>
    <mergeCell ref="C453:D453"/>
    <mergeCell ref="A10:A12"/>
    <mergeCell ref="C9:D9"/>
    <mergeCell ref="E10:E12"/>
    <mergeCell ref="F10:F1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8" manualBreakCount="8">
    <brk id="48" max="16383" man="1"/>
    <brk id="100" max="16383" man="1"/>
    <brk id="150" max="16383" man="1"/>
    <brk id="219" max="6" man="1"/>
    <brk id="251" max="16383" man="1"/>
    <brk id="306" max="16383" man="1"/>
    <brk id="350" max="6" man="1"/>
    <brk id="4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Működés III.n.évi korrekció</vt:lpstr>
      <vt:lpstr>'Működés III.n.évi korrekció'!Nyomtatási_cím</vt:lpstr>
      <vt:lpstr>'Működés III.n.évi korrekció'!Nyomtatási_terület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lovasne.mariann</cp:lastModifiedBy>
  <cp:lastPrinted>2018-11-19T14:24:15Z</cp:lastPrinted>
  <dcterms:created xsi:type="dcterms:W3CDTF">2017-07-24T07:42:15Z</dcterms:created>
  <dcterms:modified xsi:type="dcterms:W3CDTF">2018-12-13T10:03:29Z</dcterms:modified>
</cp:coreProperties>
</file>