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11. Szoc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'5.11. Szoc'!$A$1:$V$28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 s="1"/>
  <c r="G11" i="1"/>
  <c r="H11" i="1"/>
  <c r="I11" i="1"/>
  <c r="I10" i="1" s="1"/>
  <c r="I28" i="1" s="1"/>
  <c r="J11" i="1"/>
  <c r="J10" i="1" s="1"/>
  <c r="J28" i="1" s="1"/>
  <c r="K11" i="1"/>
  <c r="L11" i="1"/>
  <c r="M11" i="1"/>
  <c r="M10" i="1" s="1"/>
  <c r="M28" i="1" s="1"/>
  <c r="O11" i="1"/>
  <c r="P11" i="1"/>
  <c r="Q11" i="1"/>
  <c r="Q10" i="1" s="1"/>
  <c r="Q28" i="1" s="1"/>
  <c r="S11" i="1"/>
  <c r="T11" i="1"/>
  <c r="U11" i="1"/>
  <c r="U10" i="1" s="1"/>
  <c r="U28" i="1" s="1"/>
  <c r="V11" i="1"/>
  <c r="V10" i="1" s="1"/>
  <c r="V28" i="1" s="1"/>
  <c r="E12" i="1"/>
  <c r="R12" i="1"/>
  <c r="N12" i="1" s="1"/>
  <c r="E13" i="1"/>
  <c r="R13" i="1"/>
  <c r="N13" i="1" s="1"/>
  <c r="E14" i="1"/>
  <c r="N14" i="1"/>
  <c r="R14" i="1"/>
  <c r="E15" i="1"/>
  <c r="R15" i="1"/>
  <c r="R11" i="1" s="1"/>
  <c r="F16" i="1"/>
  <c r="E16" i="1" s="1"/>
  <c r="G16" i="1"/>
  <c r="G10" i="1" s="1"/>
  <c r="G28" i="1" s="1"/>
  <c r="H16" i="1"/>
  <c r="H10" i="1" s="1"/>
  <c r="H28" i="1" s="1"/>
  <c r="I16" i="1"/>
  <c r="J16" i="1"/>
  <c r="K16" i="1"/>
  <c r="K10" i="1" s="1"/>
  <c r="K28" i="1" s="1"/>
  <c r="L16" i="1"/>
  <c r="L10" i="1" s="1"/>
  <c r="L28" i="1" s="1"/>
  <c r="M16" i="1"/>
  <c r="O16" i="1"/>
  <c r="P16" i="1"/>
  <c r="P10" i="1" s="1"/>
  <c r="P28" i="1" s="1"/>
  <c r="Q16" i="1"/>
  <c r="S16" i="1"/>
  <c r="S10" i="1" s="1"/>
  <c r="S28" i="1" s="1"/>
  <c r="T16" i="1"/>
  <c r="T10" i="1" s="1"/>
  <c r="T28" i="1" s="1"/>
  <c r="U16" i="1"/>
  <c r="V16" i="1"/>
  <c r="E17" i="1"/>
  <c r="N17" i="1"/>
  <c r="R17" i="1"/>
  <c r="E18" i="1"/>
  <c r="R18" i="1"/>
  <c r="R16" i="1" s="1"/>
  <c r="E19" i="1"/>
  <c r="R19" i="1"/>
  <c r="N19" i="1" s="1"/>
  <c r="E20" i="1"/>
  <c r="R20" i="1"/>
  <c r="N20" i="1" s="1"/>
  <c r="E21" i="1"/>
  <c r="N21" i="1"/>
  <c r="R21" i="1"/>
  <c r="E22" i="1"/>
  <c r="R22" i="1"/>
  <c r="N22" i="1" s="1"/>
  <c r="F23" i="1"/>
  <c r="E23" i="1" s="1"/>
  <c r="G23" i="1"/>
  <c r="H23" i="1"/>
  <c r="I23" i="1"/>
  <c r="J23" i="1"/>
  <c r="K23" i="1"/>
  <c r="L23" i="1"/>
  <c r="M23" i="1"/>
  <c r="O23" i="1"/>
  <c r="P23" i="1"/>
  <c r="Q23" i="1"/>
  <c r="S23" i="1"/>
  <c r="T23" i="1"/>
  <c r="U23" i="1"/>
  <c r="V23" i="1"/>
  <c r="E24" i="1"/>
  <c r="N24" i="1"/>
  <c r="R24" i="1"/>
  <c r="E25" i="1"/>
  <c r="R25" i="1"/>
  <c r="R23" i="1" s="1"/>
  <c r="E26" i="1"/>
  <c r="R26" i="1"/>
  <c r="N26" i="1" s="1"/>
  <c r="E27" i="1"/>
  <c r="N27" i="1"/>
  <c r="R10" i="1" l="1"/>
  <c r="R28" i="1" s="1"/>
  <c r="N11" i="1"/>
  <c r="N23" i="1"/>
  <c r="N16" i="1"/>
  <c r="E10" i="1"/>
  <c r="F28" i="1"/>
  <c r="E28" i="1" s="1"/>
  <c r="N25" i="1"/>
  <c r="N18" i="1"/>
  <c r="N15" i="1"/>
  <c r="E11" i="1"/>
  <c r="O10" i="1"/>
  <c r="N10" i="1" l="1"/>
  <c r="O28" i="1"/>
  <c r="N28" i="1" s="1"/>
</calcChain>
</file>

<file path=xl/sharedStrings.xml><?xml version="1.0" encoding="utf-8"?>
<sst xmlns="http://schemas.openxmlformats.org/spreadsheetml/2006/main" count="91" uniqueCount="81">
  <si>
    <t>Összesen</t>
  </si>
  <si>
    <t>Állami (államigazgatási) feladat</t>
  </si>
  <si>
    <t>13.3</t>
  </si>
  <si>
    <t>Tehetséges tanulók támogatása</t>
  </si>
  <si>
    <t>13.2.3</t>
  </si>
  <si>
    <t>Gyógyfürdő támogatás</t>
  </si>
  <si>
    <t>13.2.2</t>
  </si>
  <si>
    <t>70 éven felüliek hulladékgazdálkodási közszolgáltatási díjtámogatása</t>
  </si>
  <si>
    <t>13.2.1</t>
  </si>
  <si>
    <t>Önként vállalt feladat</t>
  </si>
  <si>
    <t>13.2</t>
  </si>
  <si>
    <t>Szünidei gyermekétkeztetés</t>
  </si>
  <si>
    <t>13.1.4</t>
  </si>
  <si>
    <t>Köztemetés</t>
  </si>
  <si>
    <t>13.1.3</t>
  </si>
  <si>
    <t>Rászorultsági térítési díj</t>
  </si>
  <si>
    <t>13.1.2.4</t>
  </si>
  <si>
    <t>Kelengye támogatás</t>
  </si>
  <si>
    <t>13.1.2.3</t>
  </si>
  <si>
    <t>Gyógyszertámogatás</t>
  </si>
  <si>
    <t>13.1.2.2</t>
  </si>
  <si>
    <t>Iskolakezdési támogatás</t>
  </si>
  <si>
    <t>13.1.2.1</t>
  </si>
  <si>
    <t>Települési támogatás (természetbeni)</t>
  </si>
  <si>
    <t>13.1.2</t>
  </si>
  <si>
    <t>Temetési támogatás</t>
  </si>
  <si>
    <t>13.1.1.4</t>
  </si>
  <si>
    <t>Rendkívüli, időszaki, nevelési támogatás</t>
  </si>
  <si>
    <t>13.1.1.3</t>
  </si>
  <si>
    <t>Adósságcsökkentési támogatás</t>
  </si>
  <si>
    <t>13.1.1.2</t>
  </si>
  <si>
    <t>Lakásfenntartási támogatás</t>
  </si>
  <si>
    <t>13.1.1.1</t>
  </si>
  <si>
    <t>Települési támogatás</t>
  </si>
  <si>
    <t>13.1.1</t>
  </si>
  <si>
    <t>Kötelező feladat</t>
  </si>
  <si>
    <t>13.1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</si>
  <si>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</si>
  <si>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</si>
  <si>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</si>
  <si>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</si>
  <si>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</si>
  <si>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</si>
  <si>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</si>
  <si>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</si>
  <si>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</si>
  <si>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</si>
  <si>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</si>
  <si>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2017. évi módosított előirányzat összege</t>
  </si>
  <si>
    <t>Eredeti előirányzat</t>
  </si>
  <si>
    <t>2018. évi eredeti előirányzat összege</t>
  </si>
  <si>
    <t>Előirányzat megnevezése</t>
  </si>
  <si>
    <t>Jogcím</t>
  </si>
  <si>
    <t>Alcím</t>
  </si>
  <si>
    <t>Feladatcsoport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</si>
  <si>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</si>
  <si>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</si>
  <si>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</si>
  <si>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</si>
  <si>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</si>
  <si>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</si>
  <si>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</si>
  <si>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</si>
  <si>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</si>
  <si>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</si>
  <si>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</si>
  <si>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</si>
  <si>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</si>
  <si>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</si>
  <si>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</si>
  <si>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</si>
  <si>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</si>
  <si>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</si>
  <si>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</si>
  <si>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</si>
  <si>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</si>
  <si>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</si>
  <si>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</si>
  <si>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13. cím részletezése)</t>
  </si>
  <si>
    <t>Önkormányzat által folyósított ellátások</t>
  </si>
  <si>
    <t>5.11.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</si>
</sst>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/>
    <xf numFmtId="3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5"/>
  <sheetViews>
    <sheetView tabSelected="1" view="pageBreakPreview" zoomScale="66" zoomScaleNormal="66" zoomScaleSheetLayoutView="66" workbookViewId="0">
      <selection activeCell="A2" sqref="A2:V2"/>
    </sheetView>
  </sheetViews>
  <sheetFormatPr defaultRowHeight="12.75" x14ac:dyDescent="0.2"/>
  <cols>
    <col min="1" max="1" width="6.5703125" customWidth="1"/>
    <col min="2" max="2" width="8.5703125" customWidth="1"/>
    <col min="3" max="3" width="10.85546875" customWidth="1"/>
    <col min="4" max="4" width="70" customWidth="1"/>
    <col min="5" max="5" width="18.7109375" customWidth="1"/>
    <col min="6" max="8" width="14.5703125" customWidth="1"/>
    <col min="9" max="9" width="19.42578125" bestFit="1" customWidth="1"/>
    <col min="10" max="13" width="14.5703125" customWidth="1"/>
    <col min="14" max="14" width="19.140625" customWidth="1"/>
    <col min="15" max="15" width="13.7109375" customWidth="1"/>
    <col min="16" max="16" width="14.140625" customWidth="1"/>
    <col min="17" max="17" width="10.7109375" customWidth="1"/>
    <col min="18" max="18" width="21.28515625" customWidth="1"/>
    <col min="19" max="19" width="14.5703125" customWidth="1"/>
    <col min="20" max="20" width="13.7109375" customWidth="1"/>
    <col min="21" max="21" width="13" customWidth="1"/>
    <col min="22" max="22" width="15.7109375" customWidth="1"/>
  </cols>
  <sheetData>
    <row r="1" spans="1:22" ht="18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" x14ac:dyDescent="0.2">
      <c r="A2" s="26" t="s">
        <v>80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8" customHeight="1" x14ac:dyDescent="0.2">
      <c r="A3" s="25" t="s">
        <v>79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8" x14ac:dyDescent="0.2">
      <c r="A4" s="24" t="s">
        <v>78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V5" s="22" t="s">
        <v>77</v>
      </c>
    </row>
    <row r="6" spans="1:22" x14ac:dyDescent="0.2">
      <c r="A6" s="21" t="s">
        <v>76</v>
      </c>
      <c r="B6" s="21" t="s">
        <v>75</v>
      </c>
      <c r="C6" s="21" t="s">
        <v>74</v>
      </c>
      <c r="D6" s="21" t="s">
        <v>73</v>
      </c>
      <c r="E6" s="21" t="s">
        <v>72</v>
      </c>
      <c r="F6" s="21" t="s">
        <v>71</v>
      </c>
      <c r="G6" s="21" t="s">
        <v>70</v>
      </c>
      <c r="H6" s="21" t="s">
        <v>69</v>
      </c>
      <c r="I6" s="21" t="s">
        <v>68</v>
      </c>
      <c r="J6" s="21" t="s">
        <v>67</v>
      </c>
      <c r="K6" s="21" t="s">
        <v>66</v>
      </c>
      <c r="L6" s="20" t="s">
        <v>65</v>
      </c>
      <c r="M6" s="20" t="s">
        <v>64</v>
      </c>
      <c r="N6" s="21" t="s">
        <v>63</v>
      </c>
      <c r="O6" s="21" t="s">
        <v>62</v>
      </c>
      <c r="P6" s="21" t="s">
        <v>61</v>
      </c>
      <c r="Q6" s="21" t="s">
        <v>60</v>
      </c>
      <c r="R6" s="21" t="s">
        <v>59</v>
      </c>
      <c r="S6" s="21" t="s">
        <v>58</v>
      </c>
      <c r="T6" s="21" t="s">
        <v>57</v>
      </c>
      <c r="U6" s="20" t="s">
        <v>56</v>
      </c>
      <c r="V6" s="20" t="s">
        <v>55</v>
      </c>
    </row>
    <row r="7" spans="1:22" ht="12.75" customHeight="1" x14ac:dyDescent="0.2">
      <c r="A7" s="17" t="s">
        <v>54</v>
      </c>
      <c r="B7" s="17" t="s">
        <v>53</v>
      </c>
      <c r="C7" s="17" t="s">
        <v>52</v>
      </c>
      <c r="D7" s="16" t="s">
        <v>51</v>
      </c>
      <c r="E7" s="16" t="s">
        <v>50</v>
      </c>
      <c r="F7" s="19" t="s">
        <v>49</v>
      </c>
      <c r="G7" s="19"/>
      <c r="H7" s="19"/>
      <c r="I7" s="19"/>
      <c r="J7" s="19"/>
      <c r="K7" s="19"/>
      <c r="L7" s="19"/>
      <c r="M7" s="19"/>
      <c r="N7" s="16" t="s">
        <v>48</v>
      </c>
      <c r="O7" s="19" t="s">
        <v>47</v>
      </c>
      <c r="P7" s="19"/>
      <c r="Q7" s="19"/>
      <c r="R7" s="19"/>
      <c r="S7" s="19"/>
      <c r="T7" s="19"/>
      <c r="U7" s="19"/>
      <c r="V7" s="19"/>
    </row>
    <row r="8" spans="1:22" ht="12.75" customHeight="1" x14ac:dyDescent="0.2">
      <c r="A8" s="17"/>
      <c r="B8" s="17"/>
      <c r="C8" s="17"/>
      <c r="D8" s="16"/>
      <c r="E8" s="16"/>
      <c r="F8" s="18" t="s">
        <v>46</v>
      </c>
      <c r="G8" s="18"/>
      <c r="H8" s="18"/>
      <c r="I8" s="18"/>
      <c r="J8" s="18"/>
      <c r="K8" s="18" t="s">
        <v>45</v>
      </c>
      <c r="L8" s="18"/>
      <c r="M8" s="18"/>
      <c r="N8" s="16"/>
      <c r="O8" s="18" t="s">
        <v>46</v>
      </c>
      <c r="P8" s="18"/>
      <c r="Q8" s="18"/>
      <c r="R8" s="18"/>
      <c r="S8" s="18"/>
      <c r="T8" s="18" t="s">
        <v>45</v>
      </c>
      <c r="U8" s="18"/>
      <c r="V8" s="18"/>
    </row>
    <row r="9" spans="1:22" ht="93" customHeight="1" x14ac:dyDescent="0.2">
      <c r="A9" s="17"/>
      <c r="B9" s="17"/>
      <c r="C9" s="17"/>
      <c r="D9" s="16"/>
      <c r="E9" s="16"/>
      <c r="F9" s="15" t="s">
        <v>44</v>
      </c>
      <c r="G9" s="15" t="s">
        <v>43</v>
      </c>
      <c r="H9" s="15" t="s">
        <v>42</v>
      </c>
      <c r="I9" s="15" t="s">
        <v>41</v>
      </c>
      <c r="J9" s="15" t="s">
        <v>40</v>
      </c>
      <c r="K9" s="15" t="s">
        <v>39</v>
      </c>
      <c r="L9" s="15" t="s">
        <v>38</v>
      </c>
      <c r="M9" s="15" t="s">
        <v>37</v>
      </c>
      <c r="N9" s="16"/>
      <c r="O9" s="15" t="s">
        <v>44</v>
      </c>
      <c r="P9" s="15" t="s">
        <v>43</v>
      </c>
      <c r="Q9" s="15" t="s">
        <v>42</v>
      </c>
      <c r="R9" s="15" t="s">
        <v>41</v>
      </c>
      <c r="S9" s="15" t="s">
        <v>40</v>
      </c>
      <c r="T9" s="15" t="s">
        <v>39</v>
      </c>
      <c r="U9" s="15" t="s">
        <v>38</v>
      </c>
      <c r="V9" s="15" t="s">
        <v>37</v>
      </c>
    </row>
    <row r="10" spans="1:22" s="5" customFormat="1" ht="18" x14ac:dyDescent="0.2">
      <c r="A10" s="7" t="s">
        <v>36</v>
      </c>
      <c r="B10" s="7"/>
      <c r="C10" s="7"/>
      <c r="D10" s="6" t="s">
        <v>35</v>
      </c>
      <c r="E10" s="3">
        <f>SUM(F10:M10)</f>
        <v>176000000</v>
      </c>
      <c r="F10" s="2">
        <f>F11+F16+F21+F22</f>
        <v>0</v>
      </c>
      <c r="G10" s="2">
        <f>G11+G16+G21+G22</f>
        <v>0</v>
      </c>
      <c r="H10" s="2">
        <f>H11+H16+H21+H22</f>
        <v>0</v>
      </c>
      <c r="I10" s="2">
        <f>I11+I16+I21+I22</f>
        <v>176000000</v>
      </c>
      <c r="J10" s="2">
        <f>J11+J16+J21+J22</f>
        <v>0</v>
      </c>
      <c r="K10" s="2">
        <f>K11+K16+K21+K22</f>
        <v>0</v>
      </c>
      <c r="L10" s="2">
        <f>L11+L16+L21+L22</f>
        <v>0</v>
      </c>
      <c r="M10" s="2">
        <f>M11+M16+M21+M22</f>
        <v>0</v>
      </c>
      <c r="N10" s="3">
        <f>SUM(O10:V10)</f>
        <v>229022934</v>
      </c>
      <c r="O10" s="2">
        <f>O11+O16+O21+O22</f>
        <v>0</v>
      </c>
      <c r="P10" s="2">
        <f>P11+P16+P21+P22</f>
        <v>0</v>
      </c>
      <c r="Q10" s="2">
        <f>Q11+Q16+Q21+Q22</f>
        <v>0</v>
      </c>
      <c r="R10" s="2">
        <f>R11+R16+R21+R22</f>
        <v>229022934</v>
      </c>
      <c r="S10" s="2">
        <f>S11+S16+S21+S22</f>
        <v>0</v>
      </c>
      <c r="T10" s="2">
        <f>T11+T16+T21+T22</f>
        <v>0</v>
      </c>
      <c r="U10" s="2">
        <f>U11+U16+U21+U22</f>
        <v>0</v>
      </c>
      <c r="V10" s="2">
        <f>V11+V16+V21+V22</f>
        <v>0</v>
      </c>
    </row>
    <row r="11" spans="1:22" s="5" customFormat="1" ht="18" x14ac:dyDescent="0.2">
      <c r="A11" s="7"/>
      <c r="B11" s="7" t="s">
        <v>34</v>
      </c>
      <c r="C11" s="7"/>
      <c r="D11" s="13" t="s">
        <v>33</v>
      </c>
      <c r="E11" s="3">
        <f>SUM(F11:M11)</f>
        <v>130000000</v>
      </c>
      <c r="F11" s="12">
        <f>SUM(F12:F15)</f>
        <v>0</v>
      </c>
      <c r="G11" s="12">
        <f>SUM(G12:G15)</f>
        <v>0</v>
      </c>
      <c r="H11" s="12">
        <f>SUM(H12:H15)</f>
        <v>0</v>
      </c>
      <c r="I11" s="12">
        <f>SUM(I12:I15)</f>
        <v>130000000</v>
      </c>
      <c r="J11" s="12">
        <f>SUM(J12:J15)</f>
        <v>0</v>
      </c>
      <c r="K11" s="12">
        <f>SUM(K12:K15)</f>
        <v>0</v>
      </c>
      <c r="L11" s="12">
        <f>SUM(L12:L15)</f>
        <v>0</v>
      </c>
      <c r="M11" s="12">
        <f>SUM(M12:M15)</f>
        <v>0</v>
      </c>
      <c r="N11" s="3">
        <f>SUM(O11:V11)</f>
        <v>155805424</v>
      </c>
      <c r="O11" s="12">
        <f>SUM(O12:O15)</f>
        <v>0</v>
      </c>
      <c r="P11" s="12">
        <f>SUM(P12:P15)</f>
        <v>0</v>
      </c>
      <c r="Q11" s="12">
        <f>SUM(Q12:Q15)</f>
        <v>0</v>
      </c>
      <c r="R11" s="12">
        <f>SUM(R12:R15)</f>
        <v>155805424</v>
      </c>
      <c r="S11" s="12">
        <f>SUM(S12:S15)</f>
        <v>0</v>
      </c>
      <c r="T11" s="12">
        <f>SUM(T12:T15)</f>
        <v>0</v>
      </c>
      <c r="U11" s="12">
        <f>SUM(U12:U15)</f>
        <v>0</v>
      </c>
      <c r="V11" s="12">
        <f>SUM(V12:V15)</f>
        <v>0</v>
      </c>
    </row>
    <row r="12" spans="1:22" ht="18" x14ac:dyDescent="0.2">
      <c r="A12" s="11"/>
      <c r="B12" s="11"/>
      <c r="C12" s="11" t="s">
        <v>32</v>
      </c>
      <c r="D12" s="10" t="s">
        <v>31</v>
      </c>
      <c r="E12" s="9">
        <f>SUM(F12:M12)</f>
        <v>80000000</v>
      </c>
      <c r="F12" s="8">
        <v>0</v>
      </c>
      <c r="G12" s="8">
        <v>0</v>
      </c>
      <c r="H12" s="8">
        <v>0</v>
      </c>
      <c r="I12" s="8">
        <v>80000000</v>
      </c>
      <c r="J12" s="8">
        <v>0</v>
      </c>
      <c r="K12" s="8">
        <v>0</v>
      </c>
      <c r="L12" s="8">
        <v>0</v>
      </c>
      <c r="M12" s="14">
        <v>0</v>
      </c>
      <c r="N12" s="9">
        <f>SUM(O12:V12)</f>
        <v>93810801</v>
      </c>
      <c r="O12" s="8">
        <v>0</v>
      </c>
      <c r="P12" s="8">
        <v>0</v>
      </c>
      <c r="Q12" s="8">
        <v>0</v>
      </c>
      <c r="R12" s="8">
        <f>80000000+13810801</f>
        <v>93810801</v>
      </c>
      <c r="S12" s="8">
        <v>0</v>
      </c>
      <c r="T12" s="8">
        <v>0</v>
      </c>
      <c r="U12" s="8">
        <v>0</v>
      </c>
      <c r="V12" s="14">
        <v>0</v>
      </c>
    </row>
    <row r="13" spans="1:22" ht="18" x14ac:dyDescent="0.2">
      <c r="A13" s="11"/>
      <c r="B13" s="11"/>
      <c r="C13" s="11" t="s">
        <v>30</v>
      </c>
      <c r="D13" s="10" t="s">
        <v>29</v>
      </c>
      <c r="E13" s="9">
        <f>SUM(F13:M13)</f>
        <v>15000000</v>
      </c>
      <c r="F13" s="8">
        <v>0</v>
      </c>
      <c r="G13" s="8">
        <v>0</v>
      </c>
      <c r="H13" s="8">
        <v>0</v>
      </c>
      <c r="I13" s="8">
        <v>15000000</v>
      </c>
      <c r="J13" s="8">
        <v>0</v>
      </c>
      <c r="K13" s="8">
        <v>0</v>
      </c>
      <c r="L13" s="8">
        <v>0</v>
      </c>
      <c r="M13" s="14">
        <v>0</v>
      </c>
      <c r="N13" s="9">
        <f>SUM(O13:V13)</f>
        <v>20960972</v>
      </c>
      <c r="O13" s="8">
        <v>0</v>
      </c>
      <c r="P13" s="8">
        <v>0</v>
      </c>
      <c r="Q13" s="8">
        <v>0</v>
      </c>
      <c r="R13" s="8">
        <f>15000000+5960972</f>
        <v>20960972</v>
      </c>
      <c r="S13" s="8">
        <v>0</v>
      </c>
      <c r="T13" s="8">
        <v>0</v>
      </c>
      <c r="U13" s="8">
        <v>0</v>
      </c>
      <c r="V13" s="14">
        <v>0</v>
      </c>
    </row>
    <row r="14" spans="1:22" ht="18" x14ac:dyDescent="0.2">
      <c r="A14" s="11"/>
      <c r="B14" s="11"/>
      <c r="C14" s="11" t="s">
        <v>28</v>
      </c>
      <c r="D14" s="10" t="s">
        <v>27</v>
      </c>
      <c r="E14" s="9">
        <f>SUM(F14:M14)</f>
        <v>25000000</v>
      </c>
      <c r="F14" s="8">
        <v>0</v>
      </c>
      <c r="G14" s="8">
        <v>0</v>
      </c>
      <c r="H14" s="8">
        <v>0</v>
      </c>
      <c r="I14" s="8">
        <v>25000000</v>
      </c>
      <c r="J14" s="8">
        <v>0</v>
      </c>
      <c r="K14" s="8">
        <v>0</v>
      </c>
      <c r="L14" s="8">
        <v>0</v>
      </c>
      <c r="M14" s="14">
        <v>0</v>
      </c>
      <c r="N14" s="9">
        <f>SUM(O14:V14)</f>
        <v>27291151</v>
      </c>
      <c r="O14" s="8">
        <v>0</v>
      </c>
      <c r="P14" s="8">
        <v>0</v>
      </c>
      <c r="Q14" s="8">
        <v>0</v>
      </c>
      <c r="R14" s="8">
        <f>25000000+2291151</f>
        <v>27291151</v>
      </c>
      <c r="S14" s="8">
        <v>0</v>
      </c>
      <c r="T14" s="8">
        <v>0</v>
      </c>
      <c r="U14" s="8">
        <v>0</v>
      </c>
      <c r="V14" s="14">
        <v>0</v>
      </c>
    </row>
    <row r="15" spans="1:22" ht="18" x14ac:dyDescent="0.2">
      <c r="A15" s="11"/>
      <c r="B15" s="11"/>
      <c r="C15" s="11" t="s">
        <v>26</v>
      </c>
      <c r="D15" s="10" t="s">
        <v>25</v>
      </c>
      <c r="E15" s="9">
        <f>SUM(F15:M15)</f>
        <v>10000000</v>
      </c>
      <c r="F15" s="8">
        <v>0</v>
      </c>
      <c r="G15" s="8">
        <v>0</v>
      </c>
      <c r="H15" s="8">
        <v>0</v>
      </c>
      <c r="I15" s="8">
        <v>10000000</v>
      </c>
      <c r="J15" s="8">
        <v>0</v>
      </c>
      <c r="K15" s="8">
        <v>0</v>
      </c>
      <c r="L15" s="8">
        <v>0</v>
      </c>
      <c r="M15" s="14">
        <v>0</v>
      </c>
      <c r="N15" s="9">
        <f>SUM(O15:V15)</f>
        <v>13742500</v>
      </c>
      <c r="O15" s="8">
        <v>0</v>
      </c>
      <c r="P15" s="8">
        <v>0</v>
      </c>
      <c r="Q15" s="8">
        <v>0</v>
      </c>
      <c r="R15" s="8">
        <f>10000000+3742500</f>
        <v>13742500</v>
      </c>
      <c r="S15" s="8">
        <v>0</v>
      </c>
      <c r="T15" s="8">
        <v>0</v>
      </c>
      <c r="U15" s="8">
        <v>0</v>
      </c>
      <c r="V15" s="14">
        <v>0</v>
      </c>
    </row>
    <row r="16" spans="1:22" s="5" customFormat="1" ht="18" x14ac:dyDescent="0.2">
      <c r="A16" s="7"/>
      <c r="B16" s="7" t="s">
        <v>24</v>
      </c>
      <c r="C16" s="7"/>
      <c r="D16" s="13" t="s">
        <v>23</v>
      </c>
      <c r="E16" s="3">
        <f>SUM(F16:M16)</f>
        <v>11000000</v>
      </c>
      <c r="F16" s="12">
        <f>SUM(F18:F20)</f>
        <v>0</v>
      </c>
      <c r="G16" s="12">
        <f>SUM(G18:G20)</f>
        <v>0</v>
      </c>
      <c r="H16" s="12">
        <f>SUM(H18:H20)</f>
        <v>0</v>
      </c>
      <c r="I16" s="12">
        <f>SUM(I17:I20)</f>
        <v>11000000</v>
      </c>
      <c r="J16" s="12">
        <f>SUM(J18:J20)</f>
        <v>0</v>
      </c>
      <c r="K16" s="12">
        <f>SUM(K18:K20)</f>
        <v>0</v>
      </c>
      <c r="L16" s="12">
        <f>SUM(L18:L20)</f>
        <v>0</v>
      </c>
      <c r="M16" s="12">
        <f>SUM(M18:M20)</f>
        <v>0</v>
      </c>
      <c r="N16" s="3">
        <f>SUM(O16:V16)</f>
        <v>21506452</v>
      </c>
      <c r="O16" s="12">
        <f>SUM(O18:O20)</f>
        <v>0</v>
      </c>
      <c r="P16" s="12">
        <f>SUM(P18:P20)</f>
        <v>0</v>
      </c>
      <c r="Q16" s="12">
        <f>SUM(Q18:Q20)</f>
        <v>0</v>
      </c>
      <c r="R16" s="12">
        <f>SUM(R17:R20)</f>
        <v>21506452</v>
      </c>
      <c r="S16" s="12">
        <f>SUM(S18:S20)</f>
        <v>0</v>
      </c>
      <c r="T16" s="12">
        <f>SUM(T18:T20)</f>
        <v>0</v>
      </c>
      <c r="U16" s="12">
        <f>SUM(U18:U20)</f>
        <v>0</v>
      </c>
      <c r="V16" s="12">
        <f>SUM(V18:V20)</f>
        <v>0</v>
      </c>
    </row>
    <row r="17" spans="1:22" ht="18" x14ac:dyDescent="0.2">
      <c r="A17" s="11"/>
      <c r="B17" s="11"/>
      <c r="C17" s="11" t="s">
        <v>22</v>
      </c>
      <c r="D17" s="10" t="s">
        <v>21</v>
      </c>
      <c r="E17" s="9">
        <f>SUM(F17:M17)</f>
        <v>3000000</v>
      </c>
      <c r="F17" s="8">
        <v>0</v>
      </c>
      <c r="G17" s="8">
        <v>0</v>
      </c>
      <c r="H17" s="8">
        <v>0</v>
      </c>
      <c r="I17" s="8">
        <v>3000000</v>
      </c>
      <c r="J17" s="8">
        <v>0</v>
      </c>
      <c r="K17" s="8">
        <v>0</v>
      </c>
      <c r="L17" s="8">
        <v>0</v>
      </c>
      <c r="M17" s="8">
        <v>0</v>
      </c>
      <c r="N17" s="9">
        <f>SUM(O17:V17)</f>
        <v>7131325</v>
      </c>
      <c r="O17" s="8">
        <v>0</v>
      </c>
      <c r="P17" s="8">
        <v>0</v>
      </c>
      <c r="Q17" s="8">
        <v>0</v>
      </c>
      <c r="R17" s="8">
        <f>3000000+4131325</f>
        <v>7131325</v>
      </c>
      <c r="S17" s="8">
        <v>0</v>
      </c>
      <c r="T17" s="8">
        <v>0</v>
      </c>
      <c r="U17" s="8">
        <v>0</v>
      </c>
      <c r="V17" s="8">
        <v>0</v>
      </c>
    </row>
    <row r="18" spans="1:22" ht="18" x14ac:dyDescent="0.2">
      <c r="A18" s="11"/>
      <c r="B18" s="11"/>
      <c r="C18" s="11" t="s">
        <v>20</v>
      </c>
      <c r="D18" s="10" t="s">
        <v>19</v>
      </c>
      <c r="E18" s="9">
        <f>SUM(F18:M18)</f>
        <v>4000000</v>
      </c>
      <c r="F18" s="8">
        <v>0</v>
      </c>
      <c r="G18" s="8">
        <v>0</v>
      </c>
      <c r="H18" s="8">
        <v>0</v>
      </c>
      <c r="I18" s="8">
        <v>4000000</v>
      </c>
      <c r="J18" s="8">
        <v>0</v>
      </c>
      <c r="K18" s="8">
        <v>0</v>
      </c>
      <c r="L18" s="8">
        <v>0</v>
      </c>
      <c r="M18" s="8">
        <v>0</v>
      </c>
      <c r="N18" s="9">
        <f>SUM(O18:V18)</f>
        <v>5571620</v>
      </c>
      <c r="O18" s="8">
        <v>0</v>
      </c>
      <c r="P18" s="8">
        <v>0</v>
      </c>
      <c r="Q18" s="8">
        <v>0</v>
      </c>
      <c r="R18" s="8">
        <f>4000000+1571620</f>
        <v>5571620</v>
      </c>
      <c r="S18" s="8">
        <v>0</v>
      </c>
      <c r="T18" s="8">
        <v>0</v>
      </c>
      <c r="U18" s="8">
        <v>0</v>
      </c>
      <c r="V18" s="8">
        <v>0</v>
      </c>
    </row>
    <row r="19" spans="1:22" ht="18" x14ac:dyDescent="0.2">
      <c r="A19" s="11"/>
      <c r="B19" s="11"/>
      <c r="C19" s="11" t="s">
        <v>18</v>
      </c>
      <c r="D19" s="10" t="s">
        <v>17</v>
      </c>
      <c r="E19" s="9">
        <f>SUM(F19:M19)</f>
        <v>3000000</v>
      </c>
      <c r="F19" s="8">
        <v>0</v>
      </c>
      <c r="G19" s="8">
        <v>0</v>
      </c>
      <c r="H19" s="8">
        <v>0</v>
      </c>
      <c r="I19" s="8">
        <v>3000000</v>
      </c>
      <c r="J19" s="8">
        <v>0</v>
      </c>
      <c r="K19" s="8">
        <v>0</v>
      </c>
      <c r="L19" s="8">
        <v>0</v>
      </c>
      <c r="M19" s="8">
        <v>0</v>
      </c>
      <c r="N19" s="9">
        <f>SUM(O19:V19)</f>
        <v>6158825</v>
      </c>
      <c r="O19" s="8">
        <v>0</v>
      </c>
      <c r="P19" s="8">
        <v>0</v>
      </c>
      <c r="Q19" s="8">
        <v>0</v>
      </c>
      <c r="R19" s="8">
        <f>3000000+3158825</f>
        <v>6158825</v>
      </c>
      <c r="S19" s="8">
        <v>0</v>
      </c>
      <c r="T19" s="8">
        <v>0</v>
      </c>
      <c r="U19" s="8">
        <v>0</v>
      </c>
      <c r="V19" s="8">
        <v>0</v>
      </c>
    </row>
    <row r="20" spans="1:22" ht="18.75" customHeight="1" x14ac:dyDescent="0.2">
      <c r="A20" s="11"/>
      <c r="B20" s="11"/>
      <c r="C20" s="11" t="s">
        <v>16</v>
      </c>
      <c r="D20" s="10" t="s">
        <v>15</v>
      </c>
      <c r="E20" s="9">
        <f>SUM(F20:M20)</f>
        <v>1000000</v>
      </c>
      <c r="F20" s="8">
        <v>0</v>
      </c>
      <c r="G20" s="8">
        <v>0</v>
      </c>
      <c r="H20" s="8">
        <v>0</v>
      </c>
      <c r="I20" s="8">
        <v>1000000</v>
      </c>
      <c r="J20" s="8">
        <v>0</v>
      </c>
      <c r="K20" s="8">
        <v>0</v>
      </c>
      <c r="L20" s="8">
        <v>0</v>
      </c>
      <c r="M20" s="8">
        <v>0</v>
      </c>
      <c r="N20" s="9">
        <f>SUM(O20:V20)</f>
        <v>2644682</v>
      </c>
      <c r="O20" s="8">
        <v>0</v>
      </c>
      <c r="P20" s="8">
        <v>0</v>
      </c>
      <c r="Q20" s="8">
        <v>0</v>
      </c>
      <c r="R20" s="8">
        <f>1000000+1644682</f>
        <v>2644682</v>
      </c>
      <c r="S20" s="8">
        <v>0</v>
      </c>
      <c r="T20" s="8">
        <v>0</v>
      </c>
      <c r="U20" s="8">
        <v>0</v>
      </c>
      <c r="V20" s="8">
        <v>0</v>
      </c>
    </row>
    <row r="21" spans="1:22" s="5" customFormat="1" ht="18" x14ac:dyDescent="0.2">
      <c r="A21" s="7"/>
      <c r="B21" s="7" t="s">
        <v>14</v>
      </c>
      <c r="C21" s="7"/>
      <c r="D21" s="13" t="s">
        <v>13</v>
      </c>
      <c r="E21" s="3">
        <f>SUM(F21:M21)</f>
        <v>15000000</v>
      </c>
      <c r="F21" s="12">
        <v>0</v>
      </c>
      <c r="G21" s="12">
        <v>0</v>
      </c>
      <c r="H21" s="12">
        <v>0</v>
      </c>
      <c r="I21" s="12">
        <v>15000000</v>
      </c>
      <c r="J21" s="12">
        <v>0</v>
      </c>
      <c r="K21" s="12">
        <v>0</v>
      </c>
      <c r="L21" s="12">
        <v>0</v>
      </c>
      <c r="M21" s="12">
        <v>0</v>
      </c>
      <c r="N21" s="3">
        <f>SUM(O21:V21)</f>
        <v>28580817</v>
      </c>
      <c r="O21" s="8">
        <v>0</v>
      </c>
      <c r="P21" s="8">
        <v>0</v>
      </c>
      <c r="Q21" s="8">
        <v>0</v>
      </c>
      <c r="R21" s="12">
        <f>15000000+13580817</f>
        <v>28580817</v>
      </c>
      <c r="S21" s="8">
        <v>0</v>
      </c>
      <c r="T21" s="8">
        <v>0</v>
      </c>
      <c r="U21" s="8">
        <v>0</v>
      </c>
      <c r="V21" s="8">
        <v>0</v>
      </c>
    </row>
    <row r="22" spans="1:22" s="5" customFormat="1" ht="18" x14ac:dyDescent="0.2">
      <c r="A22" s="7"/>
      <c r="B22" s="7" t="s">
        <v>12</v>
      </c>
      <c r="C22" s="7"/>
      <c r="D22" s="13" t="s">
        <v>11</v>
      </c>
      <c r="E22" s="3">
        <f>SUM(F22:M22)</f>
        <v>20000000</v>
      </c>
      <c r="F22" s="12"/>
      <c r="G22" s="12"/>
      <c r="H22" s="12"/>
      <c r="I22" s="12">
        <v>20000000</v>
      </c>
      <c r="J22" s="12"/>
      <c r="K22" s="12"/>
      <c r="L22" s="12"/>
      <c r="M22" s="12"/>
      <c r="N22" s="3">
        <f>SUM(O22:V22)</f>
        <v>23130241</v>
      </c>
      <c r="O22" s="8">
        <v>0</v>
      </c>
      <c r="P22" s="8">
        <v>0</v>
      </c>
      <c r="Q22" s="8">
        <v>0</v>
      </c>
      <c r="R22" s="12">
        <f>20000000+3130241</f>
        <v>23130241</v>
      </c>
      <c r="S22" s="8">
        <v>0</v>
      </c>
      <c r="T22" s="8">
        <v>0</v>
      </c>
      <c r="U22" s="8">
        <v>0</v>
      </c>
      <c r="V22" s="8">
        <v>0</v>
      </c>
    </row>
    <row r="23" spans="1:22" s="5" customFormat="1" ht="18" x14ac:dyDescent="0.2">
      <c r="A23" s="7" t="s">
        <v>10</v>
      </c>
      <c r="B23" s="7"/>
      <c r="C23" s="7"/>
      <c r="D23" s="6" t="s">
        <v>9</v>
      </c>
      <c r="E23" s="3">
        <f>SUM(F23:M23)</f>
        <v>155000000</v>
      </c>
      <c r="F23" s="2">
        <f>SUM(F24:F26)</f>
        <v>0</v>
      </c>
      <c r="G23" s="2">
        <f>SUM(G24:G26)</f>
        <v>0</v>
      </c>
      <c r="H23" s="2">
        <f>SUM(H24:H26)</f>
        <v>0</v>
      </c>
      <c r="I23" s="2">
        <f>SUM(I24:I26)</f>
        <v>155000000</v>
      </c>
      <c r="J23" s="2">
        <f>SUM(J24:J26)</f>
        <v>0</v>
      </c>
      <c r="K23" s="2">
        <f>SUM(K24:K26)</f>
        <v>0</v>
      </c>
      <c r="L23" s="2">
        <f>SUM(L24:L26)</f>
        <v>0</v>
      </c>
      <c r="M23" s="2">
        <f>SUM(M24:M26)</f>
        <v>0</v>
      </c>
      <c r="N23" s="3">
        <f>SUM(O23:V23)</f>
        <v>255101915</v>
      </c>
      <c r="O23" s="2">
        <f>SUM(O24:O26)</f>
        <v>0</v>
      </c>
      <c r="P23" s="2">
        <f>SUM(P24:P26)</f>
        <v>0</v>
      </c>
      <c r="Q23" s="2">
        <f>SUM(Q24:Q26)</f>
        <v>0</v>
      </c>
      <c r="R23" s="2">
        <f>SUM(R24:R26)</f>
        <v>255101915</v>
      </c>
      <c r="S23" s="2">
        <f>SUM(S24:S26)</f>
        <v>0</v>
      </c>
      <c r="T23" s="2">
        <f>SUM(T24:T26)</f>
        <v>0</v>
      </c>
      <c r="U23" s="2">
        <f>SUM(U24:U26)</f>
        <v>0</v>
      </c>
      <c r="V23" s="2">
        <f>SUM(V24:V26)</f>
        <v>0</v>
      </c>
    </row>
    <row r="24" spans="1:22" ht="30" x14ac:dyDescent="0.2">
      <c r="A24" s="11"/>
      <c r="B24" s="11" t="s">
        <v>8</v>
      </c>
      <c r="C24" s="11"/>
      <c r="D24" s="10" t="s">
        <v>7</v>
      </c>
      <c r="E24" s="9">
        <f>SUM(F24:M24)</f>
        <v>120000000</v>
      </c>
      <c r="F24" s="8">
        <v>0</v>
      </c>
      <c r="G24" s="8">
        <v>0</v>
      </c>
      <c r="H24" s="8">
        <v>0</v>
      </c>
      <c r="I24" s="8">
        <v>120000000</v>
      </c>
      <c r="J24" s="8">
        <v>0</v>
      </c>
      <c r="K24" s="8">
        <v>0</v>
      </c>
      <c r="L24" s="8">
        <v>0</v>
      </c>
      <c r="M24" s="8">
        <v>0</v>
      </c>
      <c r="N24" s="9">
        <f>SUM(O24:V24)</f>
        <v>214619164</v>
      </c>
      <c r="O24" s="8">
        <v>0</v>
      </c>
      <c r="P24" s="8">
        <v>0</v>
      </c>
      <c r="Q24" s="8">
        <v>0</v>
      </c>
      <c r="R24" s="8">
        <f>120000000+94619164</f>
        <v>214619164</v>
      </c>
      <c r="S24" s="8">
        <v>0</v>
      </c>
      <c r="T24" s="8">
        <v>0</v>
      </c>
      <c r="U24" s="8">
        <v>0</v>
      </c>
      <c r="V24" s="8">
        <v>0</v>
      </c>
    </row>
    <row r="25" spans="1:22" ht="18" x14ac:dyDescent="0.2">
      <c r="A25" s="11"/>
      <c r="B25" s="11" t="s">
        <v>6</v>
      </c>
      <c r="C25" s="11"/>
      <c r="D25" s="10" t="s">
        <v>5</v>
      </c>
      <c r="E25" s="9">
        <f>SUM(F25:M25)</f>
        <v>30000000</v>
      </c>
      <c r="F25" s="8">
        <v>0</v>
      </c>
      <c r="G25" s="8">
        <v>0</v>
      </c>
      <c r="H25" s="8">
        <v>0</v>
      </c>
      <c r="I25" s="8">
        <v>30000000</v>
      </c>
      <c r="J25" s="8">
        <v>0</v>
      </c>
      <c r="K25" s="8">
        <v>0</v>
      </c>
      <c r="L25" s="8">
        <v>0</v>
      </c>
      <c r="M25" s="8">
        <v>0</v>
      </c>
      <c r="N25" s="9">
        <f>SUM(O25:V25)</f>
        <v>32672751</v>
      </c>
      <c r="O25" s="8">
        <v>0</v>
      </c>
      <c r="P25" s="8">
        <v>0</v>
      </c>
      <c r="Q25" s="8">
        <v>0</v>
      </c>
      <c r="R25" s="8">
        <f>30000000+2672751</f>
        <v>32672751</v>
      </c>
      <c r="S25" s="8">
        <v>0</v>
      </c>
      <c r="T25" s="8">
        <v>0</v>
      </c>
      <c r="U25" s="8">
        <v>0</v>
      </c>
      <c r="V25" s="8">
        <v>0</v>
      </c>
    </row>
    <row r="26" spans="1:22" ht="18" x14ac:dyDescent="0.2">
      <c r="A26" s="11"/>
      <c r="B26" s="11" t="s">
        <v>4</v>
      </c>
      <c r="C26" s="11"/>
      <c r="D26" s="10" t="s">
        <v>3</v>
      </c>
      <c r="E26" s="9">
        <f>SUM(F26:M26)</f>
        <v>5000000</v>
      </c>
      <c r="F26" s="8">
        <v>0</v>
      </c>
      <c r="G26" s="8">
        <v>0</v>
      </c>
      <c r="H26" s="8">
        <v>0</v>
      </c>
      <c r="I26" s="8">
        <v>5000000</v>
      </c>
      <c r="J26" s="8">
        <v>0</v>
      </c>
      <c r="K26" s="8">
        <v>0</v>
      </c>
      <c r="L26" s="8">
        <v>0</v>
      </c>
      <c r="M26" s="8">
        <v>0</v>
      </c>
      <c r="N26" s="9">
        <f>SUM(O26:V26)</f>
        <v>7810000</v>
      </c>
      <c r="O26" s="8">
        <v>0</v>
      </c>
      <c r="P26" s="8">
        <v>0</v>
      </c>
      <c r="Q26" s="8">
        <v>0</v>
      </c>
      <c r="R26" s="8">
        <f>5000000+2810000</f>
        <v>7810000</v>
      </c>
      <c r="S26" s="8">
        <v>0</v>
      </c>
      <c r="T26" s="8">
        <v>0</v>
      </c>
      <c r="U26" s="8">
        <v>0</v>
      </c>
      <c r="V26" s="8">
        <v>0</v>
      </c>
    </row>
    <row r="27" spans="1:22" s="5" customFormat="1" ht="18" x14ac:dyDescent="0.2">
      <c r="A27" s="7" t="s">
        <v>2</v>
      </c>
      <c r="B27" s="7"/>
      <c r="C27" s="7"/>
      <c r="D27" s="6" t="s">
        <v>1</v>
      </c>
      <c r="E27" s="3">
        <f>SUM(F27:M27)</f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3">
        <v>0</v>
      </c>
      <c r="N27" s="3">
        <f>SUM(O27:V27)</f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3">
        <v>0</v>
      </c>
    </row>
    <row r="28" spans="1:22" ht="34.5" customHeight="1" x14ac:dyDescent="0.2">
      <c r="A28" s="4" t="s">
        <v>0</v>
      </c>
      <c r="B28" s="4"/>
      <c r="C28" s="4"/>
      <c r="D28" s="4"/>
      <c r="E28" s="3">
        <f>SUM(F28:M28)</f>
        <v>331000000</v>
      </c>
      <c r="F28" s="2">
        <f>F10+F23+F27</f>
        <v>0</v>
      </c>
      <c r="G28" s="2">
        <f>G10+G23+G27</f>
        <v>0</v>
      </c>
      <c r="H28" s="2">
        <f>H10+H23+H27</f>
        <v>0</v>
      </c>
      <c r="I28" s="2">
        <f>I10+I23+I27</f>
        <v>331000000</v>
      </c>
      <c r="J28" s="2">
        <f>J10+J23+J27</f>
        <v>0</v>
      </c>
      <c r="K28" s="2">
        <f>K10+K23+K27</f>
        <v>0</v>
      </c>
      <c r="L28" s="2">
        <f>L10+L23+L27</f>
        <v>0</v>
      </c>
      <c r="M28" s="2">
        <f>M10+M23+M27</f>
        <v>0</v>
      </c>
      <c r="N28" s="3">
        <f>SUM(O28:V28)</f>
        <v>484124849</v>
      </c>
      <c r="O28" s="2">
        <f>O10+O23+O27</f>
        <v>0</v>
      </c>
      <c r="P28" s="2">
        <f>P10+P23+P27</f>
        <v>0</v>
      </c>
      <c r="Q28" s="2">
        <f>Q10+Q23+Q27</f>
        <v>0</v>
      </c>
      <c r="R28" s="2">
        <f>R10+R23+R27</f>
        <v>484124849</v>
      </c>
      <c r="S28" s="2">
        <f>S10+S23+S27</f>
        <v>0</v>
      </c>
      <c r="T28" s="2">
        <f>T10+T23+T27</f>
        <v>0</v>
      </c>
      <c r="U28" s="2">
        <f>U10+U23+U27</f>
        <v>0</v>
      </c>
      <c r="V28" s="2">
        <f>V10+V23+V27</f>
        <v>0</v>
      </c>
    </row>
    <row r="29" spans="1:22" ht="18" customHeight="1" x14ac:dyDescent="0.2"/>
    <row r="32" spans="1:22" s="1" customFormat="1" ht="23.25" customHeight="1" x14ac:dyDescent="0.2"/>
    <row r="33" s="1" customFormat="1" ht="27.75" customHeight="1" x14ac:dyDescent="0.2"/>
    <row r="34" s="1" customFormat="1" ht="14.25" x14ac:dyDescent="0.2"/>
    <row r="35" s="1" customFormat="1" ht="14.25" x14ac:dyDescent="0.2"/>
  </sheetData>
  <sheetProtection selectLockedCells="1" selectUnlockedCells="1"/>
  <mergeCells count="17">
    <mergeCell ref="A28:D28"/>
    <mergeCell ref="B7:B9"/>
    <mergeCell ref="F7:M7"/>
    <mergeCell ref="C7:C9"/>
    <mergeCell ref="D7:D9"/>
    <mergeCell ref="E7:E9"/>
    <mergeCell ref="F8:J8"/>
    <mergeCell ref="A7:A9"/>
    <mergeCell ref="K8:M8"/>
    <mergeCell ref="A1:V1"/>
    <mergeCell ref="A2:V2"/>
    <mergeCell ref="N7:N9"/>
    <mergeCell ref="O7:V7"/>
    <mergeCell ref="O8:S8"/>
    <mergeCell ref="T8:V8"/>
    <mergeCell ref="A3:V3"/>
    <mergeCell ref="A4:V4"/>
  </mergeCells>
  <printOptions horizontalCentered="1" verticalCentered="1"/>
  <pageMargins left="0.25" right="0.25" top="0.75" bottom="0.75" header="0.3" footer="0.3"/>
  <pageSetup paperSize="8" scale="3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5.11. Szoc</vt:lpstr>
      <vt:lpstr>'5.11. Szoc'!Nyomtatási_terület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2018-07-10T09:16:09Z</dcterms:created>
  <dcterms:modified xsi:type="dcterms:W3CDTF">2018-07-10T09:16:17Z</dcterms:modified>
</cp:coreProperties>
</file>